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mc:AlternateContent xmlns:mc="http://schemas.openxmlformats.org/markup-compatibility/2006">
    <mc:Choice Requires="x15">
      <x15ac:absPath xmlns:x15ac="http://schemas.microsoft.com/office/spreadsheetml/2010/11/ac" url="C:\Work\Spreadsheet Solutions\Spreadsheet Solutions Hub - Documents\Package Jobs\Store\Product Costing &amp; Materials List\"/>
    </mc:Choice>
  </mc:AlternateContent>
  <xr:revisionPtr revIDLastSave="4" documentId="11_B3BFE19CD6DCA381EB7FE42246D68E040C11C4B5" xr6:coauthVersionLast="40" xr6:coauthVersionMax="40" xr10:uidLastSave="{CDD8CC43-2D7A-4E04-ADB9-64B5717F474F}"/>
  <workbookProtection workbookAlgorithmName="SHA-512" workbookHashValue="1S5FuCtMEGgC6xu3H+j8M0bruFlRVJkrrFSDD8dc1DnkQzs4silKDcs55pZVfgBE+3RGptOeiCbivVCF5o7v/A==" workbookSaltValue="d8djzcY+pqWe2ZzKA0h0UQ==" workbookSpinCount="100000" lockStructure="1"/>
  <bookViews>
    <workbookView xWindow="0" yWindow="0" windowWidth="20490" windowHeight="7755" tabRatio="926" xr2:uid="{00000000-000D-0000-FFFF-FFFF00000000}"/>
  </bookViews>
  <sheets>
    <sheet name="Intro &amp; Setup" sheetId="1" r:id="rId1"/>
    <sheet name="Materials" sheetId="2" r:id="rId2"/>
    <sheet name="Products" sheetId="3" r:id="rId3"/>
    <sheet name="Price List" sheetId="5" r:id="rId4"/>
    <sheet name="Order Sheet" sheetId="6" r:id="rId5"/>
    <sheet name="Required Materials" sheetId="7" r:id="rId6"/>
    <sheet name="Product Lookup" sheetId="8" r:id="rId7"/>
  </sheets>
  <definedNames>
    <definedName name="_xlnm._FilterDatabase" localSheetId="1" hidden="1">Materials!$B$8:$H$2508</definedName>
    <definedName name="_xlnm._FilterDatabase" localSheetId="2" hidden="1">Products!$E$8:$BP$108</definedName>
    <definedName name="_xlnm.Print_Area" localSheetId="0">'Intro &amp; Setup'!$A$1:$AT$99</definedName>
    <definedName name="_xlnm.Print_Area" localSheetId="1">Materials!$A$1:$K$2509</definedName>
    <definedName name="_xlnm.Print_Area" localSheetId="4">'Order Sheet'!$A$1:$G$53</definedName>
    <definedName name="_xlnm.Print_Area" localSheetId="3">'Price List'!$A$1:$N$117</definedName>
    <definedName name="_xlnm.Print_Area" localSheetId="2">Products!$A$1:$BQ$109</definedName>
    <definedName name="_xlnm.Print_Area" localSheetId="5">'Required Materials'!$A$1:$AT$33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8" i="6" l="1"/>
  <c r="I17" i="6"/>
  <c r="AY43" i="7" l="1"/>
  <c r="AY42" i="7"/>
  <c r="AY41" i="7"/>
  <c r="AY40" i="7"/>
  <c r="AY39" i="7"/>
  <c r="AY38" i="7"/>
  <c r="AY37" i="7"/>
  <c r="AY36" i="7"/>
  <c r="AY35" i="7"/>
  <c r="AY34"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5" i="7"/>
  <c r="AY4" i="7"/>
  <c r="BA4" i="7"/>
  <c r="BA43" i="7"/>
  <c r="BC43" i="7" s="1"/>
  <c r="BA42" i="7"/>
  <c r="BC42" i="7" s="1"/>
  <c r="BA41" i="7"/>
  <c r="BC41" i="7" s="1"/>
  <c r="BF41" i="7" s="1"/>
  <c r="BA40" i="7"/>
  <c r="BC40" i="7" s="1"/>
  <c r="BA39" i="7"/>
  <c r="BC39" i="7" s="1"/>
  <c r="BA38" i="7"/>
  <c r="BC38" i="7" s="1"/>
  <c r="BA37" i="7"/>
  <c r="BA36" i="7"/>
  <c r="BA35" i="7"/>
  <c r="BA34" i="7"/>
  <c r="BA33" i="7"/>
  <c r="BA32" i="7"/>
  <c r="BA31" i="7"/>
  <c r="BA30" i="7"/>
  <c r="BA29" i="7"/>
  <c r="BA28" i="7"/>
  <c r="BA27" i="7"/>
  <c r="BA26" i="7"/>
  <c r="BA25" i="7"/>
  <c r="BA24" i="7"/>
  <c r="BA23" i="7"/>
  <c r="BA22" i="7"/>
  <c r="BA21" i="7"/>
  <c r="BA20" i="7"/>
  <c r="BA19" i="7"/>
  <c r="BA18" i="7"/>
  <c r="BA17" i="7"/>
  <c r="BA16" i="7"/>
  <c r="BA15" i="7"/>
  <c r="BA14" i="7"/>
  <c r="BA13" i="7"/>
  <c r="BA12" i="7"/>
  <c r="BA11" i="7"/>
  <c r="BA10" i="7"/>
  <c r="BA9" i="7"/>
  <c r="BA8" i="7"/>
  <c r="BA7" i="7"/>
  <c r="BA6" i="7"/>
  <c r="BA5" i="7"/>
  <c r="M2508" i="2"/>
  <c r="M2507" i="2"/>
  <c r="M2506" i="2"/>
  <c r="M2505" i="2"/>
  <c r="M2504" i="2"/>
  <c r="M2503" i="2"/>
  <c r="M2502" i="2"/>
  <c r="M2501" i="2"/>
  <c r="M2500" i="2"/>
  <c r="M2499" i="2"/>
  <c r="M2498" i="2"/>
  <c r="M2497" i="2"/>
  <c r="M2496" i="2"/>
  <c r="M2495" i="2"/>
  <c r="M2494" i="2"/>
  <c r="M2493" i="2"/>
  <c r="M2492" i="2"/>
  <c r="M2491" i="2"/>
  <c r="M2490" i="2"/>
  <c r="M2489" i="2"/>
  <c r="M2488" i="2"/>
  <c r="M2487" i="2"/>
  <c r="M2486" i="2"/>
  <c r="M2485" i="2"/>
  <c r="M2484" i="2"/>
  <c r="M2483" i="2"/>
  <c r="M2482" i="2"/>
  <c r="M2481" i="2"/>
  <c r="M2480" i="2"/>
  <c r="M2479" i="2"/>
  <c r="M2478" i="2"/>
  <c r="M2477" i="2"/>
  <c r="M2476" i="2"/>
  <c r="M2475" i="2"/>
  <c r="M2474" i="2"/>
  <c r="M2473" i="2"/>
  <c r="M2472" i="2"/>
  <c r="M2471" i="2"/>
  <c r="M2470" i="2"/>
  <c r="M2469" i="2"/>
  <c r="M2468" i="2"/>
  <c r="M2467" i="2"/>
  <c r="M2466" i="2"/>
  <c r="M2465" i="2"/>
  <c r="M2464" i="2"/>
  <c r="M2463" i="2"/>
  <c r="M2462" i="2"/>
  <c r="M2461" i="2"/>
  <c r="M2460" i="2"/>
  <c r="M2459" i="2"/>
  <c r="M2458" i="2"/>
  <c r="M2457" i="2"/>
  <c r="M2456" i="2"/>
  <c r="M2455" i="2"/>
  <c r="M2454" i="2"/>
  <c r="M2453" i="2"/>
  <c r="M2452" i="2"/>
  <c r="M2451" i="2"/>
  <c r="M2450" i="2"/>
  <c r="M2449" i="2"/>
  <c r="M2448" i="2"/>
  <c r="M2447" i="2"/>
  <c r="M2446" i="2"/>
  <c r="M2445" i="2"/>
  <c r="M2444" i="2"/>
  <c r="M2443" i="2"/>
  <c r="M2442" i="2"/>
  <c r="M2441" i="2"/>
  <c r="M2440" i="2"/>
  <c r="M2439" i="2"/>
  <c r="M2438" i="2"/>
  <c r="M2437" i="2"/>
  <c r="M2436" i="2"/>
  <c r="M2435" i="2"/>
  <c r="M2434" i="2"/>
  <c r="M2433" i="2"/>
  <c r="M2432" i="2"/>
  <c r="M2431" i="2"/>
  <c r="M2430" i="2"/>
  <c r="M2429" i="2"/>
  <c r="M2428" i="2"/>
  <c r="M2427" i="2"/>
  <c r="M2426" i="2"/>
  <c r="M2425" i="2"/>
  <c r="M2424" i="2"/>
  <c r="M2423" i="2"/>
  <c r="M2422" i="2"/>
  <c r="M2421" i="2"/>
  <c r="M2420" i="2"/>
  <c r="M2419" i="2"/>
  <c r="M2418" i="2"/>
  <c r="M2417" i="2"/>
  <c r="M2416" i="2"/>
  <c r="M2415" i="2"/>
  <c r="M2414" i="2"/>
  <c r="M2413" i="2"/>
  <c r="M2412" i="2"/>
  <c r="M2411" i="2"/>
  <c r="M2410" i="2"/>
  <c r="M2409" i="2"/>
  <c r="M2408" i="2"/>
  <c r="M2407" i="2"/>
  <c r="M2406" i="2"/>
  <c r="M2405" i="2"/>
  <c r="M2404" i="2"/>
  <c r="M2403" i="2"/>
  <c r="M2402" i="2"/>
  <c r="M2401" i="2"/>
  <c r="M2400" i="2"/>
  <c r="M2399" i="2"/>
  <c r="M2398" i="2"/>
  <c r="M2397" i="2"/>
  <c r="M2396" i="2"/>
  <c r="M2395" i="2"/>
  <c r="M2394" i="2"/>
  <c r="M2393" i="2"/>
  <c r="M2392" i="2"/>
  <c r="M2391" i="2"/>
  <c r="M2390" i="2"/>
  <c r="M2389" i="2"/>
  <c r="M2388" i="2"/>
  <c r="M2387" i="2"/>
  <c r="M2386" i="2"/>
  <c r="M2385" i="2"/>
  <c r="M2384" i="2"/>
  <c r="M2383" i="2"/>
  <c r="M2382" i="2"/>
  <c r="M2381" i="2"/>
  <c r="M2380" i="2"/>
  <c r="M2379" i="2"/>
  <c r="M2378" i="2"/>
  <c r="M2377" i="2"/>
  <c r="M2376" i="2"/>
  <c r="M2375" i="2"/>
  <c r="M2374" i="2"/>
  <c r="M2373" i="2"/>
  <c r="M2372" i="2"/>
  <c r="M2371" i="2"/>
  <c r="M2370" i="2"/>
  <c r="M2369" i="2"/>
  <c r="M2368" i="2"/>
  <c r="M2367" i="2"/>
  <c r="M2366" i="2"/>
  <c r="M2365" i="2"/>
  <c r="M2364" i="2"/>
  <c r="M2363" i="2"/>
  <c r="M2362" i="2"/>
  <c r="M2361" i="2"/>
  <c r="M2360" i="2"/>
  <c r="M2359" i="2"/>
  <c r="M2358" i="2"/>
  <c r="M2357" i="2"/>
  <c r="M2356" i="2"/>
  <c r="M2355" i="2"/>
  <c r="M2354" i="2"/>
  <c r="M2353" i="2"/>
  <c r="M2352" i="2"/>
  <c r="M2351" i="2"/>
  <c r="M2350" i="2"/>
  <c r="M2349" i="2"/>
  <c r="M2348" i="2"/>
  <c r="M2347" i="2"/>
  <c r="M2346" i="2"/>
  <c r="M2345" i="2"/>
  <c r="M2344" i="2"/>
  <c r="M2343" i="2"/>
  <c r="M2342" i="2"/>
  <c r="M2341" i="2"/>
  <c r="M2340" i="2"/>
  <c r="M2339" i="2"/>
  <c r="M2338" i="2"/>
  <c r="M2337" i="2"/>
  <c r="M2336" i="2"/>
  <c r="M2335" i="2"/>
  <c r="M2334" i="2"/>
  <c r="M2333" i="2"/>
  <c r="M2332" i="2"/>
  <c r="M2331" i="2"/>
  <c r="M2330" i="2"/>
  <c r="M2329" i="2"/>
  <c r="M2328" i="2"/>
  <c r="M2327" i="2"/>
  <c r="M2326" i="2"/>
  <c r="M2325" i="2"/>
  <c r="M2324" i="2"/>
  <c r="M2323" i="2"/>
  <c r="M2322" i="2"/>
  <c r="M2321" i="2"/>
  <c r="M2320" i="2"/>
  <c r="M2319" i="2"/>
  <c r="M2318" i="2"/>
  <c r="M2317" i="2"/>
  <c r="M2316" i="2"/>
  <c r="M2315" i="2"/>
  <c r="M2314" i="2"/>
  <c r="M2313" i="2"/>
  <c r="M2312" i="2"/>
  <c r="M2311" i="2"/>
  <c r="M2310" i="2"/>
  <c r="M2309" i="2"/>
  <c r="M2308" i="2"/>
  <c r="M2307" i="2"/>
  <c r="M2306" i="2"/>
  <c r="M2305" i="2"/>
  <c r="M2304" i="2"/>
  <c r="M2303" i="2"/>
  <c r="M2302" i="2"/>
  <c r="M2301" i="2"/>
  <c r="M2300" i="2"/>
  <c r="M2299" i="2"/>
  <c r="M2298" i="2"/>
  <c r="M2297" i="2"/>
  <c r="M2296" i="2"/>
  <c r="M2295" i="2"/>
  <c r="M2294" i="2"/>
  <c r="M2293" i="2"/>
  <c r="M2292" i="2"/>
  <c r="M2291" i="2"/>
  <c r="M2290" i="2"/>
  <c r="M2289" i="2"/>
  <c r="M2288" i="2"/>
  <c r="M2287" i="2"/>
  <c r="M2286" i="2"/>
  <c r="M2285" i="2"/>
  <c r="M2284" i="2"/>
  <c r="M2283" i="2"/>
  <c r="M2282" i="2"/>
  <c r="M2281" i="2"/>
  <c r="M2280" i="2"/>
  <c r="M2279" i="2"/>
  <c r="M2278" i="2"/>
  <c r="M2277" i="2"/>
  <c r="M2276" i="2"/>
  <c r="M2275" i="2"/>
  <c r="M2274" i="2"/>
  <c r="M2273" i="2"/>
  <c r="M2272" i="2"/>
  <c r="M2271" i="2"/>
  <c r="M2270" i="2"/>
  <c r="M2269" i="2"/>
  <c r="M2268" i="2"/>
  <c r="M2267" i="2"/>
  <c r="M2266" i="2"/>
  <c r="M2265" i="2"/>
  <c r="M2264" i="2"/>
  <c r="M2263" i="2"/>
  <c r="M2262" i="2"/>
  <c r="M2261" i="2"/>
  <c r="M2260" i="2"/>
  <c r="M2259" i="2"/>
  <c r="M2258" i="2"/>
  <c r="M2257" i="2"/>
  <c r="M2256" i="2"/>
  <c r="M2255" i="2"/>
  <c r="M2254" i="2"/>
  <c r="M2253" i="2"/>
  <c r="M2252" i="2"/>
  <c r="M2251" i="2"/>
  <c r="M2250" i="2"/>
  <c r="M2249" i="2"/>
  <c r="M2248" i="2"/>
  <c r="M2247" i="2"/>
  <c r="M2246" i="2"/>
  <c r="M2245" i="2"/>
  <c r="M2244" i="2"/>
  <c r="M2243" i="2"/>
  <c r="M2242" i="2"/>
  <c r="M2241" i="2"/>
  <c r="M2240" i="2"/>
  <c r="M2239" i="2"/>
  <c r="M2238" i="2"/>
  <c r="M2237" i="2"/>
  <c r="M2236" i="2"/>
  <c r="M2235" i="2"/>
  <c r="M2234" i="2"/>
  <c r="M2233" i="2"/>
  <c r="M2232" i="2"/>
  <c r="M2231" i="2"/>
  <c r="M2230" i="2"/>
  <c r="M2229" i="2"/>
  <c r="M2228" i="2"/>
  <c r="M2227" i="2"/>
  <c r="M2226" i="2"/>
  <c r="M2225" i="2"/>
  <c r="M2224" i="2"/>
  <c r="M2223" i="2"/>
  <c r="M2222" i="2"/>
  <c r="M2221" i="2"/>
  <c r="M2220" i="2"/>
  <c r="M2219" i="2"/>
  <c r="M2218" i="2"/>
  <c r="M2217" i="2"/>
  <c r="M2216" i="2"/>
  <c r="M2215" i="2"/>
  <c r="M2214" i="2"/>
  <c r="M2213" i="2"/>
  <c r="M2212" i="2"/>
  <c r="M2211" i="2"/>
  <c r="M2210" i="2"/>
  <c r="M2209" i="2"/>
  <c r="M2208" i="2"/>
  <c r="M2207" i="2"/>
  <c r="M2206" i="2"/>
  <c r="M2205" i="2"/>
  <c r="M2204" i="2"/>
  <c r="M2203" i="2"/>
  <c r="M2202" i="2"/>
  <c r="M2201" i="2"/>
  <c r="M2200" i="2"/>
  <c r="M2199" i="2"/>
  <c r="M2198" i="2"/>
  <c r="M2197" i="2"/>
  <c r="M2196" i="2"/>
  <c r="M2195" i="2"/>
  <c r="M2194" i="2"/>
  <c r="M2193" i="2"/>
  <c r="M2192" i="2"/>
  <c r="M2191" i="2"/>
  <c r="M2190" i="2"/>
  <c r="M2189" i="2"/>
  <c r="M2188" i="2"/>
  <c r="M2187" i="2"/>
  <c r="M2186" i="2"/>
  <c r="M2185" i="2"/>
  <c r="M2184" i="2"/>
  <c r="M2183" i="2"/>
  <c r="M2182" i="2"/>
  <c r="M2181" i="2"/>
  <c r="M2180" i="2"/>
  <c r="M2179" i="2"/>
  <c r="M2178" i="2"/>
  <c r="M2177" i="2"/>
  <c r="M2176" i="2"/>
  <c r="M2175" i="2"/>
  <c r="M2174" i="2"/>
  <c r="M2173" i="2"/>
  <c r="M2172" i="2"/>
  <c r="M2171" i="2"/>
  <c r="M2170" i="2"/>
  <c r="M2169" i="2"/>
  <c r="M2168" i="2"/>
  <c r="M2167" i="2"/>
  <c r="M2166" i="2"/>
  <c r="M2165" i="2"/>
  <c r="M2164" i="2"/>
  <c r="M2163" i="2"/>
  <c r="M2162" i="2"/>
  <c r="M2161" i="2"/>
  <c r="M2160" i="2"/>
  <c r="M2159" i="2"/>
  <c r="M2158" i="2"/>
  <c r="M2157" i="2"/>
  <c r="M2156" i="2"/>
  <c r="M2155" i="2"/>
  <c r="M2154" i="2"/>
  <c r="M2153" i="2"/>
  <c r="M2152" i="2"/>
  <c r="M2151" i="2"/>
  <c r="M2150" i="2"/>
  <c r="M2149" i="2"/>
  <c r="M2148" i="2"/>
  <c r="M2147" i="2"/>
  <c r="M2146" i="2"/>
  <c r="M2145" i="2"/>
  <c r="M2144" i="2"/>
  <c r="M2143" i="2"/>
  <c r="M2142" i="2"/>
  <c r="M2141" i="2"/>
  <c r="M2140" i="2"/>
  <c r="M2139" i="2"/>
  <c r="M2138" i="2"/>
  <c r="M2137" i="2"/>
  <c r="M2136" i="2"/>
  <c r="M2135" i="2"/>
  <c r="M2134" i="2"/>
  <c r="M2133" i="2"/>
  <c r="M2132" i="2"/>
  <c r="M2131" i="2"/>
  <c r="M2130" i="2"/>
  <c r="M2129" i="2"/>
  <c r="M2128" i="2"/>
  <c r="M2127" i="2"/>
  <c r="M2126" i="2"/>
  <c r="M2125" i="2"/>
  <c r="M2124" i="2"/>
  <c r="M2123" i="2"/>
  <c r="M2122" i="2"/>
  <c r="M2121" i="2"/>
  <c r="M2120" i="2"/>
  <c r="M2119" i="2"/>
  <c r="M2118" i="2"/>
  <c r="M2117" i="2"/>
  <c r="M2116" i="2"/>
  <c r="M2115" i="2"/>
  <c r="M2114" i="2"/>
  <c r="M2113" i="2"/>
  <c r="M2112" i="2"/>
  <c r="M2111" i="2"/>
  <c r="M2110" i="2"/>
  <c r="M2109" i="2"/>
  <c r="M2108" i="2"/>
  <c r="M2107" i="2"/>
  <c r="M2106" i="2"/>
  <c r="M2105" i="2"/>
  <c r="M2104" i="2"/>
  <c r="M2103" i="2"/>
  <c r="M2102" i="2"/>
  <c r="M2101" i="2"/>
  <c r="M2100" i="2"/>
  <c r="M2099" i="2"/>
  <c r="M2098" i="2"/>
  <c r="M2097" i="2"/>
  <c r="M2096" i="2"/>
  <c r="M2095" i="2"/>
  <c r="M2094" i="2"/>
  <c r="M2093" i="2"/>
  <c r="M2092" i="2"/>
  <c r="M2091" i="2"/>
  <c r="M2090" i="2"/>
  <c r="M2089" i="2"/>
  <c r="M2088" i="2"/>
  <c r="M2087" i="2"/>
  <c r="M2086" i="2"/>
  <c r="M2085" i="2"/>
  <c r="M2084" i="2"/>
  <c r="M2083" i="2"/>
  <c r="M2082" i="2"/>
  <c r="M2081" i="2"/>
  <c r="M2080" i="2"/>
  <c r="M2079" i="2"/>
  <c r="M2078" i="2"/>
  <c r="M2077" i="2"/>
  <c r="M2076" i="2"/>
  <c r="M2075" i="2"/>
  <c r="M2074" i="2"/>
  <c r="M2073" i="2"/>
  <c r="M2072" i="2"/>
  <c r="M2071" i="2"/>
  <c r="M2070" i="2"/>
  <c r="M2069" i="2"/>
  <c r="M2068" i="2"/>
  <c r="M2067" i="2"/>
  <c r="M2066" i="2"/>
  <c r="M2065" i="2"/>
  <c r="M2064" i="2"/>
  <c r="M2063" i="2"/>
  <c r="M2062" i="2"/>
  <c r="M2061" i="2"/>
  <c r="M2060" i="2"/>
  <c r="M2059" i="2"/>
  <c r="M2058" i="2"/>
  <c r="M2057" i="2"/>
  <c r="M2056" i="2"/>
  <c r="M2055" i="2"/>
  <c r="M2054" i="2"/>
  <c r="M2053" i="2"/>
  <c r="M2052" i="2"/>
  <c r="M2051" i="2"/>
  <c r="M2050" i="2"/>
  <c r="M2049" i="2"/>
  <c r="M2048" i="2"/>
  <c r="M2047" i="2"/>
  <c r="M2046" i="2"/>
  <c r="M2045" i="2"/>
  <c r="M2044" i="2"/>
  <c r="M2043" i="2"/>
  <c r="M2042" i="2"/>
  <c r="M2041" i="2"/>
  <c r="M2040" i="2"/>
  <c r="M2039" i="2"/>
  <c r="M2038" i="2"/>
  <c r="M2037" i="2"/>
  <c r="M2036" i="2"/>
  <c r="M2035" i="2"/>
  <c r="M2034" i="2"/>
  <c r="M2033" i="2"/>
  <c r="M2032" i="2"/>
  <c r="M2031" i="2"/>
  <c r="M2030" i="2"/>
  <c r="M2029" i="2"/>
  <c r="M2028" i="2"/>
  <c r="M2027" i="2"/>
  <c r="M2026" i="2"/>
  <c r="M2025" i="2"/>
  <c r="M2024" i="2"/>
  <c r="M2023" i="2"/>
  <c r="M2022" i="2"/>
  <c r="M2021" i="2"/>
  <c r="M2020" i="2"/>
  <c r="M2019" i="2"/>
  <c r="M2018" i="2"/>
  <c r="M2017" i="2"/>
  <c r="M2016" i="2"/>
  <c r="M2015" i="2"/>
  <c r="M2014" i="2"/>
  <c r="M2013" i="2"/>
  <c r="M2012" i="2"/>
  <c r="M2011" i="2"/>
  <c r="M2010" i="2"/>
  <c r="M2009" i="2"/>
  <c r="M2008" i="2"/>
  <c r="M2007" i="2"/>
  <c r="M2006" i="2"/>
  <c r="M2005" i="2"/>
  <c r="M2004" i="2"/>
  <c r="M2003" i="2"/>
  <c r="M2002" i="2"/>
  <c r="M2001" i="2"/>
  <c r="M2000" i="2"/>
  <c r="M1999" i="2"/>
  <c r="M1998" i="2"/>
  <c r="M1997" i="2"/>
  <c r="M1996" i="2"/>
  <c r="M1995" i="2"/>
  <c r="M1994" i="2"/>
  <c r="M1993" i="2"/>
  <c r="M1992" i="2"/>
  <c r="M1991" i="2"/>
  <c r="M1990" i="2"/>
  <c r="M1989" i="2"/>
  <c r="M1988" i="2"/>
  <c r="M1987" i="2"/>
  <c r="M1986" i="2"/>
  <c r="M1985" i="2"/>
  <c r="M1984" i="2"/>
  <c r="M1983" i="2"/>
  <c r="M1982" i="2"/>
  <c r="M1981" i="2"/>
  <c r="M1980" i="2"/>
  <c r="M1979" i="2"/>
  <c r="M1978" i="2"/>
  <c r="M1977" i="2"/>
  <c r="M1976" i="2"/>
  <c r="M1975" i="2"/>
  <c r="M1974" i="2"/>
  <c r="M1973" i="2"/>
  <c r="M1972" i="2"/>
  <c r="M1971" i="2"/>
  <c r="M1970" i="2"/>
  <c r="M1969" i="2"/>
  <c r="M1968" i="2"/>
  <c r="M1967" i="2"/>
  <c r="M1966" i="2"/>
  <c r="M1965" i="2"/>
  <c r="M1964" i="2"/>
  <c r="M1963" i="2"/>
  <c r="M1962" i="2"/>
  <c r="M1961" i="2"/>
  <c r="M1960" i="2"/>
  <c r="M1959" i="2"/>
  <c r="M1958" i="2"/>
  <c r="M1957" i="2"/>
  <c r="M1956" i="2"/>
  <c r="M1955" i="2"/>
  <c r="M1954" i="2"/>
  <c r="M1953" i="2"/>
  <c r="M1952" i="2"/>
  <c r="M1951" i="2"/>
  <c r="M1950" i="2"/>
  <c r="M1949" i="2"/>
  <c r="M1948" i="2"/>
  <c r="M1947" i="2"/>
  <c r="M1946" i="2"/>
  <c r="M1945" i="2"/>
  <c r="M1944" i="2"/>
  <c r="M1943" i="2"/>
  <c r="M1942" i="2"/>
  <c r="M1941" i="2"/>
  <c r="M1940" i="2"/>
  <c r="M1939" i="2"/>
  <c r="M1938" i="2"/>
  <c r="M1937" i="2"/>
  <c r="M1936" i="2"/>
  <c r="M1935" i="2"/>
  <c r="M1934" i="2"/>
  <c r="M1933" i="2"/>
  <c r="M1932" i="2"/>
  <c r="M1931" i="2"/>
  <c r="M1930" i="2"/>
  <c r="M1929" i="2"/>
  <c r="M1928" i="2"/>
  <c r="M1927" i="2"/>
  <c r="M1926" i="2"/>
  <c r="M1925" i="2"/>
  <c r="M1924" i="2"/>
  <c r="M1923" i="2"/>
  <c r="M1922" i="2"/>
  <c r="M1921" i="2"/>
  <c r="M1920" i="2"/>
  <c r="M1919" i="2"/>
  <c r="M1918" i="2"/>
  <c r="M1917" i="2"/>
  <c r="M1916" i="2"/>
  <c r="M1915" i="2"/>
  <c r="M1914" i="2"/>
  <c r="M1913" i="2"/>
  <c r="M1912" i="2"/>
  <c r="M1911" i="2"/>
  <c r="M1910" i="2"/>
  <c r="M1909" i="2"/>
  <c r="M1908" i="2"/>
  <c r="M1907" i="2"/>
  <c r="M1906" i="2"/>
  <c r="M1905" i="2"/>
  <c r="M1904" i="2"/>
  <c r="M1903" i="2"/>
  <c r="M1902" i="2"/>
  <c r="M1901" i="2"/>
  <c r="M1900" i="2"/>
  <c r="M1899" i="2"/>
  <c r="M1898" i="2"/>
  <c r="M1897" i="2"/>
  <c r="M1896" i="2"/>
  <c r="M1895" i="2"/>
  <c r="M1894" i="2"/>
  <c r="M1893" i="2"/>
  <c r="M1892" i="2"/>
  <c r="M1891" i="2"/>
  <c r="M1890" i="2"/>
  <c r="M1889" i="2"/>
  <c r="M1888" i="2"/>
  <c r="M1887" i="2"/>
  <c r="M1886" i="2"/>
  <c r="M1885" i="2"/>
  <c r="M1884" i="2"/>
  <c r="M1883" i="2"/>
  <c r="M1882" i="2"/>
  <c r="M1881" i="2"/>
  <c r="M1880" i="2"/>
  <c r="M1879" i="2"/>
  <c r="M1878" i="2"/>
  <c r="M1877" i="2"/>
  <c r="M1876" i="2"/>
  <c r="M1875" i="2"/>
  <c r="M1874" i="2"/>
  <c r="M1873" i="2"/>
  <c r="M1872" i="2"/>
  <c r="M1871" i="2"/>
  <c r="M1870" i="2"/>
  <c r="M1869" i="2"/>
  <c r="M1868" i="2"/>
  <c r="M1867" i="2"/>
  <c r="M1866" i="2"/>
  <c r="M1865" i="2"/>
  <c r="M1864" i="2"/>
  <c r="M1863" i="2"/>
  <c r="M1862" i="2"/>
  <c r="M1861" i="2"/>
  <c r="M1860" i="2"/>
  <c r="M1859" i="2"/>
  <c r="M1858" i="2"/>
  <c r="M1857" i="2"/>
  <c r="M1856" i="2"/>
  <c r="M1855" i="2"/>
  <c r="M1854" i="2"/>
  <c r="M1853" i="2"/>
  <c r="M1852" i="2"/>
  <c r="M1851" i="2"/>
  <c r="M1850" i="2"/>
  <c r="M1849" i="2"/>
  <c r="M1848" i="2"/>
  <c r="M1847" i="2"/>
  <c r="M1846" i="2"/>
  <c r="M1845" i="2"/>
  <c r="M1844" i="2"/>
  <c r="M1843" i="2"/>
  <c r="M1842" i="2"/>
  <c r="M1841" i="2"/>
  <c r="M1840" i="2"/>
  <c r="M1839" i="2"/>
  <c r="M1838" i="2"/>
  <c r="M1837" i="2"/>
  <c r="M1836" i="2"/>
  <c r="M1835" i="2"/>
  <c r="M1834" i="2"/>
  <c r="M1833" i="2"/>
  <c r="M1832" i="2"/>
  <c r="M1831" i="2"/>
  <c r="M1830" i="2"/>
  <c r="M1829" i="2"/>
  <c r="M1828" i="2"/>
  <c r="M1827" i="2"/>
  <c r="M1826" i="2"/>
  <c r="M1825" i="2"/>
  <c r="M1824" i="2"/>
  <c r="M1823" i="2"/>
  <c r="M1822" i="2"/>
  <c r="M1821" i="2"/>
  <c r="M1820" i="2"/>
  <c r="M1819" i="2"/>
  <c r="M1818" i="2"/>
  <c r="M1817" i="2"/>
  <c r="M1816" i="2"/>
  <c r="M1815" i="2"/>
  <c r="M1814" i="2"/>
  <c r="M1813" i="2"/>
  <c r="M1812" i="2"/>
  <c r="M1811" i="2"/>
  <c r="M1810" i="2"/>
  <c r="M1809" i="2"/>
  <c r="M1808" i="2"/>
  <c r="M1807" i="2"/>
  <c r="M1806" i="2"/>
  <c r="M1805" i="2"/>
  <c r="M1804" i="2"/>
  <c r="M1803" i="2"/>
  <c r="M1802" i="2"/>
  <c r="M1801" i="2"/>
  <c r="M1800" i="2"/>
  <c r="M1799" i="2"/>
  <c r="M1798" i="2"/>
  <c r="M1797" i="2"/>
  <c r="M1796" i="2"/>
  <c r="M1795" i="2"/>
  <c r="M1794" i="2"/>
  <c r="M1793" i="2"/>
  <c r="M1792" i="2"/>
  <c r="M1791" i="2"/>
  <c r="M1790" i="2"/>
  <c r="M1789" i="2"/>
  <c r="M1788" i="2"/>
  <c r="M1787" i="2"/>
  <c r="M1786" i="2"/>
  <c r="M1785" i="2"/>
  <c r="M1784" i="2"/>
  <c r="M1783" i="2"/>
  <c r="M1782" i="2"/>
  <c r="M1781" i="2"/>
  <c r="M1780" i="2"/>
  <c r="M1779" i="2"/>
  <c r="M1778" i="2"/>
  <c r="M1777" i="2"/>
  <c r="M1776" i="2"/>
  <c r="M1775" i="2"/>
  <c r="M1774" i="2"/>
  <c r="M1773" i="2"/>
  <c r="M1772" i="2"/>
  <c r="M1771" i="2"/>
  <c r="M1770" i="2"/>
  <c r="M1769" i="2"/>
  <c r="M1768" i="2"/>
  <c r="M1767" i="2"/>
  <c r="M1766" i="2"/>
  <c r="M1765" i="2"/>
  <c r="M1764" i="2"/>
  <c r="M1763" i="2"/>
  <c r="M1762" i="2"/>
  <c r="M1761" i="2"/>
  <c r="M1760" i="2"/>
  <c r="M1759" i="2"/>
  <c r="M1758" i="2"/>
  <c r="M1757" i="2"/>
  <c r="M1756" i="2"/>
  <c r="M1755" i="2"/>
  <c r="M1754" i="2"/>
  <c r="M1753" i="2"/>
  <c r="M1752" i="2"/>
  <c r="M1751" i="2"/>
  <c r="M1750" i="2"/>
  <c r="M1749" i="2"/>
  <c r="M1748" i="2"/>
  <c r="M1747" i="2"/>
  <c r="M1746" i="2"/>
  <c r="M1745" i="2"/>
  <c r="M1744" i="2"/>
  <c r="M1743" i="2"/>
  <c r="M1742" i="2"/>
  <c r="M1741" i="2"/>
  <c r="M1740" i="2"/>
  <c r="M1739" i="2"/>
  <c r="M1738" i="2"/>
  <c r="M1737" i="2"/>
  <c r="M1736" i="2"/>
  <c r="M1735" i="2"/>
  <c r="M1734" i="2"/>
  <c r="M1733" i="2"/>
  <c r="M1732" i="2"/>
  <c r="M1731" i="2"/>
  <c r="M1730" i="2"/>
  <c r="M1729" i="2"/>
  <c r="M1728" i="2"/>
  <c r="M1727" i="2"/>
  <c r="M1726" i="2"/>
  <c r="M1725" i="2"/>
  <c r="M1724" i="2"/>
  <c r="M1723" i="2"/>
  <c r="M1722" i="2"/>
  <c r="M1721" i="2"/>
  <c r="M1720" i="2"/>
  <c r="M1719" i="2"/>
  <c r="M1718" i="2"/>
  <c r="M1717" i="2"/>
  <c r="M1716" i="2"/>
  <c r="M1715" i="2"/>
  <c r="M1714" i="2"/>
  <c r="M1713" i="2"/>
  <c r="M1712" i="2"/>
  <c r="M1711" i="2"/>
  <c r="M1710" i="2"/>
  <c r="M1709" i="2"/>
  <c r="M1708" i="2"/>
  <c r="M1707" i="2"/>
  <c r="M1706" i="2"/>
  <c r="M1705" i="2"/>
  <c r="M1704" i="2"/>
  <c r="M1703" i="2"/>
  <c r="M1702" i="2"/>
  <c r="M1701" i="2"/>
  <c r="M1700" i="2"/>
  <c r="M1699" i="2"/>
  <c r="M1698" i="2"/>
  <c r="M1697" i="2"/>
  <c r="M1696" i="2"/>
  <c r="M1695" i="2"/>
  <c r="M1694" i="2"/>
  <c r="M1693" i="2"/>
  <c r="M1692" i="2"/>
  <c r="M1691" i="2"/>
  <c r="M1690" i="2"/>
  <c r="M1689" i="2"/>
  <c r="M1688" i="2"/>
  <c r="M1687" i="2"/>
  <c r="M1686" i="2"/>
  <c r="M1685" i="2"/>
  <c r="M1684" i="2"/>
  <c r="M1683" i="2"/>
  <c r="M1682" i="2"/>
  <c r="M1681" i="2"/>
  <c r="M1680" i="2"/>
  <c r="M1679" i="2"/>
  <c r="M1678" i="2"/>
  <c r="M1677" i="2"/>
  <c r="M1676" i="2"/>
  <c r="M1675" i="2"/>
  <c r="M1674" i="2"/>
  <c r="M1673" i="2"/>
  <c r="M1672" i="2"/>
  <c r="M1671" i="2"/>
  <c r="M1670" i="2"/>
  <c r="M1669" i="2"/>
  <c r="M1668" i="2"/>
  <c r="M1667" i="2"/>
  <c r="M1666" i="2"/>
  <c r="M1665" i="2"/>
  <c r="M1664" i="2"/>
  <c r="M1663" i="2"/>
  <c r="M1662" i="2"/>
  <c r="M1661" i="2"/>
  <c r="M1660" i="2"/>
  <c r="M1659" i="2"/>
  <c r="M1658" i="2"/>
  <c r="M1657" i="2"/>
  <c r="M1656" i="2"/>
  <c r="M1655" i="2"/>
  <c r="M1654" i="2"/>
  <c r="M1653" i="2"/>
  <c r="M1652" i="2"/>
  <c r="M1651" i="2"/>
  <c r="M1650" i="2"/>
  <c r="M1649" i="2"/>
  <c r="M1648" i="2"/>
  <c r="M1647" i="2"/>
  <c r="M1646" i="2"/>
  <c r="M1645" i="2"/>
  <c r="M1644" i="2"/>
  <c r="M1643" i="2"/>
  <c r="M1642" i="2"/>
  <c r="M1641" i="2"/>
  <c r="M1640" i="2"/>
  <c r="M1639" i="2"/>
  <c r="M1638" i="2"/>
  <c r="M1637" i="2"/>
  <c r="M1636" i="2"/>
  <c r="M1635" i="2"/>
  <c r="M1634" i="2"/>
  <c r="M1633" i="2"/>
  <c r="M1632" i="2"/>
  <c r="M1631" i="2"/>
  <c r="M1630" i="2"/>
  <c r="M1629" i="2"/>
  <c r="M1628" i="2"/>
  <c r="M1627" i="2"/>
  <c r="M1626" i="2"/>
  <c r="M1625" i="2"/>
  <c r="M1624" i="2"/>
  <c r="M1623" i="2"/>
  <c r="M1622" i="2"/>
  <c r="M1621" i="2"/>
  <c r="M1620" i="2"/>
  <c r="M1619" i="2"/>
  <c r="M1618" i="2"/>
  <c r="M1617" i="2"/>
  <c r="M1616" i="2"/>
  <c r="M1615" i="2"/>
  <c r="M1614" i="2"/>
  <c r="M1613" i="2"/>
  <c r="M1612" i="2"/>
  <c r="M1611" i="2"/>
  <c r="M1610" i="2"/>
  <c r="M1609" i="2"/>
  <c r="M1608" i="2"/>
  <c r="M1607" i="2"/>
  <c r="M1606" i="2"/>
  <c r="M1605" i="2"/>
  <c r="M1604" i="2"/>
  <c r="M1603" i="2"/>
  <c r="M1602" i="2"/>
  <c r="M1601" i="2"/>
  <c r="M1600" i="2"/>
  <c r="M1599" i="2"/>
  <c r="M1598" i="2"/>
  <c r="M1597" i="2"/>
  <c r="M1596" i="2"/>
  <c r="M1595" i="2"/>
  <c r="M1594" i="2"/>
  <c r="M1593" i="2"/>
  <c r="M1592" i="2"/>
  <c r="M1591" i="2"/>
  <c r="M1590" i="2"/>
  <c r="M1589" i="2"/>
  <c r="M1588" i="2"/>
  <c r="M1587" i="2"/>
  <c r="M1586" i="2"/>
  <c r="M1585" i="2"/>
  <c r="M1584" i="2"/>
  <c r="M1583" i="2"/>
  <c r="M1582" i="2"/>
  <c r="M1581" i="2"/>
  <c r="M1580" i="2"/>
  <c r="M1579" i="2"/>
  <c r="M1578" i="2"/>
  <c r="M1577" i="2"/>
  <c r="M1576" i="2"/>
  <c r="M1575" i="2"/>
  <c r="M1574" i="2"/>
  <c r="M1573" i="2"/>
  <c r="M1572" i="2"/>
  <c r="M1571" i="2"/>
  <c r="M1570" i="2"/>
  <c r="M1569" i="2"/>
  <c r="M1568" i="2"/>
  <c r="M1567" i="2"/>
  <c r="M1566" i="2"/>
  <c r="M1565" i="2"/>
  <c r="M1564" i="2"/>
  <c r="M1563" i="2"/>
  <c r="M1562" i="2"/>
  <c r="M1561" i="2"/>
  <c r="M1560" i="2"/>
  <c r="M1559" i="2"/>
  <c r="M1558" i="2"/>
  <c r="M1557" i="2"/>
  <c r="M1556" i="2"/>
  <c r="M1555" i="2"/>
  <c r="M1554" i="2"/>
  <c r="M1553" i="2"/>
  <c r="M1552" i="2"/>
  <c r="M1551" i="2"/>
  <c r="M1550" i="2"/>
  <c r="M1549" i="2"/>
  <c r="M1548" i="2"/>
  <c r="M1547" i="2"/>
  <c r="M1546" i="2"/>
  <c r="M1545" i="2"/>
  <c r="M1544" i="2"/>
  <c r="M1543" i="2"/>
  <c r="M1542" i="2"/>
  <c r="M1541" i="2"/>
  <c r="M1540" i="2"/>
  <c r="M1539" i="2"/>
  <c r="M1538" i="2"/>
  <c r="M1537" i="2"/>
  <c r="M1536" i="2"/>
  <c r="M1535" i="2"/>
  <c r="M1534" i="2"/>
  <c r="M1533" i="2"/>
  <c r="M1532" i="2"/>
  <c r="M1531" i="2"/>
  <c r="M1530" i="2"/>
  <c r="M1529" i="2"/>
  <c r="M1528" i="2"/>
  <c r="M1527" i="2"/>
  <c r="M1526" i="2"/>
  <c r="M1525" i="2"/>
  <c r="M1524" i="2"/>
  <c r="M1523" i="2"/>
  <c r="M1522" i="2"/>
  <c r="M1521" i="2"/>
  <c r="M1520" i="2"/>
  <c r="M1519" i="2"/>
  <c r="M1518" i="2"/>
  <c r="M1517" i="2"/>
  <c r="M1516" i="2"/>
  <c r="M1515" i="2"/>
  <c r="M1514" i="2"/>
  <c r="M1513" i="2"/>
  <c r="M1512" i="2"/>
  <c r="M1511" i="2"/>
  <c r="M1510" i="2"/>
  <c r="M1509" i="2"/>
  <c r="M1508" i="2"/>
  <c r="M1507" i="2"/>
  <c r="M1506" i="2"/>
  <c r="M1505" i="2"/>
  <c r="M1504" i="2"/>
  <c r="M1503" i="2"/>
  <c r="M1502" i="2"/>
  <c r="M1501" i="2"/>
  <c r="M1500" i="2"/>
  <c r="M1499" i="2"/>
  <c r="M1498" i="2"/>
  <c r="M1497" i="2"/>
  <c r="M1496" i="2"/>
  <c r="M1495" i="2"/>
  <c r="M1494" i="2"/>
  <c r="M1493" i="2"/>
  <c r="M1492" i="2"/>
  <c r="M1491" i="2"/>
  <c r="M1490" i="2"/>
  <c r="M1489" i="2"/>
  <c r="M1488" i="2"/>
  <c r="M1487" i="2"/>
  <c r="M1486" i="2"/>
  <c r="M1485" i="2"/>
  <c r="M1484" i="2"/>
  <c r="M1483" i="2"/>
  <c r="M1482" i="2"/>
  <c r="M1481" i="2"/>
  <c r="M1480" i="2"/>
  <c r="M1479" i="2"/>
  <c r="M1478" i="2"/>
  <c r="M1477" i="2"/>
  <c r="M1476" i="2"/>
  <c r="M1475" i="2"/>
  <c r="M1474" i="2"/>
  <c r="M1473" i="2"/>
  <c r="M1472" i="2"/>
  <c r="M1471" i="2"/>
  <c r="M1470" i="2"/>
  <c r="M1469" i="2"/>
  <c r="M1468" i="2"/>
  <c r="M1467" i="2"/>
  <c r="M1466" i="2"/>
  <c r="M1465" i="2"/>
  <c r="M1464" i="2"/>
  <c r="M1463" i="2"/>
  <c r="M1462" i="2"/>
  <c r="M1461" i="2"/>
  <c r="M1460" i="2"/>
  <c r="M1459" i="2"/>
  <c r="M1458" i="2"/>
  <c r="M1457" i="2"/>
  <c r="M1456" i="2"/>
  <c r="M1455" i="2"/>
  <c r="M1454" i="2"/>
  <c r="M1453" i="2"/>
  <c r="M1452" i="2"/>
  <c r="M1451" i="2"/>
  <c r="M1450" i="2"/>
  <c r="M1449" i="2"/>
  <c r="M1448" i="2"/>
  <c r="M1447" i="2"/>
  <c r="M1446" i="2"/>
  <c r="M1445" i="2"/>
  <c r="M1444" i="2"/>
  <c r="M1443" i="2"/>
  <c r="M1442" i="2"/>
  <c r="M1441" i="2"/>
  <c r="M1440" i="2"/>
  <c r="M1439" i="2"/>
  <c r="M1438" i="2"/>
  <c r="M1437" i="2"/>
  <c r="M1436" i="2"/>
  <c r="M1435" i="2"/>
  <c r="M1434" i="2"/>
  <c r="M1433" i="2"/>
  <c r="M1432" i="2"/>
  <c r="M1431" i="2"/>
  <c r="M1430" i="2"/>
  <c r="M1429" i="2"/>
  <c r="M1428" i="2"/>
  <c r="M1427" i="2"/>
  <c r="M1426" i="2"/>
  <c r="M1425" i="2"/>
  <c r="M1424" i="2"/>
  <c r="M1423" i="2"/>
  <c r="M1422" i="2"/>
  <c r="M1421" i="2"/>
  <c r="M1420" i="2"/>
  <c r="M1419" i="2"/>
  <c r="M1418" i="2"/>
  <c r="M1417" i="2"/>
  <c r="M1416" i="2"/>
  <c r="M1415" i="2"/>
  <c r="M1414" i="2"/>
  <c r="M1413" i="2"/>
  <c r="M1412" i="2"/>
  <c r="M1411" i="2"/>
  <c r="M1410" i="2"/>
  <c r="M1409" i="2"/>
  <c r="M1408" i="2"/>
  <c r="M1407" i="2"/>
  <c r="M1406" i="2"/>
  <c r="M1405" i="2"/>
  <c r="M1404" i="2"/>
  <c r="M1403" i="2"/>
  <c r="M1402" i="2"/>
  <c r="M1401" i="2"/>
  <c r="M1400" i="2"/>
  <c r="M1399" i="2"/>
  <c r="M1398" i="2"/>
  <c r="M1397" i="2"/>
  <c r="M1396" i="2"/>
  <c r="M1395" i="2"/>
  <c r="M1394" i="2"/>
  <c r="M1393" i="2"/>
  <c r="M1392" i="2"/>
  <c r="M1391" i="2"/>
  <c r="M1390" i="2"/>
  <c r="M1389" i="2"/>
  <c r="M1388" i="2"/>
  <c r="M1387" i="2"/>
  <c r="M1386" i="2"/>
  <c r="M1385" i="2"/>
  <c r="M1384" i="2"/>
  <c r="M1383" i="2"/>
  <c r="M1382" i="2"/>
  <c r="M1381" i="2"/>
  <c r="M1380" i="2"/>
  <c r="M1379" i="2"/>
  <c r="M1378" i="2"/>
  <c r="M1377" i="2"/>
  <c r="M1376" i="2"/>
  <c r="M1375" i="2"/>
  <c r="M1374" i="2"/>
  <c r="M1373" i="2"/>
  <c r="M1372" i="2"/>
  <c r="M1371" i="2"/>
  <c r="M1370"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M1274" i="2"/>
  <c r="M1273" i="2"/>
  <c r="M1272" i="2"/>
  <c r="M1271" i="2"/>
  <c r="M1270" i="2"/>
  <c r="M1269" i="2"/>
  <c r="M1268" i="2"/>
  <c r="M1267" i="2"/>
  <c r="M1266" i="2"/>
  <c r="M1265" i="2"/>
  <c r="M1264" i="2"/>
  <c r="M1263" i="2"/>
  <c r="M1262" i="2"/>
  <c r="M1261" i="2"/>
  <c r="M1260" i="2"/>
  <c r="M1259" i="2"/>
  <c r="M1258" i="2"/>
  <c r="M1257" i="2"/>
  <c r="M1256" i="2"/>
  <c r="M1255" i="2"/>
  <c r="M1254" i="2"/>
  <c r="M1253" i="2"/>
  <c r="M1252" i="2"/>
  <c r="M1251" i="2"/>
  <c r="M1250" i="2"/>
  <c r="M1249" i="2"/>
  <c r="M1248" i="2"/>
  <c r="M1247" i="2"/>
  <c r="M1246" i="2"/>
  <c r="M1245" i="2"/>
  <c r="M1244" i="2"/>
  <c r="M1243" i="2"/>
  <c r="M1242" i="2"/>
  <c r="M1241" i="2"/>
  <c r="M1240" i="2"/>
  <c r="M1239" i="2"/>
  <c r="M1238" i="2"/>
  <c r="M1237" i="2"/>
  <c r="M1236" i="2"/>
  <c r="M1235" i="2"/>
  <c r="M1234" i="2"/>
  <c r="M1233" i="2"/>
  <c r="M1232" i="2"/>
  <c r="M1231" i="2"/>
  <c r="M1230" i="2"/>
  <c r="M1229" i="2"/>
  <c r="M1228" i="2"/>
  <c r="M1227" i="2"/>
  <c r="M1226" i="2"/>
  <c r="M1225" i="2"/>
  <c r="M1224" i="2"/>
  <c r="M1223" i="2"/>
  <c r="M1222" i="2"/>
  <c r="M1221" i="2"/>
  <c r="M1220" i="2"/>
  <c r="M1219" i="2"/>
  <c r="M1218" i="2"/>
  <c r="M1217" i="2"/>
  <c r="M1216" i="2"/>
  <c r="M1215" i="2"/>
  <c r="M1214" i="2"/>
  <c r="M1213" i="2"/>
  <c r="M1212" i="2"/>
  <c r="M1211" i="2"/>
  <c r="M1210" i="2"/>
  <c r="M1209" i="2"/>
  <c r="M1208" i="2"/>
  <c r="M1207" i="2"/>
  <c r="M1206" i="2"/>
  <c r="M1205" i="2"/>
  <c r="M1204" i="2"/>
  <c r="M1203" i="2"/>
  <c r="M1202" i="2"/>
  <c r="M1201" i="2"/>
  <c r="M1200" i="2"/>
  <c r="M1199" i="2"/>
  <c r="M1198" i="2"/>
  <c r="M1197" i="2"/>
  <c r="M1196" i="2"/>
  <c r="M1195" i="2"/>
  <c r="M1194" i="2"/>
  <c r="M1193" i="2"/>
  <c r="M1192" i="2"/>
  <c r="M1191" i="2"/>
  <c r="M1190" i="2"/>
  <c r="M1189" i="2"/>
  <c r="M1188" i="2"/>
  <c r="M1187" i="2"/>
  <c r="M1186" i="2"/>
  <c r="M1185" i="2"/>
  <c r="M1184" i="2"/>
  <c r="M1183" i="2"/>
  <c r="M1182" i="2"/>
  <c r="M1181" i="2"/>
  <c r="M1180" i="2"/>
  <c r="M1179" i="2"/>
  <c r="M1178" i="2"/>
  <c r="M1177" i="2"/>
  <c r="M1176" i="2"/>
  <c r="M1175" i="2"/>
  <c r="M1174" i="2"/>
  <c r="M1173" i="2"/>
  <c r="M1172" i="2"/>
  <c r="M1171" i="2"/>
  <c r="M1170" i="2"/>
  <c r="M1169" i="2"/>
  <c r="M1168" i="2"/>
  <c r="M1167" i="2"/>
  <c r="M1166" i="2"/>
  <c r="M1165" i="2"/>
  <c r="M1164" i="2"/>
  <c r="M1163" i="2"/>
  <c r="M1162" i="2"/>
  <c r="M1161" i="2"/>
  <c r="M1160" i="2"/>
  <c r="M1159" i="2"/>
  <c r="M1158" i="2"/>
  <c r="M1157" i="2"/>
  <c r="M1156" i="2"/>
  <c r="M1155" i="2"/>
  <c r="M1154" i="2"/>
  <c r="M1153" i="2"/>
  <c r="M1152" i="2"/>
  <c r="M1151" i="2"/>
  <c r="M1150" i="2"/>
  <c r="M1149" i="2"/>
  <c r="M1148" i="2"/>
  <c r="M1147" i="2"/>
  <c r="M1146" i="2"/>
  <c r="M1145" i="2"/>
  <c r="M1144" i="2"/>
  <c r="M1143" i="2"/>
  <c r="M1142" i="2"/>
  <c r="M1141" i="2"/>
  <c r="M1140" i="2"/>
  <c r="M1139" i="2"/>
  <c r="M1138" i="2"/>
  <c r="M1137" i="2"/>
  <c r="M1136" i="2"/>
  <c r="M1135" i="2"/>
  <c r="M1134" i="2"/>
  <c r="M1133" i="2"/>
  <c r="M1132" i="2"/>
  <c r="M1131" i="2"/>
  <c r="M1130" i="2"/>
  <c r="M1129" i="2"/>
  <c r="M1128" i="2"/>
  <c r="M1127" i="2"/>
  <c r="M1126" i="2"/>
  <c r="M1125" i="2"/>
  <c r="M1124" i="2"/>
  <c r="M1123" i="2"/>
  <c r="M1122" i="2"/>
  <c r="M1121" i="2"/>
  <c r="M1120" i="2"/>
  <c r="M1119" i="2"/>
  <c r="M1118" i="2"/>
  <c r="M1117" i="2"/>
  <c r="M1116" i="2"/>
  <c r="M1115" i="2"/>
  <c r="M1114" i="2"/>
  <c r="M1113" i="2"/>
  <c r="M1112" i="2"/>
  <c r="M1111" i="2"/>
  <c r="M1110" i="2"/>
  <c r="M1109" i="2"/>
  <c r="M1108" i="2"/>
  <c r="M1107" i="2"/>
  <c r="M1106" i="2"/>
  <c r="M1105" i="2"/>
  <c r="M1104" i="2"/>
  <c r="M1103" i="2"/>
  <c r="M1102" i="2"/>
  <c r="M1101" i="2"/>
  <c r="M1100" i="2"/>
  <c r="M1099" i="2"/>
  <c r="M1098" i="2"/>
  <c r="M1097" i="2"/>
  <c r="M1096" i="2"/>
  <c r="M1095" i="2"/>
  <c r="M1094" i="2"/>
  <c r="M1093" i="2"/>
  <c r="M1092" i="2"/>
  <c r="M1091" i="2"/>
  <c r="M1090" i="2"/>
  <c r="M1089" i="2"/>
  <c r="M1088" i="2"/>
  <c r="M1087" i="2"/>
  <c r="M1086" i="2"/>
  <c r="M1085" i="2"/>
  <c r="M1084" i="2"/>
  <c r="M1083" i="2"/>
  <c r="M1082" i="2"/>
  <c r="M1081" i="2"/>
  <c r="M1080" i="2"/>
  <c r="M1079" i="2"/>
  <c r="M1078" i="2"/>
  <c r="M1077" i="2"/>
  <c r="M1076" i="2"/>
  <c r="M1075" i="2"/>
  <c r="M1074" i="2"/>
  <c r="M1073" i="2"/>
  <c r="M1072" i="2"/>
  <c r="M1071" i="2"/>
  <c r="M1070" i="2"/>
  <c r="M1069" i="2"/>
  <c r="M1068" i="2"/>
  <c r="M1067" i="2"/>
  <c r="M1066" i="2"/>
  <c r="M1065" i="2"/>
  <c r="M1064" i="2"/>
  <c r="M1063" i="2"/>
  <c r="M1062" i="2"/>
  <c r="M1061" i="2"/>
  <c r="M1060" i="2"/>
  <c r="M1059" i="2"/>
  <c r="M1058" i="2"/>
  <c r="M1057" i="2"/>
  <c r="M1056" i="2"/>
  <c r="M1055" i="2"/>
  <c r="M1054" i="2"/>
  <c r="M1053" i="2"/>
  <c r="M1052" i="2"/>
  <c r="M1051" i="2"/>
  <c r="M1050" i="2"/>
  <c r="M1049" i="2"/>
  <c r="M1048" i="2"/>
  <c r="M1047" i="2"/>
  <c r="M1046" i="2"/>
  <c r="M1045" i="2"/>
  <c r="M1044" i="2"/>
  <c r="M1043" i="2"/>
  <c r="M1042" i="2"/>
  <c r="M1041" i="2"/>
  <c r="M1040" i="2"/>
  <c r="M1039" i="2"/>
  <c r="M1038" i="2"/>
  <c r="M1037" i="2"/>
  <c r="M1036" i="2"/>
  <c r="M1035" i="2"/>
  <c r="M1034" i="2"/>
  <c r="M1033" i="2"/>
  <c r="M1032" i="2"/>
  <c r="M1031" i="2"/>
  <c r="M1030" i="2"/>
  <c r="M1029" i="2"/>
  <c r="M1028" i="2"/>
  <c r="M1027" i="2"/>
  <c r="M1026" i="2"/>
  <c r="M1025" i="2"/>
  <c r="M1024" i="2"/>
  <c r="M1023" i="2"/>
  <c r="M1022" i="2"/>
  <c r="M1021" i="2"/>
  <c r="M1020" i="2"/>
  <c r="M1019" i="2"/>
  <c r="M1018" i="2"/>
  <c r="M1017" i="2"/>
  <c r="M1016" i="2"/>
  <c r="M1015" i="2"/>
  <c r="M1014" i="2"/>
  <c r="M1013" i="2"/>
  <c r="M1012" i="2"/>
  <c r="M1011" i="2"/>
  <c r="M1010" i="2"/>
  <c r="M1009" i="2"/>
  <c r="M1008" i="2"/>
  <c r="M1007" i="2"/>
  <c r="M1006" i="2"/>
  <c r="M1005" i="2"/>
  <c r="M1004" i="2"/>
  <c r="M1003" i="2"/>
  <c r="M1002" i="2"/>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DK38" i="7" l="1"/>
  <c r="DG38" i="7"/>
  <c r="DC38" i="7"/>
  <c r="CY38" i="7"/>
  <c r="CU38" i="7"/>
  <c r="CQ38" i="7"/>
  <c r="CM38" i="7"/>
  <c r="DJ38" i="7"/>
  <c r="DF38" i="7"/>
  <c r="DB38" i="7"/>
  <c r="CX38" i="7"/>
  <c r="CT38" i="7"/>
  <c r="CP38" i="7"/>
  <c r="CL38" i="7"/>
  <c r="DM38" i="7"/>
  <c r="DI38" i="7"/>
  <c r="DE38" i="7"/>
  <c r="DA38" i="7"/>
  <c r="CW38" i="7"/>
  <c r="CS38" i="7"/>
  <c r="CO38" i="7"/>
  <c r="CK38" i="7"/>
  <c r="CZ38" i="7"/>
  <c r="CJ38" i="7"/>
  <c r="DL38" i="7"/>
  <c r="CV38" i="7"/>
  <c r="DH38" i="7"/>
  <c r="CR38" i="7"/>
  <c r="DD38" i="7"/>
  <c r="CN38" i="7"/>
  <c r="DM41" i="7"/>
  <c r="DI41" i="7"/>
  <c r="DE41" i="7"/>
  <c r="DA41" i="7"/>
  <c r="CW41" i="7"/>
  <c r="CS41" i="7"/>
  <c r="CO41" i="7"/>
  <c r="CK41" i="7"/>
  <c r="DL41" i="7"/>
  <c r="DH41" i="7"/>
  <c r="DD41" i="7"/>
  <c r="CZ41" i="7"/>
  <c r="CV41" i="7"/>
  <c r="CR41" i="7"/>
  <c r="CN41" i="7"/>
  <c r="CJ41" i="7"/>
  <c r="DK41" i="7"/>
  <c r="DG41" i="7"/>
  <c r="DC41" i="7"/>
  <c r="CY41" i="7"/>
  <c r="CU41" i="7"/>
  <c r="CQ41" i="7"/>
  <c r="CM41" i="7"/>
  <c r="DF41" i="7"/>
  <c r="CP41" i="7"/>
  <c r="DB41" i="7"/>
  <c r="CL41" i="7"/>
  <c r="CX41" i="7"/>
  <c r="CT41" i="7"/>
  <c r="DM39" i="7"/>
  <c r="DI39" i="7"/>
  <c r="DE39" i="7"/>
  <c r="DA39" i="7"/>
  <c r="CW39" i="7"/>
  <c r="CS39" i="7"/>
  <c r="CO39" i="7"/>
  <c r="CK39" i="7"/>
  <c r="DL39" i="7"/>
  <c r="DH39" i="7"/>
  <c r="DD39" i="7"/>
  <c r="CZ39" i="7"/>
  <c r="CV39" i="7"/>
  <c r="CR39" i="7"/>
  <c r="CN39" i="7"/>
  <c r="CJ39" i="7"/>
  <c r="DK39" i="7"/>
  <c r="DG39" i="7"/>
  <c r="DC39" i="7"/>
  <c r="CY39" i="7"/>
  <c r="CU39" i="7"/>
  <c r="CQ39" i="7"/>
  <c r="CM39" i="7"/>
  <c r="DB39" i="7"/>
  <c r="CL39" i="7"/>
  <c r="CX39" i="7"/>
  <c r="DJ39" i="7"/>
  <c r="CT39" i="7"/>
  <c r="CP39" i="7"/>
  <c r="BJ41" i="7"/>
  <c r="DF39" i="7"/>
  <c r="DM43" i="7"/>
  <c r="DI43" i="7"/>
  <c r="DE43" i="7"/>
  <c r="DA43" i="7"/>
  <c r="CW43" i="7"/>
  <c r="CS43" i="7"/>
  <c r="CO43" i="7"/>
  <c r="CK43" i="7"/>
  <c r="DL43" i="7"/>
  <c r="DH43" i="7"/>
  <c r="DD43" i="7"/>
  <c r="CZ43" i="7"/>
  <c r="CV43" i="7"/>
  <c r="CR43" i="7"/>
  <c r="CN43" i="7"/>
  <c r="CJ43" i="7"/>
  <c r="DK43" i="7"/>
  <c r="DG43" i="7"/>
  <c r="DC43" i="7"/>
  <c r="CY43" i="7"/>
  <c r="CU43" i="7"/>
  <c r="CQ43" i="7"/>
  <c r="CM43" i="7"/>
  <c r="DJ43" i="7"/>
  <c r="CT43" i="7"/>
  <c r="DF43" i="7"/>
  <c r="CP43" i="7"/>
  <c r="DB43" i="7"/>
  <c r="CL43" i="7"/>
  <c r="CX43" i="7"/>
  <c r="DK40" i="7"/>
  <c r="DG40" i="7"/>
  <c r="DC40" i="7"/>
  <c r="CY40" i="7"/>
  <c r="CU40" i="7"/>
  <c r="CQ40" i="7"/>
  <c r="CM40" i="7"/>
  <c r="DJ40" i="7"/>
  <c r="DF40" i="7"/>
  <c r="DB40" i="7"/>
  <c r="CX40" i="7"/>
  <c r="CT40" i="7"/>
  <c r="CP40" i="7"/>
  <c r="CL40" i="7"/>
  <c r="DM40" i="7"/>
  <c r="DI40" i="7"/>
  <c r="DE40" i="7"/>
  <c r="DA40" i="7"/>
  <c r="CW40" i="7"/>
  <c r="CS40" i="7"/>
  <c r="CO40" i="7"/>
  <c r="CK40" i="7"/>
  <c r="DD40" i="7"/>
  <c r="CN40" i="7"/>
  <c r="CZ40" i="7"/>
  <c r="CJ40" i="7"/>
  <c r="DL40" i="7"/>
  <c r="CV40" i="7"/>
  <c r="DH40" i="7"/>
  <c r="CR40" i="7"/>
  <c r="DK42" i="7"/>
  <c r="DG42" i="7"/>
  <c r="DC42" i="7"/>
  <c r="CY42" i="7"/>
  <c r="CU42" i="7"/>
  <c r="CQ42" i="7"/>
  <c r="CM42" i="7"/>
  <c r="DJ42" i="7"/>
  <c r="DF42" i="7"/>
  <c r="DB42" i="7"/>
  <c r="CX42" i="7"/>
  <c r="CT42" i="7"/>
  <c r="CP42" i="7"/>
  <c r="CL42" i="7"/>
  <c r="DM42" i="7"/>
  <c r="DI42" i="7"/>
  <c r="DE42" i="7"/>
  <c r="DA42" i="7"/>
  <c r="CW42" i="7"/>
  <c r="CS42" i="7"/>
  <c r="CO42" i="7"/>
  <c r="CK42" i="7"/>
  <c r="DH42" i="7"/>
  <c r="CR42" i="7"/>
  <c r="DD42" i="7"/>
  <c r="CN42" i="7"/>
  <c r="CZ42" i="7"/>
  <c r="CJ42" i="7"/>
  <c r="DL42" i="7"/>
  <c r="CV42" i="7"/>
  <c r="DJ41" i="7"/>
  <c r="BV41" i="7"/>
  <c r="BZ41" i="7"/>
  <c r="CH38" i="7"/>
  <c r="CD38" i="7"/>
  <c r="BZ38" i="7"/>
  <c r="BV38" i="7"/>
  <c r="BR38" i="7"/>
  <c r="BN38" i="7"/>
  <c r="BJ38" i="7"/>
  <c r="BF38" i="7"/>
  <c r="CG38" i="7"/>
  <c r="CC38" i="7"/>
  <c r="BY38" i="7"/>
  <c r="BU38" i="7"/>
  <c r="BQ38" i="7"/>
  <c r="BM38" i="7"/>
  <c r="BI38" i="7"/>
  <c r="BE38" i="7"/>
  <c r="CF38" i="7"/>
  <c r="CB38" i="7"/>
  <c r="BX38" i="7"/>
  <c r="BT38" i="7"/>
  <c r="BP38" i="7"/>
  <c r="BL38" i="7"/>
  <c r="BH38" i="7"/>
  <c r="CE38" i="7"/>
  <c r="CA38" i="7"/>
  <c r="BW38" i="7"/>
  <c r="BS38" i="7"/>
  <c r="BO38" i="7"/>
  <c r="BK38" i="7"/>
  <c r="BG38" i="7"/>
  <c r="BE39" i="7"/>
  <c r="BJ39" i="7"/>
  <c r="BO39" i="7"/>
  <c r="BU39" i="7"/>
  <c r="BZ39" i="7"/>
  <c r="CE39" i="7"/>
  <c r="BE40" i="7"/>
  <c r="BJ40" i="7"/>
  <c r="BO40" i="7"/>
  <c r="BU40" i="7"/>
  <c r="BZ40" i="7"/>
  <c r="CH40" i="7"/>
  <c r="BF42" i="7"/>
  <c r="BV42" i="7"/>
  <c r="CG43" i="7"/>
  <c r="CC43" i="7"/>
  <c r="BY43" i="7"/>
  <c r="BU43" i="7"/>
  <c r="BQ43" i="7"/>
  <c r="BM43" i="7"/>
  <c r="BI43" i="7"/>
  <c r="BE43" i="7"/>
  <c r="CF43" i="7"/>
  <c r="CB43" i="7"/>
  <c r="BX43" i="7"/>
  <c r="BT43" i="7"/>
  <c r="BP43" i="7"/>
  <c r="BL43" i="7"/>
  <c r="BH43" i="7"/>
  <c r="CE43" i="7"/>
  <c r="CA43" i="7"/>
  <c r="BW43" i="7"/>
  <c r="BS43" i="7"/>
  <c r="BO43" i="7"/>
  <c r="BK43" i="7"/>
  <c r="BG43" i="7"/>
  <c r="BR43" i="7"/>
  <c r="CH43" i="7"/>
  <c r="BF39" i="7"/>
  <c r="BK39" i="7"/>
  <c r="BQ39" i="7"/>
  <c r="BV39" i="7"/>
  <c r="CA39" i="7"/>
  <c r="CG39" i="7"/>
  <c r="BF40" i="7"/>
  <c r="BK40" i="7"/>
  <c r="BQ40" i="7"/>
  <c r="BV40" i="7"/>
  <c r="CA40" i="7"/>
  <c r="BN41" i="7"/>
  <c r="CD41" i="7"/>
  <c r="BJ42" i="7"/>
  <c r="BZ42" i="7"/>
  <c r="BF43" i="7"/>
  <c r="BV43" i="7"/>
  <c r="BG39" i="7"/>
  <c r="BM39" i="7"/>
  <c r="BR39" i="7"/>
  <c r="BW39" i="7"/>
  <c r="CC39" i="7"/>
  <c r="CH39" i="7"/>
  <c r="BG40" i="7"/>
  <c r="BM40" i="7"/>
  <c r="BR40" i="7"/>
  <c r="BW40" i="7"/>
  <c r="CD40" i="7"/>
  <c r="CG41" i="7"/>
  <c r="CC41" i="7"/>
  <c r="BY41" i="7"/>
  <c r="BU41" i="7"/>
  <c r="BQ41" i="7"/>
  <c r="BM41" i="7"/>
  <c r="BI41" i="7"/>
  <c r="BE41" i="7"/>
  <c r="CF41" i="7"/>
  <c r="CB41" i="7"/>
  <c r="BX41" i="7"/>
  <c r="BT41" i="7"/>
  <c r="BP41" i="7"/>
  <c r="BL41" i="7"/>
  <c r="BH41" i="7"/>
  <c r="CE41" i="7"/>
  <c r="CA41" i="7"/>
  <c r="BW41" i="7"/>
  <c r="BS41" i="7"/>
  <c r="BO41" i="7"/>
  <c r="BK41" i="7"/>
  <c r="BG41" i="7"/>
  <c r="BR41" i="7"/>
  <c r="CH41" i="7"/>
  <c r="BN42" i="7"/>
  <c r="CD42" i="7"/>
  <c r="BJ43" i="7"/>
  <c r="BZ43" i="7"/>
  <c r="CF39" i="7"/>
  <c r="CB39" i="7"/>
  <c r="BX39" i="7"/>
  <c r="BT39" i="7"/>
  <c r="BP39" i="7"/>
  <c r="BL39" i="7"/>
  <c r="BH39" i="7"/>
  <c r="BI39" i="7"/>
  <c r="BN39" i="7"/>
  <c r="BS39" i="7"/>
  <c r="BY39" i="7"/>
  <c r="CD39" i="7"/>
  <c r="CG40" i="7"/>
  <c r="CC40" i="7"/>
  <c r="CF40" i="7"/>
  <c r="CB40" i="7"/>
  <c r="BX40" i="7"/>
  <c r="BT40" i="7"/>
  <c r="BP40" i="7"/>
  <c r="BL40" i="7"/>
  <c r="BH40" i="7"/>
  <c r="BI40" i="7"/>
  <c r="BN40" i="7"/>
  <c r="BS40" i="7"/>
  <c r="BY40" i="7"/>
  <c r="CE40" i="7"/>
  <c r="CG42" i="7"/>
  <c r="CC42" i="7"/>
  <c r="BY42" i="7"/>
  <c r="BU42" i="7"/>
  <c r="BQ42" i="7"/>
  <c r="BM42" i="7"/>
  <c r="BI42" i="7"/>
  <c r="BE42" i="7"/>
  <c r="CF42" i="7"/>
  <c r="CB42" i="7"/>
  <c r="BX42" i="7"/>
  <c r="BT42" i="7"/>
  <c r="BP42" i="7"/>
  <c r="BL42" i="7"/>
  <c r="BH42" i="7"/>
  <c r="CE42" i="7"/>
  <c r="CA42" i="7"/>
  <c r="BW42" i="7"/>
  <c r="BS42" i="7"/>
  <c r="BO42" i="7"/>
  <c r="BK42" i="7"/>
  <c r="BG42" i="7"/>
  <c r="BR42" i="7"/>
  <c r="CH42" i="7"/>
  <c r="BN43" i="7"/>
  <c r="CD43" i="7"/>
  <c r="BC29" i="1" l="1"/>
  <c r="J22" i="8" s="1"/>
  <c r="BF12" i="1"/>
  <c r="BF11" i="1"/>
  <c r="BF10" i="1"/>
  <c r="BF9" i="1"/>
  <c r="BF8" i="1"/>
  <c r="BF7" i="1"/>
  <c r="BF6" i="1"/>
  <c r="BF5" i="1"/>
  <c r="BF4" i="1"/>
  <c r="BF3" i="1"/>
  <c r="BE12" i="1"/>
  <c r="BE11" i="1"/>
  <c r="BE10" i="1"/>
  <c r="BE9" i="1"/>
  <c r="BE8" i="1"/>
  <c r="BE7" i="1"/>
  <c r="BE6" i="1"/>
  <c r="BE5" i="1"/>
  <c r="BE4" i="1"/>
  <c r="BE3" i="1"/>
  <c r="BC3" i="1"/>
  <c r="BC6" i="1"/>
  <c r="BC9" i="1"/>
  <c r="P12" i="5" l="1"/>
  <c r="B8" i="8"/>
  <c r="P13" i="5"/>
  <c r="AC34" i="8"/>
  <c r="F51" i="6"/>
  <c r="M7" i="5"/>
  <c r="G6" i="3"/>
  <c r="AA9" i="7"/>
  <c r="E51" i="6"/>
  <c r="K7" i="5"/>
  <c r="C6" i="3"/>
  <c r="B12" i="8"/>
  <c r="L7" i="5"/>
  <c r="F6" i="2"/>
  <c r="AN34" i="8"/>
  <c r="B10" i="8"/>
  <c r="E9" i="6"/>
  <c r="F9" i="6"/>
  <c r="J7" i="5"/>
  <c r="B2" i="6"/>
  <c r="V36" i="8" l="1"/>
  <c r="V47" i="8"/>
  <c r="V65" i="8"/>
  <c r="V64" i="8"/>
  <c r="V63" i="8"/>
  <c r="V62" i="8"/>
  <c r="V61" i="8"/>
  <c r="V60" i="8"/>
  <c r="V59" i="8"/>
  <c r="V58" i="8"/>
  <c r="V57" i="8"/>
  <c r="V56" i="8"/>
  <c r="V55" i="8"/>
  <c r="V54" i="8"/>
  <c r="V53" i="8"/>
  <c r="V52" i="8"/>
  <c r="V51" i="8"/>
  <c r="V50" i="8"/>
  <c r="V49" i="8"/>
  <c r="V48" i="8"/>
  <c r="V46" i="8"/>
  <c r="V45" i="8"/>
  <c r="V44" i="8"/>
  <c r="V43" i="8"/>
  <c r="V42" i="8"/>
  <c r="V41" i="8"/>
  <c r="V40" i="8"/>
  <c r="V39" i="8"/>
  <c r="V38" i="8"/>
  <c r="V37" i="8"/>
  <c r="B36" i="8"/>
  <c r="AC36" i="8" s="1"/>
  <c r="B65" i="8"/>
  <c r="I65" i="8" s="1"/>
  <c r="B64" i="8"/>
  <c r="AC64" i="8" s="1"/>
  <c r="B63" i="8"/>
  <c r="BD63" i="8" s="1"/>
  <c r="AI63" i="8" s="1"/>
  <c r="B62" i="8"/>
  <c r="AC62" i="8" s="1"/>
  <c r="B61" i="8"/>
  <c r="Y61" i="8" s="1"/>
  <c r="B60" i="8"/>
  <c r="AC60" i="8" s="1"/>
  <c r="B59" i="8"/>
  <c r="BD59" i="8" s="1"/>
  <c r="AI59" i="8" s="1"/>
  <c r="B58" i="8"/>
  <c r="AC58" i="8" s="1"/>
  <c r="B57" i="8"/>
  <c r="Y57" i="8" s="1"/>
  <c r="B56" i="8"/>
  <c r="AC56" i="8" s="1"/>
  <c r="B55" i="8"/>
  <c r="BD55" i="8" s="1"/>
  <c r="AI55" i="8" s="1"/>
  <c r="B54" i="8"/>
  <c r="AC54" i="8" s="1"/>
  <c r="B53" i="8"/>
  <c r="Y53" i="8" s="1"/>
  <c r="B52" i="8"/>
  <c r="AC52" i="8" s="1"/>
  <c r="B51" i="8"/>
  <c r="BD51" i="8" s="1"/>
  <c r="AI51" i="8" s="1"/>
  <c r="B50" i="8"/>
  <c r="AC50" i="8" s="1"/>
  <c r="B49" i="8"/>
  <c r="Y49" i="8" s="1"/>
  <c r="B48" i="8"/>
  <c r="AC48" i="8" s="1"/>
  <c r="B47" i="8"/>
  <c r="BD47" i="8" s="1"/>
  <c r="AI47" i="8" s="1"/>
  <c r="B46" i="8"/>
  <c r="AC46" i="8" s="1"/>
  <c r="B45" i="8"/>
  <c r="Y45" i="8" s="1"/>
  <c r="B44" i="8"/>
  <c r="AC44" i="8" s="1"/>
  <c r="B43" i="8"/>
  <c r="BD43" i="8" s="1"/>
  <c r="AI43" i="8" s="1"/>
  <c r="B42" i="8"/>
  <c r="AC42" i="8" s="1"/>
  <c r="B41" i="8"/>
  <c r="I41" i="8" s="1"/>
  <c r="B40" i="8"/>
  <c r="AC40" i="8" s="1"/>
  <c r="B39" i="8"/>
  <c r="BD39" i="8" s="1"/>
  <c r="AI39" i="8" s="1"/>
  <c r="B38" i="8"/>
  <c r="AC38" i="8" s="1"/>
  <c r="B37" i="8"/>
  <c r="AC37" i="8" s="1"/>
  <c r="AJ9" i="8"/>
  <c r="AJ11" i="8"/>
  <c r="M10" i="8"/>
  <c r="BE5" i="8" s="1"/>
  <c r="Y6" i="8"/>
  <c r="B2" i="8"/>
  <c r="B2" i="7"/>
  <c r="AN37" i="8" l="1"/>
  <c r="AN40" i="8"/>
  <c r="AN44" i="8"/>
  <c r="AN50" i="8"/>
  <c r="AN54" i="8"/>
  <c r="AN58" i="8"/>
  <c r="AN62" i="8"/>
  <c r="AN48" i="8"/>
  <c r="AN52" i="8"/>
  <c r="AN56" i="8"/>
  <c r="AN60" i="8"/>
  <c r="AN64" i="8"/>
  <c r="BD54" i="8"/>
  <c r="AI54" i="8" s="1"/>
  <c r="BD38" i="8"/>
  <c r="AI38" i="8" s="1"/>
  <c r="Y51" i="8"/>
  <c r="BD36" i="8"/>
  <c r="AI36" i="8" s="1"/>
  <c r="BD50" i="8"/>
  <c r="AI50" i="8" s="1"/>
  <c r="Y39" i="8"/>
  <c r="Y55" i="8"/>
  <c r="AN38" i="8"/>
  <c r="AN42" i="8"/>
  <c r="AN46" i="8"/>
  <c r="AN36" i="8"/>
  <c r="BD62" i="8"/>
  <c r="AI62" i="8" s="1"/>
  <c r="BD46" i="8"/>
  <c r="AI46" i="8" s="1"/>
  <c r="Y43" i="8"/>
  <c r="Y59" i="8"/>
  <c r="BD58" i="8"/>
  <c r="AI58" i="8" s="1"/>
  <c r="BD42" i="8"/>
  <c r="AI42" i="8" s="1"/>
  <c r="Y47" i="8"/>
  <c r="Y63" i="8"/>
  <c r="I37" i="8"/>
  <c r="Y37" i="8"/>
  <c r="Y41" i="8"/>
  <c r="Y65" i="8"/>
  <c r="I38" i="8"/>
  <c r="I42" i="8"/>
  <c r="I46" i="8"/>
  <c r="I50" i="8"/>
  <c r="I54" i="8"/>
  <c r="I58" i="8"/>
  <c r="I62" i="8"/>
  <c r="I36" i="8"/>
  <c r="BD65" i="8"/>
  <c r="AI65" i="8" s="1"/>
  <c r="BD61" i="8"/>
  <c r="AI61" i="8" s="1"/>
  <c r="BD57" i="8"/>
  <c r="AI57" i="8" s="1"/>
  <c r="BD53" i="8"/>
  <c r="AI53" i="8" s="1"/>
  <c r="BD49" i="8"/>
  <c r="AI49" i="8" s="1"/>
  <c r="BD45" i="8"/>
  <c r="AI45" i="8" s="1"/>
  <c r="BD41" i="8"/>
  <c r="AI41" i="8" s="1"/>
  <c r="BD37" i="8"/>
  <c r="AI37" i="8" s="1"/>
  <c r="AC39" i="8"/>
  <c r="AN39" i="8" s="1"/>
  <c r="AC41" i="8"/>
  <c r="AN41" i="8" s="1"/>
  <c r="AC43" i="8"/>
  <c r="AN43" i="8" s="1"/>
  <c r="AC45" i="8"/>
  <c r="AN45" i="8" s="1"/>
  <c r="AC47" i="8"/>
  <c r="AN47" i="8" s="1"/>
  <c r="AC49" i="8"/>
  <c r="AN49" i="8" s="1"/>
  <c r="AC51" i="8"/>
  <c r="AN51" i="8" s="1"/>
  <c r="AC53" i="8"/>
  <c r="AN53" i="8" s="1"/>
  <c r="AC55" i="8"/>
  <c r="AN55" i="8" s="1"/>
  <c r="AC57" i="8"/>
  <c r="AN57" i="8" s="1"/>
  <c r="AC59" i="8"/>
  <c r="AN59" i="8" s="1"/>
  <c r="AC61" i="8"/>
  <c r="AN61" i="8" s="1"/>
  <c r="AC63" i="8"/>
  <c r="AN63" i="8" s="1"/>
  <c r="AC65" i="8"/>
  <c r="AN65" i="8" s="1"/>
  <c r="I39" i="8"/>
  <c r="I43" i="8"/>
  <c r="I47" i="8"/>
  <c r="I51" i="8"/>
  <c r="I55" i="8"/>
  <c r="I59" i="8"/>
  <c r="I63" i="8"/>
  <c r="Y36" i="8"/>
  <c r="BD64" i="8"/>
  <c r="AI64" i="8" s="1"/>
  <c r="BD60" i="8"/>
  <c r="AI60" i="8" s="1"/>
  <c r="BD56" i="8"/>
  <c r="AI56" i="8" s="1"/>
  <c r="BD52" i="8"/>
  <c r="AI52" i="8" s="1"/>
  <c r="BD48" i="8"/>
  <c r="AI48" i="8" s="1"/>
  <c r="BD44" i="8"/>
  <c r="AI44" i="8" s="1"/>
  <c r="BD40" i="8"/>
  <c r="AI40" i="8" s="1"/>
  <c r="Y38" i="8"/>
  <c r="Y40" i="8"/>
  <c r="Y42" i="8"/>
  <c r="Y44" i="8"/>
  <c r="Y46" i="8"/>
  <c r="Y48" i="8"/>
  <c r="Y50" i="8"/>
  <c r="Y52" i="8"/>
  <c r="Y54" i="8"/>
  <c r="Y56" i="8"/>
  <c r="Y58" i="8"/>
  <c r="Y60" i="8"/>
  <c r="Y62" i="8"/>
  <c r="Y64" i="8"/>
  <c r="I45" i="8"/>
  <c r="I49" i="8"/>
  <c r="I53" i="8"/>
  <c r="I57" i="8"/>
  <c r="I61" i="8"/>
  <c r="I40" i="8"/>
  <c r="I44" i="8"/>
  <c r="I48" i="8"/>
  <c r="I52" i="8"/>
  <c r="I56" i="8"/>
  <c r="I60" i="8"/>
  <c r="I64" i="8"/>
  <c r="B11" i="7"/>
  <c r="B12" i="7" s="1"/>
  <c r="B13" i="7" s="1"/>
  <c r="B14" i="7" s="1"/>
  <c r="B15" i="7" s="1"/>
  <c r="B16" i="7" s="1"/>
  <c r="B17" i="7" s="1"/>
  <c r="B18" i="7" s="1"/>
  <c r="B19" i="7" s="1"/>
  <c r="B20" i="7" s="1"/>
  <c r="B21" i="7" s="1"/>
  <c r="B22" i="7" s="1"/>
  <c r="B23" i="7" s="1"/>
  <c r="B24" i="7" s="1"/>
  <c r="B25" i="7" s="1"/>
  <c r="B26" i="7" s="1"/>
  <c r="B27" i="7" s="1"/>
  <c r="B28" i="7" s="1"/>
  <c r="B29" i="7" s="1"/>
  <c r="B30" i="7" s="1"/>
  <c r="B31" i="7" s="1"/>
  <c r="B32" i="7" s="1"/>
  <c r="E6" i="6"/>
  <c r="AN5" i="7" s="1"/>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21" i="6"/>
  <c r="E21" i="6"/>
  <c r="F20" i="6"/>
  <c r="E20" i="6"/>
  <c r="F19" i="6"/>
  <c r="E19" i="6"/>
  <c r="F18" i="6"/>
  <c r="E18" i="6"/>
  <c r="F17" i="6"/>
  <c r="E17" i="6"/>
  <c r="F16" i="6"/>
  <c r="E16" i="6"/>
  <c r="F15" i="6"/>
  <c r="E15" i="6"/>
  <c r="F14" i="6"/>
  <c r="E14" i="6"/>
  <c r="AF50" i="6"/>
  <c r="AE50" i="6"/>
  <c r="AF49" i="6"/>
  <c r="AE49" i="6"/>
  <c r="AF48" i="6"/>
  <c r="AE48" i="6"/>
  <c r="AF47" i="6"/>
  <c r="AE47" i="6"/>
  <c r="AF46" i="6"/>
  <c r="AE46" i="6"/>
  <c r="AF45" i="6"/>
  <c r="AE45" i="6"/>
  <c r="AF44" i="6"/>
  <c r="AE44" i="6"/>
  <c r="AF43" i="6"/>
  <c r="AE43" i="6"/>
  <c r="AF42" i="6"/>
  <c r="AE42" i="6"/>
  <c r="AF41" i="6"/>
  <c r="AE41" i="6"/>
  <c r="AF40" i="6"/>
  <c r="AE40" i="6"/>
  <c r="AF39" i="6"/>
  <c r="AE39" i="6"/>
  <c r="AF38" i="6"/>
  <c r="AE38" i="6"/>
  <c r="AF37" i="6"/>
  <c r="AE37" i="6"/>
  <c r="AF36" i="6"/>
  <c r="AE36" i="6"/>
  <c r="AF35" i="6"/>
  <c r="AE35" i="6"/>
  <c r="AF34" i="6"/>
  <c r="AE34" i="6"/>
  <c r="AF33" i="6"/>
  <c r="AE33" i="6"/>
  <c r="AF32" i="6"/>
  <c r="AE32" i="6"/>
  <c r="AF31" i="6"/>
  <c r="AE31" i="6"/>
  <c r="AF30" i="6"/>
  <c r="AE30" i="6"/>
  <c r="AF29" i="6"/>
  <c r="AE29" i="6"/>
  <c r="AF28" i="6"/>
  <c r="AE28" i="6"/>
  <c r="AF27" i="6"/>
  <c r="AE27" i="6"/>
  <c r="AF26" i="6"/>
  <c r="AE26" i="6"/>
  <c r="AF25" i="6"/>
  <c r="AE25" i="6"/>
  <c r="AF24" i="6"/>
  <c r="AE24" i="6"/>
  <c r="AF23" i="6"/>
  <c r="AE23" i="6"/>
  <c r="AF22" i="6"/>
  <c r="AE22" i="6"/>
  <c r="AF21" i="6"/>
  <c r="AE21" i="6"/>
  <c r="AF20" i="6"/>
  <c r="AE20" i="6"/>
  <c r="AF19" i="6"/>
  <c r="AE19" i="6"/>
  <c r="AF18" i="6"/>
  <c r="AE18" i="6"/>
  <c r="AF17" i="6"/>
  <c r="AE17" i="6"/>
  <c r="AF16" i="6"/>
  <c r="AE16" i="6"/>
  <c r="AF15" i="6"/>
  <c r="AE15" i="6"/>
  <c r="AF14" i="6"/>
  <c r="AE14"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1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E8" i="6"/>
  <c r="AN7" i="7" s="1"/>
  <c r="B6" i="6"/>
  <c r="J5" i="7" s="1"/>
  <c r="B8" i="6"/>
  <c r="J7" i="7" s="1"/>
  <c r="B2" i="5"/>
  <c r="L4" i="5"/>
  <c r="IL108" i="3"/>
  <c r="IL107" i="3"/>
  <c r="IL106" i="3"/>
  <c r="IL105" i="3"/>
  <c r="IL104" i="3"/>
  <c r="IL103" i="3"/>
  <c r="IL102" i="3"/>
  <c r="IL101" i="3"/>
  <c r="IL100" i="3"/>
  <c r="IL99" i="3"/>
  <c r="IL98" i="3"/>
  <c r="IL97" i="3"/>
  <c r="IL96" i="3"/>
  <c r="IL95" i="3"/>
  <c r="IL94" i="3"/>
  <c r="IL93" i="3"/>
  <c r="IL92" i="3"/>
  <c r="IL91" i="3"/>
  <c r="IL90" i="3"/>
  <c r="IL89" i="3"/>
  <c r="IL88" i="3"/>
  <c r="IL87" i="3"/>
  <c r="IL86" i="3"/>
  <c r="IL85" i="3"/>
  <c r="IL84" i="3"/>
  <c r="IL83" i="3"/>
  <c r="IL82" i="3"/>
  <c r="IL81" i="3"/>
  <c r="IL80" i="3"/>
  <c r="IL79" i="3"/>
  <c r="IL78" i="3"/>
  <c r="IL77" i="3"/>
  <c r="IL76" i="3"/>
  <c r="IL75" i="3"/>
  <c r="IL74" i="3"/>
  <c r="IL73" i="3"/>
  <c r="IL72" i="3"/>
  <c r="IL71" i="3"/>
  <c r="IL70" i="3"/>
  <c r="IL69" i="3"/>
  <c r="IL68" i="3"/>
  <c r="IL67" i="3"/>
  <c r="IL66" i="3"/>
  <c r="IL65" i="3"/>
  <c r="IL64" i="3"/>
  <c r="IL63" i="3"/>
  <c r="IL62" i="3"/>
  <c r="IL61" i="3"/>
  <c r="IL60" i="3"/>
  <c r="IL59" i="3"/>
  <c r="IL58" i="3"/>
  <c r="IL57" i="3"/>
  <c r="IL56" i="3"/>
  <c r="IL55" i="3"/>
  <c r="IL54" i="3"/>
  <c r="IL53" i="3"/>
  <c r="IL52" i="3"/>
  <c r="IL51" i="3"/>
  <c r="IL50" i="3"/>
  <c r="IL49" i="3"/>
  <c r="IL48" i="3"/>
  <c r="IL47" i="3"/>
  <c r="IL46" i="3"/>
  <c r="IL45" i="3"/>
  <c r="IL44" i="3"/>
  <c r="IL43" i="3"/>
  <c r="IL42" i="3"/>
  <c r="IL41" i="3"/>
  <c r="IL40" i="3"/>
  <c r="IL39" i="3"/>
  <c r="IL38" i="3"/>
  <c r="IL37" i="3"/>
  <c r="IL36" i="3"/>
  <c r="IL35" i="3"/>
  <c r="IL34" i="3"/>
  <c r="IL33" i="3"/>
  <c r="IL32" i="3"/>
  <c r="IL31" i="3"/>
  <c r="IL30" i="3"/>
  <c r="IL29" i="3"/>
  <c r="IL28" i="3"/>
  <c r="IL27" i="3"/>
  <c r="IL26" i="3"/>
  <c r="IL25" i="3"/>
  <c r="IL24" i="3"/>
  <c r="IL23" i="3"/>
  <c r="IL22" i="3"/>
  <c r="IL21" i="3"/>
  <c r="IL20" i="3"/>
  <c r="IL19" i="3"/>
  <c r="IL18" i="3"/>
  <c r="IL17" i="3"/>
  <c r="IL16" i="3"/>
  <c r="IL15" i="3"/>
  <c r="IL14" i="3"/>
  <c r="IL13" i="3"/>
  <c r="IL12" i="3"/>
  <c r="IJ108" i="3"/>
  <c r="IJ107" i="3"/>
  <c r="IJ106" i="3"/>
  <c r="IJ105" i="3"/>
  <c r="IJ104" i="3"/>
  <c r="IJ103" i="3"/>
  <c r="IJ102" i="3"/>
  <c r="IJ101" i="3"/>
  <c r="IJ100" i="3"/>
  <c r="IJ99" i="3"/>
  <c r="IJ98" i="3"/>
  <c r="IJ97" i="3"/>
  <c r="IJ96" i="3"/>
  <c r="IJ95" i="3"/>
  <c r="IJ94" i="3"/>
  <c r="IJ93" i="3"/>
  <c r="IJ92" i="3"/>
  <c r="IJ91" i="3"/>
  <c r="IJ90" i="3"/>
  <c r="IJ89" i="3"/>
  <c r="IJ88" i="3"/>
  <c r="IJ87" i="3"/>
  <c r="IJ86" i="3"/>
  <c r="IJ85" i="3"/>
  <c r="IJ84" i="3"/>
  <c r="IJ83" i="3"/>
  <c r="IJ82" i="3"/>
  <c r="IJ81" i="3"/>
  <c r="IJ80" i="3"/>
  <c r="IJ79" i="3"/>
  <c r="IJ78" i="3"/>
  <c r="IJ77" i="3"/>
  <c r="IJ76" i="3"/>
  <c r="IJ75" i="3"/>
  <c r="IJ74" i="3"/>
  <c r="IJ73" i="3"/>
  <c r="IJ72" i="3"/>
  <c r="IJ71" i="3"/>
  <c r="IJ70" i="3"/>
  <c r="IJ69" i="3"/>
  <c r="IJ68" i="3"/>
  <c r="IJ67" i="3"/>
  <c r="IJ66" i="3"/>
  <c r="IJ65" i="3"/>
  <c r="IJ64" i="3"/>
  <c r="IJ63" i="3"/>
  <c r="IJ62" i="3"/>
  <c r="IJ61" i="3"/>
  <c r="IJ60" i="3"/>
  <c r="IJ59" i="3"/>
  <c r="IJ58" i="3"/>
  <c r="IJ57" i="3"/>
  <c r="IJ56" i="3"/>
  <c r="IJ55" i="3"/>
  <c r="IJ54" i="3"/>
  <c r="IJ53" i="3"/>
  <c r="IJ52" i="3"/>
  <c r="IJ51" i="3"/>
  <c r="IJ50" i="3"/>
  <c r="IJ49" i="3"/>
  <c r="IJ48" i="3"/>
  <c r="IJ47" i="3"/>
  <c r="IJ46" i="3"/>
  <c r="IJ45" i="3"/>
  <c r="IJ44" i="3"/>
  <c r="IJ43" i="3"/>
  <c r="IJ42" i="3"/>
  <c r="IJ41" i="3"/>
  <c r="IJ40" i="3"/>
  <c r="IJ39" i="3"/>
  <c r="IJ38" i="3"/>
  <c r="IJ37" i="3"/>
  <c r="IJ36" i="3"/>
  <c r="IJ35" i="3"/>
  <c r="IJ34" i="3"/>
  <c r="IJ33" i="3"/>
  <c r="IJ32" i="3"/>
  <c r="IJ31" i="3"/>
  <c r="IJ30" i="3"/>
  <c r="IJ29" i="3"/>
  <c r="IJ28" i="3"/>
  <c r="IJ27" i="3"/>
  <c r="IJ26" i="3"/>
  <c r="IJ25" i="3"/>
  <c r="IJ24" i="3"/>
  <c r="IJ23" i="3"/>
  <c r="IJ22" i="3"/>
  <c r="IJ21" i="3"/>
  <c r="IJ20" i="3"/>
  <c r="IJ19" i="3"/>
  <c r="IJ18" i="3"/>
  <c r="IJ17" i="3"/>
  <c r="IJ16" i="3"/>
  <c r="IJ15" i="3"/>
  <c r="IJ14" i="3"/>
  <c r="IJ13" i="3"/>
  <c r="IJ12" i="3"/>
  <c r="IK108" i="3"/>
  <c r="IK107" i="3"/>
  <c r="IK106" i="3"/>
  <c r="IK105" i="3"/>
  <c r="IK104" i="3"/>
  <c r="IK103" i="3"/>
  <c r="IK102" i="3"/>
  <c r="IK101" i="3"/>
  <c r="IK100" i="3"/>
  <c r="IK99" i="3"/>
  <c r="IK98" i="3"/>
  <c r="IK97" i="3"/>
  <c r="IK96" i="3"/>
  <c r="IK95" i="3"/>
  <c r="IK94" i="3"/>
  <c r="IK93" i="3"/>
  <c r="IK92" i="3"/>
  <c r="IK91" i="3"/>
  <c r="IK90" i="3"/>
  <c r="IK89" i="3"/>
  <c r="IK88" i="3"/>
  <c r="IK87" i="3"/>
  <c r="IK86" i="3"/>
  <c r="IK85" i="3"/>
  <c r="IK84" i="3"/>
  <c r="IK83" i="3"/>
  <c r="IK82" i="3"/>
  <c r="IK81" i="3"/>
  <c r="IK80" i="3"/>
  <c r="IK79" i="3"/>
  <c r="IK78" i="3"/>
  <c r="IK77" i="3"/>
  <c r="IK76" i="3"/>
  <c r="IK75" i="3"/>
  <c r="IK74" i="3"/>
  <c r="IK73" i="3"/>
  <c r="IK72" i="3"/>
  <c r="IK71" i="3"/>
  <c r="IK70" i="3"/>
  <c r="IK69" i="3"/>
  <c r="IK68" i="3"/>
  <c r="IK67" i="3"/>
  <c r="IK66" i="3"/>
  <c r="IK65" i="3"/>
  <c r="IK64" i="3"/>
  <c r="IK63" i="3"/>
  <c r="IK62" i="3"/>
  <c r="IK61" i="3"/>
  <c r="IK60" i="3"/>
  <c r="IK59" i="3"/>
  <c r="IK58" i="3"/>
  <c r="IK57" i="3"/>
  <c r="IK56" i="3"/>
  <c r="IK55" i="3"/>
  <c r="IK54" i="3"/>
  <c r="IK53" i="3"/>
  <c r="IK52" i="3"/>
  <c r="IK51" i="3"/>
  <c r="IK50" i="3"/>
  <c r="IK49" i="3"/>
  <c r="IK48" i="3"/>
  <c r="IK47" i="3"/>
  <c r="IK46" i="3"/>
  <c r="IK45" i="3"/>
  <c r="IK44" i="3"/>
  <c r="IK43" i="3"/>
  <c r="IK42" i="3"/>
  <c r="IK41" i="3"/>
  <c r="IK40" i="3"/>
  <c r="IK39" i="3"/>
  <c r="IK38" i="3"/>
  <c r="IK37" i="3"/>
  <c r="IK36" i="3"/>
  <c r="IK35" i="3"/>
  <c r="IK34" i="3"/>
  <c r="IK33" i="3"/>
  <c r="IK32" i="3"/>
  <c r="IK31" i="3"/>
  <c r="IK30" i="3"/>
  <c r="IK29" i="3"/>
  <c r="IK28" i="3"/>
  <c r="IK27" i="3"/>
  <c r="IK26" i="3"/>
  <c r="IK25" i="3"/>
  <c r="IK24" i="3"/>
  <c r="IK23" i="3"/>
  <c r="IK22" i="3"/>
  <c r="IK21" i="3"/>
  <c r="IK20" i="3"/>
  <c r="IK19" i="3"/>
  <c r="IK18" i="3"/>
  <c r="IK17" i="3"/>
  <c r="IK16" i="3"/>
  <c r="IK15" i="3"/>
  <c r="IK14" i="3"/>
  <c r="IK13" i="3"/>
  <c r="IK12" i="3"/>
  <c r="II108" i="3"/>
  <c r="II107" i="3"/>
  <c r="II106" i="3"/>
  <c r="II105" i="3"/>
  <c r="II104" i="3"/>
  <c r="II103" i="3"/>
  <c r="II102" i="3"/>
  <c r="II101" i="3"/>
  <c r="II100" i="3"/>
  <c r="II99" i="3"/>
  <c r="II98" i="3"/>
  <c r="II97" i="3"/>
  <c r="II96" i="3"/>
  <c r="II95" i="3"/>
  <c r="II94" i="3"/>
  <c r="II93" i="3"/>
  <c r="II92" i="3"/>
  <c r="II91" i="3"/>
  <c r="II90" i="3"/>
  <c r="II89" i="3"/>
  <c r="II88" i="3"/>
  <c r="II87" i="3"/>
  <c r="II86" i="3"/>
  <c r="II85" i="3"/>
  <c r="II84" i="3"/>
  <c r="II83" i="3"/>
  <c r="II82" i="3"/>
  <c r="II81" i="3"/>
  <c r="II80" i="3"/>
  <c r="II79" i="3"/>
  <c r="II78" i="3"/>
  <c r="II77" i="3"/>
  <c r="II76" i="3"/>
  <c r="II75" i="3"/>
  <c r="II74" i="3"/>
  <c r="II73" i="3"/>
  <c r="II72" i="3"/>
  <c r="II71" i="3"/>
  <c r="II70" i="3"/>
  <c r="II69" i="3"/>
  <c r="II68" i="3"/>
  <c r="II67" i="3"/>
  <c r="II66" i="3"/>
  <c r="II65" i="3"/>
  <c r="II64" i="3"/>
  <c r="II63" i="3"/>
  <c r="II62" i="3"/>
  <c r="II61" i="3"/>
  <c r="II60" i="3"/>
  <c r="II59" i="3"/>
  <c r="II58" i="3"/>
  <c r="II57" i="3"/>
  <c r="II56" i="3"/>
  <c r="II55" i="3"/>
  <c r="II54" i="3"/>
  <c r="II53" i="3"/>
  <c r="II52" i="3"/>
  <c r="II51" i="3"/>
  <c r="II50" i="3"/>
  <c r="II49" i="3"/>
  <c r="II48" i="3"/>
  <c r="II47" i="3"/>
  <c r="II46" i="3"/>
  <c r="II45" i="3"/>
  <c r="II44" i="3"/>
  <c r="II43" i="3"/>
  <c r="II42" i="3"/>
  <c r="II41" i="3"/>
  <c r="II40" i="3"/>
  <c r="II39" i="3"/>
  <c r="II38" i="3"/>
  <c r="II37" i="3"/>
  <c r="II36" i="3"/>
  <c r="II35" i="3"/>
  <c r="II34" i="3"/>
  <c r="II33" i="3"/>
  <c r="II32" i="3"/>
  <c r="II31" i="3"/>
  <c r="II30" i="3"/>
  <c r="II29" i="3"/>
  <c r="II28" i="3"/>
  <c r="II27" i="3"/>
  <c r="II26" i="3"/>
  <c r="II25" i="3"/>
  <c r="II24" i="3"/>
  <c r="II23" i="3"/>
  <c r="II22" i="3"/>
  <c r="II21" i="3"/>
  <c r="II20" i="3"/>
  <c r="II19" i="3"/>
  <c r="II18" i="3"/>
  <c r="II17" i="3"/>
  <c r="II16" i="3"/>
  <c r="II15" i="3"/>
  <c r="II14" i="3"/>
  <c r="II13" i="3"/>
  <c r="II12" i="3"/>
  <c r="B4" i="3"/>
  <c r="C2" i="2"/>
  <c r="V2508" i="2"/>
  <c r="V2507" i="2"/>
  <c r="V2506" i="2"/>
  <c r="V2505" i="2"/>
  <c r="V2504" i="2"/>
  <c r="V2503" i="2"/>
  <c r="V2502" i="2"/>
  <c r="V2501" i="2"/>
  <c r="V2500" i="2"/>
  <c r="V2499" i="2"/>
  <c r="V2498" i="2"/>
  <c r="V2497" i="2"/>
  <c r="V2496" i="2"/>
  <c r="V2495" i="2"/>
  <c r="V2494" i="2"/>
  <c r="V2493" i="2"/>
  <c r="V2492" i="2"/>
  <c r="V2491" i="2"/>
  <c r="V2490" i="2"/>
  <c r="V2489" i="2"/>
  <c r="V2488" i="2"/>
  <c r="V2487" i="2"/>
  <c r="V2486" i="2"/>
  <c r="V2485" i="2"/>
  <c r="V2484" i="2"/>
  <c r="V2483" i="2"/>
  <c r="V2482" i="2"/>
  <c r="V2481" i="2"/>
  <c r="V2480" i="2"/>
  <c r="V2479" i="2"/>
  <c r="V2478" i="2"/>
  <c r="V2477" i="2"/>
  <c r="V2476" i="2"/>
  <c r="V2475" i="2"/>
  <c r="V2474" i="2"/>
  <c r="V2473" i="2"/>
  <c r="V2472" i="2"/>
  <c r="V2471" i="2"/>
  <c r="V2470" i="2"/>
  <c r="V2469" i="2"/>
  <c r="V2468" i="2"/>
  <c r="V2467" i="2"/>
  <c r="V2466" i="2"/>
  <c r="V2465" i="2"/>
  <c r="V2464" i="2"/>
  <c r="V2463" i="2"/>
  <c r="V2462" i="2"/>
  <c r="V2461" i="2"/>
  <c r="V2460" i="2"/>
  <c r="V2459" i="2"/>
  <c r="V2458" i="2"/>
  <c r="V2457" i="2"/>
  <c r="V2456" i="2"/>
  <c r="V2455" i="2"/>
  <c r="V2454" i="2"/>
  <c r="V2453" i="2"/>
  <c r="V2452" i="2"/>
  <c r="V2451" i="2"/>
  <c r="V2450" i="2"/>
  <c r="V2449" i="2"/>
  <c r="V2448" i="2"/>
  <c r="V2447" i="2"/>
  <c r="V2446" i="2"/>
  <c r="V2445" i="2"/>
  <c r="V2444" i="2"/>
  <c r="V2443" i="2"/>
  <c r="V2442" i="2"/>
  <c r="V2441" i="2"/>
  <c r="V2440" i="2"/>
  <c r="V2439" i="2"/>
  <c r="V2438" i="2"/>
  <c r="V2437" i="2"/>
  <c r="V2436" i="2"/>
  <c r="V2435" i="2"/>
  <c r="V2434" i="2"/>
  <c r="V2433" i="2"/>
  <c r="V2432" i="2"/>
  <c r="V2431" i="2"/>
  <c r="V2430" i="2"/>
  <c r="V2429" i="2"/>
  <c r="V2428" i="2"/>
  <c r="V2427" i="2"/>
  <c r="V2426" i="2"/>
  <c r="V2425" i="2"/>
  <c r="V2424" i="2"/>
  <c r="V2423" i="2"/>
  <c r="V2422" i="2"/>
  <c r="V2421" i="2"/>
  <c r="V2420" i="2"/>
  <c r="V2419" i="2"/>
  <c r="V2418" i="2"/>
  <c r="V2417" i="2"/>
  <c r="V2416" i="2"/>
  <c r="V2415" i="2"/>
  <c r="V2414" i="2"/>
  <c r="V2413" i="2"/>
  <c r="V2412" i="2"/>
  <c r="V2411" i="2"/>
  <c r="V2410" i="2"/>
  <c r="V2409" i="2"/>
  <c r="V2408" i="2"/>
  <c r="V2407" i="2"/>
  <c r="V2406" i="2"/>
  <c r="V2405" i="2"/>
  <c r="V2404" i="2"/>
  <c r="V2403" i="2"/>
  <c r="V2402" i="2"/>
  <c r="V2401" i="2"/>
  <c r="V2400" i="2"/>
  <c r="V2399" i="2"/>
  <c r="V2398" i="2"/>
  <c r="V2397" i="2"/>
  <c r="V2396" i="2"/>
  <c r="V2395" i="2"/>
  <c r="V2394" i="2"/>
  <c r="V2393" i="2"/>
  <c r="V2392" i="2"/>
  <c r="V2391" i="2"/>
  <c r="V2390" i="2"/>
  <c r="V2389" i="2"/>
  <c r="V2388" i="2"/>
  <c r="V2387" i="2"/>
  <c r="V2386" i="2"/>
  <c r="V2385" i="2"/>
  <c r="V2384" i="2"/>
  <c r="V2383" i="2"/>
  <c r="V2382" i="2"/>
  <c r="V2381" i="2"/>
  <c r="V2380" i="2"/>
  <c r="V2379" i="2"/>
  <c r="V2378" i="2"/>
  <c r="V2377" i="2"/>
  <c r="V2376" i="2"/>
  <c r="V2375" i="2"/>
  <c r="V2374" i="2"/>
  <c r="V2373" i="2"/>
  <c r="V2372" i="2"/>
  <c r="V2371" i="2"/>
  <c r="V2370" i="2"/>
  <c r="V2369" i="2"/>
  <c r="V2368" i="2"/>
  <c r="V2367" i="2"/>
  <c r="V2366" i="2"/>
  <c r="V2365" i="2"/>
  <c r="V2364" i="2"/>
  <c r="V2363" i="2"/>
  <c r="V2362" i="2"/>
  <c r="V2361" i="2"/>
  <c r="V2360" i="2"/>
  <c r="V2359" i="2"/>
  <c r="V2358" i="2"/>
  <c r="V2357" i="2"/>
  <c r="V2356" i="2"/>
  <c r="V2355" i="2"/>
  <c r="V2354" i="2"/>
  <c r="V2353" i="2"/>
  <c r="V2352" i="2"/>
  <c r="V2351" i="2"/>
  <c r="V2350" i="2"/>
  <c r="V2349" i="2"/>
  <c r="V2348" i="2"/>
  <c r="V2347" i="2"/>
  <c r="V2346" i="2"/>
  <c r="V2345" i="2"/>
  <c r="V2344" i="2"/>
  <c r="V2343" i="2"/>
  <c r="V2342" i="2"/>
  <c r="V2341" i="2"/>
  <c r="V2340" i="2"/>
  <c r="V2339" i="2"/>
  <c r="V2338" i="2"/>
  <c r="V2337" i="2"/>
  <c r="V2336" i="2"/>
  <c r="V2335" i="2"/>
  <c r="V2334" i="2"/>
  <c r="V2333" i="2"/>
  <c r="V2332" i="2"/>
  <c r="V2331" i="2"/>
  <c r="V2330" i="2"/>
  <c r="V2329" i="2"/>
  <c r="V2328" i="2"/>
  <c r="V2327" i="2"/>
  <c r="V2326" i="2"/>
  <c r="V2325" i="2"/>
  <c r="V2324" i="2"/>
  <c r="V2323" i="2"/>
  <c r="V2322" i="2"/>
  <c r="V2321" i="2"/>
  <c r="V2320" i="2"/>
  <c r="V2319" i="2"/>
  <c r="V2318" i="2"/>
  <c r="V2317" i="2"/>
  <c r="V2316" i="2"/>
  <c r="V2315" i="2"/>
  <c r="V2314" i="2"/>
  <c r="V2313" i="2"/>
  <c r="V2312" i="2"/>
  <c r="V2311" i="2"/>
  <c r="V2310" i="2"/>
  <c r="V2309" i="2"/>
  <c r="V2308" i="2"/>
  <c r="V2307" i="2"/>
  <c r="V2306" i="2"/>
  <c r="V2305" i="2"/>
  <c r="V2304" i="2"/>
  <c r="V2303" i="2"/>
  <c r="V2302" i="2"/>
  <c r="V2301" i="2"/>
  <c r="V2300" i="2"/>
  <c r="V2299" i="2"/>
  <c r="V2298" i="2"/>
  <c r="V2297" i="2"/>
  <c r="V2296" i="2"/>
  <c r="V2295" i="2"/>
  <c r="V2294" i="2"/>
  <c r="V2293" i="2"/>
  <c r="V2292" i="2"/>
  <c r="V2291" i="2"/>
  <c r="V2290" i="2"/>
  <c r="V2289" i="2"/>
  <c r="V2288" i="2"/>
  <c r="V2287" i="2"/>
  <c r="V2286" i="2"/>
  <c r="V2285" i="2"/>
  <c r="V2284" i="2"/>
  <c r="V2283" i="2"/>
  <c r="V2282" i="2"/>
  <c r="V2281" i="2"/>
  <c r="V2280" i="2"/>
  <c r="V2279" i="2"/>
  <c r="V2278" i="2"/>
  <c r="V2277" i="2"/>
  <c r="V2276" i="2"/>
  <c r="V2275" i="2"/>
  <c r="V2274" i="2"/>
  <c r="V2273" i="2"/>
  <c r="V2272" i="2"/>
  <c r="V2271" i="2"/>
  <c r="V2270" i="2"/>
  <c r="V2269" i="2"/>
  <c r="V2268" i="2"/>
  <c r="V2267" i="2"/>
  <c r="V2266" i="2"/>
  <c r="V2265" i="2"/>
  <c r="V2264" i="2"/>
  <c r="V2263" i="2"/>
  <c r="V2262" i="2"/>
  <c r="V2261" i="2"/>
  <c r="V2260" i="2"/>
  <c r="V2259" i="2"/>
  <c r="V2258" i="2"/>
  <c r="V2257" i="2"/>
  <c r="V2256" i="2"/>
  <c r="V2255" i="2"/>
  <c r="V2254" i="2"/>
  <c r="V2253" i="2"/>
  <c r="V2252" i="2"/>
  <c r="V2251" i="2"/>
  <c r="V2250" i="2"/>
  <c r="V2249" i="2"/>
  <c r="V2248" i="2"/>
  <c r="V2247" i="2"/>
  <c r="V2246" i="2"/>
  <c r="V2245" i="2"/>
  <c r="V2244" i="2"/>
  <c r="V2243" i="2"/>
  <c r="V2242" i="2"/>
  <c r="V2241" i="2"/>
  <c r="V2240" i="2"/>
  <c r="V2239" i="2"/>
  <c r="V2238" i="2"/>
  <c r="V2237" i="2"/>
  <c r="V2236" i="2"/>
  <c r="V2235" i="2"/>
  <c r="V2234" i="2"/>
  <c r="V2233" i="2"/>
  <c r="V2232" i="2"/>
  <c r="V2231" i="2"/>
  <c r="V2230" i="2"/>
  <c r="V2229" i="2"/>
  <c r="V2228" i="2"/>
  <c r="V2227" i="2"/>
  <c r="V2226" i="2"/>
  <c r="V2225" i="2"/>
  <c r="V2224" i="2"/>
  <c r="V2223" i="2"/>
  <c r="V2222" i="2"/>
  <c r="V2221" i="2"/>
  <c r="V2220" i="2"/>
  <c r="V2219" i="2"/>
  <c r="V2218" i="2"/>
  <c r="V2217" i="2"/>
  <c r="V2216" i="2"/>
  <c r="V2215" i="2"/>
  <c r="V2214" i="2"/>
  <c r="V2213" i="2"/>
  <c r="V2212" i="2"/>
  <c r="V2211" i="2"/>
  <c r="V2210" i="2"/>
  <c r="V2209" i="2"/>
  <c r="V2208" i="2"/>
  <c r="V2207" i="2"/>
  <c r="V2206" i="2"/>
  <c r="V2205" i="2"/>
  <c r="V2204" i="2"/>
  <c r="V2203" i="2"/>
  <c r="V2202" i="2"/>
  <c r="V2201" i="2"/>
  <c r="V2200" i="2"/>
  <c r="V2199" i="2"/>
  <c r="V2198" i="2"/>
  <c r="V2197" i="2"/>
  <c r="V2196" i="2"/>
  <c r="V2195" i="2"/>
  <c r="V2194" i="2"/>
  <c r="V2193" i="2"/>
  <c r="V2192" i="2"/>
  <c r="V2191" i="2"/>
  <c r="V2190" i="2"/>
  <c r="V2189" i="2"/>
  <c r="V2188" i="2"/>
  <c r="V2187" i="2"/>
  <c r="V2186" i="2"/>
  <c r="V2185" i="2"/>
  <c r="V2184" i="2"/>
  <c r="V2183" i="2"/>
  <c r="V2182" i="2"/>
  <c r="V2181" i="2"/>
  <c r="V2180" i="2"/>
  <c r="V2179" i="2"/>
  <c r="V2178" i="2"/>
  <c r="V2177" i="2"/>
  <c r="V2176" i="2"/>
  <c r="V2175" i="2"/>
  <c r="V2174" i="2"/>
  <c r="V2173" i="2"/>
  <c r="V2172" i="2"/>
  <c r="V2171" i="2"/>
  <c r="V2170" i="2"/>
  <c r="V2169" i="2"/>
  <c r="V2168" i="2"/>
  <c r="V2167" i="2"/>
  <c r="V2166" i="2"/>
  <c r="V2165" i="2"/>
  <c r="V2164" i="2"/>
  <c r="V2163" i="2"/>
  <c r="V2162" i="2"/>
  <c r="V2161" i="2"/>
  <c r="V2160" i="2"/>
  <c r="V2159" i="2"/>
  <c r="V2158" i="2"/>
  <c r="V2157" i="2"/>
  <c r="V2156" i="2"/>
  <c r="V2155" i="2"/>
  <c r="V2154" i="2"/>
  <c r="V2153" i="2"/>
  <c r="V2152" i="2"/>
  <c r="V2151" i="2"/>
  <c r="V2150" i="2"/>
  <c r="V2149" i="2"/>
  <c r="V2148" i="2"/>
  <c r="V2147" i="2"/>
  <c r="V2146" i="2"/>
  <c r="V2145" i="2"/>
  <c r="V2144" i="2"/>
  <c r="V2143" i="2"/>
  <c r="V2142" i="2"/>
  <c r="V2141" i="2"/>
  <c r="V2140" i="2"/>
  <c r="V2139" i="2"/>
  <c r="V2138" i="2"/>
  <c r="V2137" i="2"/>
  <c r="V2136" i="2"/>
  <c r="V2135" i="2"/>
  <c r="V2134" i="2"/>
  <c r="V2133" i="2"/>
  <c r="V2132" i="2"/>
  <c r="V2131" i="2"/>
  <c r="V2130" i="2"/>
  <c r="V2129" i="2"/>
  <c r="V2128" i="2"/>
  <c r="V2127" i="2"/>
  <c r="V2126" i="2"/>
  <c r="V2125" i="2"/>
  <c r="V2124" i="2"/>
  <c r="V2123" i="2"/>
  <c r="V2122" i="2"/>
  <c r="V2121" i="2"/>
  <c r="V2120" i="2"/>
  <c r="V2119" i="2"/>
  <c r="V2118" i="2"/>
  <c r="V2117" i="2"/>
  <c r="V2116" i="2"/>
  <c r="V2115" i="2"/>
  <c r="V2114" i="2"/>
  <c r="V2113" i="2"/>
  <c r="V2112" i="2"/>
  <c r="V2111" i="2"/>
  <c r="V2110" i="2"/>
  <c r="V2109" i="2"/>
  <c r="V2108" i="2"/>
  <c r="V2107" i="2"/>
  <c r="V2106" i="2"/>
  <c r="V2105" i="2"/>
  <c r="V2104" i="2"/>
  <c r="V2103" i="2"/>
  <c r="V2102" i="2"/>
  <c r="V2101" i="2"/>
  <c r="V2100" i="2"/>
  <c r="V2099" i="2"/>
  <c r="V2098" i="2"/>
  <c r="V2097" i="2"/>
  <c r="V2096" i="2"/>
  <c r="V2095" i="2"/>
  <c r="V2094" i="2"/>
  <c r="V2093" i="2"/>
  <c r="V2092" i="2"/>
  <c r="V2091" i="2"/>
  <c r="V2090" i="2"/>
  <c r="V2089" i="2"/>
  <c r="V2088" i="2"/>
  <c r="V2087" i="2"/>
  <c r="V2086" i="2"/>
  <c r="V2085" i="2"/>
  <c r="V2084" i="2"/>
  <c r="V2083" i="2"/>
  <c r="V2082" i="2"/>
  <c r="V2081" i="2"/>
  <c r="V2080" i="2"/>
  <c r="V2079" i="2"/>
  <c r="V2078" i="2"/>
  <c r="V2077" i="2"/>
  <c r="V2076" i="2"/>
  <c r="V2075" i="2"/>
  <c r="V2074" i="2"/>
  <c r="V2073" i="2"/>
  <c r="V2072" i="2"/>
  <c r="V2071" i="2"/>
  <c r="V2070" i="2"/>
  <c r="V2069" i="2"/>
  <c r="V2068" i="2"/>
  <c r="V2067" i="2"/>
  <c r="V2066" i="2"/>
  <c r="V2065" i="2"/>
  <c r="V2064" i="2"/>
  <c r="V2063" i="2"/>
  <c r="V2062" i="2"/>
  <c r="V2061" i="2"/>
  <c r="V2060" i="2"/>
  <c r="V2059" i="2"/>
  <c r="V2058" i="2"/>
  <c r="V2057" i="2"/>
  <c r="V2056" i="2"/>
  <c r="V2055" i="2"/>
  <c r="V2054" i="2"/>
  <c r="V2053" i="2"/>
  <c r="V2052" i="2"/>
  <c r="V2051" i="2"/>
  <c r="V2050" i="2"/>
  <c r="V2049" i="2"/>
  <c r="V2048" i="2"/>
  <c r="V2047" i="2"/>
  <c r="V2046" i="2"/>
  <c r="V2045" i="2"/>
  <c r="V2044" i="2"/>
  <c r="V2043" i="2"/>
  <c r="V2042" i="2"/>
  <c r="V2041" i="2"/>
  <c r="V2040" i="2"/>
  <c r="V2039" i="2"/>
  <c r="V2038" i="2"/>
  <c r="V2037" i="2"/>
  <c r="V2036" i="2"/>
  <c r="V2035" i="2"/>
  <c r="V2034" i="2"/>
  <c r="V2033" i="2"/>
  <c r="V2032" i="2"/>
  <c r="V2031" i="2"/>
  <c r="V2030" i="2"/>
  <c r="V2029" i="2"/>
  <c r="V2028" i="2"/>
  <c r="V2027" i="2"/>
  <c r="V2026" i="2"/>
  <c r="V2025" i="2"/>
  <c r="V2024" i="2"/>
  <c r="V2023" i="2"/>
  <c r="V2022" i="2"/>
  <c r="V2021" i="2"/>
  <c r="V2020" i="2"/>
  <c r="V2019" i="2"/>
  <c r="V2018" i="2"/>
  <c r="V2017" i="2"/>
  <c r="V2016" i="2"/>
  <c r="V2015" i="2"/>
  <c r="V2014" i="2"/>
  <c r="V2013" i="2"/>
  <c r="V2012" i="2"/>
  <c r="V2011" i="2"/>
  <c r="V2010" i="2"/>
  <c r="V2009" i="2"/>
  <c r="V2008" i="2"/>
  <c r="V2007" i="2"/>
  <c r="V2006" i="2"/>
  <c r="V2005" i="2"/>
  <c r="V2004" i="2"/>
  <c r="V2003" i="2"/>
  <c r="V2002" i="2"/>
  <c r="V2001" i="2"/>
  <c r="V2000" i="2"/>
  <c r="V1999" i="2"/>
  <c r="V1998" i="2"/>
  <c r="V1997" i="2"/>
  <c r="V1996" i="2"/>
  <c r="V1995" i="2"/>
  <c r="V1994" i="2"/>
  <c r="V1993" i="2"/>
  <c r="V1992" i="2"/>
  <c r="V1991" i="2"/>
  <c r="V1990" i="2"/>
  <c r="V1989" i="2"/>
  <c r="V1988" i="2"/>
  <c r="V1987" i="2"/>
  <c r="V1986" i="2"/>
  <c r="V1985" i="2"/>
  <c r="V1984" i="2"/>
  <c r="V1983" i="2"/>
  <c r="V1982" i="2"/>
  <c r="V1981" i="2"/>
  <c r="V1980" i="2"/>
  <c r="V1979" i="2"/>
  <c r="V1978" i="2"/>
  <c r="V1977" i="2"/>
  <c r="V1976" i="2"/>
  <c r="V1975" i="2"/>
  <c r="V1974" i="2"/>
  <c r="V1973" i="2"/>
  <c r="V1972" i="2"/>
  <c r="V1971" i="2"/>
  <c r="V1970" i="2"/>
  <c r="V1969" i="2"/>
  <c r="V1968" i="2"/>
  <c r="V1967" i="2"/>
  <c r="V1966" i="2"/>
  <c r="V1965" i="2"/>
  <c r="V1964" i="2"/>
  <c r="V1963" i="2"/>
  <c r="V1962" i="2"/>
  <c r="V1961" i="2"/>
  <c r="V1960" i="2"/>
  <c r="V1959" i="2"/>
  <c r="V1958" i="2"/>
  <c r="V1957" i="2"/>
  <c r="V1956" i="2"/>
  <c r="V1955" i="2"/>
  <c r="V1954" i="2"/>
  <c r="V1953" i="2"/>
  <c r="V1952" i="2"/>
  <c r="V1951" i="2"/>
  <c r="V1950" i="2"/>
  <c r="V1949" i="2"/>
  <c r="V1948" i="2"/>
  <c r="V1947" i="2"/>
  <c r="V1946" i="2"/>
  <c r="V1945" i="2"/>
  <c r="V1944" i="2"/>
  <c r="V1943" i="2"/>
  <c r="V1942" i="2"/>
  <c r="V1941" i="2"/>
  <c r="V1940" i="2"/>
  <c r="V1939" i="2"/>
  <c r="V1938" i="2"/>
  <c r="V1937" i="2"/>
  <c r="V1936" i="2"/>
  <c r="V1935" i="2"/>
  <c r="V1934" i="2"/>
  <c r="V1933" i="2"/>
  <c r="V1932" i="2"/>
  <c r="V1931" i="2"/>
  <c r="V1930" i="2"/>
  <c r="V1929" i="2"/>
  <c r="V1928" i="2"/>
  <c r="V1927" i="2"/>
  <c r="V1926" i="2"/>
  <c r="V1925" i="2"/>
  <c r="V1924" i="2"/>
  <c r="V1923" i="2"/>
  <c r="V1922" i="2"/>
  <c r="V1921" i="2"/>
  <c r="V1920" i="2"/>
  <c r="V1919" i="2"/>
  <c r="V1918" i="2"/>
  <c r="V1917" i="2"/>
  <c r="V1916" i="2"/>
  <c r="V1915" i="2"/>
  <c r="V1914" i="2"/>
  <c r="V1913" i="2"/>
  <c r="V1912" i="2"/>
  <c r="V1911" i="2"/>
  <c r="V1910" i="2"/>
  <c r="V1909" i="2"/>
  <c r="V1908" i="2"/>
  <c r="V1907" i="2"/>
  <c r="V1906" i="2"/>
  <c r="V1905" i="2"/>
  <c r="V1904" i="2"/>
  <c r="V1903" i="2"/>
  <c r="V1902" i="2"/>
  <c r="V1901" i="2"/>
  <c r="V1900" i="2"/>
  <c r="V1899" i="2"/>
  <c r="V1898" i="2"/>
  <c r="V1897" i="2"/>
  <c r="V1896" i="2"/>
  <c r="V1895" i="2"/>
  <c r="V1894" i="2"/>
  <c r="V1893" i="2"/>
  <c r="V1892" i="2"/>
  <c r="V1891" i="2"/>
  <c r="V1890" i="2"/>
  <c r="V1889" i="2"/>
  <c r="V1888" i="2"/>
  <c r="V1887" i="2"/>
  <c r="V1886" i="2"/>
  <c r="V1885" i="2"/>
  <c r="V1884" i="2"/>
  <c r="V1883" i="2"/>
  <c r="V1882" i="2"/>
  <c r="V1881" i="2"/>
  <c r="V1880" i="2"/>
  <c r="V1879" i="2"/>
  <c r="V1878" i="2"/>
  <c r="V1877" i="2"/>
  <c r="V1876" i="2"/>
  <c r="V1875" i="2"/>
  <c r="V1874" i="2"/>
  <c r="V1873" i="2"/>
  <c r="V1872" i="2"/>
  <c r="V1871" i="2"/>
  <c r="V1870" i="2"/>
  <c r="V1869" i="2"/>
  <c r="V1868" i="2"/>
  <c r="V1867" i="2"/>
  <c r="V1866" i="2"/>
  <c r="V1865" i="2"/>
  <c r="V1864" i="2"/>
  <c r="V1863" i="2"/>
  <c r="V1862" i="2"/>
  <c r="V1861" i="2"/>
  <c r="V1860" i="2"/>
  <c r="V1859" i="2"/>
  <c r="V1858" i="2"/>
  <c r="V1857" i="2"/>
  <c r="V1856" i="2"/>
  <c r="V1855" i="2"/>
  <c r="V1854" i="2"/>
  <c r="V1853" i="2"/>
  <c r="V1852" i="2"/>
  <c r="V1851" i="2"/>
  <c r="V1850" i="2"/>
  <c r="V1849" i="2"/>
  <c r="V1848" i="2"/>
  <c r="V1847" i="2"/>
  <c r="V1846" i="2"/>
  <c r="V1845" i="2"/>
  <c r="V1844" i="2"/>
  <c r="V1843" i="2"/>
  <c r="V1842" i="2"/>
  <c r="V1841" i="2"/>
  <c r="V1840" i="2"/>
  <c r="V1839" i="2"/>
  <c r="V1838" i="2"/>
  <c r="V1837" i="2"/>
  <c r="V1836" i="2"/>
  <c r="V1835" i="2"/>
  <c r="V1834" i="2"/>
  <c r="V1833" i="2"/>
  <c r="V1832" i="2"/>
  <c r="V1831" i="2"/>
  <c r="V1830" i="2"/>
  <c r="V1829" i="2"/>
  <c r="V1828" i="2"/>
  <c r="V1827" i="2"/>
  <c r="V1826" i="2"/>
  <c r="V1825" i="2"/>
  <c r="V1824" i="2"/>
  <c r="V1823" i="2"/>
  <c r="V1822" i="2"/>
  <c r="V1821" i="2"/>
  <c r="V1820" i="2"/>
  <c r="V1819" i="2"/>
  <c r="V1818" i="2"/>
  <c r="V1817" i="2"/>
  <c r="V1816" i="2"/>
  <c r="V1815" i="2"/>
  <c r="V1814" i="2"/>
  <c r="V1813" i="2"/>
  <c r="V1812" i="2"/>
  <c r="V1811" i="2"/>
  <c r="V1810" i="2"/>
  <c r="V1809" i="2"/>
  <c r="V1808" i="2"/>
  <c r="V1807" i="2"/>
  <c r="V1806" i="2"/>
  <c r="V1805" i="2"/>
  <c r="V1804" i="2"/>
  <c r="V1803" i="2"/>
  <c r="V1802" i="2"/>
  <c r="V1801" i="2"/>
  <c r="V1800" i="2"/>
  <c r="V1799" i="2"/>
  <c r="V1798" i="2"/>
  <c r="V1797" i="2"/>
  <c r="V1796" i="2"/>
  <c r="V1795" i="2"/>
  <c r="V1794" i="2"/>
  <c r="V1793" i="2"/>
  <c r="V1792" i="2"/>
  <c r="V1791" i="2"/>
  <c r="V1790" i="2"/>
  <c r="V1789" i="2"/>
  <c r="V1788" i="2"/>
  <c r="V1787" i="2"/>
  <c r="V1786" i="2"/>
  <c r="V1785" i="2"/>
  <c r="V1784" i="2"/>
  <c r="V1783" i="2"/>
  <c r="V1782" i="2"/>
  <c r="V1781" i="2"/>
  <c r="V1780" i="2"/>
  <c r="V1779" i="2"/>
  <c r="V1778" i="2"/>
  <c r="V1777" i="2"/>
  <c r="V1776" i="2"/>
  <c r="V1775" i="2"/>
  <c r="V1774" i="2"/>
  <c r="V1773" i="2"/>
  <c r="V1772" i="2"/>
  <c r="V1771" i="2"/>
  <c r="V1770" i="2"/>
  <c r="V1769" i="2"/>
  <c r="V1768" i="2"/>
  <c r="V1767" i="2"/>
  <c r="V1766" i="2"/>
  <c r="V1765" i="2"/>
  <c r="V1764" i="2"/>
  <c r="V1763" i="2"/>
  <c r="V1762" i="2"/>
  <c r="V1761" i="2"/>
  <c r="V1760" i="2"/>
  <c r="V1759" i="2"/>
  <c r="V1758" i="2"/>
  <c r="V1757" i="2"/>
  <c r="V1756" i="2"/>
  <c r="V1755" i="2"/>
  <c r="V1754" i="2"/>
  <c r="V1753" i="2"/>
  <c r="V1752" i="2"/>
  <c r="V1751" i="2"/>
  <c r="V1750" i="2"/>
  <c r="V1749" i="2"/>
  <c r="V1748" i="2"/>
  <c r="V1747" i="2"/>
  <c r="V1746" i="2"/>
  <c r="V1745" i="2"/>
  <c r="V1744" i="2"/>
  <c r="V1743" i="2"/>
  <c r="V1742" i="2"/>
  <c r="V1741" i="2"/>
  <c r="V1740" i="2"/>
  <c r="V1739" i="2"/>
  <c r="V1738" i="2"/>
  <c r="V1737" i="2"/>
  <c r="V1736" i="2"/>
  <c r="V1735" i="2"/>
  <c r="V1734" i="2"/>
  <c r="V1733" i="2"/>
  <c r="V1732" i="2"/>
  <c r="V1731" i="2"/>
  <c r="V1730" i="2"/>
  <c r="V1729" i="2"/>
  <c r="V1728" i="2"/>
  <c r="V1727" i="2"/>
  <c r="V1726" i="2"/>
  <c r="V1725" i="2"/>
  <c r="V1724" i="2"/>
  <c r="V1723" i="2"/>
  <c r="V1722" i="2"/>
  <c r="V1721" i="2"/>
  <c r="V1720" i="2"/>
  <c r="V1719" i="2"/>
  <c r="V1718" i="2"/>
  <c r="V1717" i="2"/>
  <c r="V1716" i="2"/>
  <c r="V1715" i="2"/>
  <c r="V1714" i="2"/>
  <c r="V1713" i="2"/>
  <c r="V1712" i="2"/>
  <c r="V1711" i="2"/>
  <c r="V1710" i="2"/>
  <c r="V1709" i="2"/>
  <c r="V1708" i="2"/>
  <c r="V1707" i="2"/>
  <c r="V1706" i="2"/>
  <c r="V1705" i="2"/>
  <c r="V1704" i="2"/>
  <c r="V1703" i="2"/>
  <c r="V1702" i="2"/>
  <c r="V1701" i="2"/>
  <c r="V1700" i="2"/>
  <c r="V1699" i="2"/>
  <c r="V1698" i="2"/>
  <c r="V1697" i="2"/>
  <c r="V1696" i="2"/>
  <c r="V1695" i="2"/>
  <c r="V1694" i="2"/>
  <c r="V1693" i="2"/>
  <c r="V1692" i="2"/>
  <c r="V1691" i="2"/>
  <c r="V1690" i="2"/>
  <c r="V1689" i="2"/>
  <c r="V1688" i="2"/>
  <c r="V1687" i="2"/>
  <c r="V1686" i="2"/>
  <c r="V1685" i="2"/>
  <c r="V1684" i="2"/>
  <c r="V1683" i="2"/>
  <c r="V1682" i="2"/>
  <c r="V1681" i="2"/>
  <c r="V1680" i="2"/>
  <c r="V1679" i="2"/>
  <c r="V1678" i="2"/>
  <c r="V1677" i="2"/>
  <c r="V1676" i="2"/>
  <c r="V1675" i="2"/>
  <c r="V1674" i="2"/>
  <c r="V1673" i="2"/>
  <c r="V1672" i="2"/>
  <c r="V1671" i="2"/>
  <c r="V1670" i="2"/>
  <c r="V1669" i="2"/>
  <c r="V1668" i="2"/>
  <c r="V1667" i="2"/>
  <c r="V1666" i="2"/>
  <c r="V1665" i="2"/>
  <c r="V1664" i="2"/>
  <c r="V1663" i="2"/>
  <c r="V1662" i="2"/>
  <c r="V1661" i="2"/>
  <c r="V1660" i="2"/>
  <c r="V1659" i="2"/>
  <c r="V1658" i="2"/>
  <c r="V1657" i="2"/>
  <c r="V1656" i="2"/>
  <c r="V1655" i="2"/>
  <c r="V1654" i="2"/>
  <c r="V1653" i="2"/>
  <c r="V1652" i="2"/>
  <c r="V1651" i="2"/>
  <c r="V1650" i="2"/>
  <c r="V1649" i="2"/>
  <c r="V1648" i="2"/>
  <c r="V1647" i="2"/>
  <c r="V1646" i="2"/>
  <c r="V1645" i="2"/>
  <c r="V1644" i="2"/>
  <c r="V1643" i="2"/>
  <c r="V1642" i="2"/>
  <c r="V1641" i="2"/>
  <c r="V1640" i="2"/>
  <c r="V1639" i="2"/>
  <c r="V1638" i="2"/>
  <c r="V1637" i="2"/>
  <c r="V1636" i="2"/>
  <c r="V1635" i="2"/>
  <c r="V1634" i="2"/>
  <c r="V1633" i="2"/>
  <c r="V1632" i="2"/>
  <c r="V1631" i="2"/>
  <c r="V1630" i="2"/>
  <c r="V1629" i="2"/>
  <c r="V1628" i="2"/>
  <c r="V1627" i="2"/>
  <c r="V1626" i="2"/>
  <c r="V1625" i="2"/>
  <c r="V1624" i="2"/>
  <c r="V1623" i="2"/>
  <c r="V1622" i="2"/>
  <c r="V1621" i="2"/>
  <c r="V1620" i="2"/>
  <c r="V1619" i="2"/>
  <c r="V1618" i="2"/>
  <c r="V1617" i="2"/>
  <c r="V1616" i="2"/>
  <c r="V1615" i="2"/>
  <c r="V1614" i="2"/>
  <c r="V1613" i="2"/>
  <c r="V1612" i="2"/>
  <c r="V1611" i="2"/>
  <c r="V1610" i="2"/>
  <c r="V1609" i="2"/>
  <c r="V1608" i="2"/>
  <c r="V1607" i="2"/>
  <c r="V1606" i="2"/>
  <c r="V1605" i="2"/>
  <c r="V1604" i="2"/>
  <c r="V1603" i="2"/>
  <c r="V1602" i="2"/>
  <c r="V1601" i="2"/>
  <c r="V1600" i="2"/>
  <c r="V1599" i="2"/>
  <c r="V1598" i="2"/>
  <c r="V1597" i="2"/>
  <c r="V1596" i="2"/>
  <c r="V1595" i="2"/>
  <c r="V1594" i="2"/>
  <c r="V1593" i="2"/>
  <c r="V1592" i="2"/>
  <c r="V1591" i="2"/>
  <c r="V1590" i="2"/>
  <c r="V1589" i="2"/>
  <c r="V1588" i="2"/>
  <c r="V1587" i="2"/>
  <c r="V1586" i="2"/>
  <c r="V1585" i="2"/>
  <c r="V1584" i="2"/>
  <c r="V1583" i="2"/>
  <c r="V1582" i="2"/>
  <c r="V1581" i="2"/>
  <c r="V1580" i="2"/>
  <c r="V1579" i="2"/>
  <c r="V1578" i="2"/>
  <c r="V1577" i="2"/>
  <c r="V1576" i="2"/>
  <c r="V1575" i="2"/>
  <c r="V1574" i="2"/>
  <c r="V1573" i="2"/>
  <c r="V1572" i="2"/>
  <c r="V1571" i="2"/>
  <c r="V1570" i="2"/>
  <c r="V1569" i="2"/>
  <c r="V1568" i="2"/>
  <c r="V1567" i="2"/>
  <c r="V1566" i="2"/>
  <c r="V1565" i="2"/>
  <c r="V1564" i="2"/>
  <c r="V1563" i="2"/>
  <c r="V1562" i="2"/>
  <c r="V1561" i="2"/>
  <c r="V1560" i="2"/>
  <c r="V1559" i="2"/>
  <c r="V1558" i="2"/>
  <c r="V1557" i="2"/>
  <c r="V1556" i="2"/>
  <c r="V1555" i="2"/>
  <c r="V1554" i="2"/>
  <c r="V1553" i="2"/>
  <c r="V1552" i="2"/>
  <c r="V1551" i="2"/>
  <c r="V1550" i="2"/>
  <c r="V1549" i="2"/>
  <c r="V1548" i="2"/>
  <c r="V1547" i="2"/>
  <c r="V1546" i="2"/>
  <c r="V1545" i="2"/>
  <c r="V1544" i="2"/>
  <c r="V1543" i="2"/>
  <c r="V1542" i="2"/>
  <c r="V1541" i="2"/>
  <c r="V1540" i="2"/>
  <c r="V1539" i="2"/>
  <c r="V1538" i="2"/>
  <c r="V1537" i="2"/>
  <c r="V1536" i="2"/>
  <c r="V1535" i="2"/>
  <c r="V1534" i="2"/>
  <c r="V1533" i="2"/>
  <c r="V1532" i="2"/>
  <c r="V1531" i="2"/>
  <c r="V1530" i="2"/>
  <c r="V1529" i="2"/>
  <c r="V1528" i="2"/>
  <c r="V1527" i="2"/>
  <c r="V1526" i="2"/>
  <c r="V1525" i="2"/>
  <c r="V1524" i="2"/>
  <c r="V1523" i="2"/>
  <c r="V1522" i="2"/>
  <c r="V1521" i="2"/>
  <c r="V1520" i="2"/>
  <c r="V1519" i="2"/>
  <c r="V1518" i="2"/>
  <c r="V1517" i="2"/>
  <c r="V1516" i="2"/>
  <c r="V1515" i="2"/>
  <c r="V1514" i="2"/>
  <c r="V1513" i="2"/>
  <c r="V1512" i="2"/>
  <c r="V1511" i="2"/>
  <c r="V1510" i="2"/>
  <c r="V1509" i="2"/>
  <c r="V1508" i="2"/>
  <c r="V1507" i="2"/>
  <c r="V1506" i="2"/>
  <c r="V1505" i="2"/>
  <c r="V1504" i="2"/>
  <c r="V1503" i="2"/>
  <c r="V1502" i="2"/>
  <c r="V1501" i="2"/>
  <c r="V1500" i="2"/>
  <c r="V1499" i="2"/>
  <c r="V1498" i="2"/>
  <c r="V1497" i="2"/>
  <c r="V1496" i="2"/>
  <c r="V1495" i="2"/>
  <c r="V1494" i="2"/>
  <c r="V1493" i="2"/>
  <c r="V1492" i="2"/>
  <c r="V1491" i="2"/>
  <c r="V1490" i="2"/>
  <c r="V1489" i="2"/>
  <c r="V1488" i="2"/>
  <c r="V1487" i="2"/>
  <c r="V1486" i="2"/>
  <c r="V1485" i="2"/>
  <c r="V1484" i="2"/>
  <c r="V1483" i="2"/>
  <c r="V1482" i="2"/>
  <c r="V1481" i="2"/>
  <c r="V1480" i="2"/>
  <c r="V1479" i="2"/>
  <c r="V1478" i="2"/>
  <c r="V1477" i="2"/>
  <c r="V1476" i="2"/>
  <c r="V1475" i="2"/>
  <c r="V1474" i="2"/>
  <c r="V1473" i="2"/>
  <c r="V1472" i="2"/>
  <c r="V1471" i="2"/>
  <c r="V1470" i="2"/>
  <c r="V1469" i="2"/>
  <c r="V1468" i="2"/>
  <c r="V1467" i="2"/>
  <c r="V1466" i="2"/>
  <c r="V1465" i="2"/>
  <c r="V1464" i="2"/>
  <c r="V1463" i="2"/>
  <c r="V1462" i="2"/>
  <c r="V1461" i="2"/>
  <c r="V1460" i="2"/>
  <c r="V1459" i="2"/>
  <c r="V1458" i="2"/>
  <c r="V1457" i="2"/>
  <c r="V1456" i="2"/>
  <c r="V1455" i="2"/>
  <c r="V1454" i="2"/>
  <c r="V1453" i="2"/>
  <c r="V1452" i="2"/>
  <c r="V1451" i="2"/>
  <c r="V1450" i="2"/>
  <c r="V1449" i="2"/>
  <c r="V1448" i="2"/>
  <c r="V1447" i="2"/>
  <c r="V1446" i="2"/>
  <c r="V1445" i="2"/>
  <c r="V1444" i="2"/>
  <c r="V1443" i="2"/>
  <c r="V1442" i="2"/>
  <c r="V1441" i="2"/>
  <c r="V1440" i="2"/>
  <c r="V1439" i="2"/>
  <c r="V1438" i="2"/>
  <c r="V1437" i="2"/>
  <c r="V1436" i="2"/>
  <c r="V1435" i="2"/>
  <c r="V1434" i="2"/>
  <c r="V1433" i="2"/>
  <c r="V1432" i="2"/>
  <c r="V1431" i="2"/>
  <c r="V1430" i="2"/>
  <c r="V1429" i="2"/>
  <c r="V1428" i="2"/>
  <c r="V1427" i="2"/>
  <c r="V1426" i="2"/>
  <c r="V1425" i="2"/>
  <c r="V1424" i="2"/>
  <c r="V1423" i="2"/>
  <c r="V1422" i="2"/>
  <c r="V1421" i="2"/>
  <c r="V1420" i="2"/>
  <c r="V1419" i="2"/>
  <c r="V1418" i="2"/>
  <c r="V1417" i="2"/>
  <c r="V1416" i="2"/>
  <c r="V1415" i="2"/>
  <c r="V1414" i="2"/>
  <c r="V1413" i="2"/>
  <c r="V1412" i="2"/>
  <c r="V1411" i="2"/>
  <c r="V1410" i="2"/>
  <c r="V1409" i="2"/>
  <c r="V1408" i="2"/>
  <c r="V1407" i="2"/>
  <c r="V1406" i="2"/>
  <c r="V1405" i="2"/>
  <c r="V1404" i="2"/>
  <c r="V1403" i="2"/>
  <c r="V1402" i="2"/>
  <c r="V1401" i="2"/>
  <c r="V1400" i="2"/>
  <c r="V1399" i="2"/>
  <c r="V1398" i="2"/>
  <c r="V1397" i="2"/>
  <c r="V1396" i="2"/>
  <c r="V1395" i="2"/>
  <c r="V1394" i="2"/>
  <c r="V1393" i="2"/>
  <c r="V1392" i="2"/>
  <c r="V1391" i="2"/>
  <c r="V1390" i="2"/>
  <c r="V1389" i="2"/>
  <c r="V1388" i="2"/>
  <c r="V1387" i="2"/>
  <c r="V1386" i="2"/>
  <c r="V1385" i="2"/>
  <c r="V1384" i="2"/>
  <c r="V1383" i="2"/>
  <c r="V1382" i="2"/>
  <c r="V1381" i="2"/>
  <c r="V1380" i="2"/>
  <c r="V1379" i="2"/>
  <c r="V1378" i="2"/>
  <c r="V1377" i="2"/>
  <c r="V1376" i="2"/>
  <c r="V1375" i="2"/>
  <c r="V1374" i="2"/>
  <c r="V1373" i="2"/>
  <c r="V1372" i="2"/>
  <c r="V1371" i="2"/>
  <c r="V1370" i="2"/>
  <c r="V1369" i="2"/>
  <c r="V1368" i="2"/>
  <c r="V1367" i="2"/>
  <c r="V1366" i="2"/>
  <c r="V1365" i="2"/>
  <c r="V1364" i="2"/>
  <c r="V1363" i="2"/>
  <c r="V1362" i="2"/>
  <c r="V1361" i="2"/>
  <c r="V1360" i="2"/>
  <c r="V1359" i="2"/>
  <c r="V1358" i="2"/>
  <c r="V1357" i="2"/>
  <c r="V1356" i="2"/>
  <c r="V1355" i="2"/>
  <c r="V1354" i="2"/>
  <c r="V1353" i="2"/>
  <c r="V1352" i="2"/>
  <c r="V1351" i="2"/>
  <c r="V1350" i="2"/>
  <c r="V1349" i="2"/>
  <c r="V1348" i="2"/>
  <c r="V1347" i="2"/>
  <c r="V1346" i="2"/>
  <c r="V1345" i="2"/>
  <c r="V1344" i="2"/>
  <c r="V1343" i="2"/>
  <c r="V1342" i="2"/>
  <c r="V1341" i="2"/>
  <c r="V1340" i="2"/>
  <c r="V1339" i="2"/>
  <c r="V1338" i="2"/>
  <c r="V1337" i="2"/>
  <c r="V1336" i="2"/>
  <c r="V1335" i="2"/>
  <c r="V1334" i="2"/>
  <c r="V1333" i="2"/>
  <c r="V1332" i="2"/>
  <c r="V1331" i="2"/>
  <c r="V1330" i="2"/>
  <c r="V1329" i="2"/>
  <c r="V1328" i="2"/>
  <c r="V1327" i="2"/>
  <c r="V1326" i="2"/>
  <c r="V1325" i="2"/>
  <c r="V1324" i="2"/>
  <c r="V1323" i="2"/>
  <c r="V1322" i="2"/>
  <c r="V1321" i="2"/>
  <c r="V1320" i="2"/>
  <c r="V1319" i="2"/>
  <c r="V1318" i="2"/>
  <c r="V1317" i="2"/>
  <c r="V1316" i="2"/>
  <c r="V1315" i="2"/>
  <c r="V1314" i="2"/>
  <c r="V1313" i="2"/>
  <c r="V1312" i="2"/>
  <c r="V1311" i="2"/>
  <c r="V1310" i="2"/>
  <c r="V1309" i="2"/>
  <c r="V1308" i="2"/>
  <c r="V1307" i="2"/>
  <c r="V1306" i="2"/>
  <c r="V1305" i="2"/>
  <c r="V1304" i="2"/>
  <c r="V1303" i="2"/>
  <c r="V1302" i="2"/>
  <c r="V1301" i="2"/>
  <c r="V1300" i="2"/>
  <c r="V1299" i="2"/>
  <c r="V1298" i="2"/>
  <c r="V1297" i="2"/>
  <c r="V1296" i="2"/>
  <c r="V1295" i="2"/>
  <c r="V1294" i="2"/>
  <c r="V1293" i="2"/>
  <c r="V1292" i="2"/>
  <c r="V1291" i="2"/>
  <c r="V1290" i="2"/>
  <c r="V1289" i="2"/>
  <c r="V1288" i="2"/>
  <c r="V1287" i="2"/>
  <c r="V1286" i="2"/>
  <c r="V1285" i="2"/>
  <c r="V1284" i="2"/>
  <c r="V1283" i="2"/>
  <c r="V1282" i="2"/>
  <c r="V1281" i="2"/>
  <c r="V1280" i="2"/>
  <c r="V1279" i="2"/>
  <c r="V1278" i="2"/>
  <c r="V1277" i="2"/>
  <c r="V1276" i="2"/>
  <c r="V1275" i="2"/>
  <c r="V1274" i="2"/>
  <c r="V1273" i="2"/>
  <c r="V1272" i="2"/>
  <c r="V1271" i="2"/>
  <c r="V1270" i="2"/>
  <c r="V1269" i="2"/>
  <c r="V1268" i="2"/>
  <c r="V1267" i="2"/>
  <c r="V1266" i="2"/>
  <c r="V1265" i="2"/>
  <c r="V1264" i="2"/>
  <c r="V1263" i="2"/>
  <c r="V1262" i="2"/>
  <c r="V1261" i="2"/>
  <c r="V1260" i="2"/>
  <c r="V1259" i="2"/>
  <c r="V1258" i="2"/>
  <c r="V1257" i="2"/>
  <c r="V1256" i="2"/>
  <c r="V1255" i="2"/>
  <c r="V1254" i="2"/>
  <c r="V1253" i="2"/>
  <c r="V1252" i="2"/>
  <c r="V1251" i="2"/>
  <c r="V1250" i="2"/>
  <c r="V1249" i="2"/>
  <c r="V1248" i="2"/>
  <c r="V1247" i="2"/>
  <c r="V1246" i="2"/>
  <c r="V1245" i="2"/>
  <c r="V1244" i="2"/>
  <c r="V1243" i="2"/>
  <c r="V1242" i="2"/>
  <c r="V1241" i="2"/>
  <c r="V1240" i="2"/>
  <c r="V1239" i="2"/>
  <c r="V1238" i="2"/>
  <c r="V1237" i="2"/>
  <c r="V1236" i="2"/>
  <c r="V1235" i="2"/>
  <c r="V1234" i="2"/>
  <c r="V1233" i="2"/>
  <c r="V1232" i="2"/>
  <c r="V1231" i="2"/>
  <c r="V1230" i="2"/>
  <c r="V1229" i="2"/>
  <c r="V1228" i="2"/>
  <c r="V1227" i="2"/>
  <c r="V1226" i="2"/>
  <c r="V1225" i="2"/>
  <c r="V1224" i="2"/>
  <c r="V1223" i="2"/>
  <c r="V1222" i="2"/>
  <c r="V1221" i="2"/>
  <c r="V1220" i="2"/>
  <c r="V1219" i="2"/>
  <c r="V1218" i="2"/>
  <c r="V1217" i="2"/>
  <c r="V1216" i="2"/>
  <c r="V1215" i="2"/>
  <c r="V1214" i="2"/>
  <c r="V1213" i="2"/>
  <c r="V1212" i="2"/>
  <c r="V1211" i="2"/>
  <c r="V1210" i="2"/>
  <c r="V1209" i="2"/>
  <c r="V1208" i="2"/>
  <c r="V1207" i="2"/>
  <c r="V1206" i="2"/>
  <c r="V1205" i="2"/>
  <c r="V1204" i="2"/>
  <c r="V1203" i="2"/>
  <c r="V1202" i="2"/>
  <c r="V1201" i="2"/>
  <c r="V1200" i="2"/>
  <c r="V1199" i="2"/>
  <c r="V1198" i="2"/>
  <c r="V1197" i="2"/>
  <c r="V1196" i="2"/>
  <c r="V1195" i="2"/>
  <c r="V1194" i="2"/>
  <c r="V1193" i="2"/>
  <c r="V1192" i="2"/>
  <c r="V1191" i="2"/>
  <c r="V1190" i="2"/>
  <c r="V1189" i="2"/>
  <c r="V1188" i="2"/>
  <c r="V1187" i="2"/>
  <c r="V1186" i="2"/>
  <c r="V1185" i="2"/>
  <c r="V1184" i="2"/>
  <c r="V1183" i="2"/>
  <c r="V1182" i="2"/>
  <c r="V1181" i="2"/>
  <c r="V1180" i="2"/>
  <c r="V1179" i="2"/>
  <c r="V1178" i="2"/>
  <c r="V1177" i="2"/>
  <c r="V1176" i="2"/>
  <c r="V1175" i="2"/>
  <c r="V1174" i="2"/>
  <c r="V1173" i="2"/>
  <c r="V1172" i="2"/>
  <c r="V1171" i="2"/>
  <c r="V1170" i="2"/>
  <c r="V1169" i="2"/>
  <c r="V1168" i="2"/>
  <c r="V1167" i="2"/>
  <c r="V1166" i="2"/>
  <c r="V1165" i="2"/>
  <c r="V1164" i="2"/>
  <c r="V1163" i="2"/>
  <c r="V1162" i="2"/>
  <c r="V1161" i="2"/>
  <c r="V1160" i="2"/>
  <c r="V1159" i="2"/>
  <c r="V1158" i="2"/>
  <c r="V1157" i="2"/>
  <c r="V1156" i="2"/>
  <c r="V1155" i="2"/>
  <c r="V1154" i="2"/>
  <c r="V1153" i="2"/>
  <c r="V1152" i="2"/>
  <c r="V1151" i="2"/>
  <c r="V1150" i="2"/>
  <c r="V1149" i="2"/>
  <c r="V1148" i="2"/>
  <c r="V1147" i="2"/>
  <c r="V1146" i="2"/>
  <c r="V1145" i="2"/>
  <c r="V1144" i="2"/>
  <c r="V1143" i="2"/>
  <c r="V1142" i="2"/>
  <c r="V1141" i="2"/>
  <c r="V1140" i="2"/>
  <c r="V1139" i="2"/>
  <c r="V1138" i="2"/>
  <c r="V1137" i="2"/>
  <c r="V1136" i="2"/>
  <c r="V1135" i="2"/>
  <c r="V1134" i="2"/>
  <c r="V1133" i="2"/>
  <c r="V1132" i="2"/>
  <c r="V1131" i="2"/>
  <c r="V1130" i="2"/>
  <c r="V1129" i="2"/>
  <c r="V1128" i="2"/>
  <c r="V1127" i="2"/>
  <c r="V1126" i="2"/>
  <c r="V1125" i="2"/>
  <c r="V1124" i="2"/>
  <c r="V1123" i="2"/>
  <c r="V1122" i="2"/>
  <c r="V1121" i="2"/>
  <c r="V1120" i="2"/>
  <c r="V1119" i="2"/>
  <c r="V1118" i="2"/>
  <c r="V1117" i="2"/>
  <c r="V1116" i="2"/>
  <c r="V1115" i="2"/>
  <c r="V1114" i="2"/>
  <c r="V1113" i="2"/>
  <c r="V1112" i="2"/>
  <c r="V1111" i="2"/>
  <c r="V1110" i="2"/>
  <c r="V1109" i="2"/>
  <c r="V1108" i="2"/>
  <c r="V1107" i="2"/>
  <c r="V1106" i="2"/>
  <c r="V1105" i="2"/>
  <c r="V1104" i="2"/>
  <c r="V1103" i="2"/>
  <c r="V1102" i="2"/>
  <c r="V1101" i="2"/>
  <c r="V1100" i="2"/>
  <c r="V1099" i="2"/>
  <c r="V1098" i="2"/>
  <c r="V1097" i="2"/>
  <c r="V1096" i="2"/>
  <c r="V1095" i="2"/>
  <c r="V1094" i="2"/>
  <c r="V1093" i="2"/>
  <c r="V1092" i="2"/>
  <c r="V1091" i="2"/>
  <c r="V1090" i="2"/>
  <c r="V1089" i="2"/>
  <c r="V1088" i="2"/>
  <c r="V1087" i="2"/>
  <c r="V1086" i="2"/>
  <c r="V1085" i="2"/>
  <c r="V1084" i="2"/>
  <c r="V1083" i="2"/>
  <c r="V1082" i="2"/>
  <c r="V1081" i="2"/>
  <c r="V1080" i="2"/>
  <c r="V1079" i="2"/>
  <c r="V1078" i="2"/>
  <c r="V1077" i="2"/>
  <c r="V1076" i="2"/>
  <c r="V1075" i="2"/>
  <c r="V1074" i="2"/>
  <c r="V1073" i="2"/>
  <c r="V1072" i="2"/>
  <c r="V1071" i="2"/>
  <c r="V1070" i="2"/>
  <c r="V1069" i="2"/>
  <c r="V1068" i="2"/>
  <c r="V1067" i="2"/>
  <c r="V1066" i="2"/>
  <c r="V1065" i="2"/>
  <c r="V1064" i="2"/>
  <c r="V1063" i="2"/>
  <c r="V1062" i="2"/>
  <c r="V1061" i="2"/>
  <c r="V1060" i="2"/>
  <c r="V1059" i="2"/>
  <c r="V1058" i="2"/>
  <c r="V1057" i="2"/>
  <c r="V1056" i="2"/>
  <c r="V1055" i="2"/>
  <c r="V1054" i="2"/>
  <c r="V1053" i="2"/>
  <c r="V1052" i="2"/>
  <c r="V1051" i="2"/>
  <c r="V1050" i="2"/>
  <c r="V1049" i="2"/>
  <c r="V1048" i="2"/>
  <c r="V1047" i="2"/>
  <c r="V1046" i="2"/>
  <c r="V1045" i="2"/>
  <c r="V1044" i="2"/>
  <c r="V1043" i="2"/>
  <c r="V1042" i="2"/>
  <c r="V1041" i="2"/>
  <c r="V1040" i="2"/>
  <c r="V1039" i="2"/>
  <c r="V1038" i="2"/>
  <c r="V1037" i="2"/>
  <c r="V1036" i="2"/>
  <c r="V1035" i="2"/>
  <c r="V1034" i="2"/>
  <c r="V1033" i="2"/>
  <c r="V1032" i="2"/>
  <c r="V1031" i="2"/>
  <c r="V1030" i="2"/>
  <c r="V1029" i="2"/>
  <c r="V1028" i="2"/>
  <c r="V1027" i="2"/>
  <c r="V1026" i="2"/>
  <c r="V1025" i="2"/>
  <c r="V1024" i="2"/>
  <c r="V1023" i="2"/>
  <c r="V1022" i="2"/>
  <c r="V1021" i="2"/>
  <c r="V1020" i="2"/>
  <c r="V1019" i="2"/>
  <c r="V1018" i="2"/>
  <c r="V1017" i="2"/>
  <c r="V1016" i="2"/>
  <c r="V1015" i="2"/>
  <c r="V1014" i="2"/>
  <c r="V1013" i="2"/>
  <c r="V1012" i="2"/>
  <c r="V1011" i="2"/>
  <c r="V1010" i="2"/>
  <c r="V1009" i="2"/>
  <c r="V1008" i="2"/>
  <c r="V1007" i="2"/>
  <c r="V1006" i="2"/>
  <c r="V1005" i="2"/>
  <c r="V1004" i="2"/>
  <c r="V1003" i="2"/>
  <c r="V1002" i="2"/>
  <c r="V1001" i="2"/>
  <c r="V1000" i="2"/>
  <c r="V999" i="2"/>
  <c r="V998" i="2"/>
  <c r="V997" i="2"/>
  <c r="V996" i="2"/>
  <c r="V995" i="2"/>
  <c r="V994" i="2"/>
  <c r="V993" i="2"/>
  <c r="V992" i="2"/>
  <c r="V991" i="2"/>
  <c r="V990" i="2"/>
  <c r="V989" i="2"/>
  <c r="V988" i="2"/>
  <c r="V987" i="2"/>
  <c r="V986" i="2"/>
  <c r="V985" i="2"/>
  <c r="V984" i="2"/>
  <c r="V983" i="2"/>
  <c r="V982" i="2"/>
  <c r="V981" i="2"/>
  <c r="V980" i="2"/>
  <c r="V979" i="2"/>
  <c r="V978" i="2"/>
  <c r="V977" i="2"/>
  <c r="V976" i="2"/>
  <c r="V975" i="2"/>
  <c r="V974" i="2"/>
  <c r="V973" i="2"/>
  <c r="V972" i="2"/>
  <c r="V971" i="2"/>
  <c r="V970" i="2"/>
  <c r="V969" i="2"/>
  <c r="V968" i="2"/>
  <c r="V967" i="2"/>
  <c r="V966" i="2"/>
  <c r="V965" i="2"/>
  <c r="V964" i="2"/>
  <c r="V963" i="2"/>
  <c r="V962" i="2"/>
  <c r="V961" i="2"/>
  <c r="V960" i="2"/>
  <c r="V959" i="2"/>
  <c r="V958" i="2"/>
  <c r="V957" i="2"/>
  <c r="V956" i="2"/>
  <c r="V955" i="2"/>
  <c r="V954" i="2"/>
  <c r="V953" i="2"/>
  <c r="V952" i="2"/>
  <c r="V951" i="2"/>
  <c r="V950" i="2"/>
  <c r="V949" i="2"/>
  <c r="V948" i="2"/>
  <c r="V947" i="2"/>
  <c r="V946" i="2"/>
  <c r="V945" i="2"/>
  <c r="V944" i="2"/>
  <c r="V943" i="2"/>
  <c r="V942" i="2"/>
  <c r="V941" i="2"/>
  <c r="V940" i="2"/>
  <c r="V939" i="2"/>
  <c r="V938" i="2"/>
  <c r="V937" i="2"/>
  <c r="V936" i="2"/>
  <c r="V935" i="2"/>
  <c r="V934" i="2"/>
  <c r="V933" i="2"/>
  <c r="V932" i="2"/>
  <c r="V931" i="2"/>
  <c r="V930" i="2"/>
  <c r="V929" i="2"/>
  <c r="V928" i="2"/>
  <c r="V927" i="2"/>
  <c r="V926" i="2"/>
  <c r="V925" i="2"/>
  <c r="V924" i="2"/>
  <c r="V923" i="2"/>
  <c r="V922" i="2"/>
  <c r="V921" i="2"/>
  <c r="V920" i="2"/>
  <c r="V919" i="2"/>
  <c r="V918" i="2"/>
  <c r="V917" i="2"/>
  <c r="V916" i="2"/>
  <c r="V915" i="2"/>
  <c r="V914" i="2"/>
  <c r="V913" i="2"/>
  <c r="V912" i="2"/>
  <c r="V911" i="2"/>
  <c r="V910" i="2"/>
  <c r="V909" i="2"/>
  <c r="V908" i="2"/>
  <c r="V907" i="2"/>
  <c r="V906" i="2"/>
  <c r="V905" i="2"/>
  <c r="V904" i="2"/>
  <c r="V903" i="2"/>
  <c r="V902" i="2"/>
  <c r="V901" i="2"/>
  <c r="V900" i="2"/>
  <c r="V899" i="2"/>
  <c r="V898" i="2"/>
  <c r="V897" i="2"/>
  <c r="V896" i="2"/>
  <c r="V895" i="2"/>
  <c r="V894" i="2"/>
  <c r="V893" i="2"/>
  <c r="V892" i="2"/>
  <c r="V891" i="2"/>
  <c r="V890" i="2"/>
  <c r="V889" i="2"/>
  <c r="V888" i="2"/>
  <c r="V887" i="2"/>
  <c r="V886" i="2"/>
  <c r="V885" i="2"/>
  <c r="V884" i="2"/>
  <c r="V883" i="2"/>
  <c r="V882" i="2"/>
  <c r="V881" i="2"/>
  <c r="V880" i="2"/>
  <c r="V879" i="2"/>
  <c r="V878" i="2"/>
  <c r="V877" i="2"/>
  <c r="V876" i="2"/>
  <c r="V875" i="2"/>
  <c r="V874" i="2"/>
  <c r="V873" i="2"/>
  <c r="V872" i="2"/>
  <c r="V871" i="2"/>
  <c r="V870" i="2"/>
  <c r="V869" i="2"/>
  <c r="V868" i="2"/>
  <c r="V867" i="2"/>
  <c r="V866" i="2"/>
  <c r="V865" i="2"/>
  <c r="V864" i="2"/>
  <c r="V863" i="2"/>
  <c r="V862" i="2"/>
  <c r="V861" i="2"/>
  <c r="V860" i="2"/>
  <c r="V859" i="2"/>
  <c r="V858" i="2"/>
  <c r="V857" i="2"/>
  <c r="V856" i="2"/>
  <c r="V855" i="2"/>
  <c r="V854" i="2"/>
  <c r="V853" i="2"/>
  <c r="V852" i="2"/>
  <c r="V851" i="2"/>
  <c r="V850" i="2"/>
  <c r="V849" i="2"/>
  <c r="V848" i="2"/>
  <c r="V847" i="2"/>
  <c r="V846" i="2"/>
  <c r="V845" i="2"/>
  <c r="V844" i="2"/>
  <c r="V843" i="2"/>
  <c r="V842" i="2"/>
  <c r="V841" i="2"/>
  <c r="V840" i="2"/>
  <c r="V839" i="2"/>
  <c r="V838" i="2"/>
  <c r="V837" i="2"/>
  <c r="V836" i="2"/>
  <c r="V835" i="2"/>
  <c r="V834" i="2"/>
  <c r="V833" i="2"/>
  <c r="V832" i="2"/>
  <c r="V831" i="2"/>
  <c r="V830" i="2"/>
  <c r="V829" i="2"/>
  <c r="V828" i="2"/>
  <c r="V827" i="2"/>
  <c r="V826" i="2"/>
  <c r="V825" i="2"/>
  <c r="V824" i="2"/>
  <c r="V823" i="2"/>
  <c r="V822" i="2"/>
  <c r="V821" i="2"/>
  <c r="V820" i="2"/>
  <c r="V819" i="2"/>
  <c r="V818" i="2"/>
  <c r="V817" i="2"/>
  <c r="V816" i="2"/>
  <c r="V815" i="2"/>
  <c r="V814" i="2"/>
  <c r="V813" i="2"/>
  <c r="V812" i="2"/>
  <c r="V811" i="2"/>
  <c r="V810" i="2"/>
  <c r="V809" i="2"/>
  <c r="V808" i="2"/>
  <c r="V807" i="2"/>
  <c r="V806" i="2"/>
  <c r="V805" i="2"/>
  <c r="V804" i="2"/>
  <c r="V803" i="2"/>
  <c r="V802" i="2"/>
  <c r="V801" i="2"/>
  <c r="V800" i="2"/>
  <c r="V799" i="2"/>
  <c r="V798" i="2"/>
  <c r="V797" i="2"/>
  <c r="V796" i="2"/>
  <c r="V795" i="2"/>
  <c r="V794" i="2"/>
  <c r="V793" i="2"/>
  <c r="V792" i="2"/>
  <c r="V791" i="2"/>
  <c r="V790" i="2"/>
  <c r="V789" i="2"/>
  <c r="V788" i="2"/>
  <c r="V787" i="2"/>
  <c r="V786" i="2"/>
  <c r="V785" i="2"/>
  <c r="V784" i="2"/>
  <c r="V783" i="2"/>
  <c r="V782"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41" i="2"/>
  <c r="V740" i="2"/>
  <c r="V739" i="2"/>
  <c r="V738" i="2"/>
  <c r="V737" i="2"/>
  <c r="V736" i="2"/>
  <c r="V735" i="2"/>
  <c r="V734" i="2"/>
  <c r="V733"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V685" i="2"/>
  <c r="V684" i="2"/>
  <c r="V683" i="2"/>
  <c r="V682" i="2"/>
  <c r="V681" i="2"/>
  <c r="V680" i="2"/>
  <c r="V679" i="2"/>
  <c r="V678" i="2"/>
  <c r="V677" i="2"/>
  <c r="V676" i="2"/>
  <c r="V675" i="2"/>
  <c r="V674" i="2"/>
  <c r="V673" i="2"/>
  <c r="V672" i="2"/>
  <c r="V671" i="2"/>
  <c r="V670" i="2"/>
  <c r="V669" i="2"/>
  <c r="V668" i="2"/>
  <c r="V667" i="2"/>
  <c r="V666"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7" i="2"/>
  <c r="V636" i="2"/>
  <c r="V635" i="2"/>
  <c r="V634" i="2"/>
  <c r="V633" i="2"/>
  <c r="V632" i="2"/>
  <c r="V631" i="2"/>
  <c r="V630" i="2"/>
  <c r="V629" i="2"/>
  <c r="V628" i="2"/>
  <c r="V627" i="2"/>
  <c r="V626"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6" i="2"/>
  <c r="V595" i="2"/>
  <c r="V594" i="2"/>
  <c r="V593" i="2"/>
  <c r="V592" i="2"/>
  <c r="V591" i="2"/>
  <c r="V590" i="2"/>
  <c r="V589" i="2"/>
  <c r="V588" i="2"/>
  <c r="V587" i="2"/>
  <c r="V586" i="2"/>
  <c r="V585" i="2"/>
  <c r="V584" i="2"/>
  <c r="V583" i="2"/>
  <c r="V582" i="2"/>
  <c r="V581" i="2"/>
  <c r="V580" i="2"/>
  <c r="V579" i="2"/>
  <c r="V578" i="2"/>
  <c r="V577" i="2"/>
  <c r="V576" i="2"/>
  <c r="V575" i="2"/>
  <c r="V574" i="2"/>
  <c r="V573" i="2"/>
  <c r="V572" i="2"/>
  <c r="V571" i="2"/>
  <c r="V570" i="2"/>
  <c r="V569" i="2"/>
  <c r="V568" i="2"/>
  <c r="V567" i="2"/>
  <c r="V566" i="2"/>
  <c r="V565" i="2"/>
  <c r="V564" i="2"/>
  <c r="V563" i="2"/>
  <c r="V562" i="2"/>
  <c r="V561" i="2"/>
  <c r="V560" i="2"/>
  <c r="V559" i="2"/>
  <c r="V558" i="2"/>
  <c r="V557" i="2"/>
  <c r="V556" i="2"/>
  <c r="V555" i="2"/>
  <c r="V554" i="2"/>
  <c r="V553" i="2"/>
  <c r="V552" i="2"/>
  <c r="V551" i="2"/>
  <c r="V550" i="2"/>
  <c r="V549" i="2"/>
  <c r="V548" i="2"/>
  <c r="V547" i="2"/>
  <c r="V546" i="2"/>
  <c r="V545" i="2"/>
  <c r="V544" i="2"/>
  <c r="V543" i="2"/>
  <c r="V542" i="2"/>
  <c r="V541" i="2"/>
  <c r="V540" i="2"/>
  <c r="V539" i="2"/>
  <c r="V538" i="2"/>
  <c r="V537" i="2"/>
  <c r="V536" i="2"/>
  <c r="V535" i="2"/>
  <c r="V534" i="2"/>
  <c r="V533" i="2"/>
  <c r="V532" i="2"/>
  <c r="V531" i="2"/>
  <c r="V530" i="2"/>
  <c r="V529" i="2"/>
  <c r="V528" i="2"/>
  <c r="V527" i="2"/>
  <c r="V526" i="2"/>
  <c r="V525" i="2"/>
  <c r="V524" i="2"/>
  <c r="V523"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4" i="2"/>
  <c r="V493" i="2"/>
  <c r="V492" i="2"/>
  <c r="V491" i="2"/>
  <c r="V490" i="2"/>
  <c r="V489" i="2"/>
  <c r="V488" i="2"/>
  <c r="V487" i="2"/>
  <c r="V486" i="2"/>
  <c r="V485" i="2"/>
  <c r="V484" i="2"/>
  <c r="V483" i="2"/>
  <c r="V482" i="2"/>
  <c r="V481" i="2"/>
  <c r="V480" i="2"/>
  <c r="V479" i="2"/>
  <c r="V478" i="2"/>
  <c r="V477" i="2"/>
  <c r="V476" i="2"/>
  <c r="V475" i="2"/>
  <c r="V474" i="2"/>
  <c r="V473" i="2"/>
  <c r="V472" i="2"/>
  <c r="V471" i="2"/>
  <c r="V470" i="2"/>
  <c r="V469" i="2"/>
  <c r="V468" i="2"/>
  <c r="V467" i="2"/>
  <c r="V466" i="2"/>
  <c r="V465" i="2"/>
  <c r="V464" i="2"/>
  <c r="V463" i="2"/>
  <c r="V462" i="2"/>
  <c r="V461" i="2"/>
  <c r="V460" i="2"/>
  <c r="V459" i="2"/>
  <c r="V458" i="2"/>
  <c r="V457" i="2"/>
  <c r="V456" i="2"/>
  <c r="V455" i="2"/>
  <c r="V454" i="2"/>
  <c r="V453" i="2"/>
  <c r="V452"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5" i="2"/>
  <c r="V424" i="2"/>
  <c r="V423" i="2"/>
  <c r="V422" i="2"/>
  <c r="V421" i="2"/>
  <c r="V420" i="2"/>
  <c r="V419" i="2"/>
  <c r="V418" i="2"/>
  <c r="V417" i="2"/>
  <c r="V416" i="2"/>
  <c r="V415" i="2"/>
  <c r="V414" i="2"/>
  <c r="V413" i="2"/>
  <c r="V412" i="2"/>
  <c r="V411" i="2"/>
  <c r="V410" i="2"/>
  <c r="V409" i="2"/>
  <c r="V408" i="2"/>
  <c r="V407" i="2"/>
  <c r="V406" i="2"/>
  <c r="V405" i="2"/>
  <c r="V404" i="2"/>
  <c r="V403" i="2"/>
  <c r="V402" i="2"/>
  <c r="V401" i="2"/>
  <c r="V400" i="2"/>
  <c r="V399" i="2"/>
  <c r="V398" i="2"/>
  <c r="V397" i="2"/>
  <c r="V396" i="2"/>
  <c r="V395" i="2"/>
  <c r="V394" i="2"/>
  <c r="V393" i="2"/>
  <c r="V392" i="2"/>
  <c r="V391" i="2"/>
  <c r="V390" i="2"/>
  <c r="V389" i="2"/>
  <c r="V388" i="2"/>
  <c r="V387" i="2"/>
  <c r="V386" i="2"/>
  <c r="V385" i="2"/>
  <c r="V384" i="2"/>
  <c r="V383" i="2"/>
  <c r="V382" i="2"/>
  <c r="V381" i="2"/>
  <c r="V380" i="2"/>
  <c r="V379" i="2"/>
  <c r="V378" i="2"/>
  <c r="V377" i="2"/>
  <c r="V376" i="2"/>
  <c r="V375" i="2"/>
  <c r="V374" i="2"/>
  <c r="V373" i="2"/>
  <c r="V372" i="2"/>
  <c r="V371" i="2"/>
  <c r="V370" i="2"/>
  <c r="V369"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7" i="2"/>
  <c r="V336" i="2"/>
  <c r="V335" i="2"/>
  <c r="V334" i="2"/>
  <c r="V333" i="2"/>
  <c r="V332"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V306" i="2"/>
  <c r="V305" i="2"/>
  <c r="V304" i="2"/>
  <c r="V303" i="2"/>
  <c r="V302" i="2"/>
  <c r="V301" i="2"/>
  <c r="V300" i="2"/>
  <c r="V299" i="2"/>
  <c r="V298" i="2"/>
  <c r="V297" i="2"/>
  <c r="V296" i="2"/>
  <c r="V295" i="2"/>
  <c r="V294" i="2"/>
  <c r="V293" i="2"/>
  <c r="V292"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8" i="2"/>
  <c r="V257" i="2"/>
  <c r="V256" i="2"/>
  <c r="V255" i="2"/>
  <c r="V254" i="2"/>
  <c r="V253" i="2"/>
  <c r="V252" i="2"/>
  <c r="V251" i="2"/>
  <c r="V250" i="2"/>
  <c r="V249" i="2"/>
  <c r="V248" i="2"/>
  <c r="V247" i="2"/>
  <c r="V246" i="2"/>
  <c r="V245" i="2"/>
  <c r="V244" i="2"/>
  <c r="V243" i="2"/>
  <c r="V242" i="2"/>
  <c r="V241" i="2"/>
  <c r="V240" i="2"/>
  <c r="V239" i="2"/>
  <c r="V238" i="2"/>
  <c r="V237" i="2"/>
  <c r="V236" i="2"/>
  <c r="V235" i="2"/>
  <c r="V234" i="2"/>
  <c r="V233" i="2"/>
  <c r="V232" i="2"/>
  <c r="V231" i="2"/>
  <c r="V230" i="2"/>
  <c r="V229" i="2"/>
  <c r="V228" i="2"/>
  <c r="V227" i="2"/>
  <c r="V226" i="2"/>
  <c r="V225" i="2"/>
  <c r="V224" i="2"/>
  <c r="V223" i="2"/>
  <c r="V222" i="2"/>
  <c r="V221" i="2"/>
  <c r="V220" i="2"/>
  <c r="V219" i="2"/>
  <c r="V218" i="2"/>
  <c r="V217" i="2"/>
  <c r="V216" i="2"/>
  <c r="V215" i="2"/>
  <c r="V214" i="2"/>
  <c r="V213" i="2"/>
  <c r="V212" i="2"/>
  <c r="V211" i="2"/>
  <c r="V210" i="2"/>
  <c r="V209" i="2"/>
  <c r="V208" i="2"/>
  <c r="V207" i="2"/>
  <c r="V206" i="2"/>
  <c r="V205" i="2"/>
  <c r="V204" i="2"/>
  <c r="V203" i="2"/>
  <c r="V202" i="2"/>
  <c r="V201" i="2"/>
  <c r="V200" i="2"/>
  <c r="V199" i="2"/>
  <c r="V198" i="2"/>
  <c r="V197" i="2"/>
  <c r="V196" i="2"/>
  <c r="V195" i="2"/>
  <c r="V194" i="2"/>
  <c r="V193" i="2"/>
  <c r="V192" i="2"/>
  <c r="V191" i="2"/>
  <c r="V190" i="2"/>
  <c r="V189" i="2"/>
  <c r="V188" i="2"/>
  <c r="V187" i="2"/>
  <c r="V186" i="2"/>
  <c r="V185" i="2"/>
  <c r="V184" i="2"/>
  <c r="V183" i="2"/>
  <c r="V182" i="2"/>
  <c r="V181" i="2"/>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V111" i="2"/>
  <c r="V110" i="2"/>
  <c r="V109" i="2"/>
  <c r="V108" i="2"/>
  <c r="V107" i="2"/>
  <c r="V106" i="2"/>
  <c r="V105" i="2"/>
  <c r="V104" i="2"/>
  <c r="V103" i="2"/>
  <c r="V102" i="2"/>
  <c r="V101"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HB108" i="3"/>
  <c r="HB107" i="3"/>
  <c r="HB106" i="3"/>
  <c r="HB105" i="3"/>
  <c r="HB104" i="3"/>
  <c r="HB103" i="3"/>
  <c r="HB102" i="3"/>
  <c r="HB101" i="3"/>
  <c r="HB100" i="3"/>
  <c r="HB99" i="3"/>
  <c r="HB98" i="3"/>
  <c r="HB97" i="3"/>
  <c r="HB96" i="3"/>
  <c r="HB95" i="3"/>
  <c r="HB94" i="3"/>
  <c r="HB93" i="3"/>
  <c r="HB92" i="3"/>
  <c r="HB91" i="3"/>
  <c r="HB90" i="3"/>
  <c r="HB89" i="3"/>
  <c r="HB88" i="3"/>
  <c r="HB87" i="3"/>
  <c r="HB86" i="3"/>
  <c r="HB85" i="3"/>
  <c r="HB84" i="3"/>
  <c r="HB83" i="3"/>
  <c r="HB82" i="3"/>
  <c r="HB81" i="3"/>
  <c r="HB80" i="3"/>
  <c r="HB79" i="3"/>
  <c r="HB78" i="3"/>
  <c r="HB77" i="3"/>
  <c r="HB76" i="3"/>
  <c r="HB75" i="3"/>
  <c r="HB74" i="3"/>
  <c r="HB73" i="3"/>
  <c r="HB72" i="3"/>
  <c r="HB71" i="3"/>
  <c r="HB70" i="3"/>
  <c r="HB69" i="3"/>
  <c r="HB68" i="3"/>
  <c r="HB67" i="3"/>
  <c r="HB66" i="3"/>
  <c r="HB65" i="3"/>
  <c r="HB64" i="3"/>
  <c r="HB63" i="3"/>
  <c r="HB62" i="3"/>
  <c r="HB61" i="3"/>
  <c r="HB60" i="3"/>
  <c r="HB59" i="3"/>
  <c r="HB58" i="3"/>
  <c r="HB57" i="3"/>
  <c r="HB56" i="3"/>
  <c r="HB55" i="3"/>
  <c r="HB54" i="3"/>
  <c r="HB53" i="3"/>
  <c r="HB52" i="3"/>
  <c r="HB51" i="3"/>
  <c r="HB50" i="3"/>
  <c r="HB49" i="3"/>
  <c r="HB48" i="3"/>
  <c r="HB47" i="3"/>
  <c r="HB46" i="3"/>
  <c r="HB45" i="3"/>
  <c r="HB44" i="3"/>
  <c r="HB43" i="3"/>
  <c r="HB42" i="3"/>
  <c r="HB41" i="3"/>
  <c r="HB40" i="3"/>
  <c r="HB39" i="3"/>
  <c r="HB38" i="3"/>
  <c r="HB37" i="3"/>
  <c r="HB36" i="3"/>
  <c r="HB35" i="3"/>
  <c r="HB34" i="3"/>
  <c r="HB33" i="3"/>
  <c r="HB32" i="3"/>
  <c r="HB31" i="3"/>
  <c r="HB30" i="3"/>
  <c r="HB29" i="3"/>
  <c r="HB28" i="3"/>
  <c r="HB27" i="3"/>
  <c r="HB26" i="3"/>
  <c r="HB25" i="3"/>
  <c r="HB24" i="3"/>
  <c r="HB23" i="3"/>
  <c r="HB22" i="3"/>
  <c r="HB21" i="3"/>
  <c r="HB20" i="3"/>
  <c r="HB19" i="3"/>
  <c r="HB18" i="3"/>
  <c r="HB17" i="3"/>
  <c r="HB16" i="3"/>
  <c r="HB15" i="3"/>
  <c r="HB14" i="3"/>
  <c r="HB13" i="3"/>
  <c r="HB12" i="3"/>
  <c r="BE10" i="8" l="1"/>
  <c r="BE4" i="8"/>
  <c r="BE3" i="8"/>
  <c r="BE11" i="8"/>
  <c r="C108" i="3" l="1"/>
  <c r="KX108" i="3" s="1"/>
  <c r="C107" i="3"/>
  <c r="KX107" i="3" s="1"/>
  <c r="C106" i="3"/>
  <c r="KX106" i="3" s="1"/>
  <c r="C105" i="3"/>
  <c r="KX105" i="3" s="1"/>
  <c r="C104" i="3"/>
  <c r="KX104" i="3" s="1"/>
  <c r="C103" i="3"/>
  <c r="KX103" i="3" s="1"/>
  <c r="C102" i="3"/>
  <c r="KX102" i="3" s="1"/>
  <c r="C101" i="3"/>
  <c r="KX101" i="3" s="1"/>
  <c r="C100" i="3"/>
  <c r="KX100" i="3" s="1"/>
  <c r="C99" i="3"/>
  <c r="KX99" i="3" s="1"/>
  <c r="C98" i="3"/>
  <c r="KX98" i="3" s="1"/>
  <c r="C97" i="3"/>
  <c r="KX97" i="3" s="1"/>
  <c r="C96" i="3"/>
  <c r="KX96" i="3" s="1"/>
  <c r="C95" i="3"/>
  <c r="KX95" i="3" s="1"/>
  <c r="C94" i="3"/>
  <c r="KX94" i="3" s="1"/>
  <c r="C93" i="3"/>
  <c r="KX93" i="3" s="1"/>
  <c r="C92" i="3"/>
  <c r="KX92" i="3" s="1"/>
  <c r="C91" i="3"/>
  <c r="KX91" i="3" s="1"/>
  <c r="C90" i="3"/>
  <c r="KX90" i="3" s="1"/>
  <c r="C89" i="3"/>
  <c r="KX89" i="3" s="1"/>
  <c r="C88" i="3"/>
  <c r="KX88" i="3" s="1"/>
  <c r="C87" i="3"/>
  <c r="KX87" i="3" s="1"/>
  <c r="C86" i="3"/>
  <c r="KX86" i="3" s="1"/>
  <c r="C85" i="3"/>
  <c r="KX85" i="3" s="1"/>
  <c r="C84" i="3"/>
  <c r="KX84" i="3" s="1"/>
  <c r="C83" i="3"/>
  <c r="KX83" i="3" s="1"/>
  <c r="C82" i="3"/>
  <c r="KX82" i="3" s="1"/>
  <c r="C81" i="3"/>
  <c r="KX81" i="3" s="1"/>
  <c r="C80" i="3"/>
  <c r="KX80" i="3" s="1"/>
  <c r="C79" i="3"/>
  <c r="KX79" i="3" s="1"/>
  <c r="C78" i="3"/>
  <c r="KX78" i="3" s="1"/>
  <c r="C77" i="3"/>
  <c r="KX77" i="3" s="1"/>
  <c r="C76" i="3"/>
  <c r="KX76" i="3" s="1"/>
  <c r="C75" i="3"/>
  <c r="KX75" i="3" s="1"/>
  <c r="C74" i="3"/>
  <c r="KX74" i="3" s="1"/>
  <c r="C73" i="3"/>
  <c r="KX73" i="3" s="1"/>
  <c r="C72" i="3"/>
  <c r="KX72" i="3" s="1"/>
  <c r="C71" i="3"/>
  <c r="KX71" i="3" s="1"/>
  <c r="C70" i="3"/>
  <c r="KX70" i="3" s="1"/>
  <c r="C69" i="3"/>
  <c r="KX69" i="3" s="1"/>
  <c r="C68" i="3"/>
  <c r="KX68" i="3" s="1"/>
  <c r="C67" i="3"/>
  <c r="KX67" i="3" s="1"/>
  <c r="C66" i="3"/>
  <c r="KX66" i="3" s="1"/>
  <c r="C65" i="3"/>
  <c r="KX65" i="3" s="1"/>
  <c r="C64" i="3"/>
  <c r="KX64" i="3" s="1"/>
  <c r="C63" i="3"/>
  <c r="KX63" i="3" s="1"/>
  <c r="C62" i="3"/>
  <c r="KX62" i="3" s="1"/>
  <c r="C61" i="3"/>
  <c r="KX61" i="3" s="1"/>
  <c r="C60" i="3"/>
  <c r="KX60" i="3" s="1"/>
  <c r="C59" i="3"/>
  <c r="KX59" i="3" s="1"/>
  <c r="C58" i="3"/>
  <c r="KX58" i="3" s="1"/>
  <c r="C57" i="3"/>
  <c r="KX57" i="3" s="1"/>
  <c r="C56" i="3"/>
  <c r="KX56" i="3" s="1"/>
  <c r="C55" i="3"/>
  <c r="KX55" i="3" s="1"/>
  <c r="C54" i="3"/>
  <c r="KX54" i="3" s="1"/>
  <c r="C53" i="3"/>
  <c r="KX53" i="3" s="1"/>
  <c r="C52" i="3"/>
  <c r="KX52" i="3" s="1"/>
  <c r="C51" i="3"/>
  <c r="KX51" i="3" s="1"/>
  <c r="C50" i="3"/>
  <c r="KX50" i="3" s="1"/>
  <c r="C49" i="3"/>
  <c r="KX49" i="3" s="1"/>
  <c r="C48" i="3"/>
  <c r="KX48" i="3" s="1"/>
  <c r="C47" i="3"/>
  <c r="KX47" i="3" s="1"/>
  <c r="C46" i="3"/>
  <c r="KX46" i="3" s="1"/>
  <c r="C45" i="3"/>
  <c r="KX45" i="3" s="1"/>
  <c r="C44" i="3"/>
  <c r="KX44" i="3" s="1"/>
  <c r="C43" i="3"/>
  <c r="KX43" i="3" s="1"/>
  <c r="C42" i="3"/>
  <c r="KX42" i="3" s="1"/>
  <c r="C41" i="3"/>
  <c r="KX41" i="3" s="1"/>
  <c r="C40" i="3"/>
  <c r="KX40" i="3" s="1"/>
  <c r="C39" i="3"/>
  <c r="KX39" i="3" s="1"/>
  <c r="C38" i="3"/>
  <c r="KX38" i="3" s="1"/>
  <c r="C37" i="3"/>
  <c r="KX37" i="3" s="1"/>
  <c r="C36" i="3"/>
  <c r="KX36" i="3" s="1"/>
  <c r="C35" i="3"/>
  <c r="KX35" i="3" s="1"/>
  <c r="C34" i="3"/>
  <c r="KX34" i="3" s="1"/>
  <c r="C33" i="3"/>
  <c r="KX33" i="3" s="1"/>
  <c r="C32" i="3"/>
  <c r="KX32" i="3" s="1"/>
  <c r="C31" i="3"/>
  <c r="KX31" i="3" s="1"/>
  <c r="C30" i="3"/>
  <c r="KX30" i="3" s="1"/>
  <c r="C29" i="3"/>
  <c r="KX29" i="3" s="1"/>
  <c r="C28" i="3"/>
  <c r="KX28" i="3" s="1"/>
  <c r="C27" i="3"/>
  <c r="KX27" i="3" s="1"/>
  <c r="C26" i="3"/>
  <c r="KX26" i="3" s="1"/>
  <c r="C25" i="3"/>
  <c r="KX25" i="3" s="1"/>
  <c r="C24" i="3"/>
  <c r="KX24" i="3" s="1"/>
  <c r="C23" i="3"/>
  <c r="KX23" i="3" s="1"/>
  <c r="C22" i="3"/>
  <c r="KX22" i="3" s="1"/>
  <c r="C21" i="3"/>
  <c r="KX21" i="3" s="1"/>
  <c r="C20" i="3"/>
  <c r="KX20" i="3" s="1"/>
  <c r="C19" i="3"/>
  <c r="KX19" i="3" s="1"/>
  <c r="C18" i="3"/>
  <c r="KX18" i="3" s="1"/>
  <c r="C17" i="3"/>
  <c r="KX17" i="3" s="1"/>
  <c r="C16" i="3"/>
  <c r="KX16" i="3" s="1"/>
  <c r="C15" i="3"/>
  <c r="KX15" i="3" s="1"/>
  <c r="C14" i="3"/>
  <c r="KX14" i="3" s="1"/>
  <c r="C13" i="3"/>
  <c r="KX13" i="3" s="1"/>
  <c r="C12" i="3"/>
  <c r="KX12" i="3" s="1"/>
  <c r="CF10" i="3"/>
  <c r="CF11" i="3"/>
  <c r="CF12" i="3"/>
  <c r="CF13" i="3"/>
  <c r="CF14" i="3"/>
  <c r="CF15" i="3"/>
  <c r="CF16" i="3"/>
  <c r="CF17" i="3"/>
  <c r="CF18" i="3"/>
  <c r="CF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3" i="3"/>
  <c r="CD82" i="3"/>
  <c r="CD81" i="3"/>
  <c r="CD80" i="3"/>
  <c r="CD79" i="3"/>
  <c r="CD78" i="3"/>
  <c r="CD77" i="3"/>
  <c r="CD76" i="3"/>
  <c r="CD75" i="3"/>
  <c r="CD74" i="3"/>
  <c r="CD73" i="3"/>
  <c r="CD72" i="3"/>
  <c r="CD71" i="3"/>
  <c r="CD70" i="3"/>
  <c r="CD69" i="3"/>
  <c r="CD68" i="3"/>
  <c r="CD67" i="3"/>
  <c r="CD66" i="3"/>
  <c r="CD65" i="3"/>
  <c r="CD64" i="3"/>
  <c r="CD63" i="3"/>
  <c r="CD62" i="3"/>
  <c r="CD61" i="3"/>
  <c r="CD60" i="3"/>
  <c r="CD59" i="3"/>
  <c r="CD58" i="3"/>
  <c r="CD57" i="3"/>
  <c r="CD56" i="3"/>
  <c r="CD55" i="3"/>
  <c r="CD54" i="3"/>
  <c r="CD53" i="3"/>
  <c r="CD52" i="3"/>
  <c r="CD51" i="3"/>
  <c r="CD50" i="3"/>
  <c r="CD49" i="3"/>
  <c r="CD48" i="3"/>
  <c r="CD47" i="3"/>
  <c r="CD46" i="3"/>
  <c r="CD45" i="3"/>
  <c r="CD44" i="3"/>
  <c r="CD43" i="3"/>
  <c r="CD42" i="3"/>
  <c r="CD41" i="3"/>
  <c r="CD40" i="3"/>
  <c r="CD39" i="3"/>
  <c r="CD38" i="3"/>
  <c r="CD37" i="3"/>
  <c r="CD36" i="3"/>
  <c r="CD35" i="3"/>
  <c r="CD34" i="3"/>
  <c r="CD33" i="3"/>
  <c r="CD32" i="3"/>
  <c r="CD31" i="3"/>
  <c r="CD30" i="3"/>
  <c r="CD29" i="3"/>
  <c r="CD28" i="3"/>
  <c r="CD27" i="3"/>
  <c r="CD26" i="3"/>
  <c r="CD25" i="3"/>
  <c r="CD24" i="3"/>
  <c r="CD23" i="3"/>
  <c r="CD22" i="3"/>
  <c r="CD21" i="3"/>
  <c r="CD20" i="3"/>
  <c r="CD19" i="3"/>
  <c r="CD18" i="3"/>
  <c r="CD17" i="3"/>
  <c r="CD16" i="3"/>
  <c r="CD15" i="3"/>
  <c r="CD14" i="3"/>
  <c r="CD13" i="3"/>
  <c r="CD12" i="3"/>
  <c r="CD11" i="3"/>
  <c r="CD10" i="3"/>
  <c r="CD9"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DM12" i="3"/>
  <c r="FW12" i="3" s="1"/>
  <c r="DN12" i="3"/>
  <c r="FX12" i="3" s="1"/>
  <c r="DO12" i="3"/>
  <c r="FY12" i="3" s="1"/>
  <c r="DP12" i="3"/>
  <c r="FZ12" i="3" s="1"/>
  <c r="DQ12" i="3"/>
  <c r="GA12" i="3" s="1"/>
  <c r="DR12" i="3"/>
  <c r="GB12" i="3" s="1"/>
  <c r="DS12" i="3"/>
  <c r="GC12" i="3" s="1"/>
  <c r="DT12" i="3"/>
  <c r="GD12" i="3" s="1"/>
  <c r="DU12" i="3"/>
  <c r="GE12" i="3" s="1"/>
  <c r="DV12" i="3"/>
  <c r="GF12" i="3" s="1"/>
  <c r="DW12" i="3"/>
  <c r="GG12" i="3" s="1"/>
  <c r="DX12" i="3"/>
  <c r="GH12" i="3" s="1"/>
  <c r="DY12" i="3"/>
  <c r="GI12" i="3" s="1"/>
  <c r="DZ12" i="3"/>
  <c r="GJ12" i="3" s="1"/>
  <c r="EA12" i="3"/>
  <c r="GK12" i="3" s="1"/>
  <c r="EB12" i="3"/>
  <c r="GL12" i="3" s="1"/>
  <c r="EC12" i="3"/>
  <c r="GM12" i="3" s="1"/>
  <c r="ED12" i="3"/>
  <c r="GN12" i="3" s="1"/>
  <c r="EE12" i="3"/>
  <c r="GO12" i="3" s="1"/>
  <c r="EF12" i="3"/>
  <c r="GP12" i="3" s="1"/>
  <c r="EG12" i="3"/>
  <c r="GQ12" i="3" s="1"/>
  <c r="EH12" i="3"/>
  <c r="GR12" i="3" s="1"/>
  <c r="EI12" i="3"/>
  <c r="GS12" i="3" s="1"/>
  <c r="EJ12" i="3"/>
  <c r="GT12" i="3" s="1"/>
  <c r="EK12" i="3"/>
  <c r="GU12" i="3" s="1"/>
  <c r="EL12" i="3"/>
  <c r="GV12" i="3" s="1"/>
  <c r="EM12" i="3"/>
  <c r="GW12" i="3" s="1"/>
  <c r="EN12" i="3"/>
  <c r="GX12" i="3" s="1"/>
  <c r="EO12" i="3"/>
  <c r="GY12" i="3" s="1"/>
  <c r="EP12" i="3"/>
  <c r="GZ12" i="3" s="1"/>
  <c r="DM13" i="3"/>
  <c r="FW13" i="3" s="1"/>
  <c r="DN13" i="3"/>
  <c r="FX13" i="3" s="1"/>
  <c r="DO13" i="3"/>
  <c r="FY13" i="3" s="1"/>
  <c r="DP13" i="3"/>
  <c r="FZ13" i="3" s="1"/>
  <c r="DQ13" i="3"/>
  <c r="GA13" i="3" s="1"/>
  <c r="DR13" i="3"/>
  <c r="GB13" i="3" s="1"/>
  <c r="DS13" i="3"/>
  <c r="GC13" i="3" s="1"/>
  <c r="DT13" i="3"/>
  <c r="GD13" i="3" s="1"/>
  <c r="DU13" i="3"/>
  <c r="GE13" i="3" s="1"/>
  <c r="DV13" i="3"/>
  <c r="GF13" i="3" s="1"/>
  <c r="DW13" i="3"/>
  <c r="GG13" i="3" s="1"/>
  <c r="DX13" i="3"/>
  <c r="GH13" i="3" s="1"/>
  <c r="DY13" i="3"/>
  <c r="GI13" i="3" s="1"/>
  <c r="DZ13" i="3"/>
  <c r="GJ13" i="3" s="1"/>
  <c r="EA13" i="3"/>
  <c r="GK13" i="3" s="1"/>
  <c r="EB13" i="3"/>
  <c r="GL13" i="3" s="1"/>
  <c r="EC13" i="3"/>
  <c r="GM13" i="3" s="1"/>
  <c r="ED13" i="3"/>
  <c r="GN13" i="3" s="1"/>
  <c r="EE13" i="3"/>
  <c r="GO13" i="3" s="1"/>
  <c r="EF13" i="3"/>
  <c r="GP13" i="3" s="1"/>
  <c r="EG13" i="3"/>
  <c r="GQ13" i="3" s="1"/>
  <c r="EH13" i="3"/>
  <c r="GR13" i="3" s="1"/>
  <c r="EI13" i="3"/>
  <c r="GS13" i="3" s="1"/>
  <c r="EJ13" i="3"/>
  <c r="GT13" i="3" s="1"/>
  <c r="EK13" i="3"/>
  <c r="GU13" i="3" s="1"/>
  <c r="EL13" i="3"/>
  <c r="GV13" i="3" s="1"/>
  <c r="EM13" i="3"/>
  <c r="GW13" i="3" s="1"/>
  <c r="EN13" i="3"/>
  <c r="GX13" i="3" s="1"/>
  <c r="EO13" i="3"/>
  <c r="GY13" i="3" s="1"/>
  <c r="EP13" i="3"/>
  <c r="GZ13" i="3" s="1"/>
  <c r="DM14" i="3"/>
  <c r="FW14" i="3" s="1"/>
  <c r="DN14" i="3"/>
  <c r="FX14" i="3" s="1"/>
  <c r="DO14" i="3"/>
  <c r="FY14" i="3" s="1"/>
  <c r="DP14" i="3"/>
  <c r="FZ14" i="3" s="1"/>
  <c r="DQ14" i="3"/>
  <c r="GA14" i="3" s="1"/>
  <c r="DR14" i="3"/>
  <c r="GB14" i="3" s="1"/>
  <c r="DS14" i="3"/>
  <c r="GC14" i="3" s="1"/>
  <c r="DT14" i="3"/>
  <c r="GD14" i="3" s="1"/>
  <c r="DU14" i="3"/>
  <c r="GE14" i="3" s="1"/>
  <c r="DV14" i="3"/>
  <c r="GF14" i="3" s="1"/>
  <c r="DW14" i="3"/>
  <c r="GG14" i="3" s="1"/>
  <c r="DX14" i="3"/>
  <c r="GH14" i="3" s="1"/>
  <c r="DY14" i="3"/>
  <c r="GI14" i="3" s="1"/>
  <c r="DZ14" i="3"/>
  <c r="GJ14" i="3" s="1"/>
  <c r="EA14" i="3"/>
  <c r="GK14" i="3" s="1"/>
  <c r="EB14" i="3"/>
  <c r="GL14" i="3" s="1"/>
  <c r="EC14" i="3"/>
  <c r="GM14" i="3" s="1"/>
  <c r="ED14" i="3"/>
  <c r="GN14" i="3" s="1"/>
  <c r="EE14" i="3"/>
  <c r="GO14" i="3" s="1"/>
  <c r="EF14" i="3"/>
  <c r="GP14" i="3" s="1"/>
  <c r="EG14" i="3"/>
  <c r="GQ14" i="3" s="1"/>
  <c r="EH14" i="3"/>
  <c r="GR14" i="3" s="1"/>
  <c r="EI14" i="3"/>
  <c r="GS14" i="3" s="1"/>
  <c r="EJ14" i="3"/>
  <c r="GT14" i="3" s="1"/>
  <c r="EK14" i="3"/>
  <c r="GU14" i="3" s="1"/>
  <c r="EL14" i="3"/>
  <c r="GV14" i="3" s="1"/>
  <c r="EM14" i="3"/>
  <c r="GW14" i="3" s="1"/>
  <c r="EN14" i="3"/>
  <c r="GX14" i="3" s="1"/>
  <c r="EO14" i="3"/>
  <c r="GY14" i="3" s="1"/>
  <c r="EP14" i="3"/>
  <c r="GZ14" i="3" s="1"/>
  <c r="DM15" i="3"/>
  <c r="FW15" i="3" s="1"/>
  <c r="DN15" i="3"/>
  <c r="FX15" i="3" s="1"/>
  <c r="DO15" i="3"/>
  <c r="FY15" i="3" s="1"/>
  <c r="DP15" i="3"/>
  <c r="FZ15" i="3" s="1"/>
  <c r="DQ15" i="3"/>
  <c r="GA15" i="3" s="1"/>
  <c r="DR15" i="3"/>
  <c r="GB15" i="3" s="1"/>
  <c r="DS15" i="3"/>
  <c r="GC15" i="3" s="1"/>
  <c r="DT15" i="3"/>
  <c r="GD15" i="3" s="1"/>
  <c r="DU15" i="3"/>
  <c r="GE15" i="3" s="1"/>
  <c r="DV15" i="3"/>
  <c r="GF15" i="3" s="1"/>
  <c r="DW15" i="3"/>
  <c r="GG15" i="3" s="1"/>
  <c r="DX15" i="3"/>
  <c r="GH15" i="3" s="1"/>
  <c r="DY15" i="3"/>
  <c r="GI15" i="3" s="1"/>
  <c r="DZ15" i="3"/>
  <c r="GJ15" i="3" s="1"/>
  <c r="EA15" i="3"/>
  <c r="GK15" i="3" s="1"/>
  <c r="EB15" i="3"/>
  <c r="GL15" i="3" s="1"/>
  <c r="EC15" i="3"/>
  <c r="GM15" i="3" s="1"/>
  <c r="ED15" i="3"/>
  <c r="GN15" i="3" s="1"/>
  <c r="EE15" i="3"/>
  <c r="GO15" i="3" s="1"/>
  <c r="EF15" i="3"/>
  <c r="GP15" i="3" s="1"/>
  <c r="EG15" i="3"/>
  <c r="GQ15" i="3" s="1"/>
  <c r="EH15" i="3"/>
  <c r="GR15" i="3" s="1"/>
  <c r="EI15" i="3"/>
  <c r="GS15" i="3" s="1"/>
  <c r="EJ15" i="3"/>
  <c r="GT15" i="3" s="1"/>
  <c r="EK15" i="3"/>
  <c r="GU15" i="3" s="1"/>
  <c r="EL15" i="3"/>
  <c r="GV15" i="3" s="1"/>
  <c r="EM15" i="3"/>
  <c r="GW15" i="3" s="1"/>
  <c r="EN15" i="3"/>
  <c r="GX15" i="3" s="1"/>
  <c r="EO15" i="3"/>
  <c r="GY15" i="3" s="1"/>
  <c r="EP15" i="3"/>
  <c r="GZ15" i="3" s="1"/>
  <c r="DM16" i="3"/>
  <c r="FW16" i="3" s="1"/>
  <c r="DN16" i="3"/>
  <c r="FX16" i="3" s="1"/>
  <c r="DO16" i="3"/>
  <c r="FY16" i="3" s="1"/>
  <c r="DP16" i="3"/>
  <c r="FZ16" i="3" s="1"/>
  <c r="DQ16" i="3"/>
  <c r="GA16" i="3" s="1"/>
  <c r="DR16" i="3"/>
  <c r="GB16" i="3" s="1"/>
  <c r="DS16" i="3"/>
  <c r="GC16" i="3" s="1"/>
  <c r="DT16" i="3"/>
  <c r="GD16" i="3" s="1"/>
  <c r="DU16" i="3"/>
  <c r="GE16" i="3" s="1"/>
  <c r="DV16" i="3"/>
  <c r="GF16" i="3" s="1"/>
  <c r="DW16" i="3"/>
  <c r="GG16" i="3" s="1"/>
  <c r="DX16" i="3"/>
  <c r="GH16" i="3" s="1"/>
  <c r="DY16" i="3"/>
  <c r="GI16" i="3" s="1"/>
  <c r="DZ16" i="3"/>
  <c r="GJ16" i="3" s="1"/>
  <c r="EA16" i="3"/>
  <c r="GK16" i="3" s="1"/>
  <c r="EB16" i="3"/>
  <c r="GL16" i="3" s="1"/>
  <c r="EC16" i="3"/>
  <c r="GM16" i="3" s="1"/>
  <c r="ED16" i="3"/>
  <c r="GN16" i="3" s="1"/>
  <c r="EE16" i="3"/>
  <c r="GO16" i="3" s="1"/>
  <c r="EF16" i="3"/>
  <c r="GP16" i="3" s="1"/>
  <c r="EG16" i="3"/>
  <c r="GQ16" i="3" s="1"/>
  <c r="EH16" i="3"/>
  <c r="GR16" i="3" s="1"/>
  <c r="EI16" i="3"/>
  <c r="GS16" i="3" s="1"/>
  <c r="EJ16" i="3"/>
  <c r="GT16" i="3" s="1"/>
  <c r="EK16" i="3"/>
  <c r="GU16" i="3" s="1"/>
  <c r="EL16" i="3"/>
  <c r="GV16" i="3" s="1"/>
  <c r="EM16" i="3"/>
  <c r="GW16" i="3" s="1"/>
  <c r="EN16" i="3"/>
  <c r="GX16" i="3" s="1"/>
  <c r="EO16" i="3"/>
  <c r="GY16" i="3" s="1"/>
  <c r="EP16" i="3"/>
  <c r="GZ16" i="3" s="1"/>
  <c r="DM17" i="3"/>
  <c r="FW17" i="3" s="1"/>
  <c r="DN17" i="3"/>
  <c r="FX17" i="3" s="1"/>
  <c r="DO17" i="3"/>
  <c r="FY17" i="3" s="1"/>
  <c r="DP17" i="3"/>
  <c r="FZ17" i="3" s="1"/>
  <c r="DQ17" i="3"/>
  <c r="GA17" i="3" s="1"/>
  <c r="DR17" i="3"/>
  <c r="GB17" i="3" s="1"/>
  <c r="DS17" i="3"/>
  <c r="GC17" i="3" s="1"/>
  <c r="DT17" i="3"/>
  <c r="GD17" i="3" s="1"/>
  <c r="DU17" i="3"/>
  <c r="GE17" i="3" s="1"/>
  <c r="DV17" i="3"/>
  <c r="GF17" i="3" s="1"/>
  <c r="DW17" i="3"/>
  <c r="GG17" i="3" s="1"/>
  <c r="DX17" i="3"/>
  <c r="GH17" i="3" s="1"/>
  <c r="DY17" i="3"/>
  <c r="GI17" i="3" s="1"/>
  <c r="DZ17" i="3"/>
  <c r="GJ17" i="3" s="1"/>
  <c r="EA17" i="3"/>
  <c r="GK17" i="3" s="1"/>
  <c r="EB17" i="3"/>
  <c r="GL17" i="3" s="1"/>
  <c r="EC17" i="3"/>
  <c r="GM17" i="3" s="1"/>
  <c r="ED17" i="3"/>
  <c r="GN17" i="3" s="1"/>
  <c r="EE17" i="3"/>
  <c r="GO17" i="3" s="1"/>
  <c r="EF17" i="3"/>
  <c r="GP17" i="3" s="1"/>
  <c r="EG17" i="3"/>
  <c r="GQ17" i="3" s="1"/>
  <c r="EH17" i="3"/>
  <c r="GR17" i="3" s="1"/>
  <c r="EI17" i="3"/>
  <c r="GS17" i="3" s="1"/>
  <c r="EJ17" i="3"/>
  <c r="GT17" i="3" s="1"/>
  <c r="EK17" i="3"/>
  <c r="GU17" i="3" s="1"/>
  <c r="EL17" i="3"/>
  <c r="GV17" i="3" s="1"/>
  <c r="EM17" i="3"/>
  <c r="GW17" i="3" s="1"/>
  <c r="EN17" i="3"/>
  <c r="GX17" i="3" s="1"/>
  <c r="EO17" i="3"/>
  <c r="GY17" i="3" s="1"/>
  <c r="EP17" i="3"/>
  <c r="GZ17" i="3" s="1"/>
  <c r="DM18" i="3"/>
  <c r="FW18" i="3" s="1"/>
  <c r="DN18" i="3"/>
  <c r="FX18" i="3" s="1"/>
  <c r="DO18" i="3"/>
  <c r="FY18" i="3" s="1"/>
  <c r="DP18" i="3"/>
  <c r="FZ18" i="3" s="1"/>
  <c r="DQ18" i="3"/>
  <c r="GA18" i="3" s="1"/>
  <c r="DR18" i="3"/>
  <c r="GB18" i="3" s="1"/>
  <c r="DS18" i="3"/>
  <c r="GC18" i="3" s="1"/>
  <c r="DT18" i="3"/>
  <c r="GD18" i="3" s="1"/>
  <c r="DU18" i="3"/>
  <c r="GE18" i="3" s="1"/>
  <c r="DV18" i="3"/>
  <c r="GF18" i="3" s="1"/>
  <c r="DW18" i="3"/>
  <c r="GG18" i="3" s="1"/>
  <c r="DX18" i="3"/>
  <c r="GH18" i="3" s="1"/>
  <c r="DY18" i="3"/>
  <c r="GI18" i="3" s="1"/>
  <c r="DZ18" i="3"/>
  <c r="GJ18" i="3" s="1"/>
  <c r="EA18" i="3"/>
  <c r="GK18" i="3" s="1"/>
  <c r="EB18" i="3"/>
  <c r="GL18" i="3" s="1"/>
  <c r="EC18" i="3"/>
  <c r="GM18" i="3" s="1"/>
  <c r="ED18" i="3"/>
  <c r="GN18" i="3" s="1"/>
  <c r="EE18" i="3"/>
  <c r="GO18" i="3" s="1"/>
  <c r="EF18" i="3"/>
  <c r="GP18" i="3" s="1"/>
  <c r="EG18" i="3"/>
  <c r="GQ18" i="3" s="1"/>
  <c r="EH18" i="3"/>
  <c r="GR18" i="3" s="1"/>
  <c r="EI18" i="3"/>
  <c r="GS18" i="3" s="1"/>
  <c r="EJ18" i="3"/>
  <c r="GT18" i="3" s="1"/>
  <c r="EK18" i="3"/>
  <c r="GU18" i="3" s="1"/>
  <c r="EL18" i="3"/>
  <c r="GV18" i="3" s="1"/>
  <c r="EM18" i="3"/>
  <c r="GW18" i="3" s="1"/>
  <c r="EN18" i="3"/>
  <c r="GX18" i="3" s="1"/>
  <c r="EO18" i="3"/>
  <c r="GY18" i="3" s="1"/>
  <c r="EP18" i="3"/>
  <c r="GZ18" i="3" s="1"/>
  <c r="DM19" i="3"/>
  <c r="FW19" i="3" s="1"/>
  <c r="DN19" i="3"/>
  <c r="FX19" i="3" s="1"/>
  <c r="DO19" i="3"/>
  <c r="FY19" i="3" s="1"/>
  <c r="DP19" i="3"/>
  <c r="FZ19" i="3" s="1"/>
  <c r="DQ19" i="3"/>
  <c r="GA19" i="3" s="1"/>
  <c r="DR19" i="3"/>
  <c r="GB19" i="3" s="1"/>
  <c r="DS19" i="3"/>
  <c r="GC19" i="3" s="1"/>
  <c r="DT19" i="3"/>
  <c r="GD19" i="3" s="1"/>
  <c r="DU19" i="3"/>
  <c r="GE19" i="3" s="1"/>
  <c r="DV19" i="3"/>
  <c r="GF19" i="3" s="1"/>
  <c r="DW19" i="3"/>
  <c r="GG19" i="3" s="1"/>
  <c r="DX19" i="3"/>
  <c r="GH19" i="3" s="1"/>
  <c r="DY19" i="3"/>
  <c r="GI19" i="3" s="1"/>
  <c r="DZ19" i="3"/>
  <c r="GJ19" i="3" s="1"/>
  <c r="EA19" i="3"/>
  <c r="GK19" i="3" s="1"/>
  <c r="EB19" i="3"/>
  <c r="GL19" i="3" s="1"/>
  <c r="EC19" i="3"/>
  <c r="GM19" i="3" s="1"/>
  <c r="ED19" i="3"/>
  <c r="GN19" i="3" s="1"/>
  <c r="EE19" i="3"/>
  <c r="GO19" i="3" s="1"/>
  <c r="EF19" i="3"/>
  <c r="GP19" i="3" s="1"/>
  <c r="EG19" i="3"/>
  <c r="GQ19" i="3" s="1"/>
  <c r="EH19" i="3"/>
  <c r="GR19" i="3" s="1"/>
  <c r="EI19" i="3"/>
  <c r="GS19" i="3" s="1"/>
  <c r="EJ19" i="3"/>
  <c r="GT19" i="3" s="1"/>
  <c r="EK19" i="3"/>
  <c r="GU19" i="3" s="1"/>
  <c r="EL19" i="3"/>
  <c r="GV19" i="3" s="1"/>
  <c r="EM19" i="3"/>
  <c r="GW19" i="3" s="1"/>
  <c r="EN19" i="3"/>
  <c r="GX19" i="3" s="1"/>
  <c r="EO19" i="3"/>
  <c r="GY19" i="3" s="1"/>
  <c r="EP19" i="3"/>
  <c r="GZ19" i="3" s="1"/>
  <c r="DM20" i="3"/>
  <c r="FW20" i="3" s="1"/>
  <c r="DN20" i="3"/>
  <c r="FX20" i="3" s="1"/>
  <c r="DO20" i="3"/>
  <c r="FY20" i="3" s="1"/>
  <c r="DP20" i="3"/>
  <c r="FZ20" i="3" s="1"/>
  <c r="DQ20" i="3"/>
  <c r="GA20" i="3" s="1"/>
  <c r="DR20" i="3"/>
  <c r="GB20" i="3" s="1"/>
  <c r="DS20" i="3"/>
  <c r="GC20" i="3" s="1"/>
  <c r="DT20" i="3"/>
  <c r="GD20" i="3" s="1"/>
  <c r="DU20" i="3"/>
  <c r="GE20" i="3" s="1"/>
  <c r="DV20" i="3"/>
  <c r="GF20" i="3" s="1"/>
  <c r="DW20" i="3"/>
  <c r="GG20" i="3" s="1"/>
  <c r="DX20" i="3"/>
  <c r="GH20" i="3" s="1"/>
  <c r="DY20" i="3"/>
  <c r="GI20" i="3" s="1"/>
  <c r="DZ20" i="3"/>
  <c r="GJ20" i="3" s="1"/>
  <c r="EA20" i="3"/>
  <c r="GK20" i="3" s="1"/>
  <c r="EB20" i="3"/>
  <c r="GL20" i="3" s="1"/>
  <c r="EC20" i="3"/>
  <c r="GM20" i="3" s="1"/>
  <c r="ED20" i="3"/>
  <c r="GN20" i="3" s="1"/>
  <c r="EE20" i="3"/>
  <c r="GO20" i="3" s="1"/>
  <c r="EF20" i="3"/>
  <c r="GP20" i="3" s="1"/>
  <c r="EG20" i="3"/>
  <c r="GQ20" i="3" s="1"/>
  <c r="EH20" i="3"/>
  <c r="GR20" i="3" s="1"/>
  <c r="EI20" i="3"/>
  <c r="GS20" i="3" s="1"/>
  <c r="EJ20" i="3"/>
  <c r="GT20" i="3" s="1"/>
  <c r="EK20" i="3"/>
  <c r="GU20" i="3" s="1"/>
  <c r="EL20" i="3"/>
  <c r="GV20" i="3" s="1"/>
  <c r="EM20" i="3"/>
  <c r="GW20" i="3" s="1"/>
  <c r="EN20" i="3"/>
  <c r="GX20" i="3" s="1"/>
  <c r="EO20" i="3"/>
  <c r="GY20" i="3" s="1"/>
  <c r="EP20" i="3"/>
  <c r="GZ20" i="3" s="1"/>
  <c r="DM21" i="3"/>
  <c r="FW21" i="3" s="1"/>
  <c r="DN21" i="3"/>
  <c r="FX21" i="3" s="1"/>
  <c r="DO21" i="3"/>
  <c r="FY21" i="3" s="1"/>
  <c r="DP21" i="3"/>
  <c r="FZ21" i="3" s="1"/>
  <c r="DQ21" i="3"/>
  <c r="GA21" i="3" s="1"/>
  <c r="DR21" i="3"/>
  <c r="GB21" i="3" s="1"/>
  <c r="DS21" i="3"/>
  <c r="GC21" i="3" s="1"/>
  <c r="DT21" i="3"/>
  <c r="GD21" i="3" s="1"/>
  <c r="DU21" i="3"/>
  <c r="GE21" i="3" s="1"/>
  <c r="DV21" i="3"/>
  <c r="GF21" i="3" s="1"/>
  <c r="DW21" i="3"/>
  <c r="GG21" i="3" s="1"/>
  <c r="DX21" i="3"/>
  <c r="GH21" i="3" s="1"/>
  <c r="DY21" i="3"/>
  <c r="GI21" i="3" s="1"/>
  <c r="DZ21" i="3"/>
  <c r="GJ21" i="3" s="1"/>
  <c r="EA21" i="3"/>
  <c r="GK21" i="3" s="1"/>
  <c r="EB21" i="3"/>
  <c r="GL21" i="3" s="1"/>
  <c r="EC21" i="3"/>
  <c r="GM21" i="3" s="1"/>
  <c r="ED21" i="3"/>
  <c r="GN21" i="3" s="1"/>
  <c r="EE21" i="3"/>
  <c r="GO21" i="3" s="1"/>
  <c r="EF21" i="3"/>
  <c r="GP21" i="3" s="1"/>
  <c r="EG21" i="3"/>
  <c r="GQ21" i="3" s="1"/>
  <c r="EH21" i="3"/>
  <c r="GR21" i="3" s="1"/>
  <c r="EI21" i="3"/>
  <c r="GS21" i="3" s="1"/>
  <c r="EJ21" i="3"/>
  <c r="GT21" i="3" s="1"/>
  <c r="EK21" i="3"/>
  <c r="GU21" i="3" s="1"/>
  <c r="EL21" i="3"/>
  <c r="GV21" i="3" s="1"/>
  <c r="EM21" i="3"/>
  <c r="GW21" i="3" s="1"/>
  <c r="EN21" i="3"/>
  <c r="GX21" i="3" s="1"/>
  <c r="EO21" i="3"/>
  <c r="GY21" i="3" s="1"/>
  <c r="EP21" i="3"/>
  <c r="GZ21" i="3" s="1"/>
  <c r="DM22" i="3"/>
  <c r="FW22" i="3" s="1"/>
  <c r="DN22" i="3"/>
  <c r="FX22" i="3" s="1"/>
  <c r="DO22" i="3"/>
  <c r="FY22" i="3" s="1"/>
  <c r="DP22" i="3"/>
  <c r="FZ22" i="3" s="1"/>
  <c r="DQ22" i="3"/>
  <c r="GA22" i="3" s="1"/>
  <c r="DR22" i="3"/>
  <c r="GB22" i="3" s="1"/>
  <c r="DS22" i="3"/>
  <c r="GC22" i="3" s="1"/>
  <c r="DT22" i="3"/>
  <c r="GD22" i="3" s="1"/>
  <c r="DU22" i="3"/>
  <c r="GE22" i="3" s="1"/>
  <c r="DV22" i="3"/>
  <c r="GF22" i="3" s="1"/>
  <c r="DW22" i="3"/>
  <c r="GG22" i="3" s="1"/>
  <c r="DX22" i="3"/>
  <c r="GH22" i="3" s="1"/>
  <c r="DY22" i="3"/>
  <c r="GI22" i="3" s="1"/>
  <c r="DZ22" i="3"/>
  <c r="GJ22" i="3" s="1"/>
  <c r="EA22" i="3"/>
  <c r="GK22" i="3" s="1"/>
  <c r="EB22" i="3"/>
  <c r="GL22" i="3" s="1"/>
  <c r="EC22" i="3"/>
  <c r="GM22" i="3" s="1"/>
  <c r="ED22" i="3"/>
  <c r="GN22" i="3" s="1"/>
  <c r="EE22" i="3"/>
  <c r="GO22" i="3" s="1"/>
  <c r="EF22" i="3"/>
  <c r="GP22" i="3" s="1"/>
  <c r="EG22" i="3"/>
  <c r="GQ22" i="3" s="1"/>
  <c r="EH22" i="3"/>
  <c r="GR22" i="3" s="1"/>
  <c r="EI22" i="3"/>
  <c r="GS22" i="3" s="1"/>
  <c r="EJ22" i="3"/>
  <c r="GT22" i="3" s="1"/>
  <c r="EK22" i="3"/>
  <c r="GU22" i="3" s="1"/>
  <c r="EL22" i="3"/>
  <c r="GV22" i="3" s="1"/>
  <c r="EM22" i="3"/>
  <c r="GW22" i="3" s="1"/>
  <c r="EN22" i="3"/>
  <c r="GX22" i="3" s="1"/>
  <c r="EO22" i="3"/>
  <c r="GY22" i="3" s="1"/>
  <c r="EP22" i="3"/>
  <c r="GZ22" i="3" s="1"/>
  <c r="DM23" i="3"/>
  <c r="FW23" i="3" s="1"/>
  <c r="DN23" i="3"/>
  <c r="FX23" i="3" s="1"/>
  <c r="DO23" i="3"/>
  <c r="FY23" i="3" s="1"/>
  <c r="DP23" i="3"/>
  <c r="FZ23" i="3" s="1"/>
  <c r="DQ23" i="3"/>
  <c r="GA23" i="3" s="1"/>
  <c r="DR23" i="3"/>
  <c r="GB23" i="3" s="1"/>
  <c r="DS23" i="3"/>
  <c r="GC23" i="3" s="1"/>
  <c r="DT23" i="3"/>
  <c r="GD23" i="3" s="1"/>
  <c r="DU23" i="3"/>
  <c r="GE23" i="3" s="1"/>
  <c r="DV23" i="3"/>
  <c r="GF23" i="3" s="1"/>
  <c r="DW23" i="3"/>
  <c r="GG23" i="3" s="1"/>
  <c r="DX23" i="3"/>
  <c r="GH23" i="3" s="1"/>
  <c r="DY23" i="3"/>
  <c r="GI23" i="3" s="1"/>
  <c r="DZ23" i="3"/>
  <c r="GJ23" i="3" s="1"/>
  <c r="EA23" i="3"/>
  <c r="GK23" i="3" s="1"/>
  <c r="EB23" i="3"/>
  <c r="GL23" i="3" s="1"/>
  <c r="EC23" i="3"/>
  <c r="GM23" i="3" s="1"/>
  <c r="ED23" i="3"/>
  <c r="GN23" i="3" s="1"/>
  <c r="EE23" i="3"/>
  <c r="GO23" i="3" s="1"/>
  <c r="EF23" i="3"/>
  <c r="GP23" i="3" s="1"/>
  <c r="EG23" i="3"/>
  <c r="GQ23" i="3" s="1"/>
  <c r="EH23" i="3"/>
  <c r="GR23" i="3" s="1"/>
  <c r="EI23" i="3"/>
  <c r="GS23" i="3" s="1"/>
  <c r="EJ23" i="3"/>
  <c r="GT23" i="3" s="1"/>
  <c r="EK23" i="3"/>
  <c r="GU23" i="3" s="1"/>
  <c r="EL23" i="3"/>
  <c r="GV23" i="3" s="1"/>
  <c r="EM23" i="3"/>
  <c r="GW23" i="3" s="1"/>
  <c r="EN23" i="3"/>
  <c r="GX23" i="3" s="1"/>
  <c r="EO23" i="3"/>
  <c r="GY23" i="3" s="1"/>
  <c r="EP23" i="3"/>
  <c r="GZ23" i="3" s="1"/>
  <c r="DM24" i="3"/>
  <c r="FW24" i="3" s="1"/>
  <c r="DN24" i="3"/>
  <c r="FX24" i="3" s="1"/>
  <c r="DO24" i="3"/>
  <c r="FY24" i="3" s="1"/>
  <c r="DP24" i="3"/>
  <c r="FZ24" i="3" s="1"/>
  <c r="DQ24" i="3"/>
  <c r="GA24" i="3" s="1"/>
  <c r="DR24" i="3"/>
  <c r="GB24" i="3" s="1"/>
  <c r="DS24" i="3"/>
  <c r="GC24" i="3" s="1"/>
  <c r="DT24" i="3"/>
  <c r="GD24" i="3" s="1"/>
  <c r="DU24" i="3"/>
  <c r="GE24" i="3" s="1"/>
  <c r="DV24" i="3"/>
  <c r="GF24" i="3" s="1"/>
  <c r="DW24" i="3"/>
  <c r="GG24" i="3" s="1"/>
  <c r="DX24" i="3"/>
  <c r="GH24" i="3" s="1"/>
  <c r="DY24" i="3"/>
  <c r="GI24" i="3" s="1"/>
  <c r="DZ24" i="3"/>
  <c r="GJ24" i="3" s="1"/>
  <c r="EA24" i="3"/>
  <c r="GK24" i="3" s="1"/>
  <c r="EB24" i="3"/>
  <c r="GL24" i="3" s="1"/>
  <c r="EC24" i="3"/>
  <c r="GM24" i="3" s="1"/>
  <c r="ED24" i="3"/>
  <c r="GN24" i="3" s="1"/>
  <c r="EE24" i="3"/>
  <c r="GO24" i="3" s="1"/>
  <c r="EF24" i="3"/>
  <c r="GP24" i="3" s="1"/>
  <c r="EG24" i="3"/>
  <c r="GQ24" i="3" s="1"/>
  <c r="EH24" i="3"/>
  <c r="GR24" i="3" s="1"/>
  <c r="EI24" i="3"/>
  <c r="GS24" i="3" s="1"/>
  <c r="EJ24" i="3"/>
  <c r="GT24" i="3" s="1"/>
  <c r="EK24" i="3"/>
  <c r="GU24" i="3" s="1"/>
  <c r="EL24" i="3"/>
  <c r="GV24" i="3" s="1"/>
  <c r="EM24" i="3"/>
  <c r="GW24" i="3" s="1"/>
  <c r="EN24" i="3"/>
  <c r="GX24" i="3" s="1"/>
  <c r="EO24" i="3"/>
  <c r="GY24" i="3" s="1"/>
  <c r="EP24" i="3"/>
  <c r="GZ24" i="3" s="1"/>
  <c r="DM25" i="3"/>
  <c r="FW25" i="3" s="1"/>
  <c r="DN25" i="3"/>
  <c r="FX25" i="3" s="1"/>
  <c r="DO25" i="3"/>
  <c r="FY25" i="3" s="1"/>
  <c r="DP25" i="3"/>
  <c r="FZ25" i="3" s="1"/>
  <c r="DQ25" i="3"/>
  <c r="GA25" i="3" s="1"/>
  <c r="DR25" i="3"/>
  <c r="GB25" i="3" s="1"/>
  <c r="DS25" i="3"/>
  <c r="GC25" i="3" s="1"/>
  <c r="DT25" i="3"/>
  <c r="GD25" i="3" s="1"/>
  <c r="DU25" i="3"/>
  <c r="GE25" i="3" s="1"/>
  <c r="DV25" i="3"/>
  <c r="GF25" i="3" s="1"/>
  <c r="DW25" i="3"/>
  <c r="GG25" i="3" s="1"/>
  <c r="DX25" i="3"/>
  <c r="GH25" i="3" s="1"/>
  <c r="DY25" i="3"/>
  <c r="GI25" i="3" s="1"/>
  <c r="DZ25" i="3"/>
  <c r="GJ25" i="3" s="1"/>
  <c r="EA25" i="3"/>
  <c r="GK25" i="3" s="1"/>
  <c r="EB25" i="3"/>
  <c r="GL25" i="3" s="1"/>
  <c r="EC25" i="3"/>
  <c r="GM25" i="3" s="1"/>
  <c r="ED25" i="3"/>
  <c r="GN25" i="3" s="1"/>
  <c r="EE25" i="3"/>
  <c r="GO25" i="3" s="1"/>
  <c r="EF25" i="3"/>
  <c r="GP25" i="3" s="1"/>
  <c r="EG25" i="3"/>
  <c r="GQ25" i="3" s="1"/>
  <c r="EH25" i="3"/>
  <c r="GR25" i="3" s="1"/>
  <c r="EI25" i="3"/>
  <c r="GS25" i="3" s="1"/>
  <c r="EJ25" i="3"/>
  <c r="GT25" i="3" s="1"/>
  <c r="EK25" i="3"/>
  <c r="GU25" i="3" s="1"/>
  <c r="EL25" i="3"/>
  <c r="GV25" i="3" s="1"/>
  <c r="EM25" i="3"/>
  <c r="GW25" i="3" s="1"/>
  <c r="EN25" i="3"/>
  <c r="GX25" i="3" s="1"/>
  <c r="EO25" i="3"/>
  <c r="GY25" i="3" s="1"/>
  <c r="EP25" i="3"/>
  <c r="GZ25" i="3" s="1"/>
  <c r="DM26" i="3"/>
  <c r="FW26" i="3" s="1"/>
  <c r="DN26" i="3"/>
  <c r="FX26" i="3" s="1"/>
  <c r="DO26" i="3"/>
  <c r="FY26" i="3" s="1"/>
  <c r="DP26" i="3"/>
  <c r="FZ26" i="3" s="1"/>
  <c r="DQ26" i="3"/>
  <c r="GA26" i="3" s="1"/>
  <c r="DR26" i="3"/>
  <c r="GB26" i="3" s="1"/>
  <c r="DS26" i="3"/>
  <c r="GC26" i="3" s="1"/>
  <c r="DT26" i="3"/>
  <c r="GD26" i="3" s="1"/>
  <c r="DU26" i="3"/>
  <c r="GE26" i="3" s="1"/>
  <c r="DV26" i="3"/>
  <c r="GF26" i="3" s="1"/>
  <c r="DW26" i="3"/>
  <c r="GG26" i="3" s="1"/>
  <c r="DX26" i="3"/>
  <c r="GH26" i="3" s="1"/>
  <c r="DY26" i="3"/>
  <c r="GI26" i="3" s="1"/>
  <c r="DZ26" i="3"/>
  <c r="GJ26" i="3" s="1"/>
  <c r="EA26" i="3"/>
  <c r="GK26" i="3" s="1"/>
  <c r="EB26" i="3"/>
  <c r="GL26" i="3" s="1"/>
  <c r="EC26" i="3"/>
  <c r="GM26" i="3" s="1"/>
  <c r="ED26" i="3"/>
  <c r="GN26" i="3" s="1"/>
  <c r="EE26" i="3"/>
  <c r="GO26" i="3" s="1"/>
  <c r="EF26" i="3"/>
  <c r="GP26" i="3" s="1"/>
  <c r="EG26" i="3"/>
  <c r="GQ26" i="3" s="1"/>
  <c r="EH26" i="3"/>
  <c r="GR26" i="3" s="1"/>
  <c r="EI26" i="3"/>
  <c r="GS26" i="3" s="1"/>
  <c r="EJ26" i="3"/>
  <c r="GT26" i="3" s="1"/>
  <c r="EK26" i="3"/>
  <c r="GU26" i="3" s="1"/>
  <c r="EL26" i="3"/>
  <c r="GV26" i="3" s="1"/>
  <c r="EM26" i="3"/>
  <c r="GW26" i="3" s="1"/>
  <c r="EN26" i="3"/>
  <c r="GX26" i="3" s="1"/>
  <c r="EO26" i="3"/>
  <c r="GY26" i="3" s="1"/>
  <c r="EP26" i="3"/>
  <c r="GZ26" i="3" s="1"/>
  <c r="DM27" i="3"/>
  <c r="FW27" i="3" s="1"/>
  <c r="DN27" i="3"/>
  <c r="FX27" i="3" s="1"/>
  <c r="DO27" i="3"/>
  <c r="FY27" i="3" s="1"/>
  <c r="DP27" i="3"/>
  <c r="FZ27" i="3" s="1"/>
  <c r="DQ27" i="3"/>
  <c r="GA27" i="3" s="1"/>
  <c r="DR27" i="3"/>
  <c r="GB27" i="3" s="1"/>
  <c r="DS27" i="3"/>
  <c r="GC27" i="3" s="1"/>
  <c r="DT27" i="3"/>
  <c r="GD27" i="3" s="1"/>
  <c r="DU27" i="3"/>
  <c r="GE27" i="3" s="1"/>
  <c r="DV27" i="3"/>
  <c r="GF27" i="3" s="1"/>
  <c r="DW27" i="3"/>
  <c r="GG27" i="3" s="1"/>
  <c r="DX27" i="3"/>
  <c r="GH27" i="3" s="1"/>
  <c r="DY27" i="3"/>
  <c r="GI27" i="3" s="1"/>
  <c r="DZ27" i="3"/>
  <c r="GJ27" i="3" s="1"/>
  <c r="EA27" i="3"/>
  <c r="GK27" i="3" s="1"/>
  <c r="EB27" i="3"/>
  <c r="GL27" i="3" s="1"/>
  <c r="EC27" i="3"/>
  <c r="GM27" i="3" s="1"/>
  <c r="ED27" i="3"/>
  <c r="GN27" i="3" s="1"/>
  <c r="EE27" i="3"/>
  <c r="GO27" i="3" s="1"/>
  <c r="EF27" i="3"/>
  <c r="GP27" i="3" s="1"/>
  <c r="EG27" i="3"/>
  <c r="GQ27" i="3" s="1"/>
  <c r="EH27" i="3"/>
  <c r="GR27" i="3" s="1"/>
  <c r="EI27" i="3"/>
  <c r="GS27" i="3" s="1"/>
  <c r="EJ27" i="3"/>
  <c r="GT27" i="3" s="1"/>
  <c r="EK27" i="3"/>
  <c r="GU27" i="3" s="1"/>
  <c r="EL27" i="3"/>
  <c r="GV27" i="3" s="1"/>
  <c r="EM27" i="3"/>
  <c r="GW27" i="3" s="1"/>
  <c r="EN27" i="3"/>
  <c r="GX27" i="3" s="1"/>
  <c r="EO27" i="3"/>
  <c r="GY27" i="3" s="1"/>
  <c r="EP27" i="3"/>
  <c r="GZ27" i="3" s="1"/>
  <c r="DM28" i="3"/>
  <c r="FW28" i="3" s="1"/>
  <c r="DN28" i="3"/>
  <c r="FX28" i="3" s="1"/>
  <c r="DO28" i="3"/>
  <c r="FY28" i="3" s="1"/>
  <c r="DP28" i="3"/>
  <c r="FZ28" i="3" s="1"/>
  <c r="DQ28" i="3"/>
  <c r="GA28" i="3" s="1"/>
  <c r="DR28" i="3"/>
  <c r="GB28" i="3" s="1"/>
  <c r="DS28" i="3"/>
  <c r="GC28" i="3" s="1"/>
  <c r="DT28" i="3"/>
  <c r="GD28" i="3" s="1"/>
  <c r="DU28" i="3"/>
  <c r="GE28" i="3" s="1"/>
  <c r="DV28" i="3"/>
  <c r="GF28" i="3" s="1"/>
  <c r="DW28" i="3"/>
  <c r="GG28" i="3" s="1"/>
  <c r="DX28" i="3"/>
  <c r="GH28" i="3" s="1"/>
  <c r="DY28" i="3"/>
  <c r="GI28" i="3" s="1"/>
  <c r="DZ28" i="3"/>
  <c r="GJ28" i="3" s="1"/>
  <c r="EA28" i="3"/>
  <c r="GK28" i="3" s="1"/>
  <c r="EB28" i="3"/>
  <c r="GL28" i="3" s="1"/>
  <c r="EC28" i="3"/>
  <c r="GM28" i="3" s="1"/>
  <c r="ED28" i="3"/>
  <c r="GN28" i="3" s="1"/>
  <c r="EE28" i="3"/>
  <c r="GO28" i="3" s="1"/>
  <c r="EF28" i="3"/>
  <c r="GP28" i="3" s="1"/>
  <c r="EG28" i="3"/>
  <c r="GQ28" i="3" s="1"/>
  <c r="EH28" i="3"/>
  <c r="GR28" i="3" s="1"/>
  <c r="EI28" i="3"/>
  <c r="GS28" i="3" s="1"/>
  <c r="EJ28" i="3"/>
  <c r="GT28" i="3" s="1"/>
  <c r="EK28" i="3"/>
  <c r="GU28" i="3" s="1"/>
  <c r="EL28" i="3"/>
  <c r="GV28" i="3" s="1"/>
  <c r="EM28" i="3"/>
  <c r="GW28" i="3" s="1"/>
  <c r="EN28" i="3"/>
  <c r="GX28" i="3" s="1"/>
  <c r="EO28" i="3"/>
  <c r="GY28" i="3" s="1"/>
  <c r="EP28" i="3"/>
  <c r="GZ28" i="3" s="1"/>
  <c r="DM29" i="3"/>
  <c r="FW29" i="3" s="1"/>
  <c r="DN29" i="3"/>
  <c r="FX29" i="3" s="1"/>
  <c r="DO29" i="3"/>
  <c r="FY29" i="3" s="1"/>
  <c r="DP29" i="3"/>
  <c r="FZ29" i="3" s="1"/>
  <c r="DQ29" i="3"/>
  <c r="GA29" i="3" s="1"/>
  <c r="DR29" i="3"/>
  <c r="GB29" i="3" s="1"/>
  <c r="DS29" i="3"/>
  <c r="GC29" i="3" s="1"/>
  <c r="DT29" i="3"/>
  <c r="GD29" i="3" s="1"/>
  <c r="DU29" i="3"/>
  <c r="GE29" i="3" s="1"/>
  <c r="DV29" i="3"/>
  <c r="GF29" i="3" s="1"/>
  <c r="DW29" i="3"/>
  <c r="GG29" i="3" s="1"/>
  <c r="DX29" i="3"/>
  <c r="GH29" i="3" s="1"/>
  <c r="DY29" i="3"/>
  <c r="GI29" i="3" s="1"/>
  <c r="DZ29" i="3"/>
  <c r="GJ29" i="3" s="1"/>
  <c r="EA29" i="3"/>
  <c r="GK29" i="3" s="1"/>
  <c r="EB29" i="3"/>
  <c r="GL29" i="3" s="1"/>
  <c r="EC29" i="3"/>
  <c r="GM29" i="3" s="1"/>
  <c r="ED29" i="3"/>
  <c r="GN29" i="3" s="1"/>
  <c r="EE29" i="3"/>
  <c r="GO29" i="3" s="1"/>
  <c r="EF29" i="3"/>
  <c r="GP29" i="3" s="1"/>
  <c r="EG29" i="3"/>
  <c r="GQ29" i="3" s="1"/>
  <c r="EH29" i="3"/>
  <c r="GR29" i="3" s="1"/>
  <c r="EI29" i="3"/>
  <c r="GS29" i="3" s="1"/>
  <c r="EJ29" i="3"/>
  <c r="GT29" i="3" s="1"/>
  <c r="EK29" i="3"/>
  <c r="GU29" i="3" s="1"/>
  <c r="EL29" i="3"/>
  <c r="GV29" i="3" s="1"/>
  <c r="EM29" i="3"/>
  <c r="GW29" i="3" s="1"/>
  <c r="EN29" i="3"/>
  <c r="GX29" i="3" s="1"/>
  <c r="EO29" i="3"/>
  <c r="GY29" i="3" s="1"/>
  <c r="EP29" i="3"/>
  <c r="GZ29" i="3" s="1"/>
  <c r="DM30" i="3"/>
  <c r="FW30" i="3" s="1"/>
  <c r="DN30" i="3"/>
  <c r="FX30" i="3" s="1"/>
  <c r="DO30" i="3"/>
  <c r="FY30" i="3" s="1"/>
  <c r="DP30" i="3"/>
  <c r="FZ30" i="3" s="1"/>
  <c r="DQ30" i="3"/>
  <c r="GA30" i="3" s="1"/>
  <c r="DR30" i="3"/>
  <c r="GB30" i="3" s="1"/>
  <c r="DS30" i="3"/>
  <c r="GC30" i="3" s="1"/>
  <c r="DT30" i="3"/>
  <c r="GD30" i="3" s="1"/>
  <c r="DU30" i="3"/>
  <c r="GE30" i="3" s="1"/>
  <c r="DV30" i="3"/>
  <c r="GF30" i="3" s="1"/>
  <c r="DW30" i="3"/>
  <c r="GG30" i="3" s="1"/>
  <c r="DX30" i="3"/>
  <c r="GH30" i="3" s="1"/>
  <c r="DY30" i="3"/>
  <c r="GI30" i="3" s="1"/>
  <c r="DZ30" i="3"/>
  <c r="GJ30" i="3" s="1"/>
  <c r="EA30" i="3"/>
  <c r="GK30" i="3" s="1"/>
  <c r="EB30" i="3"/>
  <c r="GL30" i="3" s="1"/>
  <c r="EC30" i="3"/>
  <c r="GM30" i="3" s="1"/>
  <c r="ED30" i="3"/>
  <c r="GN30" i="3" s="1"/>
  <c r="EE30" i="3"/>
  <c r="GO30" i="3" s="1"/>
  <c r="EF30" i="3"/>
  <c r="GP30" i="3" s="1"/>
  <c r="EG30" i="3"/>
  <c r="GQ30" i="3" s="1"/>
  <c r="EH30" i="3"/>
  <c r="GR30" i="3" s="1"/>
  <c r="EI30" i="3"/>
  <c r="GS30" i="3" s="1"/>
  <c r="EJ30" i="3"/>
  <c r="GT30" i="3" s="1"/>
  <c r="EK30" i="3"/>
  <c r="GU30" i="3" s="1"/>
  <c r="EL30" i="3"/>
  <c r="GV30" i="3" s="1"/>
  <c r="EM30" i="3"/>
  <c r="GW30" i="3" s="1"/>
  <c r="EN30" i="3"/>
  <c r="GX30" i="3" s="1"/>
  <c r="EO30" i="3"/>
  <c r="GY30" i="3" s="1"/>
  <c r="EP30" i="3"/>
  <c r="GZ30" i="3" s="1"/>
  <c r="DM31" i="3"/>
  <c r="FW31" i="3" s="1"/>
  <c r="DN31" i="3"/>
  <c r="FX31" i="3" s="1"/>
  <c r="DO31" i="3"/>
  <c r="FY31" i="3" s="1"/>
  <c r="DP31" i="3"/>
  <c r="FZ31" i="3" s="1"/>
  <c r="DQ31" i="3"/>
  <c r="GA31" i="3" s="1"/>
  <c r="DR31" i="3"/>
  <c r="GB31" i="3" s="1"/>
  <c r="DS31" i="3"/>
  <c r="GC31" i="3" s="1"/>
  <c r="DT31" i="3"/>
  <c r="GD31" i="3" s="1"/>
  <c r="DU31" i="3"/>
  <c r="GE31" i="3" s="1"/>
  <c r="DV31" i="3"/>
  <c r="GF31" i="3" s="1"/>
  <c r="DW31" i="3"/>
  <c r="GG31" i="3" s="1"/>
  <c r="DX31" i="3"/>
  <c r="GH31" i="3" s="1"/>
  <c r="DY31" i="3"/>
  <c r="GI31" i="3" s="1"/>
  <c r="DZ31" i="3"/>
  <c r="GJ31" i="3" s="1"/>
  <c r="EA31" i="3"/>
  <c r="GK31" i="3" s="1"/>
  <c r="EB31" i="3"/>
  <c r="GL31" i="3" s="1"/>
  <c r="EC31" i="3"/>
  <c r="GM31" i="3" s="1"/>
  <c r="ED31" i="3"/>
  <c r="GN31" i="3" s="1"/>
  <c r="EE31" i="3"/>
  <c r="GO31" i="3" s="1"/>
  <c r="EF31" i="3"/>
  <c r="GP31" i="3" s="1"/>
  <c r="EG31" i="3"/>
  <c r="GQ31" i="3" s="1"/>
  <c r="EH31" i="3"/>
  <c r="GR31" i="3" s="1"/>
  <c r="EI31" i="3"/>
  <c r="GS31" i="3" s="1"/>
  <c r="EJ31" i="3"/>
  <c r="GT31" i="3" s="1"/>
  <c r="EK31" i="3"/>
  <c r="GU31" i="3" s="1"/>
  <c r="EL31" i="3"/>
  <c r="GV31" i="3" s="1"/>
  <c r="EM31" i="3"/>
  <c r="GW31" i="3" s="1"/>
  <c r="EN31" i="3"/>
  <c r="GX31" i="3" s="1"/>
  <c r="EO31" i="3"/>
  <c r="GY31" i="3" s="1"/>
  <c r="EP31" i="3"/>
  <c r="GZ31" i="3" s="1"/>
  <c r="DM32" i="3"/>
  <c r="FW32" i="3" s="1"/>
  <c r="DN32" i="3"/>
  <c r="FX32" i="3" s="1"/>
  <c r="DO32" i="3"/>
  <c r="FY32" i="3" s="1"/>
  <c r="DP32" i="3"/>
  <c r="FZ32" i="3" s="1"/>
  <c r="DQ32" i="3"/>
  <c r="GA32" i="3" s="1"/>
  <c r="DR32" i="3"/>
  <c r="GB32" i="3" s="1"/>
  <c r="DS32" i="3"/>
  <c r="GC32" i="3" s="1"/>
  <c r="DT32" i="3"/>
  <c r="GD32" i="3" s="1"/>
  <c r="DU32" i="3"/>
  <c r="GE32" i="3" s="1"/>
  <c r="DV32" i="3"/>
  <c r="GF32" i="3" s="1"/>
  <c r="DW32" i="3"/>
  <c r="GG32" i="3" s="1"/>
  <c r="DX32" i="3"/>
  <c r="GH32" i="3" s="1"/>
  <c r="DY32" i="3"/>
  <c r="GI32" i="3" s="1"/>
  <c r="DZ32" i="3"/>
  <c r="GJ32" i="3" s="1"/>
  <c r="EA32" i="3"/>
  <c r="GK32" i="3" s="1"/>
  <c r="EB32" i="3"/>
  <c r="GL32" i="3" s="1"/>
  <c r="EC32" i="3"/>
  <c r="GM32" i="3" s="1"/>
  <c r="ED32" i="3"/>
  <c r="GN32" i="3" s="1"/>
  <c r="EE32" i="3"/>
  <c r="GO32" i="3" s="1"/>
  <c r="EF32" i="3"/>
  <c r="GP32" i="3" s="1"/>
  <c r="EG32" i="3"/>
  <c r="GQ32" i="3" s="1"/>
  <c r="EH32" i="3"/>
  <c r="GR32" i="3" s="1"/>
  <c r="EI32" i="3"/>
  <c r="GS32" i="3" s="1"/>
  <c r="EJ32" i="3"/>
  <c r="GT32" i="3" s="1"/>
  <c r="EK32" i="3"/>
  <c r="GU32" i="3" s="1"/>
  <c r="EL32" i="3"/>
  <c r="GV32" i="3" s="1"/>
  <c r="EM32" i="3"/>
  <c r="GW32" i="3" s="1"/>
  <c r="EN32" i="3"/>
  <c r="GX32" i="3" s="1"/>
  <c r="EO32" i="3"/>
  <c r="GY32" i="3" s="1"/>
  <c r="EP32" i="3"/>
  <c r="GZ32" i="3" s="1"/>
  <c r="DM33" i="3"/>
  <c r="FW33" i="3" s="1"/>
  <c r="DN33" i="3"/>
  <c r="FX33" i="3" s="1"/>
  <c r="DO33" i="3"/>
  <c r="FY33" i="3" s="1"/>
  <c r="DP33" i="3"/>
  <c r="FZ33" i="3" s="1"/>
  <c r="DQ33" i="3"/>
  <c r="GA33" i="3" s="1"/>
  <c r="DR33" i="3"/>
  <c r="GB33" i="3" s="1"/>
  <c r="DS33" i="3"/>
  <c r="GC33" i="3" s="1"/>
  <c r="DT33" i="3"/>
  <c r="GD33" i="3" s="1"/>
  <c r="DU33" i="3"/>
  <c r="GE33" i="3" s="1"/>
  <c r="DV33" i="3"/>
  <c r="GF33" i="3" s="1"/>
  <c r="DW33" i="3"/>
  <c r="GG33" i="3" s="1"/>
  <c r="DX33" i="3"/>
  <c r="GH33" i="3" s="1"/>
  <c r="DY33" i="3"/>
  <c r="GI33" i="3" s="1"/>
  <c r="DZ33" i="3"/>
  <c r="GJ33" i="3" s="1"/>
  <c r="EA33" i="3"/>
  <c r="GK33" i="3" s="1"/>
  <c r="EB33" i="3"/>
  <c r="GL33" i="3" s="1"/>
  <c r="EC33" i="3"/>
  <c r="GM33" i="3" s="1"/>
  <c r="ED33" i="3"/>
  <c r="GN33" i="3" s="1"/>
  <c r="EE33" i="3"/>
  <c r="GO33" i="3" s="1"/>
  <c r="EF33" i="3"/>
  <c r="GP33" i="3" s="1"/>
  <c r="EG33" i="3"/>
  <c r="GQ33" i="3" s="1"/>
  <c r="EH33" i="3"/>
  <c r="GR33" i="3" s="1"/>
  <c r="EI33" i="3"/>
  <c r="GS33" i="3" s="1"/>
  <c r="EJ33" i="3"/>
  <c r="GT33" i="3" s="1"/>
  <c r="EK33" i="3"/>
  <c r="GU33" i="3" s="1"/>
  <c r="EL33" i="3"/>
  <c r="GV33" i="3" s="1"/>
  <c r="EM33" i="3"/>
  <c r="GW33" i="3" s="1"/>
  <c r="EN33" i="3"/>
  <c r="GX33" i="3" s="1"/>
  <c r="EO33" i="3"/>
  <c r="GY33" i="3" s="1"/>
  <c r="EP33" i="3"/>
  <c r="GZ33" i="3" s="1"/>
  <c r="DM34" i="3"/>
  <c r="FW34" i="3" s="1"/>
  <c r="DN34" i="3"/>
  <c r="FX34" i="3" s="1"/>
  <c r="DO34" i="3"/>
  <c r="FY34" i="3" s="1"/>
  <c r="DP34" i="3"/>
  <c r="FZ34" i="3" s="1"/>
  <c r="DQ34" i="3"/>
  <c r="GA34" i="3" s="1"/>
  <c r="DR34" i="3"/>
  <c r="GB34" i="3" s="1"/>
  <c r="DS34" i="3"/>
  <c r="GC34" i="3" s="1"/>
  <c r="DT34" i="3"/>
  <c r="GD34" i="3" s="1"/>
  <c r="DU34" i="3"/>
  <c r="GE34" i="3" s="1"/>
  <c r="DV34" i="3"/>
  <c r="GF34" i="3" s="1"/>
  <c r="DW34" i="3"/>
  <c r="GG34" i="3" s="1"/>
  <c r="DX34" i="3"/>
  <c r="GH34" i="3" s="1"/>
  <c r="DY34" i="3"/>
  <c r="GI34" i="3" s="1"/>
  <c r="DZ34" i="3"/>
  <c r="GJ34" i="3" s="1"/>
  <c r="EA34" i="3"/>
  <c r="GK34" i="3" s="1"/>
  <c r="EB34" i="3"/>
  <c r="GL34" i="3" s="1"/>
  <c r="EC34" i="3"/>
  <c r="GM34" i="3" s="1"/>
  <c r="ED34" i="3"/>
  <c r="GN34" i="3" s="1"/>
  <c r="EE34" i="3"/>
  <c r="GO34" i="3" s="1"/>
  <c r="EF34" i="3"/>
  <c r="GP34" i="3" s="1"/>
  <c r="EG34" i="3"/>
  <c r="GQ34" i="3" s="1"/>
  <c r="EH34" i="3"/>
  <c r="GR34" i="3" s="1"/>
  <c r="EI34" i="3"/>
  <c r="GS34" i="3" s="1"/>
  <c r="EJ34" i="3"/>
  <c r="GT34" i="3" s="1"/>
  <c r="EK34" i="3"/>
  <c r="GU34" i="3" s="1"/>
  <c r="EL34" i="3"/>
  <c r="GV34" i="3" s="1"/>
  <c r="EM34" i="3"/>
  <c r="GW34" i="3" s="1"/>
  <c r="EN34" i="3"/>
  <c r="GX34" i="3" s="1"/>
  <c r="EO34" i="3"/>
  <c r="GY34" i="3" s="1"/>
  <c r="EP34" i="3"/>
  <c r="GZ34" i="3" s="1"/>
  <c r="DM35" i="3"/>
  <c r="FW35" i="3" s="1"/>
  <c r="DN35" i="3"/>
  <c r="FX35" i="3" s="1"/>
  <c r="DO35" i="3"/>
  <c r="FY35" i="3" s="1"/>
  <c r="DP35" i="3"/>
  <c r="FZ35" i="3" s="1"/>
  <c r="DQ35" i="3"/>
  <c r="GA35" i="3" s="1"/>
  <c r="DR35" i="3"/>
  <c r="GB35" i="3" s="1"/>
  <c r="DS35" i="3"/>
  <c r="GC35" i="3" s="1"/>
  <c r="DT35" i="3"/>
  <c r="GD35" i="3" s="1"/>
  <c r="DU35" i="3"/>
  <c r="GE35" i="3" s="1"/>
  <c r="DV35" i="3"/>
  <c r="GF35" i="3" s="1"/>
  <c r="DW35" i="3"/>
  <c r="GG35" i="3" s="1"/>
  <c r="DX35" i="3"/>
  <c r="GH35" i="3" s="1"/>
  <c r="DY35" i="3"/>
  <c r="GI35" i="3" s="1"/>
  <c r="DZ35" i="3"/>
  <c r="GJ35" i="3" s="1"/>
  <c r="EA35" i="3"/>
  <c r="GK35" i="3" s="1"/>
  <c r="EB35" i="3"/>
  <c r="GL35" i="3" s="1"/>
  <c r="EC35" i="3"/>
  <c r="GM35" i="3" s="1"/>
  <c r="ED35" i="3"/>
  <c r="GN35" i="3" s="1"/>
  <c r="EE35" i="3"/>
  <c r="GO35" i="3" s="1"/>
  <c r="EF35" i="3"/>
  <c r="GP35" i="3" s="1"/>
  <c r="EG35" i="3"/>
  <c r="GQ35" i="3" s="1"/>
  <c r="EH35" i="3"/>
  <c r="GR35" i="3" s="1"/>
  <c r="EI35" i="3"/>
  <c r="GS35" i="3" s="1"/>
  <c r="EJ35" i="3"/>
  <c r="GT35" i="3" s="1"/>
  <c r="EK35" i="3"/>
  <c r="GU35" i="3" s="1"/>
  <c r="EL35" i="3"/>
  <c r="GV35" i="3" s="1"/>
  <c r="EM35" i="3"/>
  <c r="GW35" i="3" s="1"/>
  <c r="EN35" i="3"/>
  <c r="GX35" i="3" s="1"/>
  <c r="EO35" i="3"/>
  <c r="GY35" i="3" s="1"/>
  <c r="EP35" i="3"/>
  <c r="GZ35" i="3" s="1"/>
  <c r="DM36" i="3"/>
  <c r="FW36" i="3" s="1"/>
  <c r="DN36" i="3"/>
  <c r="FX36" i="3" s="1"/>
  <c r="DO36" i="3"/>
  <c r="FY36" i="3" s="1"/>
  <c r="DP36" i="3"/>
  <c r="FZ36" i="3" s="1"/>
  <c r="DQ36" i="3"/>
  <c r="GA36" i="3" s="1"/>
  <c r="DR36" i="3"/>
  <c r="GB36" i="3" s="1"/>
  <c r="DS36" i="3"/>
  <c r="GC36" i="3" s="1"/>
  <c r="DT36" i="3"/>
  <c r="GD36" i="3" s="1"/>
  <c r="DU36" i="3"/>
  <c r="GE36" i="3" s="1"/>
  <c r="DV36" i="3"/>
  <c r="GF36" i="3" s="1"/>
  <c r="DW36" i="3"/>
  <c r="GG36" i="3" s="1"/>
  <c r="DX36" i="3"/>
  <c r="GH36" i="3" s="1"/>
  <c r="DY36" i="3"/>
  <c r="GI36" i="3" s="1"/>
  <c r="DZ36" i="3"/>
  <c r="GJ36" i="3" s="1"/>
  <c r="EA36" i="3"/>
  <c r="GK36" i="3" s="1"/>
  <c r="EB36" i="3"/>
  <c r="GL36" i="3" s="1"/>
  <c r="EC36" i="3"/>
  <c r="GM36" i="3" s="1"/>
  <c r="ED36" i="3"/>
  <c r="GN36" i="3" s="1"/>
  <c r="EE36" i="3"/>
  <c r="GO36" i="3" s="1"/>
  <c r="EF36" i="3"/>
  <c r="GP36" i="3" s="1"/>
  <c r="EG36" i="3"/>
  <c r="GQ36" i="3" s="1"/>
  <c r="EH36" i="3"/>
  <c r="GR36" i="3" s="1"/>
  <c r="EI36" i="3"/>
  <c r="GS36" i="3" s="1"/>
  <c r="EJ36" i="3"/>
  <c r="GT36" i="3" s="1"/>
  <c r="EK36" i="3"/>
  <c r="GU36" i="3" s="1"/>
  <c r="EL36" i="3"/>
  <c r="GV36" i="3" s="1"/>
  <c r="EM36" i="3"/>
  <c r="GW36" i="3" s="1"/>
  <c r="EN36" i="3"/>
  <c r="GX36" i="3" s="1"/>
  <c r="EO36" i="3"/>
  <c r="GY36" i="3" s="1"/>
  <c r="EP36" i="3"/>
  <c r="GZ36" i="3" s="1"/>
  <c r="DM37" i="3"/>
  <c r="FW37" i="3" s="1"/>
  <c r="DN37" i="3"/>
  <c r="FX37" i="3" s="1"/>
  <c r="DO37" i="3"/>
  <c r="FY37" i="3" s="1"/>
  <c r="DP37" i="3"/>
  <c r="FZ37" i="3" s="1"/>
  <c r="DQ37" i="3"/>
  <c r="GA37" i="3" s="1"/>
  <c r="DR37" i="3"/>
  <c r="GB37" i="3" s="1"/>
  <c r="DS37" i="3"/>
  <c r="GC37" i="3" s="1"/>
  <c r="DT37" i="3"/>
  <c r="GD37" i="3" s="1"/>
  <c r="DU37" i="3"/>
  <c r="GE37" i="3" s="1"/>
  <c r="DV37" i="3"/>
  <c r="GF37" i="3" s="1"/>
  <c r="DW37" i="3"/>
  <c r="GG37" i="3" s="1"/>
  <c r="DX37" i="3"/>
  <c r="GH37" i="3" s="1"/>
  <c r="DY37" i="3"/>
  <c r="GI37" i="3" s="1"/>
  <c r="DZ37" i="3"/>
  <c r="GJ37" i="3" s="1"/>
  <c r="EA37" i="3"/>
  <c r="GK37" i="3" s="1"/>
  <c r="EB37" i="3"/>
  <c r="GL37" i="3" s="1"/>
  <c r="EC37" i="3"/>
  <c r="GM37" i="3" s="1"/>
  <c r="ED37" i="3"/>
  <c r="GN37" i="3" s="1"/>
  <c r="EE37" i="3"/>
  <c r="GO37" i="3" s="1"/>
  <c r="EF37" i="3"/>
  <c r="GP37" i="3" s="1"/>
  <c r="EG37" i="3"/>
  <c r="GQ37" i="3" s="1"/>
  <c r="EH37" i="3"/>
  <c r="GR37" i="3" s="1"/>
  <c r="EI37" i="3"/>
  <c r="GS37" i="3" s="1"/>
  <c r="EJ37" i="3"/>
  <c r="GT37" i="3" s="1"/>
  <c r="EK37" i="3"/>
  <c r="GU37" i="3" s="1"/>
  <c r="EL37" i="3"/>
  <c r="GV37" i="3" s="1"/>
  <c r="EM37" i="3"/>
  <c r="GW37" i="3" s="1"/>
  <c r="EN37" i="3"/>
  <c r="GX37" i="3" s="1"/>
  <c r="EO37" i="3"/>
  <c r="GY37" i="3" s="1"/>
  <c r="EP37" i="3"/>
  <c r="GZ37" i="3" s="1"/>
  <c r="DM38" i="3"/>
  <c r="FW38" i="3" s="1"/>
  <c r="DN38" i="3"/>
  <c r="FX38" i="3" s="1"/>
  <c r="DO38" i="3"/>
  <c r="FY38" i="3" s="1"/>
  <c r="DP38" i="3"/>
  <c r="FZ38" i="3" s="1"/>
  <c r="DQ38" i="3"/>
  <c r="GA38" i="3" s="1"/>
  <c r="DR38" i="3"/>
  <c r="GB38" i="3" s="1"/>
  <c r="DS38" i="3"/>
  <c r="GC38" i="3" s="1"/>
  <c r="DT38" i="3"/>
  <c r="GD38" i="3" s="1"/>
  <c r="DU38" i="3"/>
  <c r="GE38" i="3" s="1"/>
  <c r="DV38" i="3"/>
  <c r="GF38" i="3" s="1"/>
  <c r="DW38" i="3"/>
  <c r="GG38" i="3" s="1"/>
  <c r="DX38" i="3"/>
  <c r="GH38" i="3" s="1"/>
  <c r="DY38" i="3"/>
  <c r="GI38" i="3" s="1"/>
  <c r="DZ38" i="3"/>
  <c r="GJ38" i="3" s="1"/>
  <c r="EA38" i="3"/>
  <c r="GK38" i="3" s="1"/>
  <c r="EB38" i="3"/>
  <c r="GL38" i="3" s="1"/>
  <c r="EC38" i="3"/>
  <c r="GM38" i="3" s="1"/>
  <c r="ED38" i="3"/>
  <c r="GN38" i="3" s="1"/>
  <c r="EE38" i="3"/>
  <c r="GO38" i="3" s="1"/>
  <c r="EF38" i="3"/>
  <c r="GP38" i="3" s="1"/>
  <c r="EG38" i="3"/>
  <c r="GQ38" i="3" s="1"/>
  <c r="EH38" i="3"/>
  <c r="GR38" i="3" s="1"/>
  <c r="EI38" i="3"/>
  <c r="GS38" i="3" s="1"/>
  <c r="EJ38" i="3"/>
  <c r="GT38" i="3" s="1"/>
  <c r="EK38" i="3"/>
  <c r="GU38" i="3" s="1"/>
  <c r="EL38" i="3"/>
  <c r="GV38" i="3" s="1"/>
  <c r="EM38" i="3"/>
  <c r="GW38" i="3" s="1"/>
  <c r="EN38" i="3"/>
  <c r="GX38" i="3" s="1"/>
  <c r="EO38" i="3"/>
  <c r="GY38" i="3" s="1"/>
  <c r="EP38" i="3"/>
  <c r="GZ38" i="3" s="1"/>
  <c r="DM39" i="3"/>
  <c r="FW39" i="3" s="1"/>
  <c r="DN39" i="3"/>
  <c r="FX39" i="3" s="1"/>
  <c r="DO39" i="3"/>
  <c r="FY39" i="3" s="1"/>
  <c r="DP39" i="3"/>
  <c r="FZ39" i="3" s="1"/>
  <c r="DQ39" i="3"/>
  <c r="GA39" i="3" s="1"/>
  <c r="DR39" i="3"/>
  <c r="GB39" i="3" s="1"/>
  <c r="DS39" i="3"/>
  <c r="GC39" i="3" s="1"/>
  <c r="DT39" i="3"/>
  <c r="GD39" i="3" s="1"/>
  <c r="DU39" i="3"/>
  <c r="GE39" i="3" s="1"/>
  <c r="DV39" i="3"/>
  <c r="GF39" i="3" s="1"/>
  <c r="DW39" i="3"/>
  <c r="GG39" i="3" s="1"/>
  <c r="DX39" i="3"/>
  <c r="GH39" i="3" s="1"/>
  <c r="DY39" i="3"/>
  <c r="GI39" i="3" s="1"/>
  <c r="DZ39" i="3"/>
  <c r="GJ39" i="3" s="1"/>
  <c r="EA39" i="3"/>
  <c r="GK39" i="3" s="1"/>
  <c r="EB39" i="3"/>
  <c r="GL39" i="3" s="1"/>
  <c r="EC39" i="3"/>
  <c r="GM39" i="3" s="1"/>
  <c r="ED39" i="3"/>
  <c r="GN39" i="3" s="1"/>
  <c r="EE39" i="3"/>
  <c r="GO39" i="3" s="1"/>
  <c r="EF39" i="3"/>
  <c r="GP39" i="3" s="1"/>
  <c r="EG39" i="3"/>
  <c r="GQ39" i="3" s="1"/>
  <c r="EH39" i="3"/>
  <c r="GR39" i="3" s="1"/>
  <c r="EI39" i="3"/>
  <c r="GS39" i="3" s="1"/>
  <c r="EJ39" i="3"/>
  <c r="GT39" i="3" s="1"/>
  <c r="EK39" i="3"/>
  <c r="GU39" i="3" s="1"/>
  <c r="EL39" i="3"/>
  <c r="GV39" i="3" s="1"/>
  <c r="EM39" i="3"/>
  <c r="GW39" i="3" s="1"/>
  <c r="EN39" i="3"/>
  <c r="GX39" i="3" s="1"/>
  <c r="EO39" i="3"/>
  <c r="GY39" i="3" s="1"/>
  <c r="EP39" i="3"/>
  <c r="GZ39" i="3" s="1"/>
  <c r="DM40" i="3"/>
  <c r="FW40" i="3" s="1"/>
  <c r="DN40" i="3"/>
  <c r="FX40" i="3" s="1"/>
  <c r="DO40" i="3"/>
  <c r="FY40" i="3" s="1"/>
  <c r="DP40" i="3"/>
  <c r="FZ40" i="3" s="1"/>
  <c r="DQ40" i="3"/>
  <c r="GA40" i="3" s="1"/>
  <c r="DR40" i="3"/>
  <c r="GB40" i="3" s="1"/>
  <c r="DS40" i="3"/>
  <c r="GC40" i="3" s="1"/>
  <c r="DT40" i="3"/>
  <c r="GD40" i="3" s="1"/>
  <c r="DU40" i="3"/>
  <c r="GE40" i="3" s="1"/>
  <c r="DV40" i="3"/>
  <c r="GF40" i="3" s="1"/>
  <c r="DW40" i="3"/>
  <c r="GG40" i="3" s="1"/>
  <c r="DX40" i="3"/>
  <c r="GH40" i="3" s="1"/>
  <c r="DY40" i="3"/>
  <c r="GI40" i="3" s="1"/>
  <c r="DZ40" i="3"/>
  <c r="GJ40" i="3" s="1"/>
  <c r="EA40" i="3"/>
  <c r="GK40" i="3" s="1"/>
  <c r="EB40" i="3"/>
  <c r="GL40" i="3" s="1"/>
  <c r="EC40" i="3"/>
  <c r="GM40" i="3" s="1"/>
  <c r="ED40" i="3"/>
  <c r="GN40" i="3" s="1"/>
  <c r="EE40" i="3"/>
  <c r="GO40" i="3" s="1"/>
  <c r="EF40" i="3"/>
  <c r="GP40" i="3" s="1"/>
  <c r="EG40" i="3"/>
  <c r="GQ40" i="3" s="1"/>
  <c r="EH40" i="3"/>
  <c r="GR40" i="3" s="1"/>
  <c r="EI40" i="3"/>
  <c r="GS40" i="3" s="1"/>
  <c r="EJ40" i="3"/>
  <c r="GT40" i="3" s="1"/>
  <c r="EK40" i="3"/>
  <c r="GU40" i="3" s="1"/>
  <c r="EL40" i="3"/>
  <c r="GV40" i="3" s="1"/>
  <c r="EM40" i="3"/>
  <c r="GW40" i="3" s="1"/>
  <c r="EN40" i="3"/>
  <c r="GX40" i="3" s="1"/>
  <c r="EO40" i="3"/>
  <c r="GY40" i="3" s="1"/>
  <c r="EP40" i="3"/>
  <c r="GZ40" i="3" s="1"/>
  <c r="DM41" i="3"/>
  <c r="FW41" i="3" s="1"/>
  <c r="DN41" i="3"/>
  <c r="FX41" i="3" s="1"/>
  <c r="DO41" i="3"/>
  <c r="FY41" i="3" s="1"/>
  <c r="DP41" i="3"/>
  <c r="FZ41" i="3" s="1"/>
  <c r="DQ41" i="3"/>
  <c r="GA41" i="3" s="1"/>
  <c r="DR41" i="3"/>
  <c r="GB41" i="3" s="1"/>
  <c r="DS41" i="3"/>
  <c r="GC41" i="3" s="1"/>
  <c r="DT41" i="3"/>
  <c r="GD41" i="3" s="1"/>
  <c r="DU41" i="3"/>
  <c r="GE41" i="3" s="1"/>
  <c r="DV41" i="3"/>
  <c r="GF41" i="3" s="1"/>
  <c r="DW41" i="3"/>
  <c r="GG41" i="3" s="1"/>
  <c r="DX41" i="3"/>
  <c r="GH41" i="3" s="1"/>
  <c r="DY41" i="3"/>
  <c r="GI41" i="3" s="1"/>
  <c r="DZ41" i="3"/>
  <c r="GJ41" i="3" s="1"/>
  <c r="EA41" i="3"/>
  <c r="GK41" i="3" s="1"/>
  <c r="EB41" i="3"/>
  <c r="GL41" i="3" s="1"/>
  <c r="EC41" i="3"/>
  <c r="GM41" i="3" s="1"/>
  <c r="ED41" i="3"/>
  <c r="GN41" i="3" s="1"/>
  <c r="EE41" i="3"/>
  <c r="GO41" i="3" s="1"/>
  <c r="EF41" i="3"/>
  <c r="GP41" i="3" s="1"/>
  <c r="EG41" i="3"/>
  <c r="GQ41" i="3" s="1"/>
  <c r="EH41" i="3"/>
  <c r="GR41" i="3" s="1"/>
  <c r="EI41" i="3"/>
  <c r="GS41" i="3" s="1"/>
  <c r="EJ41" i="3"/>
  <c r="GT41" i="3" s="1"/>
  <c r="EK41" i="3"/>
  <c r="GU41" i="3" s="1"/>
  <c r="EL41" i="3"/>
  <c r="GV41" i="3" s="1"/>
  <c r="EM41" i="3"/>
  <c r="GW41" i="3" s="1"/>
  <c r="EN41" i="3"/>
  <c r="GX41" i="3" s="1"/>
  <c r="EO41" i="3"/>
  <c r="GY41" i="3" s="1"/>
  <c r="EP41" i="3"/>
  <c r="GZ41" i="3" s="1"/>
  <c r="DM42" i="3"/>
  <c r="FW42" i="3" s="1"/>
  <c r="DN42" i="3"/>
  <c r="FX42" i="3" s="1"/>
  <c r="DO42" i="3"/>
  <c r="FY42" i="3" s="1"/>
  <c r="DP42" i="3"/>
  <c r="FZ42" i="3" s="1"/>
  <c r="DQ42" i="3"/>
  <c r="GA42" i="3" s="1"/>
  <c r="DR42" i="3"/>
  <c r="GB42" i="3" s="1"/>
  <c r="DS42" i="3"/>
  <c r="GC42" i="3" s="1"/>
  <c r="DT42" i="3"/>
  <c r="GD42" i="3" s="1"/>
  <c r="DU42" i="3"/>
  <c r="GE42" i="3" s="1"/>
  <c r="DV42" i="3"/>
  <c r="GF42" i="3" s="1"/>
  <c r="DW42" i="3"/>
  <c r="GG42" i="3" s="1"/>
  <c r="DX42" i="3"/>
  <c r="GH42" i="3" s="1"/>
  <c r="DY42" i="3"/>
  <c r="GI42" i="3" s="1"/>
  <c r="DZ42" i="3"/>
  <c r="GJ42" i="3" s="1"/>
  <c r="EA42" i="3"/>
  <c r="GK42" i="3" s="1"/>
  <c r="EB42" i="3"/>
  <c r="GL42" i="3" s="1"/>
  <c r="EC42" i="3"/>
  <c r="GM42" i="3" s="1"/>
  <c r="ED42" i="3"/>
  <c r="GN42" i="3" s="1"/>
  <c r="EE42" i="3"/>
  <c r="GO42" i="3" s="1"/>
  <c r="EF42" i="3"/>
  <c r="GP42" i="3" s="1"/>
  <c r="EG42" i="3"/>
  <c r="GQ42" i="3" s="1"/>
  <c r="EH42" i="3"/>
  <c r="GR42" i="3" s="1"/>
  <c r="EI42" i="3"/>
  <c r="GS42" i="3" s="1"/>
  <c r="EJ42" i="3"/>
  <c r="GT42" i="3" s="1"/>
  <c r="EK42" i="3"/>
  <c r="GU42" i="3" s="1"/>
  <c r="EL42" i="3"/>
  <c r="GV42" i="3" s="1"/>
  <c r="EM42" i="3"/>
  <c r="GW42" i="3" s="1"/>
  <c r="EN42" i="3"/>
  <c r="GX42" i="3" s="1"/>
  <c r="EO42" i="3"/>
  <c r="GY42" i="3" s="1"/>
  <c r="EP42" i="3"/>
  <c r="GZ42" i="3" s="1"/>
  <c r="DM43" i="3"/>
  <c r="FW43" i="3" s="1"/>
  <c r="DN43" i="3"/>
  <c r="FX43" i="3" s="1"/>
  <c r="DO43" i="3"/>
  <c r="FY43" i="3" s="1"/>
  <c r="DP43" i="3"/>
  <c r="FZ43" i="3" s="1"/>
  <c r="DQ43" i="3"/>
  <c r="GA43" i="3" s="1"/>
  <c r="DR43" i="3"/>
  <c r="GB43" i="3" s="1"/>
  <c r="DS43" i="3"/>
  <c r="GC43" i="3" s="1"/>
  <c r="DT43" i="3"/>
  <c r="GD43" i="3" s="1"/>
  <c r="DU43" i="3"/>
  <c r="GE43" i="3" s="1"/>
  <c r="DV43" i="3"/>
  <c r="GF43" i="3" s="1"/>
  <c r="DW43" i="3"/>
  <c r="GG43" i="3" s="1"/>
  <c r="DX43" i="3"/>
  <c r="GH43" i="3" s="1"/>
  <c r="DY43" i="3"/>
  <c r="GI43" i="3" s="1"/>
  <c r="DZ43" i="3"/>
  <c r="GJ43" i="3" s="1"/>
  <c r="EA43" i="3"/>
  <c r="GK43" i="3" s="1"/>
  <c r="EB43" i="3"/>
  <c r="GL43" i="3" s="1"/>
  <c r="EC43" i="3"/>
  <c r="GM43" i="3" s="1"/>
  <c r="ED43" i="3"/>
  <c r="GN43" i="3" s="1"/>
  <c r="EE43" i="3"/>
  <c r="GO43" i="3" s="1"/>
  <c r="EF43" i="3"/>
  <c r="GP43" i="3" s="1"/>
  <c r="EG43" i="3"/>
  <c r="GQ43" i="3" s="1"/>
  <c r="EH43" i="3"/>
  <c r="GR43" i="3" s="1"/>
  <c r="EI43" i="3"/>
  <c r="GS43" i="3" s="1"/>
  <c r="EJ43" i="3"/>
  <c r="GT43" i="3" s="1"/>
  <c r="EK43" i="3"/>
  <c r="GU43" i="3" s="1"/>
  <c r="EL43" i="3"/>
  <c r="GV43" i="3" s="1"/>
  <c r="EM43" i="3"/>
  <c r="GW43" i="3" s="1"/>
  <c r="EN43" i="3"/>
  <c r="GX43" i="3" s="1"/>
  <c r="EO43" i="3"/>
  <c r="GY43" i="3" s="1"/>
  <c r="EP43" i="3"/>
  <c r="GZ43" i="3" s="1"/>
  <c r="DM44" i="3"/>
  <c r="FW44" i="3" s="1"/>
  <c r="DN44" i="3"/>
  <c r="FX44" i="3" s="1"/>
  <c r="DO44" i="3"/>
  <c r="FY44" i="3" s="1"/>
  <c r="DP44" i="3"/>
  <c r="FZ44" i="3" s="1"/>
  <c r="DQ44" i="3"/>
  <c r="GA44" i="3" s="1"/>
  <c r="DR44" i="3"/>
  <c r="GB44" i="3" s="1"/>
  <c r="DS44" i="3"/>
  <c r="GC44" i="3" s="1"/>
  <c r="DT44" i="3"/>
  <c r="GD44" i="3" s="1"/>
  <c r="DU44" i="3"/>
  <c r="GE44" i="3" s="1"/>
  <c r="DV44" i="3"/>
  <c r="GF44" i="3" s="1"/>
  <c r="DW44" i="3"/>
  <c r="GG44" i="3" s="1"/>
  <c r="DX44" i="3"/>
  <c r="GH44" i="3" s="1"/>
  <c r="DY44" i="3"/>
  <c r="GI44" i="3" s="1"/>
  <c r="DZ44" i="3"/>
  <c r="GJ44" i="3" s="1"/>
  <c r="EA44" i="3"/>
  <c r="GK44" i="3" s="1"/>
  <c r="EB44" i="3"/>
  <c r="GL44" i="3" s="1"/>
  <c r="EC44" i="3"/>
  <c r="GM44" i="3" s="1"/>
  <c r="ED44" i="3"/>
  <c r="GN44" i="3" s="1"/>
  <c r="EE44" i="3"/>
  <c r="GO44" i="3" s="1"/>
  <c r="EF44" i="3"/>
  <c r="GP44" i="3" s="1"/>
  <c r="EG44" i="3"/>
  <c r="GQ44" i="3" s="1"/>
  <c r="EH44" i="3"/>
  <c r="GR44" i="3" s="1"/>
  <c r="EI44" i="3"/>
  <c r="GS44" i="3" s="1"/>
  <c r="EJ44" i="3"/>
  <c r="GT44" i="3" s="1"/>
  <c r="EK44" i="3"/>
  <c r="GU44" i="3" s="1"/>
  <c r="EL44" i="3"/>
  <c r="GV44" i="3" s="1"/>
  <c r="EM44" i="3"/>
  <c r="GW44" i="3" s="1"/>
  <c r="EN44" i="3"/>
  <c r="GX44" i="3" s="1"/>
  <c r="EO44" i="3"/>
  <c r="GY44" i="3" s="1"/>
  <c r="EP44" i="3"/>
  <c r="GZ44" i="3" s="1"/>
  <c r="DM45" i="3"/>
  <c r="FW45" i="3" s="1"/>
  <c r="DN45" i="3"/>
  <c r="FX45" i="3" s="1"/>
  <c r="DO45" i="3"/>
  <c r="FY45" i="3" s="1"/>
  <c r="DP45" i="3"/>
  <c r="FZ45" i="3" s="1"/>
  <c r="DQ45" i="3"/>
  <c r="GA45" i="3" s="1"/>
  <c r="DR45" i="3"/>
  <c r="GB45" i="3" s="1"/>
  <c r="DS45" i="3"/>
  <c r="GC45" i="3" s="1"/>
  <c r="DT45" i="3"/>
  <c r="GD45" i="3" s="1"/>
  <c r="DU45" i="3"/>
  <c r="GE45" i="3" s="1"/>
  <c r="DV45" i="3"/>
  <c r="GF45" i="3" s="1"/>
  <c r="DW45" i="3"/>
  <c r="GG45" i="3" s="1"/>
  <c r="DX45" i="3"/>
  <c r="GH45" i="3" s="1"/>
  <c r="DY45" i="3"/>
  <c r="GI45" i="3" s="1"/>
  <c r="DZ45" i="3"/>
  <c r="GJ45" i="3" s="1"/>
  <c r="EA45" i="3"/>
  <c r="GK45" i="3" s="1"/>
  <c r="EB45" i="3"/>
  <c r="GL45" i="3" s="1"/>
  <c r="EC45" i="3"/>
  <c r="GM45" i="3" s="1"/>
  <c r="ED45" i="3"/>
  <c r="GN45" i="3" s="1"/>
  <c r="EE45" i="3"/>
  <c r="GO45" i="3" s="1"/>
  <c r="EF45" i="3"/>
  <c r="GP45" i="3" s="1"/>
  <c r="EG45" i="3"/>
  <c r="GQ45" i="3" s="1"/>
  <c r="EH45" i="3"/>
  <c r="GR45" i="3" s="1"/>
  <c r="EI45" i="3"/>
  <c r="GS45" i="3" s="1"/>
  <c r="EJ45" i="3"/>
  <c r="GT45" i="3" s="1"/>
  <c r="EK45" i="3"/>
  <c r="GU45" i="3" s="1"/>
  <c r="EL45" i="3"/>
  <c r="GV45" i="3" s="1"/>
  <c r="EM45" i="3"/>
  <c r="GW45" i="3" s="1"/>
  <c r="EN45" i="3"/>
  <c r="GX45" i="3" s="1"/>
  <c r="EO45" i="3"/>
  <c r="GY45" i="3" s="1"/>
  <c r="EP45" i="3"/>
  <c r="GZ45" i="3" s="1"/>
  <c r="DM46" i="3"/>
  <c r="FW46" i="3" s="1"/>
  <c r="DN46" i="3"/>
  <c r="FX46" i="3" s="1"/>
  <c r="DO46" i="3"/>
  <c r="FY46" i="3" s="1"/>
  <c r="DP46" i="3"/>
  <c r="FZ46" i="3" s="1"/>
  <c r="DQ46" i="3"/>
  <c r="GA46" i="3" s="1"/>
  <c r="DR46" i="3"/>
  <c r="GB46" i="3" s="1"/>
  <c r="DS46" i="3"/>
  <c r="GC46" i="3" s="1"/>
  <c r="DT46" i="3"/>
  <c r="GD46" i="3" s="1"/>
  <c r="DU46" i="3"/>
  <c r="GE46" i="3" s="1"/>
  <c r="DV46" i="3"/>
  <c r="GF46" i="3" s="1"/>
  <c r="DW46" i="3"/>
  <c r="GG46" i="3" s="1"/>
  <c r="DX46" i="3"/>
  <c r="GH46" i="3" s="1"/>
  <c r="DY46" i="3"/>
  <c r="GI46" i="3" s="1"/>
  <c r="DZ46" i="3"/>
  <c r="GJ46" i="3" s="1"/>
  <c r="EA46" i="3"/>
  <c r="GK46" i="3" s="1"/>
  <c r="EB46" i="3"/>
  <c r="GL46" i="3" s="1"/>
  <c r="EC46" i="3"/>
  <c r="GM46" i="3" s="1"/>
  <c r="ED46" i="3"/>
  <c r="GN46" i="3" s="1"/>
  <c r="EE46" i="3"/>
  <c r="GO46" i="3" s="1"/>
  <c r="EF46" i="3"/>
  <c r="GP46" i="3" s="1"/>
  <c r="EG46" i="3"/>
  <c r="GQ46" i="3" s="1"/>
  <c r="EH46" i="3"/>
  <c r="GR46" i="3" s="1"/>
  <c r="EI46" i="3"/>
  <c r="GS46" i="3" s="1"/>
  <c r="EJ46" i="3"/>
  <c r="GT46" i="3" s="1"/>
  <c r="EK46" i="3"/>
  <c r="GU46" i="3" s="1"/>
  <c r="EL46" i="3"/>
  <c r="GV46" i="3" s="1"/>
  <c r="EM46" i="3"/>
  <c r="GW46" i="3" s="1"/>
  <c r="EN46" i="3"/>
  <c r="GX46" i="3" s="1"/>
  <c r="EO46" i="3"/>
  <c r="GY46" i="3" s="1"/>
  <c r="EP46" i="3"/>
  <c r="GZ46" i="3" s="1"/>
  <c r="DM47" i="3"/>
  <c r="FW47" i="3" s="1"/>
  <c r="DN47" i="3"/>
  <c r="FX47" i="3" s="1"/>
  <c r="DO47" i="3"/>
  <c r="FY47" i="3" s="1"/>
  <c r="DP47" i="3"/>
  <c r="FZ47" i="3" s="1"/>
  <c r="DQ47" i="3"/>
  <c r="GA47" i="3" s="1"/>
  <c r="DR47" i="3"/>
  <c r="GB47" i="3" s="1"/>
  <c r="DS47" i="3"/>
  <c r="GC47" i="3" s="1"/>
  <c r="DT47" i="3"/>
  <c r="GD47" i="3" s="1"/>
  <c r="DU47" i="3"/>
  <c r="GE47" i="3" s="1"/>
  <c r="DV47" i="3"/>
  <c r="GF47" i="3" s="1"/>
  <c r="DW47" i="3"/>
  <c r="GG47" i="3" s="1"/>
  <c r="DX47" i="3"/>
  <c r="GH47" i="3" s="1"/>
  <c r="DY47" i="3"/>
  <c r="GI47" i="3" s="1"/>
  <c r="DZ47" i="3"/>
  <c r="GJ47" i="3" s="1"/>
  <c r="EA47" i="3"/>
  <c r="GK47" i="3" s="1"/>
  <c r="EB47" i="3"/>
  <c r="GL47" i="3" s="1"/>
  <c r="EC47" i="3"/>
  <c r="GM47" i="3" s="1"/>
  <c r="ED47" i="3"/>
  <c r="GN47" i="3" s="1"/>
  <c r="EE47" i="3"/>
  <c r="GO47" i="3" s="1"/>
  <c r="EF47" i="3"/>
  <c r="GP47" i="3" s="1"/>
  <c r="EG47" i="3"/>
  <c r="GQ47" i="3" s="1"/>
  <c r="EH47" i="3"/>
  <c r="GR47" i="3" s="1"/>
  <c r="EI47" i="3"/>
  <c r="GS47" i="3" s="1"/>
  <c r="EJ47" i="3"/>
  <c r="GT47" i="3" s="1"/>
  <c r="EK47" i="3"/>
  <c r="GU47" i="3" s="1"/>
  <c r="EL47" i="3"/>
  <c r="GV47" i="3" s="1"/>
  <c r="EM47" i="3"/>
  <c r="GW47" i="3" s="1"/>
  <c r="EN47" i="3"/>
  <c r="GX47" i="3" s="1"/>
  <c r="EO47" i="3"/>
  <c r="GY47" i="3" s="1"/>
  <c r="EP47" i="3"/>
  <c r="GZ47" i="3" s="1"/>
  <c r="DM48" i="3"/>
  <c r="FW48" i="3" s="1"/>
  <c r="DN48" i="3"/>
  <c r="FX48" i="3" s="1"/>
  <c r="DO48" i="3"/>
  <c r="FY48" i="3" s="1"/>
  <c r="DP48" i="3"/>
  <c r="FZ48" i="3" s="1"/>
  <c r="DQ48" i="3"/>
  <c r="GA48" i="3" s="1"/>
  <c r="DR48" i="3"/>
  <c r="GB48" i="3" s="1"/>
  <c r="DS48" i="3"/>
  <c r="GC48" i="3" s="1"/>
  <c r="DT48" i="3"/>
  <c r="GD48" i="3" s="1"/>
  <c r="DU48" i="3"/>
  <c r="GE48" i="3" s="1"/>
  <c r="DV48" i="3"/>
  <c r="GF48" i="3" s="1"/>
  <c r="DW48" i="3"/>
  <c r="GG48" i="3" s="1"/>
  <c r="DX48" i="3"/>
  <c r="GH48" i="3" s="1"/>
  <c r="DY48" i="3"/>
  <c r="GI48" i="3" s="1"/>
  <c r="DZ48" i="3"/>
  <c r="GJ48" i="3" s="1"/>
  <c r="EA48" i="3"/>
  <c r="GK48" i="3" s="1"/>
  <c r="EB48" i="3"/>
  <c r="GL48" i="3" s="1"/>
  <c r="EC48" i="3"/>
  <c r="GM48" i="3" s="1"/>
  <c r="ED48" i="3"/>
  <c r="GN48" i="3" s="1"/>
  <c r="EE48" i="3"/>
  <c r="GO48" i="3" s="1"/>
  <c r="EF48" i="3"/>
  <c r="GP48" i="3" s="1"/>
  <c r="EG48" i="3"/>
  <c r="GQ48" i="3" s="1"/>
  <c r="EH48" i="3"/>
  <c r="GR48" i="3" s="1"/>
  <c r="EI48" i="3"/>
  <c r="GS48" i="3" s="1"/>
  <c r="EJ48" i="3"/>
  <c r="GT48" i="3" s="1"/>
  <c r="EK48" i="3"/>
  <c r="GU48" i="3" s="1"/>
  <c r="EL48" i="3"/>
  <c r="GV48" i="3" s="1"/>
  <c r="EM48" i="3"/>
  <c r="GW48" i="3" s="1"/>
  <c r="EN48" i="3"/>
  <c r="GX48" i="3" s="1"/>
  <c r="EO48" i="3"/>
  <c r="GY48" i="3" s="1"/>
  <c r="EP48" i="3"/>
  <c r="GZ48" i="3" s="1"/>
  <c r="DM49" i="3"/>
  <c r="FW49" i="3" s="1"/>
  <c r="DN49" i="3"/>
  <c r="FX49" i="3" s="1"/>
  <c r="DO49" i="3"/>
  <c r="FY49" i="3" s="1"/>
  <c r="DP49" i="3"/>
  <c r="FZ49" i="3" s="1"/>
  <c r="DQ49" i="3"/>
  <c r="GA49" i="3" s="1"/>
  <c r="DR49" i="3"/>
  <c r="GB49" i="3" s="1"/>
  <c r="DS49" i="3"/>
  <c r="GC49" i="3" s="1"/>
  <c r="DT49" i="3"/>
  <c r="GD49" i="3" s="1"/>
  <c r="DU49" i="3"/>
  <c r="GE49" i="3" s="1"/>
  <c r="DV49" i="3"/>
  <c r="GF49" i="3" s="1"/>
  <c r="DW49" i="3"/>
  <c r="GG49" i="3" s="1"/>
  <c r="DX49" i="3"/>
  <c r="GH49" i="3" s="1"/>
  <c r="DY49" i="3"/>
  <c r="GI49" i="3" s="1"/>
  <c r="DZ49" i="3"/>
  <c r="GJ49" i="3" s="1"/>
  <c r="EA49" i="3"/>
  <c r="GK49" i="3" s="1"/>
  <c r="EB49" i="3"/>
  <c r="GL49" i="3" s="1"/>
  <c r="EC49" i="3"/>
  <c r="GM49" i="3" s="1"/>
  <c r="ED49" i="3"/>
  <c r="GN49" i="3" s="1"/>
  <c r="EE49" i="3"/>
  <c r="GO49" i="3" s="1"/>
  <c r="EF49" i="3"/>
  <c r="GP49" i="3" s="1"/>
  <c r="EG49" i="3"/>
  <c r="GQ49" i="3" s="1"/>
  <c r="EH49" i="3"/>
  <c r="GR49" i="3" s="1"/>
  <c r="EI49" i="3"/>
  <c r="GS49" i="3" s="1"/>
  <c r="EJ49" i="3"/>
  <c r="GT49" i="3" s="1"/>
  <c r="EK49" i="3"/>
  <c r="GU49" i="3" s="1"/>
  <c r="EL49" i="3"/>
  <c r="GV49" i="3" s="1"/>
  <c r="EM49" i="3"/>
  <c r="GW49" i="3" s="1"/>
  <c r="EN49" i="3"/>
  <c r="GX49" i="3" s="1"/>
  <c r="EO49" i="3"/>
  <c r="GY49" i="3" s="1"/>
  <c r="EP49" i="3"/>
  <c r="GZ49" i="3" s="1"/>
  <c r="DM50" i="3"/>
  <c r="FW50" i="3" s="1"/>
  <c r="DN50" i="3"/>
  <c r="FX50" i="3" s="1"/>
  <c r="DO50" i="3"/>
  <c r="FY50" i="3" s="1"/>
  <c r="DP50" i="3"/>
  <c r="FZ50" i="3" s="1"/>
  <c r="DQ50" i="3"/>
  <c r="GA50" i="3" s="1"/>
  <c r="DR50" i="3"/>
  <c r="GB50" i="3" s="1"/>
  <c r="DS50" i="3"/>
  <c r="GC50" i="3" s="1"/>
  <c r="DT50" i="3"/>
  <c r="GD50" i="3" s="1"/>
  <c r="DU50" i="3"/>
  <c r="GE50" i="3" s="1"/>
  <c r="DV50" i="3"/>
  <c r="GF50" i="3" s="1"/>
  <c r="DW50" i="3"/>
  <c r="GG50" i="3" s="1"/>
  <c r="DX50" i="3"/>
  <c r="GH50" i="3" s="1"/>
  <c r="DY50" i="3"/>
  <c r="GI50" i="3" s="1"/>
  <c r="DZ50" i="3"/>
  <c r="GJ50" i="3" s="1"/>
  <c r="EA50" i="3"/>
  <c r="GK50" i="3" s="1"/>
  <c r="EB50" i="3"/>
  <c r="GL50" i="3" s="1"/>
  <c r="EC50" i="3"/>
  <c r="GM50" i="3" s="1"/>
  <c r="ED50" i="3"/>
  <c r="GN50" i="3" s="1"/>
  <c r="EE50" i="3"/>
  <c r="GO50" i="3" s="1"/>
  <c r="EF50" i="3"/>
  <c r="GP50" i="3" s="1"/>
  <c r="EG50" i="3"/>
  <c r="GQ50" i="3" s="1"/>
  <c r="EH50" i="3"/>
  <c r="GR50" i="3" s="1"/>
  <c r="EI50" i="3"/>
  <c r="GS50" i="3" s="1"/>
  <c r="EJ50" i="3"/>
  <c r="GT50" i="3" s="1"/>
  <c r="EK50" i="3"/>
  <c r="GU50" i="3" s="1"/>
  <c r="EL50" i="3"/>
  <c r="GV50" i="3" s="1"/>
  <c r="EM50" i="3"/>
  <c r="GW50" i="3" s="1"/>
  <c r="EN50" i="3"/>
  <c r="GX50" i="3" s="1"/>
  <c r="EO50" i="3"/>
  <c r="GY50" i="3" s="1"/>
  <c r="EP50" i="3"/>
  <c r="GZ50" i="3" s="1"/>
  <c r="DM51" i="3"/>
  <c r="FW51" i="3" s="1"/>
  <c r="DN51" i="3"/>
  <c r="FX51" i="3" s="1"/>
  <c r="DO51" i="3"/>
  <c r="FY51" i="3" s="1"/>
  <c r="DP51" i="3"/>
  <c r="FZ51" i="3" s="1"/>
  <c r="DQ51" i="3"/>
  <c r="GA51" i="3" s="1"/>
  <c r="DR51" i="3"/>
  <c r="GB51" i="3" s="1"/>
  <c r="DS51" i="3"/>
  <c r="GC51" i="3" s="1"/>
  <c r="DT51" i="3"/>
  <c r="GD51" i="3" s="1"/>
  <c r="DU51" i="3"/>
  <c r="GE51" i="3" s="1"/>
  <c r="DV51" i="3"/>
  <c r="GF51" i="3" s="1"/>
  <c r="DW51" i="3"/>
  <c r="GG51" i="3" s="1"/>
  <c r="DX51" i="3"/>
  <c r="GH51" i="3" s="1"/>
  <c r="DY51" i="3"/>
  <c r="GI51" i="3" s="1"/>
  <c r="DZ51" i="3"/>
  <c r="GJ51" i="3" s="1"/>
  <c r="EA51" i="3"/>
  <c r="GK51" i="3" s="1"/>
  <c r="EB51" i="3"/>
  <c r="GL51" i="3" s="1"/>
  <c r="EC51" i="3"/>
  <c r="GM51" i="3" s="1"/>
  <c r="ED51" i="3"/>
  <c r="GN51" i="3" s="1"/>
  <c r="EE51" i="3"/>
  <c r="GO51" i="3" s="1"/>
  <c r="EF51" i="3"/>
  <c r="GP51" i="3" s="1"/>
  <c r="EG51" i="3"/>
  <c r="GQ51" i="3" s="1"/>
  <c r="EH51" i="3"/>
  <c r="GR51" i="3" s="1"/>
  <c r="EI51" i="3"/>
  <c r="GS51" i="3" s="1"/>
  <c r="EJ51" i="3"/>
  <c r="GT51" i="3" s="1"/>
  <c r="EK51" i="3"/>
  <c r="GU51" i="3" s="1"/>
  <c r="EL51" i="3"/>
  <c r="GV51" i="3" s="1"/>
  <c r="EM51" i="3"/>
  <c r="GW51" i="3" s="1"/>
  <c r="EN51" i="3"/>
  <c r="GX51" i="3" s="1"/>
  <c r="EO51" i="3"/>
  <c r="GY51" i="3" s="1"/>
  <c r="EP51" i="3"/>
  <c r="GZ51" i="3" s="1"/>
  <c r="DM52" i="3"/>
  <c r="FW52" i="3" s="1"/>
  <c r="DN52" i="3"/>
  <c r="FX52" i="3" s="1"/>
  <c r="DO52" i="3"/>
  <c r="FY52" i="3" s="1"/>
  <c r="DP52" i="3"/>
  <c r="FZ52" i="3" s="1"/>
  <c r="DQ52" i="3"/>
  <c r="GA52" i="3" s="1"/>
  <c r="DR52" i="3"/>
  <c r="GB52" i="3" s="1"/>
  <c r="DS52" i="3"/>
  <c r="GC52" i="3" s="1"/>
  <c r="DT52" i="3"/>
  <c r="GD52" i="3" s="1"/>
  <c r="DU52" i="3"/>
  <c r="GE52" i="3" s="1"/>
  <c r="DV52" i="3"/>
  <c r="GF52" i="3" s="1"/>
  <c r="DW52" i="3"/>
  <c r="GG52" i="3" s="1"/>
  <c r="DX52" i="3"/>
  <c r="GH52" i="3" s="1"/>
  <c r="DY52" i="3"/>
  <c r="GI52" i="3" s="1"/>
  <c r="DZ52" i="3"/>
  <c r="GJ52" i="3" s="1"/>
  <c r="EA52" i="3"/>
  <c r="GK52" i="3" s="1"/>
  <c r="EB52" i="3"/>
  <c r="GL52" i="3" s="1"/>
  <c r="EC52" i="3"/>
  <c r="GM52" i="3" s="1"/>
  <c r="ED52" i="3"/>
  <c r="GN52" i="3" s="1"/>
  <c r="EE52" i="3"/>
  <c r="GO52" i="3" s="1"/>
  <c r="EF52" i="3"/>
  <c r="GP52" i="3" s="1"/>
  <c r="EG52" i="3"/>
  <c r="GQ52" i="3" s="1"/>
  <c r="EH52" i="3"/>
  <c r="GR52" i="3" s="1"/>
  <c r="EI52" i="3"/>
  <c r="GS52" i="3" s="1"/>
  <c r="EJ52" i="3"/>
  <c r="GT52" i="3" s="1"/>
  <c r="EK52" i="3"/>
  <c r="GU52" i="3" s="1"/>
  <c r="EL52" i="3"/>
  <c r="GV52" i="3" s="1"/>
  <c r="EM52" i="3"/>
  <c r="GW52" i="3" s="1"/>
  <c r="EN52" i="3"/>
  <c r="GX52" i="3" s="1"/>
  <c r="EO52" i="3"/>
  <c r="GY52" i="3" s="1"/>
  <c r="EP52" i="3"/>
  <c r="GZ52" i="3" s="1"/>
  <c r="DM53" i="3"/>
  <c r="FW53" i="3" s="1"/>
  <c r="DN53" i="3"/>
  <c r="FX53" i="3" s="1"/>
  <c r="DO53" i="3"/>
  <c r="FY53" i="3" s="1"/>
  <c r="DP53" i="3"/>
  <c r="FZ53" i="3" s="1"/>
  <c r="DQ53" i="3"/>
  <c r="GA53" i="3" s="1"/>
  <c r="DR53" i="3"/>
  <c r="GB53" i="3" s="1"/>
  <c r="DS53" i="3"/>
  <c r="GC53" i="3" s="1"/>
  <c r="DT53" i="3"/>
  <c r="GD53" i="3" s="1"/>
  <c r="DU53" i="3"/>
  <c r="GE53" i="3" s="1"/>
  <c r="DV53" i="3"/>
  <c r="GF53" i="3" s="1"/>
  <c r="DW53" i="3"/>
  <c r="GG53" i="3" s="1"/>
  <c r="DX53" i="3"/>
  <c r="GH53" i="3" s="1"/>
  <c r="DY53" i="3"/>
  <c r="GI53" i="3" s="1"/>
  <c r="DZ53" i="3"/>
  <c r="GJ53" i="3" s="1"/>
  <c r="EA53" i="3"/>
  <c r="GK53" i="3" s="1"/>
  <c r="EB53" i="3"/>
  <c r="GL53" i="3" s="1"/>
  <c r="EC53" i="3"/>
  <c r="GM53" i="3" s="1"/>
  <c r="ED53" i="3"/>
  <c r="GN53" i="3" s="1"/>
  <c r="EE53" i="3"/>
  <c r="GO53" i="3" s="1"/>
  <c r="EF53" i="3"/>
  <c r="GP53" i="3" s="1"/>
  <c r="EG53" i="3"/>
  <c r="GQ53" i="3" s="1"/>
  <c r="EH53" i="3"/>
  <c r="GR53" i="3" s="1"/>
  <c r="EI53" i="3"/>
  <c r="GS53" i="3" s="1"/>
  <c r="EJ53" i="3"/>
  <c r="GT53" i="3" s="1"/>
  <c r="EK53" i="3"/>
  <c r="GU53" i="3" s="1"/>
  <c r="EL53" i="3"/>
  <c r="GV53" i="3" s="1"/>
  <c r="EM53" i="3"/>
  <c r="GW53" i="3" s="1"/>
  <c r="EN53" i="3"/>
  <c r="GX53" i="3" s="1"/>
  <c r="EO53" i="3"/>
  <c r="GY53" i="3" s="1"/>
  <c r="EP53" i="3"/>
  <c r="GZ53" i="3" s="1"/>
  <c r="DM54" i="3"/>
  <c r="FW54" i="3" s="1"/>
  <c r="DN54" i="3"/>
  <c r="FX54" i="3" s="1"/>
  <c r="DO54" i="3"/>
  <c r="FY54" i="3" s="1"/>
  <c r="DP54" i="3"/>
  <c r="FZ54" i="3" s="1"/>
  <c r="DQ54" i="3"/>
  <c r="GA54" i="3" s="1"/>
  <c r="DR54" i="3"/>
  <c r="GB54" i="3" s="1"/>
  <c r="DS54" i="3"/>
  <c r="GC54" i="3" s="1"/>
  <c r="DT54" i="3"/>
  <c r="GD54" i="3" s="1"/>
  <c r="DU54" i="3"/>
  <c r="GE54" i="3" s="1"/>
  <c r="DV54" i="3"/>
  <c r="GF54" i="3" s="1"/>
  <c r="DW54" i="3"/>
  <c r="GG54" i="3" s="1"/>
  <c r="DX54" i="3"/>
  <c r="GH54" i="3" s="1"/>
  <c r="DY54" i="3"/>
  <c r="GI54" i="3" s="1"/>
  <c r="DZ54" i="3"/>
  <c r="GJ54" i="3" s="1"/>
  <c r="EA54" i="3"/>
  <c r="GK54" i="3" s="1"/>
  <c r="EB54" i="3"/>
  <c r="GL54" i="3" s="1"/>
  <c r="EC54" i="3"/>
  <c r="GM54" i="3" s="1"/>
  <c r="ED54" i="3"/>
  <c r="GN54" i="3" s="1"/>
  <c r="EE54" i="3"/>
  <c r="GO54" i="3" s="1"/>
  <c r="EF54" i="3"/>
  <c r="GP54" i="3" s="1"/>
  <c r="EG54" i="3"/>
  <c r="GQ54" i="3" s="1"/>
  <c r="EH54" i="3"/>
  <c r="GR54" i="3" s="1"/>
  <c r="EI54" i="3"/>
  <c r="GS54" i="3" s="1"/>
  <c r="EJ54" i="3"/>
  <c r="GT54" i="3" s="1"/>
  <c r="EK54" i="3"/>
  <c r="GU54" i="3" s="1"/>
  <c r="EL54" i="3"/>
  <c r="GV54" i="3" s="1"/>
  <c r="EM54" i="3"/>
  <c r="GW54" i="3" s="1"/>
  <c r="EN54" i="3"/>
  <c r="GX54" i="3" s="1"/>
  <c r="EO54" i="3"/>
  <c r="GY54" i="3" s="1"/>
  <c r="EP54" i="3"/>
  <c r="GZ54" i="3" s="1"/>
  <c r="DM55" i="3"/>
  <c r="FW55" i="3" s="1"/>
  <c r="DN55" i="3"/>
  <c r="FX55" i="3" s="1"/>
  <c r="DO55" i="3"/>
  <c r="FY55" i="3" s="1"/>
  <c r="DP55" i="3"/>
  <c r="FZ55" i="3" s="1"/>
  <c r="DQ55" i="3"/>
  <c r="GA55" i="3" s="1"/>
  <c r="DR55" i="3"/>
  <c r="GB55" i="3" s="1"/>
  <c r="DS55" i="3"/>
  <c r="GC55" i="3" s="1"/>
  <c r="DT55" i="3"/>
  <c r="GD55" i="3" s="1"/>
  <c r="DU55" i="3"/>
  <c r="GE55" i="3" s="1"/>
  <c r="DV55" i="3"/>
  <c r="GF55" i="3" s="1"/>
  <c r="DW55" i="3"/>
  <c r="GG55" i="3" s="1"/>
  <c r="DX55" i="3"/>
  <c r="GH55" i="3" s="1"/>
  <c r="DY55" i="3"/>
  <c r="GI55" i="3" s="1"/>
  <c r="DZ55" i="3"/>
  <c r="GJ55" i="3" s="1"/>
  <c r="EA55" i="3"/>
  <c r="GK55" i="3" s="1"/>
  <c r="EB55" i="3"/>
  <c r="GL55" i="3" s="1"/>
  <c r="EC55" i="3"/>
  <c r="GM55" i="3" s="1"/>
  <c r="ED55" i="3"/>
  <c r="GN55" i="3" s="1"/>
  <c r="EE55" i="3"/>
  <c r="GO55" i="3" s="1"/>
  <c r="EF55" i="3"/>
  <c r="GP55" i="3" s="1"/>
  <c r="EG55" i="3"/>
  <c r="GQ55" i="3" s="1"/>
  <c r="EH55" i="3"/>
  <c r="GR55" i="3" s="1"/>
  <c r="EI55" i="3"/>
  <c r="GS55" i="3" s="1"/>
  <c r="EJ55" i="3"/>
  <c r="GT55" i="3" s="1"/>
  <c r="EK55" i="3"/>
  <c r="GU55" i="3" s="1"/>
  <c r="EL55" i="3"/>
  <c r="GV55" i="3" s="1"/>
  <c r="EM55" i="3"/>
  <c r="GW55" i="3" s="1"/>
  <c r="EN55" i="3"/>
  <c r="GX55" i="3" s="1"/>
  <c r="EO55" i="3"/>
  <c r="GY55" i="3" s="1"/>
  <c r="EP55" i="3"/>
  <c r="GZ55" i="3" s="1"/>
  <c r="DM56" i="3"/>
  <c r="FW56" i="3" s="1"/>
  <c r="DN56" i="3"/>
  <c r="FX56" i="3" s="1"/>
  <c r="DO56" i="3"/>
  <c r="FY56" i="3" s="1"/>
  <c r="DP56" i="3"/>
  <c r="FZ56" i="3" s="1"/>
  <c r="DQ56" i="3"/>
  <c r="GA56" i="3" s="1"/>
  <c r="DR56" i="3"/>
  <c r="GB56" i="3" s="1"/>
  <c r="DS56" i="3"/>
  <c r="GC56" i="3" s="1"/>
  <c r="DT56" i="3"/>
  <c r="GD56" i="3" s="1"/>
  <c r="DU56" i="3"/>
  <c r="GE56" i="3" s="1"/>
  <c r="DV56" i="3"/>
  <c r="GF56" i="3" s="1"/>
  <c r="DW56" i="3"/>
  <c r="GG56" i="3" s="1"/>
  <c r="DX56" i="3"/>
  <c r="GH56" i="3" s="1"/>
  <c r="DY56" i="3"/>
  <c r="GI56" i="3" s="1"/>
  <c r="DZ56" i="3"/>
  <c r="GJ56" i="3" s="1"/>
  <c r="EA56" i="3"/>
  <c r="GK56" i="3" s="1"/>
  <c r="EB56" i="3"/>
  <c r="GL56" i="3" s="1"/>
  <c r="EC56" i="3"/>
  <c r="GM56" i="3" s="1"/>
  <c r="ED56" i="3"/>
  <c r="GN56" i="3" s="1"/>
  <c r="EE56" i="3"/>
  <c r="GO56" i="3" s="1"/>
  <c r="EF56" i="3"/>
  <c r="GP56" i="3" s="1"/>
  <c r="EG56" i="3"/>
  <c r="GQ56" i="3" s="1"/>
  <c r="EH56" i="3"/>
  <c r="GR56" i="3" s="1"/>
  <c r="EI56" i="3"/>
  <c r="GS56" i="3" s="1"/>
  <c r="EJ56" i="3"/>
  <c r="GT56" i="3" s="1"/>
  <c r="EK56" i="3"/>
  <c r="GU56" i="3" s="1"/>
  <c r="EL56" i="3"/>
  <c r="GV56" i="3" s="1"/>
  <c r="EM56" i="3"/>
  <c r="GW56" i="3" s="1"/>
  <c r="EN56" i="3"/>
  <c r="GX56" i="3" s="1"/>
  <c r="EO56" i="3"/>
  <c r="GY56" i="3" s="1"/>
  <c r="EP56" i="3"/>
  <c r="GZ56" i="3" s="1"/>
  <c r="DM57" i="3"/>
  <c r="FW57" i="3" s="1"/>
  <c r="DN57" i="3"/>
  <c r="FX57" i="3" s="1"/>
  <c r="DO57" i="3"/>
  <c r="FY57" i="3" s="1"/>
  <c r="DP57" i="3"/>
  <c r="FZ57" i="3" s="1"/>
  <c r="DQ57" i="3"/>
  <c r="GA57" i="3" s="1"/>
  <c r="DR57" i="3"/>
  <c r="GB57" i="3" s="1"/>
  <c r="DS57" i="3"/>
  <c r="GC57" i="3" s="1"/>
  <c r="DT57" i="3"/>
  <c r="GD57" i="3" s="1"/>
  <c r="DU57" i="3"/>
  <c r="GE57" i="3" s="1"/>
  <c r="DV57" i="3"/>
  <c r="GF57" i="3" s="1"/>
  <c r="DW57" i="3"/>
  <c r="GG57" i="3" s="1"/>
  <c r="DX57" i="3"/>
  <c r="GH57" i="3" s="1"/>
  <c r="DY57" i="3"/>
  <c r="GI57" i="3" s="1"/>
  <c r="DZ57" i="3"/>
  <c r="GJ57" i="3" s="1"/>
  <c r="EA57" i="3"/>
  <c r="GK57" i="3" s="1"/>
  <c r="EB57" i="3"/>
  <c r="GL57" i="3" s="1"/>
  <c r="EC57" i="3"/>
  <c r="GM57" i="3" s="1"/>
  <c r="ED57" i="3"/>
  <c r="GN57" i="3" s="1"/>
  <c r="EE57" i="3"/>
  <c r="GO57" i="3" s="1"/>
  <c r="EF57" i="3"/>
  <c r="GP57" i="3" s="1"/>
  <c r="EG57" i="3"/>
  <c r="GQ57" i="3" s="1"/>
  <c r="EH57" i="3"/>
  <c r="GR57" i="3" s="1"/>
  <c r="EI57" i="3"/>
  <c r="GS57" i="3" s="1"/>
  <c r="EJ57" i="3"/>
  <c r="GT57" i="3" s="1"/>
  <c r="EK57" i="3"/>
  <c r="GU57" i="3" s="1"/>
  <c r="EL57" i="3"/>
  <c r="GV57" i="3" s="1"/>
  <c r="EM57" i="3"/>
  <c r="GW57" i="3" s="1"/>
  <c r="EN57" i="3"/>
  <c r="GX57" i="3" s="1"/>
  <c r="EO57" i="3"/>
  <c r="GY57" i="3" s="1"/>
  <c r="EP57" i="3"/>
  <c r="GZ57" i="3" s="1"/>
  <c r="DM58" i="3"/>
  <c r="FW58" i="3" s="1"/>
  <c r="DN58" i="3"/>
  <c r="FX58" i="3" s="1"/>
  <c r="DO58" i="3"/>
  <c r="FY58" i="3" s="1"/>
  <c r="DP58" i="3"/>
  <c r="FZ58" i="3" s="1"/>
  <c r="DQ58" i="3"/>
  <c r="GA58" i="3" s="1"/>
  <c r="DR58" i="3"/>
  <c r="GB58" i="3" s="1"/>
  <c r="DS58" i="3"/>
  <c r="GC58" i="3" s="1"/>
  <c r="DT58" i="3"/>
  <c r="GD58" i="3" s="1"/>
  <c r="DU58" i="3"/>
  <c r="GE58" i="3" s="1"/>
  <c r="DV58" i="3"/>
  <c r="GF58" i="3" s="1"/>
  <c r="DW58" i="3"/>
  <c r="GG58" i="3" s="1"/>
  <c r="DX58" i="3"/>
  <c r="GH58" i="3" s="1"/>
  <c r="DY58" i="3"/>
  <c r="GI58" i="3" s="1"/>
  <c r="DZ58" i="3"/>
  <c r="GJ58" i="3" s="1"/>
  <c r="EA58" i="3"/>
  <c r="GK58" i="3" s="1"/>
  <c r="EB58" i="3"/>
  <c r="GL58" i="3" s="1"/>
  <c r="EC58" i="3"/>
  <c r="GM58" i="3" s="1"/>
  <c r="ED58" i="3"/>
  <c r="GN58" i="3" s="1"/>
  <c r="EE58" i="3"/>
  <c r="GO58" i="3" s="1"/>
  <c r="EF58" i="3"/>
  <c r="GP58" i="3" s="1"/>
  <c r="EG58" i="3"/>
  <c r="GQ58" i="3" s="1"/>
  <c r="EH58" i="3"/>
  <c r="GR58" i="3" s="1"/>
  <c r="EI58" i="3"/>
  <c r="GS58" i="3" s="1"/>
  <c r="EJ58" i="3"/>
  <c r="GT58" i="3" s="1"/>
  <c r="EK58" i="3"/>
  <c r="GU58" i="3" s="1"/>
  <c r="EL58" i="3"/>
  <c r="GV58" i="3" s="1"/>
  <c r="EM58" i="3"/>
  <c r="GW58" i="3" s="1"/>
  <c r="EN58" i="3"/>
  <c r="GX58" i="3" s="1"/>
  <c r="EO58" i="3"/>
  <c r="GY58" i="3" s="1"/>
  <c r="EP58" i="3"/>
  <c r="GZ58" i="3" s="1"/>
  <c r="DM59" i="3"/>
  <c r="FW59" i="3" s="1"/>
  <c r="DN59" i="3"/>
  <c r="FX59" i="3" s="1"/>
  <c r="DO59" i="3"/>
  <c r="FY59" i="3" s="1"/>
  <c r="DP59" i="3"/>
  <c r="FZ59" i="3" s="1"/>
  <c r="DQ59" i="3"/>
  <c r="GA59" i="3" s="1"/>
  <c r="DR59" i="3"/>
  <c r="GB59" i="3" s="1"/>
  <c r="DS59" i="3"/>
  <c r="GC59" i="3" s="1"/>
  <c r="DT59" i="3"/>
  <c r="GD59" i="3" s="1"/>
  <c r="DU59" i="3"/>
  <c r="GE59" i="3" s="1"/>
  <c r="DV59" i="3"/>
  <c r="GF59" i="3" s="1"/>
  <c r="DW59" i="3"/>
  <c r="GG59" i="3" s="1"/>
  <c r="DX59" i="3"/>
  <c r="GH59" i="3" s="1"/>
  <c r="DY59" i="3"/>
  <c r="GI59" i="3" s="1"/>
  <c r="DZ59" i="3"/>
  <c r="GJ59" i="3" s="1"/>
  <c r="EA59" i="3"/>
  <c r="GK59" i="3" s="1"/>
  <c r="EB59" i="3"/>
  <c r="GL59" i="3" s="1"/>
  <c r="EC59" i="3"/>
  <c r="GM59" i="3" s="1"/>
  <c r="ED59" i="3"/>
  <c r="GN59" i="3" s="1"/>
  <c r="EE59" i="3"/>
  <c r="GO59" i="3" s="1"/>
  <c r="EF59" i="3"/>
  <c r="GP59" i="3" s="1"/>
  <c r="EG59" i="3"/>
  <c r="GQ59" i="3" s="1"/>
  <c r="EH59" i="3"/>
  <c r="GR59" i="3" s="1"/>
  <c r="EI59" i="3"/>
  <c r="GS59" i="3" s="1"/>
  <c r="EJ59" i="3"/>
  <c r="GT59" i="3" s="1"/>
  <c r="EK59" i="3"/>
  <c r="GU59" i="3" s="1"/>
  <c r="EL59" i="3"/>
  <c r="GV59" i="3" s="1"/>
  <c r="EM59" i="3"/>
  <c r="GW59" i="3" s="1"/>
  <c r="EN59" i="3"/>
  <c r="GX59" i="3" s="1"/>
  <c r="EO59" i="3"/>
  <c r="GY59" i="3" s="1"/>
  <c r="EP59" i="3"/>
  <c r="GZ59" i="3" s="1"/>
  <c r="DM60" i="3"/>
  <c r="FW60" i="3" s="1"/>
  <c r="DN60" i="3"/>
  <c r="FX60" i="3" s="1"/>
  <c r="DO60" i="3"/>
  <c r="FY60" i="3" s="1"/>
  <c r="DP60" i="3"/>
  <c r="FZ60" i="3" s="1"/>
  <c r="DQ60" i="3"/>
  <c r="GA60" i="3" s="1"/>
  <c r="DR60" i="3"/>
  <c r="GB60" i="3" s="1"/>
  <c r="DS60" i="3"/>
  <c r="GC60" i="3" s="1"/>
  <c r="DT60" i="3"/>
  <c r="GD60" i="3" s="1"/>
  <c r="DU60" i="3"/>
  <c r="GE60" i="3" s="1"/>
  <c r="DV60" i="3"/>
  <c r="GF60" i="3" s="1"/>
  <c r="DW60" i="3"/>
  <c r="GG60" i="3" s="1"/>
  <c r="DX60" i="3"/>
  <c r="GH60" i="3" s="1"/>
  <c r="DY60" i="3"/>
  <c r="GI60" i="3" s="1"/>
  <c r="DZ60" i="3"/>
  <c r="GJ60" i="3" s="1"/>
  <c r="EA60" i="3"/>
  <c r="GK60" i="3" s="1"/>
  <c r="EB60" i="3"/>
  <c r="GL60" i="3" s="1"/>
  <c r="EC60" i="3"/>
  <c r="GM60" i="3" s="1"/>
  <c r="ED60" i="3"/>
  <c r="GN60" i="3" s="1"/>
  <c r="EE60" i="3"/>
  <c r="GO60" i="3" s="1"/>
  <c r="EF60" i="3"/>
  <c r="GP60" i="3" s="1"/>
  <c r="EG60" i="3"/>
  <c r="GQ60" i="3" s="1"/>
  <c r="EH60" i="3"/>
  <c r="GR60" i="3" s="1"/>
  <c r="EI60" i="3"/>
  <c r="GS60" i="3" s="1"/>
  <c r="EJ60" i="3"/>
  <c r="GT60" i="3" s="1"/>
  <c r="EK60" i="3"/>
  <c r="GU60" i="3" s="1"/>
  <c r="EL60" i="3"/>
  <c r="GV60" i="3" s="1"/>
  <c r="EM60" i="3"/>
  <c r="GW60" i="3" s="1"/>
  <c r="EN60" i="3"/>
  <c r="GX60" i="3" s="1"/>
  <c r="EO60" i="3"/>
  <c r="GY60" i="3" s="1"/>
  <c r="EP60" i="3"/>
  <c r="GZ60" i="3" s="1"/>
  <c r="DM61" i="3"/>
  <c r="FW61" i="3" s="1"/>
  <c r="DN61" i="3"/>
  <c r="FX61" i="3" s="1"/>
  <c r="DO61" i="3"/>
  <c r="FY61" i="3" s="1"/>
  <c r="DP61" i="3"/>
  <c r="FZ61" i="3" s="1"/>
  <c r="DQ61" i="3"/>
  <c r="GA61" i="3" s="1"/>
  <c r="DR61" i="3"/>
  <c r="GB61" i="3" s="1"/>
  <c r="DS61" i="3"/>
  <c r="GC61" i="3" s="1"/>
  <c r="DT61" i="3"/>
  <c r="GD61" i="3" s="1"/>
  <c r="DU61" i="3"/>
  <c r="GE61" i="3" s="1"/>
  <c r="DV61" i="3"/>
  <c r="GF61" i="3" s="1"/>
  <c r="DW61" i="3"/>
  <c r="GG61" i="3" s="1"/>
  <c r="DX61" i="3"/>
  <c r="GH61" i="3" s="1"/>
  <c r="DY61" i="3"/>
  <c r="GI61" i="3" s="1"/>
  <c r="DZ61" i="3"/>
  <c r="GJ61" i="3" s="1"/>
  <c r="EA61" i="3"/>
  <c r="GK61" i="3" s="1"/>
  <c r="EB61" i="3"/>
  <c r="GL61" i="3" s="1"/>
  <c r="EC61" i="3"/>
  <c r="GM61" i="3" s="1"/>
  <c r="ED61" i="3"/>
  <c r="GN61" i="3" s="1"/>
  <c r="EE61" i="3"/>
  <c r="GO61" i="3" s="1"/>
  <c r="EF61" i="3"/>
  <c r="GP61" i="3" s="1"/>
  <c r="EG61" i="3"/>
  <c r="GQ61" i="3" s="1"/>
  <c r="EH61" i="3"/>
  <c r="GR61" i="3" s="1"/>
  <c r="EI61" i="3"/>
  <c r="GS61" i="3" s="1"/>
  <c r="EJ61" i="3"/>
  <c r="GT61" i="3" s="1"/>
  <c r="EK61" i="3"/>
  <c r="GU61" i="3" s="1"/>
  <c r="EL61" i="3"/>
  <c r="GV61" i="3" s="1"/>
  <c r="EM61" i="3"/>
  <c r="GW61" i="3" s="1"/>
  <c r="EN61" i="3"/>
  <c r="GX61" i="3" s="1"/>
  <c r="EO61" i="3"/>
  <c r="GY61" i="3" s="1"/>
  <c r="EP61" i="3"/>
  <c r="GZ61" i="3" s="1"/>
  <c r="DM62" i="3"/>
  <c r="FW62" i="3" s="1"/>
  <c r="DN62" i="3"/>
  <c r="FX62" i="3" s="1"/>
  <c r="DO62" i="3"/>
  <c r="FY62" i="3" s="1"/>
  <c r="DP62" i="3"/>
  <c r="FZ62" i="3" s="1"/>
  <c r="DQ62" i="3"/>
  <c r="GA62" i="3" s="1"/>
  <c r="DR62" i="3"/>
  <c r="GB62" i="3" s="1"/>
  <c r="DS62" i="3"/>
  <c r="GC62" i="3" s="1"/>
  <c r="DT62" i="3"/>
  <c r="GD62" i="3" s="1"/>
  <c r="DU62" i="3"/>
  <c r="GE62" i="3" s="1"/>
  <c r="DV62" i="3"/>
  <c r="GF62" i="3" s="1"/>
  <c r="DW62" i="3"/>
  <c r="GG62" i="3" s="1"/>
  <c r="DX62" i="3"/>
  <c r="GH62" i="3" s="1"/>
  <c r="DY62" i="3"/>
  <c r="GI62" i="3" s="1"/>
  <c r="DZ62" i="3"/>
  <c r="GJ62" i="3" s="1"/>
  <c r="EA62" i="3"/>
  <c r="GK62" i="3" s="1"/>
  <c r="EB62" i="3"/>
  <c r="GL62" i="3" s="1"/>
  <c r="EC62" i="3"/>
  <c r="GM62" i="3" s="1"/>
  <c r="ED62" i="3"/>
  <c r="GN62" i="3" s="1"/>
  <c r="EE62" i="3"/>
  <c r="GO62" i="3" s="1"/>
  <c r="EF62" i="3"/>
  <c r="GP62" i="3" s="1"/>
  <c r="EG62" i="3"/>
  <c r="GQ62" i="3" s="1"/>
  <c r="EH62" i="3"/>
  <c r="GR62" i="3" s="1"/>
  <c r="EI62" i="3"/>
  <c r="GS62" i="3" s="1"/>
  <c r="EJ62" i="3"/>
  <c r="GT62" i="3" s="1"/>
  <c r="EK62" i="3"/>
  <c r="GU62" i="3" s="1"/>
  <c r="EL62" i="3"/>
  <c r="GV62" i="3" s="1"/>
  <c r="EM62" i="3"/>
  <c r="GW62" i="3" s="1"/>
  <c r="EN62" i="3"/>
  <c r="GX62" i="3" s="1"/>
  <c r="EO62" i="3"/>
  <c r="GY62" i="3" s="1"/>
  <c r="EP62" i="3"/>
  <c r="GZ62" i="3" s="1"/>
  <c r="DM63" i="3"/>
  <c r="FW63" i="3" s="1"/>
  <c r="DN63" i="3"/>
  <c r="FX63" i="3" s="1"/>
  <c r="DO63" i="3"/>
  <c r="FY63" i="3" s="1"/>
  <c r="DP63" i="3"/>
  <c r="FZ63" i="3" s="1"/>
  <c r="DQ63" i="3"/>
  <c r="GA63" i="3" s="1"/>
  <c r="DR63" i="3"/>
  <c r="GB63" i="3" s="1"/>
  <c r="DS63" i="3"/>
  <c r="GC63" i="3" s="1"/>
  <c r="DT63" i="3"/>
  <c r="GD63" i="3" s="1"/>
  <c r="DU63" i="3"/>
  <c r="GE63" i="3" s="1"/>
  <c r="DV63" i="3"/>
  <c r="GF63" i="3" s="1"/>
  <c r="DW63" i="3"/>
  <c r="GG63" i="3" s="1"/>
  <c r="DX63" i="3"/>
  <c r="GH63" i="3" s="1"/>
  <c r="DY63" i="3"/>
  <c r="GI63" i="3" s="1"/>
  <c r="DZ63" i="3"/>
  <c r="GJ63" i="3" s="1"/>
  <c r="EA63" i="3"/>
  <c r="GK63" i="3" s="1"/>
  <c r="EB63" i="3"/>
  <c r="GL63" i="3" s="1"/>
  <c r="EC63" i="3"/>
  <c r="GM63" i="3" s="1"/>
  <c r="ED63" i="3"/>
  <c r="GN63" i="3" s="1"/>
  <c r="EE63" i="3"/>
  <c r="GO63" i="3" s="1"/>
  <c r="EF63" i="3"/>
  <c r="GP63" i="3" s="1"/>
  <c r="EG63" i="3"/>
  <c r="GQ63" i="3" s="1"/>
  <c r="EH63" i="3"/>
  <c r="GR63" i="3" s="1"/>
  <c r="EI63" i="3"/>
  <c r="GS63" i="3" s="1"/>
  <c r="EJ63" i="3"/>
  <c r="GT63" i="3" s="1"/>
  <c r="EK63" i="3"/>
  <c r="GU63" i="3" s="1"/>
  <c r="EL63" i="3"/>
  <c r="GV63" i="3" s="1"/>
  <c r="EM63" i="3"/>
  <c r="GW63" i="3" s="1"/>
  <c r="EN63" i="3"/>
  <c r="GX63" i="3" s="1"/>
  <c r="EO63" i="3"/>
  <c r="GY63" i="3" s="1"/>
  <c r="EP63" i="3"/>
  <c r="GZ63" i="3" s="1"/>
  <c r="DM64" i="3"/>
  <c r="FW64" i="3" s="1"/>
  <c r="DN64" i="3"/>
  <c r="FX64" i="3" s="1"/>
  <c r="DO64" i="3"/>
  <c r="FY64" i="3" s="1"/>
  <c r="DP64" i="3"/>
  <c r="FZ64" i="3" s="1"/>
  <c r="DQ64" i="3"/>
  <c r="GA64" i="3" s="1"/>
  <c r="DR64" i="3"/>
  <c r="GB64" i="3" s="1"/>
  <c r="DS64" i="3"/>
  <c r="GC64" i="3" s="1"/>
  <c r="DT64" i="3"/>
  <c r="GD64" i="3" s="1"/>
  <c r="DU64" i="3"/>
  <c r="GE64" i="3" s="1"/>
  <c r="DV64" i="3"/>
  <c r="GF64" i="3" s="1"/>
  <c r="DW64" i="3"/>
  <c r="GG64" i="3" s="1"/>
  <c r="DX64" i="3"/>
  <c r="GH64" i="3" s="1"/>
  <c r="DY64" i="3"/>
  <c r="GI64" i="3" s="1"/>
  <c r="DZ64" i="3"/>
  <c r="GJ64" i="3" s="1"/>
  <c r="EA64" i="3"/>
  <c r="GK64" i="3" s="1"/>
  <c r="EB64" i="3"/>
  <c r="GL64" i="3" s="1"/>
  <c r="EC64" i="3"/>
  <c r="GM64" i="3" s="1"/>
  <c r="ED64" i="3"/>
  <c r="GN64" i="3" s="1"/>
  <c r="EE64" i="3"/>
  <c r="GO64" i="3" s="1"/>
  <c r="EF64" i="3"/>
  <c r="GP64" i="3" s="1"/>
  <c r="EG64" i="3"/>
  <c r="GQ64" i="3" s="1"/>
  <c r="EH64" i="3"/>
  <c r="GR64" i="3" s="1"/>
  <c r="EI64" i="3"/>
  <c r="GS64" i="3" s="1"/>
  <c r="EJ64" i="3"/>
  <c r="GT64" i="3" s="1"/>
  <c r="EK64" i="3"/>
  <c r="GU64" i="3" s="1"/>
  <c r="EL64" i="3"/>
  <c r="GV64" i="3" s="1"/>
  <c r="EM64" i="3"/>
  <c r="GW64" i="3" s="1"/>
  <c r="EN64" i="3"/>
  <c r="GX64" i="3" s="1"/>
  <c r="EO64" i="3"/>
  <c r="GY64" i="3" s="1"/>
  <c r="EP64" i="3"/>
  <c r="GZ64" i="3" s="1"/>
  <c r="DM65" i="3"/>
  <c r="FW65" i="3" s="1"/>
  <c r="DN65" i="3"/>
  <c r="FX65" i="3" s="1"/>
  <c r="DO65" i="3"/>
  <c r="FY65" i="3" s="1"/>
  <c r="DP65" i="3"/>
  <c r="FZ65" i="3" s="1"/>
  <c r="DQ65" i="3"/>
  <c r="GA65" i="3" s="1"/>
  <c r="DR65" i="3"/>
  <c r="GB65" i="3" s="1"/>
  <c r="DS65" i="3"/>
  <c r="GC65" i="3" s="1"/>
  <c r="DT65" i="3"/>
  <c r="GD65" i="3" s="1"/>
  <c r="DU65" i="3"/>
  <c r="GE65" i="3" s="1"/>
  <c r="DV65" i="3"/>
  <c r="GF65" i="3" s="1"/>
  <c r="DW65" i="3"/>
  <c r="GG65" i="3" s="1"/>
  <c r="DX65" i="3"/>
  <c r="GH65" i="3" s="1"/>
  <c r="DY65" i="3"/>
  <c r="GI65" i="3" s="1"/>
  <c r="DZ65" i="3"/>
  <c r="GJ65" i="3" s="1"/>
  <c r="EA65" i="3"/>
  <c r="GK65" i="3" s="1"/>
  <c r="EB65" i="3"/>
  <c r="GL65" i="3" s="1"/>
  <c r="EC65" i="3"/>
  <c r="GM65" i="3" s="1"/>
  <c r="ED65" i="3"/>
  <c r="GN65" i="3" s="1"/>
  <c r="EE65" i="3"/>
  <c r="GO65" i="3" s="1"/>
  <c r="EF65" i="3"/>
  <c r="GP65" i="3" s="1"/>
  <c r="EG65" i="3"/>
  <c r="GQ65" i="3" s="1"/>
  <c r="EH65" i="3"/>
  <c r="GR65" i="3" s="1"/>
  <c r="EI65" i="3"/>
  <c r="GS65" i="3" s="1"/>
  <c r="EJ65" i="3"/>
  <c r="GT65" i="3" s="1"/>
  <c r="EK65" i="3"/>
  <c r="GU65" i="3" s="1"/>
  <c r="EL65" i="3"/>
  <c r="GV65" i="3" s="1"/>
  <c r="EM65" i="3"/>
  <c r="GW65" i="3" s="1"/>
  <c r="EN65" i="3"/>
  <c r="GX65" i="3" s="1"/>
  <c r="EO65" i="3"/>
  <c r="GY65" i="3" s="1"/>
  <c r="EP65" i="3"/>
  <c r="GZ65" i="3" s="1"/>
  <c r="DM66" i="3"/>
  <c r="FW66" i="3" s="1"/>
  <c r="DN66" i="3"/>
  <c r="FX66" i="3" s="1"/>
  <c r="DO66" i="3"/>
  <c r="FY66" i="3" s="1"/>
  <c r="DP66" i="3"/>
  <c r="FZ66" i="3" s="1"/>
  <c r="DQ66" i="3"/>
  <c r="GA66" i="3" s="1"/>
  <c r="DR66" i="3"/>
  <c r="GB66" i="3" s="1"/>
  <c r="DS66" i="3"/>
  <c r="GC66" i="3" s="1"/>
  <c r="DT66" i="3"/>
  <c r="GD66" i="3" s="1"/>
  <c r="DU66" i="3"/>
  <c r="GE66" i="3" s="1"/>
  <c r="DV66" i="3"/>
  <c r="GF66" i="3" s="1"/>
  <c r="DW66" i="3"/>
  <c r="GG66" i="3" s="1"/>
  <c r="DX66" i="3"/>
  <c r="GH66" i="3" s="1"/>
  <c r="DY66" i="3"/>
  <c r="GI66" i="3" s="1"/>
  <c r="DZ66" i="3"/>
  <c r="GJ66" i="3" s="1"/>
  <c r="EA66" i="3"/>
  <c r="GK66" i="3" s="1"/>
  <c r="EB66" i="3"/>
  <c r="GL66" i="3" s="1"/>
  <c r="EC66" i="3"/>
  <c r="GM66" i="3" s="1"/>
  <c r="ED66" i="3"/>
  <c r="GN66" i="3" s="1"/>
  <c r="EE66" i="3"/>
  <c r="GO66" i="3" s="1"/>
  <c r="EF66" i="3"/>
  <c r="GP66" i="3" s="1"/>
  <c r="EG66" i="3"/>
  <c r="GQ66" i="3" s="1"/>
  <c r="EH66" i="3"/>
  <c r="GR66" i="3" s="1"/>
  <c r="EI66" i="3"/>
  <c r="GS66" i="3" s="1"/>
  <c r="EJ66" i="3"/>
  <c r="GT66" i="3" s="1"/>
  <c r="EK66" i="3"/>
  <c r="GU66" i="3" s="1"/>
  <c r="EL66" i="3"/>
  <c r="GV66" i="3" s="1"/>
  <c r="EM66" i="3"/>
  <c r="GW66" i="3" s="1"/>
  <c r="EN66" i="3"/>
  <c r="GX66" i="3" s="1"/>
  <c r="EO66" i="3"/>
  <c r="GY66" i="3" s="1"/>
  <c r="EP66" i="3"/>
  <c r="GZ66" i="3" s="1"/>
  <c r="DM67" i="3"/>
  <c r="FW67" i="3" s="1"/>
  <c r="DN67" i="3"/>
  <c r="FX67" i="3" s="1"/>
  <c r="DO67" i="3"/>
  <c r="FY67" i="3" s="1"/>
  <c r="DP67" i="3"/>
  <c r="FZ67" i="3" s="1"/>
  <c r="DQ67" i="3"/>
  <c r="GA67" i="3" s="1"/>
  <c r="DR67" i="3"/>
  <c r="GB67" i="3" s="1"/>
  <c r="DS67" i="3"/>
  <c r="GC67" i="3" s="1"/>
  <c r="DT67" i="3"/>
  <c r="GD67" i="3" s="1"/>
  <c r="DU67" i="3"/>
  <c r="GE67" i="3" s="1"/>
  <c r="DV67" i="3"/>
  <c r="GF67" i="3" s="1"/>
  <c r="DW67" i="3"/>
  <c r="GG67" i="3" s="1"/>
  <c r="DX67" i="3"/>
  <c r="GH67" i="3" s="1"/>
  <c r="DY67" i="3"/>
  <c r="GI67" i="3" s="1"/>
  <c r="DZ67" i="3"/>
  <c r="GJ67" i="3" s="1"/>
  <c r="EA67" i="3"/>
  <c r="GK67" i="3" s="1"/>
  <c r="EB67" i="3"/>
  <c r="GL67" i="3" s="1"/>
  <c r="EC67" i="3"/>
  <c r="GM67" i="3" s="1"/>
  <c r="ED67" i="3"/>
  <c r="GN67" i="3" s="1"/>
  <c r="EE67" i="3"/>
  <c r="GO67" i="3" s="1"/>
  <c r="EF67" i="3"/>
  <c r="GP67" i="3" s="1"/>
  <c r="EG67" i="3"/>
  <c r="GQ67" i="3" s="1"/>
  <c r="EH67" i="3"/>
  <c r="GR67" i="3" s="1"/>
  <c r="EI67" i="3"/>
  <c r="GS67" i="3" s="1"/>
  <c r="EJ67" i="3"/>
  <c r="GT67" i="3" s="1"/>
  <c r="EK67" i="3"/>
  <c r="GU67" i="3" s="1"/>
  <c r="EL67" i="3"/>
  <c r="GV67" i="3" s="1"/>
  <c r="EM67" i="3"/>
  <c r="GW67" i="3" s="1"/>
  <c r="EN67" i="3"/>
  <c r="GX67" i="3" s="1"/>
  <c r="EO67" i="3"/>
  <c r="GY67" i="3" s="1"/>
  <c r="EP67" i="3"/>
  <c r="GZ67" i="3" s="1"/>
  <c r="DM68" i="3"/>
  <c r="FW68" i="3" s="1"/>
  <c r="DN68" i="3"/>
  <c r="FX68" i="3" s="1"/>
  <c r="DO68" i="3"/>
  <c r="FY68" i="3" s="1"/>
  <c r="DP68" i="3"/>
  <c r="FZ68" i="3" s="1"/>
  <c r="DQ68" i="3"/>
  <c r="GA68" i="3" s="1"/>
  <c r="DR68" i="3"/>
  <c r="GB68" i="3" s="1"/>
  <c r="DS68" i="3"/>
  <c r="GC68" i="3" s="1"/>
  <c r="DT68" i="3"/>
  <c r="GD68" i="3" s="1"/>
  <c r="DU68" i="3"/>
  <c r="GE68" i="3" s="1"/>
  <c r="DV68" i="3"/>
  <c r="GF68" i="3" s="1"/>
  <c r="DW68" i="3"/>
  <c r="GG68" i="3" s="1"/>
  <c r="DX68" i="3"/>
  <c r="GH68" i="3" s="1"/>
  <c r="DY68" i="3"/>
  <c r="GI68" i="3" s="1"/>
  <c r="DZ68" i="3"/>
  <c r="GJ68" i="3" s="1"/>
  <c r="EA68" i="3"/>
  <c r="GK68" i="3" s="1"/>
  <c r="EB68" i="3"/>
  <c r="GL68" i="3" s="1"/>
  <c r="EC68" i="3"/>
  <c r="GM68" i="3" s="1"/>
  <c r="ED68" i="3"/>
  <c r="GN68" i="3" s="1"/>
  <c r="EE68" i="3"/>
  <c r="GO68" i="3" s="1"/>
  <c r="EF68" i="3"/>
  <c r="GP68" i="3" s="1"/>
  <c r="EG68" i="3"/>
  <c r="GQ68" i="3" s="1"/>
  <c r="EH68" i="3"/>
  <c r="GR68" i="3" s="1"/>
  <c r="EI68" i="3"/>
  <c r="GS68" i="3" s="1"/>
  <c r="EJ68" i="3"/>
  <c r="GT68" i="3" s="1"/>
  <c r="EK68" i="3"/>
  <c r="GU68" i="3" s="1"/>
  <c r="EL68" i="3"/>
  <c r="GV68" i="3" s="1"/>
  <c r="EM68" i="3"/>
  <c r="GW68" i="3" s="1"/>
  <c r="EN68" i="3"/>
  <c r="GX68" i="3" s="1"/>
  <c r="EO68" i="3"/>
  <c r="GY68" i="3" s="1"/>
  <c r="EP68" i="3"/>
  <c r="GZ68" i="3" s="1"/>
  <c r="DM69" i="3"/>
  <c r="FW69" i="3" s="1"/>
  <c r="DN69" i="3"/>
  <c r="FX69" i="3" s="1"/>
  <c r="DO69" i="3"/>
  <c r="FY69" i="3" s="1"/>
  <c r="DP69" i="3"/>
  <c r="FZ69" i="3" s="1"/>
  <c r="DQ69" i="3"/>
  <c r="GA69" i="3" s="1"/>
  <c r="DR69" i="3"/>
  <c r="GB69" i="3" s="1"/>
  <c r="DS69" i="3"/>
  <c r="GC69" i="3" s="1"/>
  <c r="DT69" i="3"/>
  <c r="GD69" i="3" s="1"/>
  <c r="DU69" i="3"/>
  <c r="GE69" i="3" s="1"/>
  <c r="DV69" i="3"/>
  <c r="GF69" i="3" s="1"/>
  <c r="DW69" i="3"/>
  <c r="GG69" i="3" s="1"/>
  <c r="DX69" i="3"/>
  <c r="GH69" i="3" s="1"/>
  <c r="DY69" i="3"/>
  <c r="GI69" i="3" s="1"/>
  <c r="DZ69" i="3"/>
  <c r="GJ69" i="3" s="1"/>
  <c r="EA69" i="3"/>
  <c r="GK69" i="3" s="1"/>
  <c r="EB69" i="3"/>
  <c r="GL69" i="3" s="1"/>
  <c r="EC69" i="3"/>
  <c r="GM69" i="3" s="1"/>
  <c r="ED69" i="3"/>
  <c r="GN69" i="3" s="1"/>
  <c r="EE69" i="3"/>
  <c r="GO69" i="3" s="1"/>
  <c r="EF69" i="3"/>
  <c r="GP69" i="3" s="1"/>
  <c r="EG69" i="3"/>
  <c r="GQ69" i="3" s="1"/>
  <c r="EH69" i="3"/>
  <c r="GR69" i="3" s="1"/>
  <c r="EI69" i="3"/>
  <c r="GS69" i="3" s="1"/>
  <c r="EJ69" i="3"/>
  <c r="GT69" i="3" s="1"/>
  <c r="EK69" i="3"/>
  <c r="GU69" i="3" s="1"/>
  <c r="EL69" i="3"/>
  <c r="GV69" i="3" s="1"/>
  <c r="EM69" i="3"/>
  <c r="GW69" i="3" s="1"/>
  <c r="EN69" i="3"/>
  <c r="GX69" i="3" s="1"/>
  <c r="EO69" i="3"/>
  <c r="GY69" i="3" s="1"/>
  <c r="EP69" i="3"/>
  <c r="GZ69" i="3" s="1"/>
  <c r="DM70" i="3"/>
  <c r="FW70" i="3" s="1"/>
  <c r="DN70" i="3"/>
  <c r="FX70" i="3" s="1"/>
  <c r="DO70" i="3"/>
  <c r="FY70" i="3" s="1"/>
  <c r="DP70" i="3"/>
  <c r="FZ70" i="3" s="1"/>
  <c r="DQ70" i="3"/>
  <c r="GA70" i="3" s="1"/>
  <c r="DR70" i="3"/>
  <c r="GB70" i="3" s="1"/>
  <c r="DS70" i="3"/>
  <c r="GC70" i="3" s="1"/>
  <c r="DT70" i="3"/>
  <c r="GD70" i="3" s="1"/>
  <c r="DU70" i="3"/>
  <c r="GE70" i="3" s="1"/>
  <c r="DV70" i="3"/>
  <c r="GF70" i="3" s="1"/>
  <c r="DW70" i="3"/>
  <c r="GG70" i="3" s="1"/>
  <c r="DX70" i="3"/>
  <c r="GH70" i="3" s="1"/>
  <c r="DY70" i="3"/>
  <c r="GI70" i="3" s="1"/>
  <c r="DZ70" i="3"/>
  <c r="GJ70" i="3" s="1"/>
  <c r="EA70" i="3"/>
  <c r="GK70" i="3" s="1"/>
  <c r="EB70" i="3"/>
  <c r="GL70" i="3" s="1"/>
  <c r="EC70" i="3"/>
  <c r="GM70" i="3" s="1"/>
  <c r="ED70" i="3"/>
  <c r="GN70" i="3" s="1"/>
  <c r="EE70" i="3"/>
  <c r="GO70" i="3" s="1"/>
  <c r="EF70" i="3"/>
  <c r="GP70" i="3" s="1"/>
  <c r="EG70" i="3"/>
  <c r="GQ70" i="3" s="1"/>
  <c r="EH70" i="3"/>
  <c r="GR70" i="3" s="1"/>
  <c r="EI70" i="3"/>
  <c r="GS70" i="3" s="1"/>
  <c r="EJ70" i="3"/>
  <c r="GT70" i="3" s="1"/>
  <c r="EK70" i="3"/>
  <c r="GU70" i="3" s="1"/>
  <c r="EL70" i="3"/>
  <c r="GV70" i="3" s="1"/>
  <c r="EM70" i="3"/>
  <c r="GW70" i="3" s="1"/>
  <c r="EN70" i="3"/>
  <c r="GX70" i="3" s="1"/>
  <c r="EO70" i="3"/>
  <c r="GY70" i="3" s="1"/>
  <c r="EP70" i="3"/>
  <c r="GZ70" i="3" s="1"/>
  <c r="DM71" i="3"/>
  <c r="FW71" i="3" s="1"/>
  <c r="DN71" i="3"/>
  <c r="FX71" i="3" s="1"/>
  <c r="DO71" i="3"/>
  <c r="FY71" i="3" s="1"/>
  <c r="DP71" i="3"/>
  <c r="FZ71" i="3" s="1"/>
  <c r="DQ71" i="3"/>
  <c r="GA71" i="3" s="1"/>
  <c r="DR71" i="3"/>
  <c r="GB71" i="3" s="1"/>
  <c r="DS71" i="3"/>
  <c r="GC71" i="3" s="1"/>
  <c r="DT71" i="3"/>
  <c r="GD71" i="3" s="1"/>
  <c r="DU71" i="3"/>
  <c r="GE71" i="3" s="1"/>
  <c r="DV71" i="3"/>
  <c r="GF71" i="3" s="1"/>
  <c r="DW71" i="3"/>
  <c r="GG71" i="3" s="1"/>
  <c r="DX71" i="3"/>
  <c r="GH71" i="3" s="1"/>
  <c r="DY71" i="3"/>
  <c r="GI71" i="3" s="1"/>
  <c r="DZ71" i="3"/>
  <c r="GJ71" i="3" s="1"/>
  <c r="EA71" i="3"/>
  <c r="GK71" i="3" s="1"/>
  <c r="EB71" i="3"/>
  <c r="GL71" i="3" s="1"/>
  <c r="EC71" i="3"/>
  <c r="GM71" i="3" s="1"/>
  <c r="ED71" i="3"/>
  <c r="GN71" i="3" s="1"/>
  <c r="EE71" i="3"/>
  <c r="GO71" i="3" s="1"/>
  <c r="EF71" i="3"/>
  <c r="GP71" i="3" s="1"/>
  <c r="EG71" i="3"/>
  <c r="GQ71" i="3" s="1"/>
  <c r="EH71" i="3"/>
  <c r="GR71" i="3" s="1"/>
  <c r="EI71" i="3"/>
  <c r="GS71" i="3" s="1"/>
  <c r="EJ71" i="3"/>
  <c r="GT71" i="3" s="1"/>
  <c r="EK71" i="3"/>
  <c r="GU71" i="3" s="1"/>
  <c r="EL71" i="3"/>
  <c r="GV71" i="3" s="1"/>
  <c r="EM71" i="3"/>
  <c r="GW71" i="3" s="1"/>
  <c r="EN71" i="3"/>
  <c r="GX71" i="3" s="1"/>
  <c r="EO71" i="3"/>
  <c r="GY71" i="3" s="1"/>
  <c r="EP71" i="3"/>
  <c r="GZ71" i="3" s="1"/>
  <c r="DM72" i="3"/>
  <c r="FW72" i="3" s="1"/>
  <c r="DN72" i="3"/>
  <c r="FX72" i="3" s="1"/>
  <c r="DO72" i="3"/>
  <c r="FY72" i="3" s="1"/>
  <c r="DP72" i="3"/>
  <c r="FZ72" i="3" s="1"/>
  <c r="DQ72" i="3"/>
  <c r="GA72" i="3" s="1"/>
  <c r="DR72" i="3"/>
  <c r="GB72" i="3" s="1"/>
  <c r="DS72" i="3"/>
  <c r="GC72" i="3" s="1"/>
  <c r="DT72" i="3"/>
  <c r="GD72" i="3" s="1"/>
  <c r="DU72" i="3"/>
  <c r="GE72" i="3" s="1"/>
  <c r="DV72" i="3"/>
  <c r="GF72" i="3" s="1"/>
  <c r="DW72" i="3"/>
  <c r="GG72" i="3" s="1"/>
  <c r="DX72" i="3"/>
  <c r="GH72" i="3" s="1"/>
  <c r="DY72" i="3"/>
  <c r="GI72" i="3" s="1"/>
  <c r="DZ72" i="3"/>
  <c r="GJ72" i="3" s="1"/>
  <c r="EA72" i="3"/>
  <c r="GK72" i="3" s="1"/>
  <c r="EB72" i="3"/>
  <c r="GL72" i="3" s="1"/>
  <c r="EC72" i="3"/>
  <c r="GM72" i="3" s="1"/>
  <c r="ED72" i="3"/>
  <c r="GN72" i="3" s="1"/>
  <c r="EE72" i="3"/>
  <c r="GO72" i="3" s="1"/>
  <c r="EF72" i="3"/>
  <c r="GP72" i="3" s="1"/>
  <c r="EG72" i="3"/>
  <c r="GQ72" i="3" s="1"/>
  <c r="EH72" i="3"/>
  <c r="GR72" i="3" s="1"/>
  <c r="EI72" i="3"/>
  <c r="GS72" i="3" s="1"/>
  <c r="EJ72" i="3"/>
  <c r="GT72" i="3" s="1"/>
  <c r="EK72" i="3"/>
  <c r="GU72" i="3" s="1"/>
  <c r="EL72" i="3"/>
  <c r="GV72" i="3" s="1"/>
  <c r="EM72" i="3"/>
  <c r="GW72" i="3" s="1"/>
  <c r="EN72" i="3"/>
  <c r="GX72" i="3" s="1"/>
  <c r="EO72" i="3"/>
  <c r="GY72" i="3" s="1"/>
  <c r="EP72" i="3"/>
  <c r="GZ72" i="3" s="1"/>
  <c r="DM73" i="3"/>
  <c r="FW73" i="3" s="1"/>
  <c r="DN73" i="3"/>
  <c r="FX73" i="3" s="1"/>
  <c r="DO73" i="3"/>
  <c r="FY73" i="3" s="1"/>
  <c r="DP73" i="3"/>
  <c r="FZ73" i="3" s="1"/>
  <c r="DQ73" i="3"/>
  <c r="GA73" i="3" s="1"/>
  <c r="DR73" i="3"/>
  <c r="GB73" i="3" s="1"/>
  <c r="DS73" i="3"/>
  <c r="GC73" i="3" s="1"/>
  <c r="DT73" i="3"/>
  <c r="GD73" i="3" s="1"/>
  <c r="DU73" i="3"/>
  <c r="GE73" i="3" s="1"/>
  <c r="DV73" i="3"/>
  <c r="GF73" i="3" s="1"/>
  <c r="DW73" i="3"/>
  <c r="GG73" i="3" s="1"/>
  <c r="DX73" i="3"/>
  <c r="GH73" i="3" s="1"/>
  <c r="DY73" i="3"/>
  <c r="GI73" i="3" s="1"/>
  <c r="DZ73" i="3"/>
  <c r="GJ73" i="3" s="1"/>
  <c r="EA73" i="3"/>
  <c r="GK73" i="3" s="1"/>
  <c r="EB73" i="3"/>
  <c r="GL73" i="3" s="1"/>
  <c r="EC73" i="3"/>
  <c r="GM73" i="3" s="1"/>
  <c r="ED73" i="3"/>
  <c r="GN73" i="3" s="1"/>
  <c r="EE73" i="3"/>
  <c r="GO73" i="3" s="1"/>
  <c r="EF73" i="3"/>
  <c r="GP73" i="3" s="1"/>
  <c r="EG73" i="3"/>
  <c r="GQ73" i="3" s="1"/>
  <c r="EH73" i="3"/>
  <c r="GR73" i="3" s="1"/>
  <c r="EI73" i="3"/>
  <c r="GS73" i="3" s="1"/>
  <c r="EJ73" i="3"/>
  <c r="GT73" i="3" s="1"/>
  <c r="EK73" i="3"/>
  <c r="GU73" i="3" s="1"/>
  <c r="EL73" i="3"/>
  <c r="GV73" i="3" s="1"/>
  <c r="EM73" i="3"/>
  <c r="GW73" i="3" s="1"/>
  <c r="EN73" i="3"/>
  <c r="GX73" i="3" s="1"/>
  <c r="EO73" i="3"/>
  <c r="GY73" i="3" s="1"/>
  <c r="EP73" i="3"/>
  <c r="GZ73" i="3" s="1"/>
  <c r="DM74" i="3"/>
  <c r="FW74" i="3" s="1"/>
  <c r="DN74" i="3"/>
  <c r="FX74" i="3" s="1"/>
  <c r="DO74" i="3"/>
  <c r="FY74" i="3" s="1"/>
  <c r="DP74" i="3"/>
  <c r="FZ74" i="3" s="1"/>
  <c r="DQ74" i="3"/>
  <c r="GA74" i="3" s="1"/>
  <c r="DR74" i="3"/>
  <c r="GB74" i="3" s="1"/>
  <c r="DS74" i="3"/>
  <c r="GC74" i="3" s="1"/>
  <c r="DT74" i="3"/>
  <c r="GD74" i="3" s="1"/>
  <c r="DU74" i="3"/>
  <c r="GE74" i="3" s="1"/>
  <c r="DV74" i="3"/>
  <c r="GF74" i="3" s="1"/>
  <c r="DW74" i="3"/>
  <c r="GG74" i="3" s="1"/>
  <c r="DX74" i="3"/>
  <c r="GH74" i="3" s="1"/>
  <c r="DY74" i="3"/>
  <c r="GI74" i="3" s="1"/>
  <c r="DZ74" i="3"/>
  <c r="GJ74" i="3" s="1"/>
  <c r="EA74" i="3"/>
  <c r="GK74" i="3" s="1"/>
  <c r="EB74" i="3"/>
  <c r="GL74" i="3" s="1"/>
  <c r="EC74" i="3"/>
  <c r="GM74" i="3" s="1"/>
  <c r="ED74" i="3"/>
  <c r="GN74" i="3" s="1"/>
  <c r="EE74" i="3"/>
  <c r="GO74" i="3" s="1"/>
  <c r="EF74" i="3"/>
  <c r="GP74" i="3" s="1"/>
  <c r="EG74" i="3"/>
  <c r="GQ74" i="3" s="1"/>
  <c r="EH74" i="3"/>
  <c r="GR74" i="3" s="1"/>
  <c r="EI74" i="3"/>
  <c r="GS74" i="3" s="1"/>
  <c r="EJ74" i="3"/>
  <c r="GT74" i="3" s="1"/>
  <c r="EK74" i="3"/>
  <c r="GU74" i="3" s="1"/>
  <c r="EL74" i="3"/>
  <c r="GV74" i="3" s="1"/>
  <c r="EM74" i="3"/>
  <c r="GW74" i="3" s="1"/>
  <c r="EN74" i="3"/>
  <c r="GX74" i="3" s="1"/>
  <c r="EO74" i="3"/>
  <c r="GY74" i="3" s="1"/>
  <c r="EP74" i="3"/>
  <c r="GZ74" i="3" s="1"/>
  <c r="DM75" i="3"/>
  <c r="FW75" i="3" s="1"/>
  <c r="DN75" i="3"/>
  <c r="FX75" i="3" s="1"/>
  <c r="DO75" i="3"/>
  <c r="FY75" i="3" s="1"/>
  <c r="DP75" i="3"/>
  <c r="FZ75" i="3" s="1"/>
  <c r="DQ75" i="3"/>
  <c r="GA75" i="3" s="1"/>
  <c r="DR75" i="3"/>
  <c r="GB75" i="3" s="1"/>
  <c r="DS75" i="3"/>
  <c r="GC75" i="3" s="1"/>
  <c r="DT75" i="3"/>
  <c r="GD75" i="3" s="1"/>
  <c r="DU75" i="3"/>
  <c r="GE75" i="3" s="1"/>
  <c r="DV75" i="3"/>
  <c r="GF75" i="3" s="1"/>
  <c r="DW75" i="3"/>
  <c r="GG75" i="3" s="1"/>
  <c r="DX75" i="3"/>
  <c r="GH75" i="3" s="1"/>
  <c r="DY75" i="3"/>
  <c r="GI75" i="3" s="1"/>
  <c r="DZ75" i="3"/>
  <c r="GJ75" i="3" s="1"/>
  <c r="EA75" i="3"/>
  <c r="GK75" i="3" s="1"/>
  <c r="EB75" i="3"/>
  <c r="GL75" i="3" s="1"/>
  <c r="EC75" i="3"/>
  <c r="GM75" i="3" s="1"/>
  <c r="ED75" i="3"/>
  <c r="GN75" i="3" s="1"/>
  <c r="EE75" i="3"/>
  <c r="GO75" i="3" s="1"/>
  <c r="EF75" i="3"/>
  <c r="GP75" i="3" s="1"/>
  <c r="EG75" i="3"/>
  <c r="GQ75" i="3" s="1"/>
  <c r="EH75" i="3"/>
  <c r="GR75" i="3" s="1"/>
  <c r="EI75" i="3"/>
  <c r="GS75" i="3" s="1"/>
  <c r="EJ75" i="3"/>
  <c r="GT75" i="3" s="1"/>
  <c r="EK75" i="3"/>
  <c r="GU75" i="3" s="1"/>
  <c r="EL75" i="3"/>
  <c r="GV75" i="3" s="1"/>
  <c r="EM75" i="3"/>
  <c r="GW75" i="3" s="1"/>
  <c r="EN75" i="3"/>
  <c r="GX75" i="3" s="1"/>
  <c r="EO75" i="3"/>
  <c r="GY75" i="3" s="1"/>
  <c r="EP75" i="3"/>
  <c r="GZ75" i="3" s="1"/>
  <c r="DM76" i="3"/>
  <c r="FW76" i="3" s="1"/>
  <c r="DN76" i="3"/>
  <c r="FX76" i="3" s="1"/>
  <c r="DO76" i="3"/>
  <c r="FY76" i="3" s="1"/>
  <c r="DP76" i="3"/>
  <c r="FZ76" i="3" s="1"/>
  <c r="DQ76" i="3"/>
  <c r="GA76" i="3" s="1"/>
  <c r="DR76" i="3"/>
  <c r="GB76" i="3" s="1"/>
  <c r="DS76" i="3"/>
  <c r="GC76" i="3" s="1"/>
  <c r="DT76" i="3"/>
  <c r="GD76" i="3" s="1"/>
  <c r="DU76" i="3"/>
  <c r="GE76" i="3" s="1"/>
  <c r="DV76" i="3"/>
  <c r="GF76" i="3" s="1"/>
  <c r="DW76" i="3"/>
  <c r="GG76" i="3" s="1"/>
  <c r="DX76" i="3"/>
  <c r="GH76" i="3" s="1"/>
  <c r="DY76" i="3"/>
  <c r="GI76" i="3" s="1"/>
  <c r="DZ76" i="3"/>
  <c r="GJ76" i="3" s="1"/>
  <c r="EA76" i="3"/>
  <c r="GK76" i="3" s="1"/>
  <c r="EB76" i="3"/>
  <c r="GL76" i="3" s="1"/>
  <c r="EC76" i="3"/>
  <c r="GM76" i="3" s="1"/>
  <c r="ED76" i="3"/>
  <c r="GN76" i="3" s="1"/>
  <c r="EE76" i="3"/>
  <c r="GO76" i="3" s="1"/>
  <c r="EF76" i="3"/>
  <c r="GP76" i="3" s="1"/>
  <c r="EG76" i="3"/>
  <c r="GQ76" i="3" s="1"/>
  <c r="EH76" i="3"/>
  <c r="GR76" i="3" s="1"/>
  <c r="EI76" i="3"/>
  <c r="GS76" i="3" s="1"/>
  <c r="EJ76" i="3"/>
  <c r="GT76" i="3" s="1"/>
  <c r="EK76" i="3"/>
  <c r="GU76" i="3" s="1"/>
  <c r="EL76" i="3"/>
  <c r="GV76" i="3" s="1"/>
  <c r="EM76" i="3"/>
  <c r="GW76" i="3" s="1"/>
  <c r="EN76" i="3"/>
  <c r="GX76" i="3" s="1"/>
  <c r="EO76" i="3"/>
  <c r="GY76" i="3" s="1"/>
  <c r="EP76" i="3"/>
  <c r="GZ76" i="3" s="1"/>
  <c r="DM77" i="3"/>
  <c r="FW77" i="3" s="1"/>
  <c r="DN77" i="3"/>
  <c r="FX77" i="3" s="1"/>
  <c r="DO77" i="3"/>
  <c r="FY77" i="3" s="1"/>
  <c r="DP77" i="3"/>
  <c r="FZ77" i="3" s="1"/>
  <c r="DQ77" i="3"/>
  <c r="GA77" i="3" s="1"/>
  <c r="DR77" i="3"/>
  <c r="GB77" i="3" s="1"/>
  <c r="DS77" i="3"/>
  <c r="GC77" i="3" s="1"/>
  <c r="DT77" i="3"/>
  <c r="GD77" i="3" s="1"/>
  <c r="DU77" i="3"/>
  <c r="GE77" i="3" s="1"/>
  <c r="DV77" i="3"/>
  <c r="GF77" i="3" s="1"/>
  <c r="DW77" i="3"/>
  <c r="GG77" i="3" s="1"/>
  <c r="DX77" i="3"/>
  <c r="GH77" i="3" s="1"/>
  <c r="DY77" i="3"/>
  <c r="GI77" i="3" s="1"/>
  <c r="DZ77" i="3"/>
  <c r="GJ77" i="3" s="1"/>
  <c r="EA77" i="3"/>
  <c r="GK77" i="3" s="1"/>
  <c r="EB77" i="3"/>
  <c r="GL77" i="3" s="1"/>
  <c r="EC77" i="3"/>
  <c r="GM77" i="3" s="1"/>
  <c r="ED77" i="3"/>
  <c r="GN77" i="3" s="1"/>
  <c r="EE77" i="3"/>
  <c r="GO77" i="3" s="1"/>
  <c r="EF77" i="3"/>
  <c r="GP77" i="3" s="1"/>
  <c r="EG77" i="3"/>
  <c r="GQ77" i="3" s="1"/>
  <c r="EH77" i="3"/>
  <c r="GR77" i="3" s="1"/>
  <c r="EI77" i="3"/>
  <c r="GS77" i="3" s="1"/>
  <c r="EJ77" i="3"/>
  <c r="GT77" i="3" s="1"/>
  <c r="EK77" i="3"/>
  <c r="GU77" i="3" s="1"/>
  <c r="EL77" i="3"/>
  <c r="GV77" i="3" s="1"/>
  <c r="EM77" i="3"/>
  <c r="GW77" i="3" s="1"/>
  <c r="EN77" i="3"/>
  <c r="GX77" i="3" s="1"/>
  <c r="EO77" i="3"/>
  <c r="GY77" i="3" s="1"/>
  <c r="EP77" i="3"/>
  <c r="GZ77" i="3" s="1"/>
  <c r="DM78" i="3"/>
  <c r="FW78" i="3" s="1"/>
  <c r="DN78" i="3"/>
  <c r="FX78" i="3" s="1"/>
  <c r="DO78" i="3"/>
  <c r="FY78" i="3" s="1"/>
  <c r="DP78" i="3"/>
  <c r="FZ78" i="3" s="1"/>
  <c r="DQ78" i="3"/>
  <c r="GA78" i="3" s="1"/>
  <c r="DR78" i="3"/>
  <c r="GB78" i="3" s="1"/>
  <c r="DS78" i="3"/>
  <c r="GC78" i="3" s="1"/>
  <c r="DT78" i="3"/>
  <c r="GD78" i="3" s="1"/>
  <c r="DU78" i="3"/>
  <c r="GE78" i="3" s="1"/>
  <c r="DV78" i="3"/>
  <c r="GF78" i="3" s="1"/>
  <c r="DW78" i="3"/>
  <c r="GG78" i="3" s="1"/>
  <c r="DX78" i="3"/>
  <c r="GH78" i="3" s="1"/>
  <c r="DY78" i="3"/>
  <c r="GI78" i="3" s="1"/>
  <c r="DZ78" i="3"/>
  <c r="GJ78" i="3" s="1"/>
  <c r="EA78" i="3"/>
  <c r="GK78" i="3" s="1"/>
  <c r="EB78" i="3"/>
  <c r="GL78" i="3" s="1"/>
  <c r="EC78" i="3"/>
  <c r="GM78" i="3" s="1"/>
  <c r="ED78" i="3"/>
  <c r="GN78" i="3" s="1"/>
  <c r="EE78" i="3"/>
  <c r="GO78" i="3" s="1"/>
  <c r="EF78" i="3"/>
  <c r="GP78" i="3" s="1"/>
  <c r="EG78" i="3"/>
  <c r="GQ78" i="3" s="1"/>
  <c r="EH78" i="3"/>
  <c r="GR78" i="3" s="1"/>
  <c r="EI78" i="3"/>
  <c r="GS78" i="3" s="1"/>
  <c r="EJ78" i="3"/>
  <c r="GT78" i="3" s="1"/>
  <c r="EK78" i="3"/>
  <c r="GU78" i="3" s="1"/>
  <c r="EL78" i="3"/>
  <c r="GV78" i="3" s="1"/>
  <c r="EM78" i="3"/>
  <c r="GW78" i="3" s="1"/>
  <c r="EN78" i="3"/>
  <c r="GX78" i="3" s="1"/>
  <c r="EO78" i="3"/>
  <c r="GY78" i="3" s="1"/>
  <c r="EP78" i="3"/>
  <c r="GZ78" i="3" s="1"/>
  <c r="DM79" i="3"/>
  <c r="FW79" i="3" s="1"/>
  <c r="DN79" i="3"/>
  <c r="FX79" i="3" s="1"/>
  <c r="DO79" i="3"/>
  <c r="FY79" i="3" s="1"/>
  <c r="DP79" i="3"/>
  <c r="FZ79" i="3" s="1"/>
  <c r="DQ79" i="3"/>
  <c r="GA79" i="3" s="1"/>
  <c r="DR79" i="3"/>
  <c r="GB79" i="3" s="1"/>
  <c r="DS79" i="3"/>
  <c r="GC79" i="3" s="1"/>
  <c r="DT79" i="3"/>
  <c r="GD79" i="3" s="1"/>
  <c r="DU79" i="3"/>
  <c r="GE79" i="3" s="1"/>
  <c r="DV79" i="3"/>
  <c r="GF79" i="3" s="1"/>
  <c r="DW79" i="3"/>
  <c r="GG79" i="3" s="1"/>
  <c r="DX79" i="3"/>
  <c r="GH79" i="3" s="1"/>
  <c r="DY79" i="3"/>
  <c r="GI79" i="3" s="1"/>
  <c r="DZ79" i="3"/>
  <c r="GJ79" i="3" s="1"/>
  <c r="EA79" i="3"/>
  <c r="GK79" i="3" s="1"/>
  <c r="EB79" i="3"/>
  <c r="GL79" i="3" s="1"/>
  <c r="EC79" i="3"/>
  <c r="GM79" i="3" s="1"/>
  <c r="ED79" i="3"/>
  <c r="GN79" i="3" s="1"/>
  <c r="EE79" i="3"/>
  <c r="GO79" i="3" s="1"/>
  <c r="EF79" i="3"/>
  <c r="GP79" i="3" s="1"/>
  <c r="EG79" i="3"/>
  <c r="GQ79" i="3" s="1"/>
  <c r="EH79" i="3"/>
  <c r="GR79" i="3" s="1"/>
  <c r="EI79" i="3"/>
  <c r="GS79" i="3" s="1"/>
  <c r="EJ79" i="3"/>
  <c r="GT79" i="3" s="1"/>
  <c r="EK79" i="3"/>
  <c r="GU79" i="3" s="1"/>
  <c r="EL79" i="3"/>
  <c r="GV79" i="3" s="1"/>
  <c r="EM79" i="3"/>
  <c r="GW79" i="3" s="1"/>
  <c r="EN79" i="3"/>
  <c r="GX79" i="3" s="1"/>
  <c r="EO79" i="3"/>
  <c r="GY79" i="3" s="1"/>
  <c r="EP79" i="3"/>
  <c r="GZ79" i="3" s="1"/>
  <c r="DM80" i="3"/>
  <c r="FW80" i="3" s="1"/>
  <c r="DN80" i="3"/>
  <c r="FX80" i="3" s="1"/>
  <c r="DO80" i="3"/>
  <c r="FY80" i="3" s="1"/>
  <c r="DP80" i="3"/>
  <c r="FZ80" i="3" s="1"/>
  <c r="DQ80" i="3"/>
  <c r="GA80" i="3" s="1"/>
  <c r="DR80" i="3"/>
  <c r="GB80" i="3" s="1"/>
  <c r="DS80" i="3"/>
  <c r="GC80" i="3" s="1"/>
  <c r="DT80" i="3"/>
  <c r="GD80" i="3" s="1"/>
  <c r="DU80" i="3"/>
  <c r="GE80" i="3" s="1"/>
  <c r="DV80" i="3"/>
  <c r="GF80" i="3" s="1"/>
  <c r="DW80" i="3"/>
  <c r="GG80" i="3" s="1"/>
  <c r="DX80" i="3"/>
  <c r="GH80" i="3" s="1"/>
  <c r="DY80" i="3"/>
  <c r="GI80" i="3" s="1"/>
  <c r="DZ80" i="3"/>
  <c r="GJ80" i="3" s="1"/>
  <c r="EA80" i="3"/>
  <c r="GK80" i="3" s="1"/>
  <c r="EB80" i="3"/>
  <c r="GL80" i="3" s="1"/>
  <c r="EC80" i="3"/>
  <c r="GM80" i="3" s="1"/>
  <c r="ED80" i="3"/>
  <c r="GN80" i="3" s="1"/>
  <c r="EE80" i="3"/>
  <c r="GO80" i="3" s="1"/>
  <c r="EF80" i="3"/>
  <c r="GP80" i="3" s="1"/>
  <c r="EG80" i="3"/>
  <c r="GQ80" i="3" s="1"/>
  <c r="EH80" i="3"/>
  <c r="GR80" i="3" s="1"/>
  <c r="EI80" i="3"/>
  <c r="GS80" i="3" s="1"/>
  <c r="EJ80" i="3"/>
  <c r="GT80" i="3" s="1"/>
  <c r="EK80" i="3"/>
  <c r="GU80" i="3" s="1"/>
  <c r="EL80" i="3"/>
  <c r="GV80" i="3" s="1"/>
  <c r="EM80" i="3"/>
  <c r="GW80" i="3" s="1"/>
  <c r="EN80" i="3"/>
  <c r="GX80" i="3" s="1"/>
  <c r="EO80" i="3"/>
  <c r="GY80" i="3" s="1"/>
  <c r="EP80" i="3"/>
  <c r="GZ80" i="3" s="1"/>
  <c r="DM81" i="3"/>
  <c r="FW81" i="3" s="1"/>
  <c r="DN81" i="3"/>
  <c r="FX81" i="3" s="1"/>
  <c r="DO81" i="3"/>
  <c r="FY81" i="3" s="1"/>
  <c r="DP81" i="3"/>
  <c r="FZ81" i="3" s="1"/>
  <c r="DQ81" i="3"/>
  <c r="GA81" i="3" s="1"/>
  <c r="DR81" i="3"/>
  <c r="GB81" i="3" s="1"/>
  <c r="DS81" i="3"/>
  <c r="GC81" i="3" s="1"/>
  <c r="DT81" i="3"/>
  <c r="GD81" i="3" s="1"/>
  <c r="DU81" i="3"/>
  <c r="GE81" i="3" s="1"/>
  <c r="DV81" i="3"/>
  <c r="GF81" i="3" s="1"/>
  <c r="DW81" i="3"/>
  <c r="GG81" i="3" s="1"/>
  <c r="DX81" i="3"/>
  <c r="GH81" i="3" s="1"/>
  <c r="DY81" i="3"/>
  <c r="GI81" i="3" s="1"/>
  <c r="DZ81" i="3"/>
  <c r="GJ81" i="3" s="1"/>
  <c r="EA81" i="3"/>
  <c r="GK81" i="3" s="1"/>
  <c r="EB81" i="3"/>
  <c r="GL81" i="3" s="1"/>
  <c r="EC81" i="3"/>
  <c r="GM81" i="3" s="1"/>
  <c r="ED81" i="3"/>
  <c r="GN81" i="3" s="1"/>
  <c r="EE81" i="3"/>
  <c r="GO81" i="3" s="1"/>
  <c r="EF81" i="3"/>
  <c r="GP81" i="3" s="1"/>
  <c r="EG81" i="3"/>
  <c r="GQ81" i="3" s="1"/>
  <c r="EH81" i="3"/>
  <c r="GR81" i="3" s="1"/>
  <c r="EI81" i="3"/>
  <c r="GS81" i="3" s="1"/>
  <c r="EJ81" i="3"/>
  <c r="GT81" i="3" s="1"/>
  <c r="EK81" i="3"/>
  <c r="GU81" i="3" s="1"/>
  <c r="EL81" i="3"/>
  <c r="GV81" i="3" s="1"/>
  <c r="EM81" i="3"/>
  <c r="GW81" i="3" s="1"/>
  <c r="EN81" i="3"/>
  <c r="GX81" i="3" s="1"/>
  <c r="EO81" i="3"/>
  <c r="GY81" i="3" s="1"/>
  <c r="EP81" i="3"/>
  <c r="GZ81" i="3" s="1"/>
  <c r="DM82" i="3"/>
  <c r="FW82" i="3" s="1"/>
  <c r="DN82" i="3"/>
  <c r="FX82" i="3" s="1"/>
  <c r="DO82" i="3"/>
  <c r="FY82" i="3" s="1"/>
  <c r="DP82" i="3"/>
  <c r="FZ82" i="3" s="1"/>
  <c r="DQ82" i="3"/>
  <c r="GA82" i="3" s="1"/>
  <c r="DR82" i="3"/>
  <c r="GB82" i="3" s="1"/>
  <c r="DS82" i="3"/>
  <c r="GC82" i="3" s="1"/>
  <c r="DT82" i="3"/>
  <c r="GD82" i="3" s="1"/>
  <c r="DU82" i="3"/>
  <c r="GE82" i="3" s="1"/>
  <c r="DV82" i="3"/>
  <c r="GF82" i="3" s="1"/>
  <c r="DW82" i="3"/>
  <c r="GG82" i="3" s="1"/>
  <c r="DX82" i="3"/>
  <c r="GH82" i="3" s="1"/>
  <c r="DY82" i="3"/>
  <c r="GI82" i="3" s="1"/>
  <c r="DZ82" i="3"/>
  <c r="GJ82" i="3" s="1"/>
  <c r="EA82" i="3"/>
  <c r="GK82" i="3" s="1"/>
  <c r="EB82" i="3"/>
  <c r="GL82" i="3" s="1"/>
  <c r="EC82" i="3"/>
  <c r="GM82" i="3" s="1"/>
  <c r="ED82" i="3"/>
  <c r="GN82" i="3" s="1"/>
  <c r="EE82" i="3"/>
  <c r="GO82" i="3" s="1"/>
  <c r="EF82" i="3"/>
  <c r="GP82" i="3" s="1"/>
  <c r="EG82" i="3"/>
  <c r="GQ82" i="3" s="1"/>
  <c r="EH82" i="3"/>
  <c r="GR82" i="3" s="1"/>
  <c r="EI82" i="3"/>
  <c r="GS82" i="3" s="1"/>
  <c r="EJ82" i="3"/>
  <c r="GT82" i="3" s="1"/>
  <c r="EK82" i="3"/>
  <c r="GU82" i="3" s="1"/>
  <c r="EL82" i="3"/>
  <c r="GV82" i="3" s="1"/>
  <c r="EM82" i="3"/>
  <c r="GW82" i="3" s="1"/>
  <c r="EN82" i="3"/>
  <c r="GX82" i="3" s="1"/>
  <c r="EO82" i="3"/>
  <c r="GY82" i="3" s="1"/>
  <c r="EP82" i="3"/>
  <c r="GZ82" i="3" s="1"/>
  <c r="DM83" i="3"/>
  <c r="FW83" i="3" s="1"/>
  <c r="DN83" i="3"/>
  <c r="FX83" i="3" s="1"/>
  <c r="DO83" i="3"/>
  <c r="FY83" i="3" s="1"/>
  <c r="DP83" i="3"/>
  <c r="FZ83" i="3" s="1"/>
  <c r="DQ83" i="3"/>
  <c r="GA83" i="3" s="1"/>
  <c r="DR83" i="3"/>
  <c r="GB83" i="3" s="1"/>
  <c r="DS83" i="3"/>
  <c r="GC83" i="3" s="1"/>
  <c r="DT83" i="3"/>
  <c r="GD83" i="3" s="1"/>
  <c r="DU83" i="3"/>
  <c r="GE83" i="3" s="1"/>
  <c r="DV83" i="3"/>
  <c r="GF83" i="3" s="1"/>
  <c r="DW83" i="3"/>
  <c r="GG83" i="3" s="1"/>
  <c r="DX83" i="3"/>
  <c r="GH83" i="3" s="1"/>
  <c r="DY83" i="3"/>
  <c r="GI83" i="3" s="1"/>
  <c r="DZ83" i="3"/>
  <c r="GJ83" i="3" s="1"/>
  <c r="EA83" i="3"/>
  <c r="GK83" i="3" s="1"/>
  <c r="EB83" i="3"/>
  <c r="GL83" i="3" s="1"/>
  <c r="EC83" i="3"/>
  <c r="GM83" i="3" s="1"/>
  <c r="ED83" i="3"/>
  <c r="GN83" i="3" s="1"/>
  <c r="EE83" i="3"/>
  <c r="GO83" i="3" s="1"/>
  <c r="EF83" i="3"/>
  <c r="GP83" i="3" s="1"/>
  <c r="EG83" i="3"/>
  <c r="GQ83" i="3" s="1"/>
  <c r="EH83" i="3"/>
  <c r="GR83" i="3" s="1"/>
  <c r="EI83" i="3"/>
  <c r="GS83" i="3" s="1"/>
  <c r="EJ83" i="3"/>
  <c r="GT83" i="3" s="1"/>
  <c r="EK83" i="3"/>
  <c r="GU83" i="3" s="1"/>
  <c r="EL83" i="3"/>
  <c r="GV83" i="3" s="1"/>
  <c r="EM83" i="3"/>
  <c r="GW83" i="3" s="1"/>
  <c r="EN83" i="3"/>
  <c r="GX83" i="3" s="1"/>
  <c r="EO83" i="3"/>
  <c r="GY83" i="3" s="1"/>
  <c r="EP83" i="3"/>
  <c r="GZ83" i="3" s="1"/>
  <c r="DM84" i="3"/>
  <c r="FW84" i="3" s="1"/>
  <c r="DN84" i="3"/>
  <c r="FX84" i="3" s="1"/>
  <c r="DO84" i="3"/>
  <c r="FY84" i="3" s="1"/>
  <c r="DP84" i="3"/>
  <c r="FZ84" i="3" s="1"/>
  <c r="DQ84" i="3"/>
  <c r="GA84" i="3" s="1"/>
  <c r="DR84" i="3"/>
  <c r="GB84" i="3" s="1"/>
  <c r="DS84" i="3"/>
  <c r="GC84" i="3" s="1"/>
  <c r="DT84" i="3"/>
  <c r="GD84" i="3" s="1"/>
  <c r="DU84" i="3"/>
  <c r="GE84" i="3" s="1"/>
  <c r="DV84" i="3"/>
  <c r="GF84" i="3" s="1"/>
  <c r="DW84" i="3"/>
  <c r="GG84" i="3" s="1"/>
  <c r="DX84" i="3"/>
  <c r="GH84" i="3" s="1"/>
  <c r="DY84" i="3"/>
  <c r="GI84" i="3" s="1"/>
  <c r="DZ84" i="3"/>
  <c r="GJ84" i="3" s="1"/>
  <c r="EA84" i="3"/>
  <c r="GK84" i="3" s="1"/>
  <c r="EB84" i="3"/>
  <c r="GL84" i="3" s="1"/>
  <c r="EC84" i="3"/>
  <c r="GM84" i="3" s="1"/>
  <c r="ED84" i="3"/>
  <c r="GN84" i="3" s="1"/>
  <c r="EE84" i="3"/>
  <c r="GO84" i="3" s="1"/>
  <c r="EF84" i="3"/>
  <c r="GP84" i="3" s="1"/>
  <c r="EG84" i="3"/>
  <c r="GQ84" i="3" s="1"/>
  <c r="EH84" i="3"/>
  <c r="GR84" i="3" s="1"/>
  <c r="EI84" i="3"/>
  <c r="GS84" i="3" s="1"/>
  <c r="EJ84" i="3"/>
  <c r="GT84" i="3" s="1"/>
  <c r="EK84" i="3"/>
  <c r="GU84" i="3" s="1"/>
  <c r="EL84" i="3"/>
  <c r="GV84" i="3" s="1"/>
  <c r="EM84" i="3"/>
  <c r="GW84" i="3" s="1"/>
  <c r="EN84" i="3"/>
  <c r="GX84" i="3" s="1"/>
  <c r="EO84" i="3"/>
  <c r="GY84" i="3" s="1"/>
  <c r="EP84" i="3"/>
  <c r="GZ84" i="3" s="1"/>
  <c r="DM85" i="3"/>
  <c r="FW85" i="3" s="1"/>
  <c r="DN85" i="3"/>
  <c r="FX85" i="3" s="1"/>
  <c r="DO85" i="3"/>
  <c r="FY85" i="3" s="1"/>
  <c r="DP85" i="3"/>
  <c r="FZ85" i="3" s="1"/>
  <c r="DQ85" i="3"/>
  <c r="GA85" i="3" s="1"/>
  <c r="DR85" i="3"/>
  <c r="GB85" i="3" s="1"/>
  <c r="DS85" i="3"/>
  <c r="GC85" i="3" s="1"/>
  <c r="DT85" i="3"/>
  <c r="GD85" i="3" s="1"/>
  <c r="DU85" i="3"/>
  <c r="GE85" i="3" s="1"/>
  <c r="DV85" i="3"/>
  <c r="GF85" i="3" s="1"/>
  <c r="DW85" i="3"/>
  <c r="GG85" i="3" s="1"/>
  <c r="DX85" i="3"/>
  <c r="GH85" i="3" s="1"/>
  <c r="DY85" i="3"/>
  <c r="GI85" i="3" s="1"/>
  <c r="DZ85" i="3"/>
  <c r="GJ85" i="3" s="1"/>
  <c r="EA85" i="3"/>
  <c r="GK85" i="3" s="1"/>
  <c r="EB85" i="3"/>
  <c r="GL85" i="3" s="1"/>
  <c r="EC85" i="3"/>
  <c r="GM85" i="3" s="1"/>
  <c r="ED85" i="3"/>
  <c r="GN85" i="3" s="1"/>
  <c r="EE85" i="3"/>
  <c r="GO85" i="3" s="1"/>
  <c r="EF85" i="3"/>
  <c r="GP85" i="3" s="1"/>
  <c r="EG85" i="3"/>
  <c r="GQ85" i="3" s="1"/>
  <c r="EH85" i="3"/>
  <c r="GR85" i="3" s="1"/>
  <c r="EI85" i="3"/>
  <c r="GS85" i="3" s="1"/>
  <c r="EJ85" i="3"/>
  <c r="GT85" i="3" s="1"/>
  <c r="EK85" i="3"/>
  <c r="GU85" i="3" s="1"/>
  <c r="EL85" i="3"/>
  <c r="GV85" i="3" s="1"/>
  <c r="EM85" i="3"/>
  <c r="GW85" i="3" s="1"/>
  <c r="EN85" i="3"/>
  <c r="GX85" i="3" s="1"/>
  <c r="EO85" i="3"/>
  <c r="GY85" i="3" s="1"/>
  <c r="EP85" i="3"/>
  <c r="GZ85" i="3" s="1"/>
  <c r="DM86" i="3"/>
  <c r="FW86" i="3" s="1"/>
  <c r="DN86" i="3"/>
  <c r="FX86" i="3" s="1"/>
  <c r="DO86" i="3"/>
  <c r="FY86" i="3" s="1"/>
  <c r="DP86" i="3"/>
  <c r="FZ86" i="3" s="1"/>
  <c r="DQ86" i="3"/>
  <c r="GA86" i="3" s="1"/>
  <c r="DR86" i="3"/>
  <c r="GB86" i="3" s="1"/>
  <c r="DS86" i="3"/>
  <c r="GC86" i="3" s="1"/>
  <c r="DT86" i="3"/>
  <c r="GD86" i="3" s="1"/>
  <c r="DU86" i="3"/>
  <c r="GE86" i="3" s="1"/>
  <c r="DV86" i="3"/>
  <c r="GF86" i="3" s="1"/>
  <c r="DW86" i="3"/>
  <c r="GG86" i="3" s="1"/>
  <c r="DX86" i="3"/>
  <c r="GH86" i="3" s="1"/>
  <c r="DY86" i="3"/>
  <c r="GI86" i="3" s="1"/>
  <c r="DZ86" i="3"/>
  <c r="GJ86" i="3" s="1"/>
  <c r="EA86" i="3"/>
  <c r="GK86" i="3" s="1"/>
  <c r="EB86" i="3"/>
  <c r="GL86" i="3" s="1"/>
  <c r="EC86" i="3"/>
  <c r="GM86" i="3" s="1"/>
  <c r="ED86" i="3"/>
  <c r="GN86" i="3" s="1"/>
  <c r="EE86" i="3"/>
  <c r="GO86" i="3" s="1"/>
  <c r="EF86" i="3"/>
  <c r="GP86" i="3" s="1"/>
  <c r="EG86" i="3"/>
  <c r="GQ86" i="3" s="1"/>
  <c r="EH86" i="3"/>
  <c r="GR86" i="3" s="1"/>
  <c r="EI86" i="3"/>
  <c r="GS86" i="3" s="1"/>
  <c r="EJ86" i="3"/>
  <c r="GT86" i="3" s="1"/>
  <c r="EK86" i="3"/>
  <c r="GU86" i="3" s="1"/>
  <c r="EL86" i="3"/>
  <c r="GV86" i="3" s="1"/>
  <c r="EM86" i="3"/>
  <c r="GW86" i="3" s="1"/>
  <c r="EN86" i="3"/>
  <c r="GX86" i="3" s="1"/>
  <c r="EO86" i="3"/>
  <c r="GY86" i="3" s="1"/>
  <c r="EP86" i="3"/>
  <c r="GZ86" i="3" s="1"/>
  <c r="DM87" i="3"/>
  <c r="FW87" i="3" s="1"/>
  <c r="DN87" i="3"/>
  <c r="FX87" i="3" s="1"/>
  <c r="DO87" i="3"/>
  <c r="FY87" i="3" s="1"/>
  <c r="DP87" i="3"/>
  <c r="FZ87" i="3" s="1"/>
  <c r="DQ87" i="3"/>
  <c r="GA87" i="3" s="1"/>
  <c r="DR87" i="3"/>
  <c r="GB87" i="3" s="1"/>
  <c r="DS87" i="3"/>
  <c r="GC87" i="3" s="1"/>
  <c r="DT87" i="3"/>
  <c r="GD87" i="3" s="1"/>
  <c r="DU87" i="3"/>
  <c r="GE87" i="3" s="1"/>
  <c r="DV87" i="3"/>
  <c r="GF87" i="3" s="1"/>
  <c r="DW87" i="3"/>
  <c r="GG87" i="3" s="1"/>
  <c r="DX87" i="3"/>
  <c r="GH87" i="3" s="1"/>
  <c r="DY87" i="3"/>
  <c r="GI87" i="3" s="1"/>
  <c r="DZ87" i="3"/>
  <c r="GJ87" i="3" s="1"/>
  <c r="EA87" i="3"/>
  <c r="GK87" i="3" s="1"/>
  <c r="EB87" i="3"/>
  <c r="GL87" i="3" s="1"/>
  <c r="EC87" i="3"/>
  <c r="GM87" i="3" s="1"/>
  <c r="ED87" i="3"/>
  <c r="GN87" i="3" s="1"/>
  <c r="EE87" i="3"/>
  <c r="GO87" i="3" s="1"/>
  <c r="EF87" i="3"/>
  <c r="GP87" i="3" s="1"/>
  <c r="EG87" i="3"/>
  <c r="GQ87" i="3" s="1"/>
  <c r="EH87" i="3"/>
  <c r="GR87" i="3" s="1"/>
  <c r="EI87" i="3"/>
  <c r="GS87" i="3" s="1"/>
  <c r="EJ87" i="3"/>
  <c r="GT87" i="3" s="1"/>
  <c r="EK87" i="3"/>
  <c r="GU87" i="3" s="1"/>
  <c r="EL87" i="3"/>
  <c r="GV87" i="3" s="1"/>
  <c r="EM87" i="3"/>
  <c r="GW87" i="3" s="1"/>
  <c r="EN87" i="3"/>
  <c r="GX87" i="3" s="1"/>
  <c r="EO87" i="3"/>
  <c r="GY87" i="3" s="1"/>
  <c r="EP87" i="3"/>
  <c r="GZ87" i="3" s="1"/>
  <c r="DM88" i="3"/>
  <c r="FW88" i="3" s="1"/>
  <c r="DN88" i="3"/>
  <c r="FX88" i="3" s="1"/>
  <c r="DO88" i="3"/>
  <c r="FY88" i="3" s="1"/>
  <c r="DP88" i="3"/>
  <c r="FZ88" i="3" s="1"/>
  <c r="DQ88" i="3"/>
  <c r="GA88" i="3" s="1"/>
  <c r="DR88" i="3"/>
  <c r="GB88" i="3" s="1"/>
  <c r="DS88" i="3"/>
  <c r="GC88" i="3" s="1"/>
  <c r="DT88" i="3"/>
  <c r="GD88" i="3" s="1"/>
  <c r="DU88" i="3"/>
  <c r="GE88" i="3" s="1"/>
  <c r="DV88" i="3"/>
  <c r="GF88" i="3" s="1"/>
  <c r="DW88" i="3"/>
  <c r="GG88" i="3" s="1"/>
  <c r="DX88" i="3"/>
  <c r="GH88" i="3" s="1"/>
  <c r="DY88" i="3"/>
  <c r="GI88" i="3" s="1"/>
  <c r="DZ88" i="3"/>
  <c r="GJ88" i="3" s="1"/>
  <c r="EA88" i="3"/>
  <c r="GK88" i="3" s="1"/>
  <c r="EB88" i="3"/>
  <c r="GL88" i="3" s="1"/>
  <c r="EC88" i="3"/>
  <c r="GM88" i="3" s="1"/>
  <c r="ED88" i="3"/>
  <c r="GN88" i="3" s="1"/>
  <c r="EE88" i="3"/>
  <c r="GO88" i="3" s="1"/>
  <c r="EF88" i="3"/>
  <c r="GP88" i="3" s="1"/>
  <c r="EG88" i="3"/>
  <c r="GQ88" i="3" s="1"/>
  <c r="EH88" i="3"/>
  <c r="GR88" i="3" s="1"/>
  <c r="EI88" i="3"/>
  <c r="GS88" i="3" s="1"/>
  <c r="EJ88" i="3"/>
  <c r="GT88" i="3" s="1"/>
  <c r="EK88" i="3"/>
  <c r="GU88" i="3" s="1"/>
  <c r="EL88" i="3"/>
  <c r="GV88" i="3" s="1"/>
  <c r="EM88" i="3"/>
  <c r="GW88" i="3" s="1"/>
  <c r="EN88" i="3"/>
  <c r="GX88" i="3" s="1"/>
  <c r="EO88" i="3"/>
  <c r="GY88" i="3" s="1"/>
  <c r="EP88" i="3"/>
  <c r="GZ88" i="3" s="1"/>
  <c r="DM89" i="3"/>
  <c r="FW89" i="3" s="1"/>
  <c r="DN89" i="3"/>
  <c r="FX89" i="3" s="1"/>
  <c r="DO89" i="3"/>
  <c r="FY89" i="3" s="1"/>
  <c r="DP89" i="3"/>
  <c r="FZ89" i="3" s="1"/>
  <c r="DQ89" i="3"/>
  <c r="GA89" i="3" s="1"/>
  <c r="DR89" i="3"/>
  <c r="GB89" i="3" s="1"/>
  <c r="DS89" i="3"/>
  <c r="GC89" i="3" s="1"/>
  <c r="DT89" i="3"/>
  <c r="GD89" i="3" s="1"/>
  <c r="DU89" i="3"/>
  <c r="GE89" i="3" s="1"/>
  <c r="DV89" i="3"/>
  <c r="GF89" i="3" s="1"/>
  <c r="DW89" i="3"/>
  <c r="GG89" i="3" s="1"/>
  <c r="DX89" i="3"/>
  <c r="GH89" i="3" s="1"/>
  <c r="DY89" i="3"/>
  <c r="GI89" i="3" s="1"/>
  <c r="DZ89" i="3"/>
  <c r="GJ89" i="3" s="1"/>
  <c r="EA89" i="3"/>
  <c r="GK89" i="3" s="1"/>
  <c r="EB89" i="3"/>
  <c r="GL89" i="3" s="1"/>
  <c r="EC89" i="3"/>
  <c r="GM89" i="3" s="1"/>
  <c r="ED89" i="3"/>
  <c r="GN89" i="3" s="1"/>
  <c r="EE89" i="3"/>
  <c r="GO89" i="3" s="1"/>
  <c r="EF89" i="3"/>
  <c r="GP89" i="3" s="1"/>
  <c r="EG89" i="3"/>
  <c r="GQ89" i="3" s="1"/>
  <c r="EH89" i="3"/>
  <c r="GR89" i="3" s="1"/>
  <c r="EI89" i="3"/>
  <c r="GS89" i="3" s="1"/>
  <c r="EJ89" i="3"/>
  <c r="GT89" i="3" s="1"/>
  <c r="EK89" i="3"/>
  <c r="GU89" i="3" s="1"/>
  <c r="EL89" i="3"/>
  <c r="GV89" i="3" s="1"/>
  <c r="EM89" i="3"/>
  <c r="GW89" i="3" s="1"/>
  <c r="EN89" i="3"/>
  <c r="GX89" i="3" s="1"/>
  <c r="EO89" i="3"/>
  <c r="GY89" i="3" s="1"/>
  <c r="EP89" i="3"/>
  <c r="GZ89" i="3" s="1"/>
  <c r="DM90" i="3"/>
  <c r="FW90" i="3" s="1"/>
  <c r="DN90" i="3"/>
  <c r="FX90" i="3" s="1"/>
  <c r="DO90" i="3"/>
  <c r="FY90" i="3" s="1"/>
  <c r="DP90" i="3"/>
  <c r="FZ90" i="3" s="1"/>
  <c r="DQ90" i="3"/>
  <c r="GA90" i="3" s="1"/>
  <c r="DR90" i="3"/>
  <c r="GB90" i="3" s="1"/>
  <c r="DS90" i="3"/>
  <c r="GC90" i="3" s="1"/>
  <c r="DT90" i="3"/>
  <c r="GD90" i="3" s="1"/>
  <c r="DU90" i="3"/>
  <c r="GE90" i="3" s="1"/>
  <c r="DV90" i="3"/>
  <c r="GF90" i="3" s="1"/>
  <c r="DW90" i="3"/>
  <c r="GG90" i="3" s="1"/>
  <c r="DX90" i="3"/>
  <c r="GH90" i="3" s="1"/>
  <c r="DY90" i="3"/>
  <c r="GI90" i="3" s="1"/>
  <c r="DZ90" i="3"/>
  <c r="GJ90" i="3" s="1"/>
  <c r="EA90" i="3"/>
  <c r="GK90" i="3" s="1"/>
  <c r="EB90" i="3"/>
  <c r="GL90" i="3" s="1"/>
  <c r="EC90" i="3"/>
  <c r="GM90" i="3" s="1"/>
  <c r="ED90" i="3"/>
  <c r="GN90" i="3" s="1"/>
  <c r="EE90" i="3"/>
  <c r="GO90" i="3" s="1"/>
  <c r="EF90" i="3"/>
  <c r="GP90" i="3" s="1"/>
  <c r="EG90" i="3"/>
  <c r="GQ90" i="3" s="1"/>
  <c r="EH90" i="3"/>
  <c r="GR90" i="3" s="1"/>
  <c r="EI90" i="3"/>
  <c r="GS90" i="3" s="1"/>
  <c r="EJ90" i="3"/>
  <c r="GT90" i="3" s="1"/>
  <c r="EK90" i="3"/>
  <c r="GU90" i="3" s="1"/>
  <c r="EL90" i="3"/>
  <c r="GV90" i="3" s="1"/>
  <c r="EM90" i="3"/>
  <c r="GW90" i="3" s="1"/>
  <c r="EN90" i="3"/>
  <c r="GX90" i="3" s="1"/>
  <c r="EO90" i="3"/>
  <c r="GY90" i="3" s="1"/>
  <c r="EP90" i="3"/>
  <c r="GZ90" i="3" s="1"/>
  <c r="DM91" i="3"/>
  <c r="FW91" i="3" s="1"/>
  <c r="DN91" i="3"/>
  <c r="FX91" i="3" s="1"/>
  <c r="DO91" i="3"/>
  <c r="FY91" i="3" s="1"/>
  <c r="DP91" i="3"/>
  <c r="FZ91" i="3" s="1"/>
  <c r="DQ91" i="3"/>
  <c r="GA91" i="3" s="1"/>
  <c r="DR91" i="3"/>
  <c r="GB91" i="3" s="1"/>
  <c r="DS91" i="3"/>
  <c r="GC91" i="3" s="1"/>
  <c r="DT91" i="3"/>
  <c r="GD91" i="3" s="1"/>
  <c r="DU91" i="3"/>
  <c r="GE91" i="3" s="1"/>
  <c r="DV91" i="3"/>
  <c r="GF91" i="3" s="1"/>
  <c r="DW91" i="3"/>
  <c r="GG91" i="3" s="1"/>
  <c r="DX91" i="3"/>
  <c r="GH91" i="3" s="1"/>
  <c r="DY91" i="3"/>
  <c r="GI91" i="3" s="1"/>
  <c r="DZ91" i="3"/>
  <c r="GJ91" i="3" s="1"/>
  <c r="EA91" i="3"/>
  <c r="GK91" i="3" s="1"/>
  <c r="EB91" i="3"/>
  <c r="GL91" i="3" s="1"/>
  <c r="EC91" i="3"/>
  <c r="GM91" i="3" s="1"/>
  <c r="ED91" i="3"/>
  <c r="GN91" i="3" s="1"/>
  <c r="EE91" i="3"/>
  <c r="GO91" i="3" s="1"/>
  <c r="EF91" i="3"/>
  <c r="GP91" i="3" s="1"/>
  <c r="EG91" i="3"/>
  <c r="GQ91" i="3" s="1"/>
  <c r="EH91" i="3"/>
  <c r="GR91" i="3" s="1"/>
  <c r="EI91" i="3"/>
  <c r="GS91" i="3" s="1"/>
  <c r="EJ91" i="3"/>
  <c r="GT91" i="3" s="1"/>
  <c r="EK91" i="3"/>
  <c r="GU91" i="3" s="1"/>
  <c r="EL91" i="3"/>
  <c r="GV91" i="3" s="1"/>
  <c r="EM91" i="3"/>
  <c r="GW91" i="3" s="1"/>
  <c r="EN91" i="3"/>
  <c r="GX91" i="3" s="1"/>
  <c r="EO91" i="3"/>
  <c r="GY91" i="3" s="1"/>
  <c r="EP91" i="3"/>
  <c r="GZ91" i="3" s="1"/>
  <c r="DM92" i="3"/>
  <c r="FW92" i="3" s="1"/>
  <c r="DN92" i="3"/>
  <c r="FX92" i="3" s="1"/>
  <c r="DO92" i="3"/>
  <c r="FY92" i="3" s="1"/>
  <c r="DP92" i="3"/>
  <c r="FZ92" i="3" s="1"/>
  <c r="DQ92" i="3"/>
  <c r="GA92" i="3" s="1"/>
  <c r="DR92" i="3"/>
  <c r="GB92" i="3" s="1"/>
  <c r="DS92" i="3"/>
  <c r="GC92" i="3" s="1"/>
  <c r="DT92" i="3"/>
  <c r="GD92" i="3" s="1"/>
  <c r="DU92" i="3"/>
  <c r="GE92" i="3" s="1"/>
  <c r="DV92" i="3"/>
  <c r="GF92" i="3" s="1"/>
  <c r="DW92" i="3"/>
  <c r="GG92" i="3" s="1"/>
  <c r="DX92" i="3"/>
  <c r="GH92" i="3" s="1"/>
  <c r="DY92" i="3"/>
  <c r="GI92" i="3" s="1"/>
  <c r="DZ92" i="3"/>
  <c r="GJ92" i="3" s="1"/>
  <c r="EA92" i="3"/>
  <c r="GK92" i="3" s="1"/>
  <c r="EB92" i="3"/>
  <c r="GL92" i="3" s="1"/>
  <c r="EC92" i="3"/>
  <c r="GM92" i="3" s="1"/>
  <c r="ED92" i="3"/>
  <c r="GN92" i="3" s="1"/>
  <c r="EE92" i="3"/>
  <c r="GO92" i="3" s="1"/>
  <c r="EF92" i="3"/>
  <c r="GP92" i="3" s="1"/>
  <c r="EG92" i="3"/>
  <c r="GQ92" i="3" s="1"/>
  <c r="EH92" i="3"/>
  <c r="GR92" i="3" s="1"/>
  <c r="EI92" i="3"/>
  <c r="GS92" i="3" s="1"/>
  <c r="EJ92" i="3"/>
  <c r="GT92" i="3" s="1"/>
  <c r="EK92" i="3"/>
  <c r="GU92" i="3" s="1"/>
  <c r="EL92" i="3"/>
  <c r="GV92" i="3" s="1"/>
  <c r="EM92" i="3"/>
  <c r="GW92" i="3" s="1"/>
  <c r="EN92" i="3"/>
  <c r="GX92" i="3" s="1"/>
  <c r="EO92" i="3"/>
  <c r="GY92" i="3" s="1"/>
  <c r="EP92" i="3"/>
  <c r="GZ92" i="3" s="1"/>
  <c r="DM93" i="3"/>
  <c r="FW93" i="3" s="1"/>
  <c r="DN93" i="3"/>
  <c r="FX93" i="3" s="1"/>
  <c r="DO93" i="3"/>
  <c r="FY93" i="3" s="1"/>
  <c r="DP93" i="3"/>
  <c r="FZ93" i="3" s="1"/>
  <c r="DQ93" i="3"/>
  <c r="GA93" i="3" s="1"/>
  <c r="DR93" i="3"/>
  <c r="GB93" i="3" s="1"/>
  <c r="DS93" i="3"/>
  <c r="GC93" i="3" s="1"/>
  <c r="DT93" i="3"/>
  <c r="GD93" i="3" s="1"/>
  <c r="DU93" i="3"/>
  <c r="GE93" i="3" s="1"/>
  <c r="DV93" i="3"/>
  <c r="GF93" i="3" s="1"/>
  <c r="DW93" i="3"/>
  <c r="GG93" i="3" s="1"/>
  <c r="DX93" i="3"/>
  <c r="GH93" i="3" s="1"/>
  <c r="DY93" i="3"/>
  <c r="GI93" i="3" s="1"/>
  <c r="DZ93" i="3"/>
  <c r="GJ93" i="3" s="1"/>
  <c r="EA93" i="3"/>
  <c r="GK93" i="3" s="1"/>
  <c r="EB93" i="3"/>
  <c r="GL93" i="3" s="1"/>
  <c r="EC93" i="3"/>
  <c r="GM93" i="3" s="1"/>
  <c r="ED93" i="3"/>
  <c r="GN93" i="3" s="1"/>
  <c r="EE93" i="3"/>
  <c r="GO93" i="3" s="1"/>
  <c r="EF93" i="3"/>
  <c r="GP93" i="3" s="1"/>
  <c r="EG93" i="3"/>
  <c r="GQ93" i="3" s="1"/>
  <c r="EH93" i="3"/>
  <c r="GR93" i="3" s="1"/>
  <c r="EI93" i="3"/>
  <c r="GS93" i="3" s="1"/>
  <c r="EJ93" i="3"/>
  <c r="GT93" i="3" s="1"/>
  <c r="EK93" i="3"/>
  <c r="GU93" i="3" s="1"/>
  <c r="EL93" i="3"/>
  <c r="GV93" i="3" s="1"/>
  <c r="EM93" i="3"/>
  <c r="GW93" i="3" s="1"/>
  <c r="EN93" i="3"/>
  <c r="GX93" i="3" s="1"/>
  <c r="EO93" i="3"/>
  <c r="GY93" i="3" s="1"/>
  <c r="EP93" i="3"/>
  <c r="GZ93" i="3" s="1"/>
  <c r="DM94" i="3"/>
  <c r="FW94" i="3" s="1"/>
  <c r="DN94" i="3"/>
  <c r="FX94" i="3" s="1"/>
  <c r="DO94" i="3"/>
  <c r="FY94" i="3" s="1"/>
  <c r="DP94" i="3"/>
  <c r="FZ94" i="3" s="1"/>
  <c r="DQ94" i="3"/>
  <c r="GA94" i="3" s="1"/>
  <c r="DR94" i="3"/>
  <c r="GB94" i="3" s="1"/>
  <c r="DS94" i="3"/>
  <c r="GC94" i="3" s="1"/>
  <c r="DT94" i="3"/>
  <c r="GD94" i="3" s="1"/>
  <c r="DU94" i="3"/>
  <c r="GE94" i="3" s="1"/>
  <c r="DV94" i="3"/>
  <c r="GF94" i="3" s="1"/>
  <c r="DW94" i="3"/>
  <c r="GG94" i="3" s="1"/>
  <c r="DX94" i="3"/>
  <c r="GH94" i="3" s="1"/>
  <c r="DY94" i="3"/>
  <c r="GI94" i="3" s="1"/>
  <c r="DZ94" i="3"/>
  <c r="GJ94" i="3" s="1"/>
  <c r="EA94" i="3"/>
  <c r="GK94" i="3" s="1"/>
  <c r="EB94" i="3"/>
  <c r="GL94" i="3" s="1"/>
  <c r="EC94" i="3"/>
  <c r="GM94" i="3" s="1"/>
  <c r="ED94" i="3"/>
  <c r="GN94" i="3" s="1"/>
  <c r="EE94" i="3"/>
  <c r="GO94" i="3" s="1"/>
  <c r="EF94" i="3"/>
  <c r="GP94" i="3" s="1"/>
  <c r="EG94" i="3"/>
  <c r="GQ94" i="3" s="1"/>
  <c r="EH94" i="3"/>
  <c r="GR94" i="3" s="1"/>
  <c r="EI94" i="3"/>
  <c r="GS94" i="3" s="1"/>
  <c r="EJ94" i="3"/>
  <c r="GT94" i="3" s="1"/>
  <c r="EK94" i="3"/>
  <c r="GU94" i="3" s="1"/>
  <c r="EL94" i="3"/>
  <c r="GV94" i="3" s="1"/>
  <c r="EM94" i="3"/>
  <c r="GW94" i="3" s="1"/>
  <c r="EN94" i="3"/>
  <c r="GX94" i="3" s="1"/>
  <c r="EO94" i="3"/>
  <c r="GY94" i="3" s="1"/>
  <c r="EP94" i="3"/>
  <c r="GZ94" i="3" s="1"/>
  <c r="DM95" i="3"/>
  <c r="FW95" i="3" s="1"/>
  <c r="DN95" i="3"/>
  <c r="FX95" i="3" s="1"/>
  <c r="DO95" i="3"/>
  <c r="FY95" i="3" s="1"/>
  <c r="DP95" i="3"/>
  <c r="FZ95" i="3" s="1"/>
  <c r="DQ95" i="3"/>
  <c r="GA95" i="3" s="1"/>
  <c r="DR95" i="3"/>
  <c r="GB95" i="3" s="1"/>
  <c r="DS95" i="3"/>
  <c r="GC95" i="3" s="1"/>
  <c r="DT95" i="3"/>
  <c r="GD95" i="3" s="1"/>
  <c r="DU95" i="3"/>
  <c r="GE95" i="3" s="1"/>
  <c r="DV95" i="3"/>
  <c r="GF95" i="3" s="1"/>
  <c r="DW95" i="3"/>
  <c r="GG95" i="3" s="1"/>
  <c r="DX95" i="3"/>
  <c r="GH95" i="3" s="1"/>
  <c r="DY95" i="3"/>
  <c r="GI95" i="3" s="1"/>
  <c r="DZ95" i="3"/>
  <c r="GJ95" i="3" s="1"/>
  <c r="EA95" i="3"/>
  <c r="GK95" i="3" s="1"/>
  <c r="EB95" i="3"/>
  <c r="GL95" i="3" s="1"/>
  <c r="EC95" i="3"/>
  <c r="GM95" i="3" s="1"/>
  <c r="ED95" i="3"/>
  <c r="GN95" i="3" s="1"/>
  <c r="EE95" i="3"/>
  <c r="GO95" i="3" s="1"/>
  <c r="EF95" i="3"/>
  <c r="GP95" i="3" s="1"/>
  <c r="EG95" i="3"/>
  <c r="GQ95" i="3" s="1"/>
  <c r="EH95" i="3"/>
  <c r="GR95" i="3" s="1"/>
  <c r="EI95" i="3"/>
  <c r="GS95" i="3" s="1"/>
  <c r="EJ95" i="3"/>
  <c r="GT95" i="3" s="1"/>
  <c r="EK95" i="3"/>
  <c r="GU95" i="3" s="1"/>
  <c r="EL95" i="3"/>
  <c r="GV95" i="3" s="1"/>
  <c r="EM95" i="3"/>
  <c r="GW95" i="3" s="1"/>
  <c r="EN95" i="3"/>
  <c r="GX95" i="3" s="1"/>
  <c r="EO95" i="3"/>
  <c r="GY95" i="3" s="1"/>
  <c r="EP95" i="3"/>
  <c r="GZ95" i="3" s="1"/>
  <c r="DM96" i="3"/>
  <c r="FW96" i="3" s="1"/>
  <c r="DN96" i="3"/>
  <c r="FX96" i="3" s="1"/>
  <c r="DO96" i="3"/>
  <c r="FY96" i="3" s="1"/>
  <c r="DP96" i="3"/>
  <c r="FZ96" i="3" s="1"/>
  <c r="DQ96" i="3"/>
  <c r="GA96" i="3" s="1"/>
  <c r="DR96" i="3"/>
  <c r="GB96" i="3" s="1"/>
  <c r="DS96" i="3"/>
  <c r="GC96" i="3" s="1"/>
  <c r="DT96" i="3"/>
  <c r="GD96" i="3" s="1"/>
  <c r="DU96" i="3"/>
  <c r="GE96" i="3" s="1"/>
  <c r="DV96" i="3"/>
  <c r="GF96" i="3" s="1"/>
  <c r="DW96" i="3"/>
  <c r="GG96" i="3" s="1"/>
  <c r="DX96" i="3"/>
  <c r="GH96" i="3" s="1"/>
  <c r="DY96" i="3"/>
  <c r="GI96" i="3" s="1"/>
  <c r="DZ96" i="3"/>
  <c r="GJ96" i="3" s="1"/>
  <c r="EA96" i="3"/>
  <c r="GK96" i="3" s="1"/>
  <c r="EB96" i="3"/>
  <c r="GL96" i="3" s="1"/>
  <c r="EC96" i="3"/>
  <c r="GM96" i="3" s="1"/>
  <c r="ED96" i="3"/>
  <c r="GN96" i="3" s="1"/>
  <c r="EE96" i="3"/>
  <c r="GO96" i="3" s="1"/>
  <c r="EF96" i="3"/>
  <c r="GP96" i="3" s="1"/>
  <c r="EG96" i="3"/>
  <c r="GQ96" i="3" s="1"/>
  <c r="EH96" i="3"/>
  <c r="GR96" i="3" s="1"/>
  <c r="EI96" i="3"/>
  <c r="GS96" i="3" s="1"/>
  <c r="EJ96" i="3"/>
  <c r="GT96" i="3" s="1"/>
  <c r="EK96" i="3"/>
  <c r="GU96" i="3" s="1"/>
  <c r="EL96" i="3"/>
  <c r="GV96" i="3" s="1"/>
  <c r="EM96" i="3"/>
  <c r="GW96" i="3" s="1"/>
  <c r="EN96" i="3"/>
  <c r="GX96" i="3" s="1"/>
  <c r="EO96" i="3"/>
  <c r="GY96" i="3" s="1"/>
  <c r="EP96" i="3"/>
  <c r="GZ96" i="3" s="1"/>
  <c r="DM97" i="3"/>
  <c r="FW97" i="3" s="1"/>
  <c r="DN97" i="3"/>
  <c r="FX97" i="3" s="1"/>
  <c r="DO97" i="3"/>
  <c r="FY97" i="3" s="1"/>
  <c r="DP97" i="3"/>
  <c r="FZ97" i="3" s="1"/>
  <c r="DQ97" i="3"/>
  <c r="GA97" i="3" s="1"/>
  <c r="DR97" i="3"/>
  <c r="GB97" i="3" s="1"/>
  <c r="DS97" i="3"/>
  <c r="GC97" i="3" s="1"/>
  <c r="DT97" i="3"/>
  <c r="GD97" i="3" s="1"/>
  <c r="DU97" i="3"/>
  <c r="GE97" i="3" s="1"/>
  <c r="DV97" i="3"/>
  <c r="GF97" i="3" s="1"/>
  <c r="DW97" i="3"/>
  <c r="GG97" i="3" s="1"/>
  <c r="DX97" i="3"/>
  <c r="GH97" i="3" s="1"/>
  <c r="DY97" i="3"/>
  <c r="GI97" i="3" s="1"/>
  <c r="DZ97" i="3"/>
  <c r="GJ97" i="3" s="1"/>
  <c r="EA97" i="3"/>
  <c r="GK97" i="3" s="1"/>
  <c r="EB97" i="3"/>
  <c r="GL97" i="3" s="1"/>
  <c r="EC97" i="3"/>
  <c r="GM97" i="3" s="1"/>
  <c r="ED97" i="3"/>
  <c r="GN97" i="3" s="1"/>
  <c r="EE97" i="3"/>
  <c r="GO97" i="3" s="1"/>
  <c r="EF97" i="3"/>
  <c r="GP97" i="3" s="1"/>
  <c r="EG97" i="3"/>
  <c r="GQ97" i="3" s="1"/>
  <c r="EH97" i="3"/>
  <c r="GR97" i="3" s="1"/>
  <c r="EI97" i="3"/>
  <c r="GS97" i="3" s="1"/>
  <c r="EJ97" i="3"/>
  <c r="GT97" i="3" s="1"/>
  <c r="EK97" i="3"/>
  <c r="GU97" i="3" s="1"/>
  <c r="EL97" i="3"/>
  <c r="GV97" i="3" s="1"/>
  <c r="EM97" i="3"/>
  <c r="GW97" i="3" s="1"/>
  <c r="EN97" i="3"/>
  <c r="GX97" i="3" s="1"/>
  <c r="EO97" i="3"/>
  <c r="GY97" i="3" s="1"/>
  <c r="EP97" i="3"/>
  <c r="GZ97" i="3" s="1"/>
  <c r="DM98" i="3"/>
  <c r="FW98" i="3" s="1"/>
  <c r="DN98" i="3"/>
  <c r="FX98" i="3" s="1"/>
  <c r="DO98" i="3"/>
  <c r="FY98" i="3" s="1"/>
  <c r="DP98" i="3"/>
  <c r="FZ98" i="3" s="1"/>
  <c r="DQ98" i="3"/>
  <c r="GA98" i="3" s="1"/>
  <c r="DR98" i="3"/>
  <c r="GB98" i="3" s="1"/>
  <c r="DS98" i="3"/>
  <c r="GC98" i="3" s="1"/>
  <c r="DT98" i="3"/>
  <c r="GD98" i="3" s="1"/>
  <c r="DU98" i="3"/>
  <c r="GE98" i="3" s="1"/>
  <c r="DV98" i="3"/>
  <c r="GF98" i="3" s="1"/>
  <c r="DW98" i="3"/>
  <c r="GG98" i="3" s="1"/>
  <c r="DX98" i="3"/>
  <c r="GH98" i="3" s="1"/>
  <c r="DY98" i="3"/>
  <c r="GI98" i="3" s="1"/>
  <c r="DZ98" i="3"/>
  <c r="GJ98" i="3" s="1"/>
  <c r="EA98" i="3"/>
  <c r="GK98" i="3" s="1"/>
  <c r="EB98" i="3"/>
  <c r="GL98" i="3" s="1"/>
  <c r="EC98" i="3"/>
  <c r="GM98" i="3" s="1"/>
  <c r="ED98" i="3"/>
  <c r="GN98" i="3" s="1"/>
  <c r="EE98" i="3"/>
  <c r="GO98" i="3" s="1"/>
  <c r="EF98" i="3"/>
  <c r="GP98" i="3" s="1"/>
  <c r="EG98" i="3"/>
  <c r="GQ98" i="3" s="1"/>
  <c r="EH98" i="3"/>
  <c r="GR98" i="3" s="1"/>
  <c r="EI98" i="3"/>
  <c r="GS98" i="3" s="1"/>
  <c r="EJ98" i="3"/>
  <c r="GT98" i="3" s="1"/>
  <c r="EK98" i="3"/>
  <c r="GU98" i="3" s="1"/>
  <c r="EL98" i="3"/>
  <c r="GV98" i="3" s="1"/>
  <c r="EM98" i="3"/>
  <c r="GW98" i="3" s="1"/>
  <c r="EN98" i="3"/>
  <c r="GX98" i="3" s="1"/>
  <c r="EO98" i="3"/>
  <c r="GY98" i="3" s="1"/>
  <c r="EP98" i="3"/>
  <c r="GZ98" i="3" s="1"/>
  <c r="DM99" i="3"/>
  <c r="FW99" i="3" s="1"/>
  <c r="DN99" i="3"/>
  <c r="FX99" i="3" s="1"/>
  <c r="DO99" i="3"/>
  <c r="FY99" i="3" s="1"/>
  <c r="DP99" i="3"/>
  <c r="FZ99" i="3" s="1"/>
  <c r="DQ99" i="3"/>
  <c r="GA99" i="3" s="1"/>
  <c r="DR99" i="3"/>
  <c r="GB99" i="3" s="1"/>
  <c r="DS99" i="3"/>
  <c r="GC99" i="3" s="1"/>
  <c r="DT99" i="3"/>
  <c r="GD99" i="3" s="1"/>
  <c r="DU99" i="3"/>
  <c r="GE99" i="3" s="1"/>
  <c r="DV99" i="3"/>
  <c r="GF99" i="3" s="1"/>
  <c r="DW99" i="3"/>
  <c r="GG99" i="3" s="1"/>
  <c r="DX99" i="3"/>
  <c r="GH99" i="3" s="1"/>
  <c r="DY99" i="3"/>
  <c r="GI99" i="3" s="1"/>
  <c r="DZ99" i="3"/>
  <c r="GJ99" i="3" s="1"/>
  <c r="EA99" i="3"/>
  <c r="GK99" i="3" s="1"/>
  <c r="EB99" i="3"/>
  <c r="GL99" i="3" s="1"/>
  <c r="EC99" i="3"/>
  <c r="GM99" i="3" s="1"/>
  <c r="ED99" i="3"/>
  <c r="GN99" i="3" s="1"/>
  <c r="EE99" i="3"/>
  <c r="GO99" i="3" s="1"/>
  <c r="EF99" i="3"/>
  <c r="GP99" i="3" s="1"/>
  <c r="EG99" i="3"/>
  <c r="GQ99" i="3" s="1"/>
  <c r="EH99" i="3"/>
  <c r="GR99" i="3" s="1"/>
  <c r="EI99" i="3"/>
  <c r="GS99" i="3" s="1"/>
  <c r="EJ99" i="3"/>
  <c r="GT99" i="3" s="1"/>
  <c r="EK99" i="3"/>
  <c r="GU99" i="3" s="1"/>
  <c r="EL99" i="3"/>
  <c r="GV99" i="3" s="1"/>
  <c r="EM99" i="3"/>
  <c r="GW99" i="3" s="1"/>
  <c r="EN99" i="3"/>
  <c r="GX99" i="3" s="1"/>
  <c r="EO99" i="3"/>
  <c r="GY99" i="3" s="1"/>
  <c r="EP99" i="3"/>
  <c r="GZ99" i="3" s="1"/>
  <c r="DM100" i="3"/>
  <c r="FW100" i="3" s="1"/>
  <c r="DN100" i="3"/>
  <c r="FX100" i="3" s="1"/>
  <c r="DO100" i="3"/>
  <c r="FY100" i="3" s="1"/>
  <c r="DP100" i="3"/>
  <c r="FZ100" i="3" s="1"/>
  <c r="DQ100" i="3"/>
  <c r="GA100" i="3" s="1"/>
  <c r="DR100" i="3"/>
  <c r="GB100" i="3" s="1"/>
  <c r="DS100" i="3"/>
  <c r="GC100" i="3" s="1"/>
  <c r="DT100" i="3"/>
  <c r="GD100" i="3" s="1"/>
  <c r="DU100" i="3"/>
  <c r="GE100" i="3" s="1"/>
  <c r="DV100" i="3"/>
  <c r="GF100" i="3" s="1"/>
  <c r="DW100" i="3"/>
  <c r="GG100" i="3" s="1"/>
  <c r="DX100" i="3"/>
  <c r="GH100" i="3" s="1"/>
  <c r="DY100" i="3"/>
  <c r="GI100" i="3" s="1"/>
  <c r="DZ100" i="3"/>
  <c r="GJ100" i="3" s="1"/>
  <c r="EA100" i="3"/>
  <c r="GK100" i="3" s="1"/>
  <c r="EB100" i="3"/>
  <c r="GL100" i="3" s="1"/>
  <c r="EC100" i="3"/>
  <c r="GM100" i="3" s="1"/>
  <c r="ED100" i="3"/>
  <c r="GN100" i="3" s="1"/>
  <c r="EE100" i="3"/>
  <c r="GO100" i="3" s="1"/>
  <c r="EF100" i="3"/>
  <c r="GP100" i="3" s="1"/>
  <c r="EG100" i="3"/>
  <c r="GQ100" i="3" s="1"/>
  <c r="EH100" i="3"/>
  <c r="GR100" i="3" s="1"/>
  <c r="EI100" i="3"/>
  <c r="GS100" i="3" s="1"/>
  <c r="EJ100" i="3"/>
  <c r="GT100" i="3" s="1"/>
  <c r="EK100" i="3"/>
  <c r="GU100" i="3" s="1"/>
  <c r="EL100" i="3"/>
  <c r="GV100" i="3" s="1"/>
  <c r="EM100" i="3"/>
  <c r="GW100" i="3" s="1"/>
  <c r="EN100" i="3"/>
  <c r="GX100" i="3" s="1"/>
  <c r="EO100" i="3"/>
  <c r="GY100" i="3" s="1"/>
  <c r="EP100" i="3"/>
  <c r="GZ100" i="3" s="1"/>
  <c r="DM101" i="3"/>
  <c r="FW101" i="3" s="1"/>
  <c r="DN101" i="3"/>
  <c r="FX101" i="3" s="1"/>
  <c r="DO101" i="3"/>
  <c r="FY101" i="3" s="1"/>
  <c r="DP101" i="3"/>
  <c r="FZ101" i="3" s="1"/>
  <c r="DQ101" i="3"/>
  <c r="GA101" i="3" s="1"/>
  <c r="DR101" i="3"/>
  <c r="GB101" i="3" s="1"/>
  <c r="DS101" i="3"/>
  <c r="GC101" i="3" s="1"/>
  <c r="DT101" i="3"/>
  <c r="GD101" i="3" s="1"/>
  <c r="DU101" i="3"/>
  <c r="GE101" i="3" s="1"/>
  <c r="DV101" i="3"/>
  <c r="GF101" i="3" s="1"/>
  <c r="DW101" i="3"/>
  <c r="GG101" i="3" s="1"/>
  <c r="DX101" i="3"/>
  <c r="GH101" i="3" s="1"/>
  <c r="DY101" i="3"/>
  <c r="GI101" i="3" s="1"/>
  <c r="DZ101" i="3"/>
  <c r="GJ101" i="3" s="1"/>
  <c r="EA101" i="3"/>
  <c r="GK101" i="3" s="1"/>
  <c r="EB101" i="3"/>
  <c r="GL101" i="3" s="1"/>
  <c r="EC101" i="3"/>
  <c r="GM101" i="3" s="1"/>
  <c r="ED101" i="3"/>
  <c r="GN101" i="3" s="1"/>
  <c r="EE101" i="3"/>
  <c r="GO101" i="3" s="1"/>
  <c r="EF101" i="3"/>
  <c r="GP101" i="3" s="1"/>
  <c r="EG101" i="3"/>
  <c r="GQ101" i="3" s="1"/>
  <c r="EH101" i="3"/>
  <c r="GR101" i="3" s="1"/>
  <c r="EI101" i="3"/>
  <c r="GS101" i="3" s="1"/>
  <c r="EJ101" i="3"/>
  <c r="GT101" i="3" s="1"/>
  <c r="EK101" i="3"/>
  <c r="GU101" i="3" s="1"/>
  <c r="EL101" i="3"/>
  <c r="GV101" i="3" s="1"/>
  <c r="EM101" i="3"/>
  <c r="GW101" i="3" s="1"/>
  <c r="EN101" i="3"/>
  <c r="GX101" i="3" s="1"/>
  <c r="EO101" i="3"/>
  <c r="GY101" i="3" s="1"/>
  <c r="EP101" i="3"/>
  <c r="GZ101" i="3" s="1"/>
  <c r="DM102" i="3"/>
  <c r="FW102" i="3" s="1"/>
  <c r="DN102" i="3"/>
  <c r="FX102" i="3" s="1"/>
  <c r="DO102" i="3"/>
  <c r="FY102" i="3" s="1"/>
  <c r="DP102" i="3"/>
  <c r="FZ102" i="3" s="1"/>
  <c r="DQ102" i="3"/>
  <c r="GA102" i="3" s="1"/>
  <c r="DR102" i="3"/>
  <c r="GB102" i="3" s="1"/>
  <c r="DS102" i="3"/>
  <c r="GC102" i="3" s="1"/>
  <c r="DT102" i="3"/>
  <c r="GD102" i="3" s="1"/>
  <c r="DU102" i="3"/>
  <c r="GE102" i="3" s="1"/>
  <c r="DV102" i="3"/>
  <c r="GF102" i="3" s="1"/>
  <c r="DW102" i="3"/>
  <c r="GG102" i="3" s="1"/>
  <c r="DX102" i="3"/>
  <c r="GH102" i="3" s="1"/>
  <c r="DY102" i="3"/>
  <c r="GI102" i="3" s="1"/>
  <c r="DZ102" i="3"/>
  <c r="GJ102" i="3" s="1"/>
  <c r="EA102" i="3"/>
  <c r="GK102" i="3" s="1"/>
  <c r="EB102" i="3"/>
  <c r="GL102" i="3" s="1"/>
  <c r="EC102" i="3"/>
  <c r="GM102" i="3" s="1"/>
  <c r="ED102" i="3"/>
  <c r="GN102" i="3" s="1"/>
  <c r="EE102" i="3"/>
  <c r="GO102" i="3" s="1"/>
  <c r="EF102" i="3"/>
  <c r="GP102" i="3" s="1"/>
  <c r="EG102" i="3"/>
  <c r="GQ102" i="3" s="1"/>
  <c r="EH102" i="3"/>
  <c r="GR102" i="3" s="1"/>
  <c r="EI102" i="3"/>
  <c r="GS102" i="3" s="1"/>
  <c r="EJ102" i="3"/>
  <c r="GT102" i="3" s="1"/>
  <c r="EK102" i="3"/>
  <c r="GU102" i="3" s="1"/>
  <c r="EL102" i="3"/>
  <c r="GV102" i="3" s="1"/>
  <c r="EM102" i="3"/>
  <c r="GW102" i="3" s="1"/>
  <c r="EN102" i="3"/>
  <c r="GX102" i="3" s="1"/>
  <c r="EO102" i="3"/>
  <c r="GY102" i="3" s="1"/>
  <c r="EP102" i="3"/>
  <c r="GZ102" i="3" s="1"/>
  <c r="DM103" i="3"/>
  <c r="FW103" i="3" s="1"/>
  <c r="DN103" i="3"/>
  <c r="FX103" i="3" s="1"/>
  <c r="DO103" i="3"/>
  <c r="FY103" i="3" s="1"/>
  <c r="DP103" i="3"/>
  <c r="FZ103" i="3" s="1"/>
  <c r="DQ103" i="3"/>
  <c r="GA103" i="3" s="1"/>
  <c r="DR103" i="3"/>
  <c r="GB103" i="3" s="1"/>
  <c r="DS103" i="3"/>
  <c r="GC103" i="3" s="1"/>
  <c r="DT103" i="3"/>
  <c r="GD103" i="3" s="1"/>
  <c r="DU103" i="3"/>
  <c r="GE103" i="3" s="1"/>
  <c r="DV103" i="3"/>
  <c r="GF103" i="3" s="1"/>
  <c r="DW103" i="3"/>
  <c r="GG103" i="3" s="1"/>
  <c r="DX103" i="3"/>
  <c r="GH103" i="3" s="1"/>
  <c r="DY103" i="3"/>
  <c r="GI103" i="3" s="1"/>
  <c r="DZ103" i="3"/>
  <c r="GJ103" i="3" s="1"/>
  <c r="EA103" i="3"/>
  <c r="GK103" i="3" s="1"/>
  <c r="EB103" i="3"/>
  <c r="GL103" i="3" s="1"/>
  <c r="EC103" i="3"/>
  <c r="GM103" i="3" s="1"/>
  <c r="ED103" i="3"/>
  <c r="GN103" i="3" s="1"/>
  <c r="EE103" i="3"/>
  <c r="GO103" i="3" s="1"/>
  <c r="EF103" i="3"/>
  <c r="GP103" i="3" s="1"/>
  <c r="EG103" i="3"/>
  <c r="GQ103" i="3" s="1"/>
  <c r="EH103" i="3"/>
  <c r="GR103" i="3" s="1"/>
  <c r="EI103" i="3"/>
  <c r="GS103" i="3" s="1"/>
  <c r="EJ103" i="3"/>
  <c r="GT103" i="3" s="1"/>
  <c r="EK103" i="3"/>
  <c r="GU103" i="3" s="1"/>
  <c r="EL103" i="3"/>
  <c r="GV103" i="3" s="1"/>
  <c r="EM103" i="3"/>
  <c r="GW103" i="3" s="1"/>
  <c r="EN103" i="3"/>
  <c r="GX103" i="3" s="1"/>
  <c r="EO103" i="3"/>
  <c r="GY103" i="3" s="1"/>
  <c r="EP103" i="3"/>
  <c r="GZ103" i="3" s="1"/>
  <c r="DM104" i="3"/>
  <c r="FW104" i="3" s="1"/>
  <c r="DN104" i="3"/>
  <c r="FX104" i="3" s="1"/>
  <c r="DO104" i="3"/>
  <c r="FY104" i="3" s="1"/>
  <c r="DP104" i="3"/>
  <c r="FZ104" i="3" s="1"/>
  <c r="DQ104" i="3"/>
  <c r="GA104" i="3" s="1"/>
  <c r="DR104" i="3"/>
  <c r="GB104" i="3" s="1"/>
  <c r="DS104" i="3"/>
  <c r="GC104" i="3" s="1"/>
  <c r="DT104" i="3"/>
  <c r="GD104" i="3" s="1"/>
  <c r="DU104" i="3"/>
  <c r="GE104" i="3" s="1"/>
  <c r="DV104" i="3"/>
  <c r="GF104" i="3" s="1"/>
  <c r="DW104" i="3"/>
  <c r="GG104" i="3" s="1"/>
  <c r="DX104" i="3"/>
  <c r="GH104" i="3" s="1"/>
  <c r="DY104" i="3"/>
  <c r="GI104" i="3" s="1"/>
  <c r="DZ104" i="3"/>
  <c r="GJ104" i="3" s="1"/>
  <c r="EA104" i="3"/>
  <c r="GK104" i="3" s="1"/>
  <c r="EB104" i="3"/>
  <c r="GL104" i="3" s="1"/>
  <c r="EC104" i="3"/>
  <c r="GM104" i="3" s="1"/>
  <c r="ED104" i="3"/>
  <c r="GN104" i="3" s="1"/>
  <c r="EE104" i="3"/>
  <c r="GO104" i="3" s="1"/>
  <c r="EF104" i="3"/>
  <c r="GP104" i="3" s="1"/>
  <c r="EG104" i="3"/>
  <c r="GQ104" i="3" s="1"/>
  <c r="EH104" i="3"/>
  <c r="GR104" i="3" s="1"/>
  <c r="EI104" i="3"/>
  <c r="GS104" i="3" s="1"/>
  <c r="EJ104" i="3"/>
  <c r="GT104" i="3" s="1"/>
  <c r="EK104" i="3"/>
  <c r="GU104" i="3" s="1"/>
  <c r="EL104" i="3"/>
  <c r="GV104" i="3" s="1"/>
  <c r="EM104" i="3"/>
  <c r="GW104" i="3" s="1"/>
  <c r="EN104" i="3"/>
  <c r="GX104" i="3" s="1"/>
  <c r="EO104" i="3"/>
  <c r="GY104" i="3" s="1"/>
  <c r="EP104" i="3"/>
  <c r="GZ104" i="3" s="1"/>
  <c r="DM105" i="3"/>
  <c r="FW105" i="3" s="1"/>
  <c r="DN105" i="3"/>
  <c r="FX105" i="3" s="1"/>
  <c r="DO105" i="3"/>
  <c r="FY105" i="3" s="1"/>
  <c r="DP105" i="3"/>
  <c r="FZ105" i="3" s="1"/>
  <c r="DQ105" i="3"/>
  <c r="GA105" i="3" s="1"/>
  <c r="DR105" i="3"/>
  <c r="GB105" i="3" s="1"/>
  <c r="DS105" i="3"/>
  <c r="GC105" i="3" s="1"/>
  <c r="DT105" i="3"/>
  <c r="GD105" i="3" s="1"/>
  <c r="DU105" i="3"/>
  <c r="GE105" i="3" s="1"/>
  <c r="DV105" i="3"/>
  <c r="GF105" i="3" s="1"/>
  <c r="DW105" i="3"/>
  <c r="GG105" i="3" s="1"/>
  <c r="DX105" i="3"/>
  <c r="GH105" i="3" s="1"/>
  <c r="DY105" i="3"/>
  <c r="GI105" i="3" s="1"/>
  <c r="DZ105" i="3"/>
  <c r="GJ105" i="3" s="1"/>
  <c r="EA105" i="3"/>
  <c r="GK105" i="3" s="1"/>
  <c r="EB105" i="3"/>
  <c r="GL105" i="3" s="1"/>
  <c r="EC105" i="3"/>
  <c r="GM105" i="3" s="1"/>
  <c r="ED105" i="3"/>
  <c r="GN105" i="3" s="1"/>
  <c r="EE105" i="3"/>
  <c r="GO105" i="3" s="1"/>
  <c r="EF105" i="3"/>
  <c r="GP105" i="3" s="1"/>
  <c r="EG105" i="3"/>
  <c r="GQ105" i="3" s="1"/>
  <c r="EH105" i="3"/>
  <c r="GR105" i="3" s="1"/>
  <c r="EI105" i="3"/>
  <c r="GS105" i="3" s="1"/>
  <c r="EJ105" i="3"/>
  <c r="GT105" i="3" s="1"/>
  <c r="EK105" i="3"/>
  <c r="GU105" i="3" s="1"/>
  <c r="EL105" i="3"/>
  <c r="GV105" i="3" s="1"/>
  <c r="EM105" i="3"/>
  <c r="GW105" i="3" s="1"/>
  <c r="EN105" i="3"/>
  <c r="GX105" i="3" s="1"/>
  <c r="EO105" i="3"/>
  <c r="GY105" i="3" s="1"/>
  <c r="EP105" i="3"/>
  <c r="GZ105" i="3" s="1"/>
  <c r="DM106" i="3"/>
  <c r="FW106" i="3" s="1"/>
  <c r="DN106" i="3"/>
  <c r="FX106" i="3" s="1"/>
  <c r="DO106" i="3"/>
  <c r="FY106" i="3" s="1"/>
  <c r="DP106" i="3"/>
  <c r="FZ106" i="3" s="1"/>
  <c r="DQ106" i="3"/>
  <c r="GA106" i="3" s="1"/>
  <c r="DR106" i="3"/>
  <c r="GB106" i="3" s="1"/>
  <c r="DS106" i="3"/>
  <c r="GC106" i="3" s="1"/>
  <c r="DT106" i="3"/>
  <c r="GD106" i="3" s="1"/>
  <c r="DU106" i="3"/>
  <c r="GE106" i="3" s="1"/>
  <c r="DV106" i="3"/>
  <c r="GF106" i="3" s="1"/>
  <c r="DW106" i="3"/>
  <c r="GG106" i="3" s="1"/>
  <c r="DX106" i="3"/>
  <c r="GH106" i="3" s="1"/>
  <c r="DY106" i="3"/>
  <c r="GI106" i="3" s="1"/>
  <c r="DZ106" i="3"/>
  <c r="GJ106" i="3" s="1"/>
  <c r="EA106" i="3"/>
  <c r="GK106" i="3" s="1"/>
  <c r="EB106" i="3"/>
  <c r="GL106" i="3" s="1"/>
  <c r="EC106" i="3"/>
  <c r="GM106" i="3" s="1"/>
  <c r="ED106" i="3"/>
  <c r="GN106" i="3" s="1"/>
  <c r="EE106" i="3"/>
  <c r="GO106" i="3" s="1"/>
  <c r="EF106" i="3"/>
  <c r="GP106" i="3" s="1"/>
  <c r="EG106" i="3"/>
  <c r="GQ106" i="3" s="1"/>
  <c r="EH106" i="3"/>
  <c r="GR106" i="3" s="1"/>
  <c r="EI106" i="3"/>
  <c r="GS106" i="3" s="1"/>
  <c r="EJ106" i="3"/>
  <c r="GT106" i="3" s="1"/>
  <c r="EK106" i="3"/>
  <c r="GU106" i="3" s="1"/>
  <c r="EL106" i="3"/>
  <c r="GV106" i="3" s="1"/>
  <c r="EM106" i="3"/>
  <c r="GW106" i="3" s="1"/>
  <c r="EN106" i="3"/>
  <c r="GX106" i="3" s="1"/>
  <c r="EO106" i="3"/>
  <c r="GY106" i="3" s="1"/>
  <c r="EP106" i="3"/>
  <c r="GZ106" i="3" s="1"/>
  <c r="DM107" i="3"/>
  <c r="FW107" i="3" s="1"/>
  <c r="DN107" i="3"/>
  <c r="FX107" i="3" s="1"/>
  <c r="DO107" i="3"/>
  <c r="FY107" i="3" s="1"/>
  <c r="DP107" i="3"/>
  <c r="FZ107" i="3" s="1"/>
  <c r="DQ107" i="3"/>
  <c r="GA107" i="3" s="1"/>
  <c r="DR107" i="3"/>
  <c r="GB107" i="3" s="1"/>
  <c r="DS107" i="3"/>
  <c r="GC107" i="3" s="1"/>
  <c r="DT107" i="3"/>
  <c r="GD107" i="3" s="1"/>
  <c r="DU107" i="3"/>
  <c r="GE107" i="3" s="1"/>
  <c r="DV107" i="3"/>
  <c r="GF107" i="3" s="1"/>
  <c r="DW107" i="3"/>
  <c r="GG107" i="3" s="1"/>
  <c r="DX107" i="3"/>
  <c r="GH107" i="3" s="1"/>
  <c r="DY107" i="3"/>
  <c r="GI107" i="3" s="1"/>
  <c r="DZ107" i="3"/>
  <c r="GJ107" i="3" s="1"/>
  <c r="EA107" i="3"/>
  <c r="GK107" i="3" s="1"/>
  <c r="EB107" i="3"/>
  <c r="GL107" i="3" s="1"/>
  <c r="EC107" i="3"/>
  <c r="GM107" i="3" s="1"/>
  <c r="ED107" i="3"/>
  <c r="GN107" i="3" s="1"/>
  <c r="EE107" i="3"/>
  <c r="GO107" i="3" s="1"/>
  <c r="EF107" i="3"/>
  <c r="GP107" i="3" s="1"/>
  <c r="EG107" i="3"/>
  <c r="GQ107" i="3" s="1"/>
  <c r="EH107" i="3"/>
  <c r="GR107" i="3" s="1"/>
  <c r="EI107" i="3"/>
  <c r="GS107" i="3" s="1"/>
  <c r="EJ107" i="3"/>
  <c r="GT107" i="3" s="1"/>
  <c r="EK107" i="3"/>
  <c r="GU107" i="3" s="1"/>
  <c r="EL107" i="3"/>
  <c r="GV107" i="3" s="1"/>
  <c r="EM107" i="3"/>
  <c r="GW107" i="3" s="1"/>
  <c r="EN107" i="3"/>
  <c r="GX107" i="3" s="1"/>
  <c r="EO107" i="3"/>
  <c r="GY107" i="3" s="1"/>
  <c r="EP107" i="3"/>
  <c r="GZ107" i="3" s="1"/>
  <c r="DM108" i="3"/>
  <c r="FW108" i="3" s="1"/>
  <c r="DN108" i="3"/>
  <c r="FX108" i="3" s="1"/>
  <c r="DO108" i="3"/>
  <c r="FY108" i="3" s="1"/>
  <c r="DP108" i="3"/>
  <c r="FZ108" i="3" s="1"/>
  <c r="DQ108" i="3"/>
  <c r="GA108" i="3" s="1"/>
  <c r="DR108" i="3"/>
  <c r="GB108" i="3" s="1"/>
  <c r="DS108" i="3"/>
  <c r="GC108" i="3" s="1"/>
  <c r="DT108" i="3"/>
  <c r="GD108" i="3" s="1"/>
  <c r="DU108" i="3"/>
  <c r="GE108" i="3" s="1"/>
  <c r="DV108" i="3"/>
  <c r="GF108" i="3" s="1"/>
  <c r="DW108" i="3"/>
  <c r="GG108" i="3" s="1"/>
  <c r="DX108" i="3"/>
  <c r="GH108" i="3" s="1"/>
  <c r="DY108" i="3"/>
  <c r="GI108" i="3" s="1"/>
  <c r="DZ108" i="3"/>
  <c r="GJ108" i="3" s="1"/>
  <c r="EA108" i="3"/>
  <c r="GK108" i="3" s="1"/>
  <c r="EB108" i="3"/>
  <c r="GL108" i="3" s="1"/>
  <c r="EC108" i="3"/>
  <c r="GM108" i="3" s="1"/>
  <c r="ED108" i="3"/>
  <c r="GN108" i="3" s="1"/>
  <c r="EE108" i="3"/>
  <c r="GO108" i="3" s="1"/>
  <c r="EF108" i="3"/>
  <c r="GP108" i="3" s="1"/>
  <c r="EG108" i="3"/>
  <c r="GQ108" i="3" s="1"/>
  <c r="EH108" i="3"/>
  <c r="GR108" i="3" s="1"/>
  <c r="EI108" i="3"/>
  <c r="GS108" i="3" s="1"/>
  <c r="EJ108" i="3"/>
  <c r="GT108" i="3" s="1"/>
  <c r="EK108" i="3"/>
  <c r="GU108" i="3" s="1"/>
  <c r="EL108" i="3"/>
  <c r="GV108" i="3" s="1"/>
  <c r="EM108" i="3"/>
  <c r="GW108" i="3" s="1"/>
  <c r="EN108" i="3"/>
  <c r="GX108" i="3" s="1"/>
  <c r="EO108" i="3"/>
  <c r="GY108" i="3" s="1"/>
  <c r="EP108" i="3"/>
  <c r="GZ108" i="3" s="1"/>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DM9"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F9" i="3"/>
  <c r="DG9" i="3"/>
  <c r="DH9" i="3"/>
  <c r="DI9" i="3"/>
  <c r="DJ9" i="3"/>
  <c r="DK9" i="3"/>
  <c r="CW9" i="3"/>
  <c r="CX9" i="3"/>
  <c r="CY9" i="3"/>
  <c r="CZ9" i="3"/>
  <c r="DA9" i="3"/>
  <c r="DB9" i="3"/>
  <c r="DC9" i="3"/>
  <c r="DD9" i="3"/>
  <c r="DE9" i="3"/>
  <c r="CI9" i="3"/>
  <c r="CJ9" i="3"/>
  <c r="CK9" i="3"/>
  <c r="CL9" i="3"/>
  <c r="CM9" i="3"/>
  <c r="CN9" i="3"/>
  <c r="CO9" i="3"/>
  <c r="CP9" i="3"/>
  <c r="CQ9" i="3"/>
  <c r="CR9" i="3"/>
  <c r="CS9" i="3"/>
  <c r="CT9" i="3"/>
  <c r="CU9" i="3"/>
  <c r="CV9" i="3"/>
  <c r="CH9" i="3"/>
  <c r="BU9" i="3"/>
  <c r="B9" i="3" s="1"/>
  <c r="BW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FP108" i="3" l="1"/>
  <c r="IB108" i="3"/>
  <c r="FD108" i="3"/>
  <c r="HP108" i="3"/>
  <c r="EV108" i="3"/>
  <c r="HH108" i="3"/>
  <c r="FN107" i="3"/>
  <c r="HZ107" i="3"/>
  <c r="FB107" i="3"/>
  <c r="HN107" i="3"/>
  <c r="FT106" i="3"/>
  <c r="IF106" i="3"/>
  <c r="FH106" i="3"/>
  <c r="HT106" i="3"/>
  <c r="ER106" i="3"/>
  <c r="HD106" i="3"/>
  <c r="FB105" i="3"/>
  <c r="HN105" i="3"/>
  <c r="FP104" i="3"/>
  <c r="IB104" i="3"/>
  <c r="EZ104" i="3"/>
  <c r="HL104" i="3"/>
  <c r="FR103" i="3"/>
  <c r="ID103" i="3"/>
  <c r="FB103" i="3"/>
  <c r="HN103" i="3"/>
  <c r="FP102" i="3"/>
  <c r="IB102" i="3"/>
  <c r="EZ102" i="3"/>
  <c r="HL102" i="3"/>
  <c r="FJ101" i="3"/>
  <c r="HV101" i="3"/>
  <c r="EX101" i="3"/>
  <c r="HJ101" i="3"/>
  <c r="FL100" i="3"/>
  <c r="HX100" i="3"/>
  <c r="EV100" i="3"/>
  <c r="HH100" i="3"/>
  <c r="FJ99" i="3"/>
  <c r="HV99" i="3"/>
  <c r="ET99" i="3"/>
  <c r="HF99" i="3"/>
  <c r="FH98" i="3"/>
  <c r="HT98" i="3"/>
  <c r="ER98" i="3"/>
  <c r="HD98" i="3"/>
  <c r="FB97" i="3"/>
  <c r="HN97" i="3"/>
  <c r="FT96" i="3"/>
  <c r="IF96" i="3"/>
  <c r="FD96" i="3"/>
  <c r="HP96" i="3"/>
  <c r="FR95" i="3"/>
  <c r="ID95" i="3"/>
  <c r="FB95" i="3"/>
  <c r="HN95" i="3"/>
  <c r="FP94" i="3"/>
  <c r="IB94" i="3"/>
  <c r="EZ94" i="3"/>
  <c r="HL94" i="3"/>
  <c r="FN93" i="3"/>
  <c r="HZ93" i="3"/>
  <c r="EX93" i="3"/>
  <c r="HJ93" i="3"/>
  <c r="FH92" i="3"/>
  <c r="HT92" i="3"/>
  <c r="ER92" i="3"/>
  <c r="HD92" i="3"/>
  <c r="FF91" i="3"/>
  <c r="HR91" i="3"/>
  <c r="FT90" i="3"/>
  <c r="IF90" i="3"/>
  <c r="FD90" i="3"/>
  <c r="HP90" i="3"/>
  <c r="FR89" i="3"/>
  <c r="ID89" i="3"/>
  <c r="FB89" i="3"/>
  <c r="HN89" i="3"/>
  <c r="FT88" i="3"/>
  <c r="IF88" i="3"/>
  <c r="FD88" i="3"/>
  <c r="HP88" i="3"/>
  <c r="FR87" i="3"/>
  <c r="ID87" i="3"/>
  <c r="FB87" i="3"/>
  <c r="HN87" i="3"/>
  <c r="FD86" i="3"/>
  <c r="HP86" i="3"/>
  <c r="EV86" i="3"/>
  <c r="HH86" i="3"/>
  <c r="FN85" i="3"/>
  <c r="HZ85" i="3"/>
  <c r="FB85" i="3"/>
  <c r="HN85" i="3"/>
  <c r="FP84" i="3"/>
  <c r="IB84" i="3"/>
  <c r="EV84" i="3"/>
  <c r="HH84" i="3"/>
  <c r="FJ83" i="3"/>
  <c r="HV83" i="3"/>
  <c r="EX83" i="3"/>
  <c r="HJ83" i="3"/>
  <c r="FL82" i="3"/>
  <c r="HX82" i="3"/>
  <c r="EV82" i="3"/>
  <c r="HH82" i="3"/>
  <c r="FJ81" i="3"/>
  <c r="HV81" i="3"/>
  <c r="ET81" i="3"/>
  <c r="HF81" i="3"/>
  <c r="FH80" i="3"/>
  <c r="HT80" i="3"/>
  <c r="ER80" i="3"/>
  <c r="HD80" i="3"/>
  <c r="FJ79" i="3"/>
  <c r="HV79" i="3"/>
  <c r="EX79" i="3"/>
  <c r="HJ79" i="3"/>
  <c r="FP78" i="3"/>
  <c r="IB78" i="3"/>
  <c r="FD78" i="3"/>
  <c r="HP78" i="3"/>
  <c r="ER78" i="3"/>
  <c r="HD78" i="3"/>
  <c r="FJ77" i="3"/>
  <c r="HV77" i="3"/>
  <c r="EX77" i="3"/>
  <c r="HJ77" i="3"/>
  <c r="FP76" i="3"/>
  <c r="IB76" i="3"/>
  <c r="FD76" i="3"/>
  <c r="HP76" i="3"/>
  <c r="FR75" i="3"/>
  <c r="ID75" i="3"/>
  <c r="EX75" i="3"/>
  <c r="HJ75" i="3"/>
  <c r="FL74" i="3"/>
  <c r="HX74" i="3"/>
  <c r="EV74" i="3"/>
  <c r="HH74" i="3"/>
  <c r="FJ73" i="3"/>
  <c r="HV73" i="3"/>
  <c r="ET73" i="3"/>
  <c r="HF73" i="3"/>
  <c r="EZ72" i="3"/>
  <c r="HL72" i="3"/>
  <c r="FJ71" i="3"/>
  <c r="HV71" i="3"/>
  <c r="EX71" i="3"/>
  <c r="HJ71" i="3"/>
  <c r="FL70" i="3"/>
  <c r="HX70" i="3"/>
  <c r="EV70" i="3"/>
  <c r="HH70" i="3"/>
  <c r="FF69" i="3"/>
  <c r="HR69" i="3"/>
  <c r="FT68" i="3"/>
  <c r="IF68" i="3"/>
  <c r="FH68" i="3"/>
  <c r="HT68" i="3"/>
  <c r="FR67" i="3"/>
  <c r="ID67" i="3"/>
  <c r="FF67" i="3"/>
  <c r="HR67" i="3"/>
  <c r="FT66" i="3"/>
  <c r="IF66" i="3"/>
  <c r="FD66" i="3"/>
  <c r="HP66" i="3"/>
  <c r="FR65" i="3"/>
  <c r="ID65" i="3"/>
  <c r="FB65" i="3"/>
  <c r="HN65" i="3"/>
  <c r="FP64" i="3"/>
  <c r="IB64" i="3"/>
  <c r="EZ64" i="3"/>
  <c r="HL64" i="3"/>
  <c r="FN63" i="3"/>
  <c r="HZ63" i="3"/>
  <c r="ET63" i="3"/>
  <c r="HF63" i="3"/>
  <c r="FH62" i="3"/>
  <c r="HT62" i="3"/>
  <c r="ER62" i="3"/>
  <c r="HD62" i="3"/>
  <c r="FB61" i="3"/>
  <c r="HN61" i="3"/>
  <c r="FP60" i="3"/>
  <c r="IB60" i="3"/>
  <c r="EZ60" i="3"/>
  <c r="HL60" i="3"/>
  <c r="FJ59" i="3"/>
  <c r="HV59" i="3"/>
  <c r="EX59" i="3"/>
  <c r="HJ59" i="3"/>
  <c r="FL58" i="3"/>
  <c r="HX58" i="3"/>
  <c r="EV58" i="3"/>
  <c r="HH58" i="3"/>
  <c r="FF57" i="3"/>
  <c r="HR57" i="3"/>
  <c r="FT56" i="3"/>
  <c r="IF56" i="3"/>
  <c r="FD56" i="3"/>
  <c r="HP56" i="3"/>
  <c r="FR55" i="3"/>
  <c r="ID55" i="3"/>
  <c r="FB55" i="3"/>
  <c r="HN55" i="3"/>
  <c r="FP54" i="3"/>
  <c r="IB54" i="3"/>
  <c r="EZ54" i="3"/>
  <c r="HL54" i="3"/>
  <c r="FN53" i="3"/>
  <c r="HZ53" i="3"/>
  <c r="EX53" i="3"/>
  <c r="HJ53" i="3"/>
  <c r="FL52" i="3"/>
  <c r="HX52" i="3"/>
  <c r="EV52" i="3"/>
  <c r="HH52" i="3"/>
  <c r="FJ51" i="3"/>
  <c r="HV51" i="3"/>
  <c r="ET51" i="3"/>
  <c r="HF51" i="3"/>
  <c r="FH50" i="3"/>
  <c r="HT50" i="3"/>
  <c r="ER50" i="3"/>
  <c r="HD50" i="3"/>
  <c r="FF49" i="3"/>
  <c r="HR49" i="3"/>
  <c r="FT48" i="3"/>
  <c r="IF48" i="3"/>
  <c r="FD48" i="3"/>
  <c r="HP48" i="3"/>
  <c r="FR47" i="3"/>
  <c r="ID47" i="3"/>
  <c r="FB47" i="3"/>
  <c r="HN47" i="3"/>
  <c r="FD46" i="3"/>
  <c r="HP46" i="3"/>
  <c r="FN45" i="3"/>
  <c r="HZ45" i="3"/>
  <c r="EX45" i="3"/>
  <c r="HJ45" i="3"/>
  <c r="FL44" i="3"/>
  <c r="HX44" i="3"/>
  <c r="EV44" i="3"/>
  <c r="HH44" i="3"/>
  <c r="FJ43" i="3"/>
  <c r="HV43" i="3"/>
  <c r="EX43" i="3"/>
  <c r="HJ43" i="3"/>
  <c r="FL42" i="3"/>
  <c r="HX42" i="3"/>
  <c r="EV42" i="3"/>
  <c r="HH42" i="3"/>
  <c r="FJ41" i="3"/>
  <c r="HV41" i="3"/>
  <c r="FT40" i="3"/>
  <c r="IF40" i="3"/>
  <c r="FD40" i="3"/>
  <c r="HP40" i="3"/>
  <c r="FR39" i="3"/>
  <c r="ID39" i="3"/>
  <c r="FF39" i="3"/>
  <c r="HR39" i="3"/>
  <c r="FT38" i="3"/>
  <c r="IF38" i="3"/>
  <c r="FD38" i="3"/>
  <c r="HP38" i="3"/>
  <c r="FN37" i="3"/>
  <c r="HZ37" i="3"/>
  <c r="EX37" i="3"/>
  <c r="HJ37" i="3"/>
  <c r="FL36" i="3"/>
  <c r="HX36" i="3"/>
  <c r="EZ36" i="3"/>
  <c r="HL36" i="3"/>
  <c r="FJ35" i="3"/>
  <c r="HV35" i="3"/>
  <c r="ET35" i="3"/>
  <c r="HF35" i="3"/>
  <c r="FL34" i="3"/>
  <c r="HX34" i="3"/>
  <c r="EV34" i="3"/>
  <c r="HH34" i="3"/>
  <c r="FJ33" i="3"/>
  <c r="HV33" i="3"/>
  <c r="ET33" i="3"/>
  <c r="HF33" i="3"/>
  <c r="FD32" i="3"/>
  <c r="HP32" i="3"/>
  <c r="ER32" i="3"/>
  <c r="HD32" i="3"/>
  <c r="FB31" i="3"/>
  <c r="HN31" i="3"/>
  <c r="FP30" i="3"/>
  <c r="IB30" i="3"/>
  <c r="EZ30" i="3"/>
  <c r="HL30" i="3"/>
  <c r="FN29" i="3"/>
  <c r="HZ29" i="3"/>
  <c r="FB29" i="3"/>
  <c r="HN29" i="3"/>
  <c r="FP28" i="3"/>
  <c r="IB28" i="3"/>
  <c r="EZ28" i="3"/>
  <c r="HL28" i="3"/>
  <c r="FJ27" i="3"/>
  <c r="HV27" i="3"/>
  <c r="ET27" i="3"/>
  <c r="HF27" i="3"/>
  <c r="FL26" i="3"/>
  <c r="HX26" i="3"/>
  <c r="EV26" i="3"/>
  <c r="HH26" i="3"/>
  <c r="FJ25" i="3"/>
  <c r="HV25" i="3"/>
  <c r="ET25" i="3"/>
  <c r="HF25" i="3"/>
  <c r="FH24" i="3"/>
  <c r="HT24" i="3"/>
  <c r="ER24" i="3"/>
  <c r="HD24" i="3"/>
  <c r="FF23" i="3"/>
  <c r="HR23" i="3"/>
  <c r="FP22" i="3"/>
  <c r="IB22" i="3"/>
  <c r="FD22" i="3"/>
  <c r="HP22" i="3"/>
  <c r="FR21" i="3"/>
  <c r="ID21" i="3"/>
  <c r="FB21" i="3"/>
  <c r="HN21" i="3"/>
  <c r="FP20" i="3"/>
  <c r="IB20" i="3"/>
  <c r="EZ20" i="3"/>
  <c r="HL20" i="3"/>
  <c r="FN19" i="3"/>
  <c r="HZ19" i="3"/>
  <c r="ET19" i="3"/>
  <c r="HF19" i="3"/>
  <c r="FH18" i="3"/>
  <c r="HT18" i="3"/>
  <c r="EV18" i="3"/>
  <c r="HH18" i="3"/>
  <c r="FJ17" i="3"/>
  <c r="HV17" i="3"/>
  <c r="ET17" i="3"/>
  <c r="HF17" i="3"/>
  <c r="FH16" i="3"/>
  <c r="HT16" i="3"/>
  <c r="ER16" i="3"/>
  <c r="HD16" i="3"/>
  <c r="FF15" i="3"/>
  <c r="HR15" i="3"/>
  <c r="FT14" i="3"/>
  <c r="IF14" i="3"/>
  <c r="EZ14" i="3"/>
  <c r="HL14" i="3"/>
  <c r="FN13" i="3"/>
  <c r="HZ13" i="3"/>
  <c r="FB13" i="3"/>
  <c r="HN13" i="3"/>
  <c r="FP12" i="3"/>
  <c r="IB12" i="3"/>
  <c r="FD12" i="3"/>
  <c r="HP12" i="3"/>
  <c r="ER12" i="3"/>
  <c r="HD12" i="3"/>
  <c r="EZ106" i="3"/>
  <c r="HL106" i="3"/>
  <c r="FN105" i="3"/>
  <c r="HZ105" i="3"/>
  <c r="EX105" i="3"/>
  <c r="HJ105" i="3"/>
  <c r="FH104" i="3"/>
  <c r="HT104" i="3"/>
  <c r="EV104" i="3"/>
  <c r="HH104" i="3"/>
  <c r="FF103" i="3"/>
  <c r="HR103" i="3"/>
  <c r="FT102" i="3"/>
  <c r="IF102" i="3"/>
  <c r="FD102" i="3"/>
  <c r="HP102" i="3"/>
  <c r="FR101" i="3"/>
  <c r="ID101" i="3"/>
  <c r="FF101" i="3"/>
  <c r="HR101" i="3"/>
  <c r="FT100" i="3"/>
  <c r="IF100" i="3"/>
  <c r="FD100" i="3"/>
  <c r="HP100" i="3"/>
  <c r="FR99" i="3"/>
  <c r="ID99" i="3"/>
  <c r="FB99" i="3"/>
  <c r="HN99" i="3"/>
  <c r="FP98" i="3"/>
  <c r="IB98" i="3"/>
  <c r="EZ98" i="3"/>
  <c r="HL98" i="3"/>
  <c r="FJ97" i="3"/>
  <c r="HV97" i="3"/>
  <c r="EX97" i="3"/>
  <c r="HJ97" i="3"/>
  <c r="FH96" i="3"/>
  <c r="HT96" i="3"/>
  <c r="EV96" i="3"/>
  <c r="HH96" i="3"/>
  <c r="FJ95" i="3"/>
  <c r="HV95" i="3"/>
  <c r="ET95" i="3"/>
  <c r="HF95" i="3"/>
  <c r="FD94" i="3"/>
  <c r="HP94" i="3"/>
  <c r="FR93" i="3"/>
  <c r="ID93" i="3"/>
  <c r="FF93" i="3"/>
  <c r="HR93" i="3"/>
  <c r="FT92" i="3"/>
  <c r="IF92" i="3"/>
  <c r="FD92" i="3"/>
  <c r="HP92" i="3"/>
  <c r="FR91" i="3"/>
  <c r="ID91" i="3"/>
  <c r="FB91" i="3"/>
  <c r="HN91" i="3"/>
  <c r="FP90" i="3"/>
  <c r="IB90" i="3"/>
  <c r="EZ90" i="3"/>
  <c r="HL90" i="3"/>
  <c r="FN89" i="3"/>
  <c r="HZ89" i="3"/>
  <c r="EX89" i="3"/>
  <c r="HJ89" i="3"/>
  <c r="FL88" i="3"/>
  <c r="HX88" i="3"/>
  <c r="ER88" i="3"/>
  <c r="HD88" i="3"/>
  <c r="FF87" i="3"/>
  <c r="HR87" i="3"/>
  <c r="FT86" i="3"/>
  <c r="IF86" i="3"/>
  <c r="FL86" i="3"/>
  <c r="HX86" i="3"/>
  <c r="ER86" i="3"/>
  <c r="HD86" i="3"/>
  <c r="FF85" i="3"/>
  <c r="HR85" i="3"/>
  <c r="FT84" i="3"/>
  <c r="IF84" i="3"/>
  <c r="FD84" i="3"/>
  <c r="HP84" i="3"/>
  <c r="FR83" i="3"/>
  <c r="ID83" i="3"/>
  <c r="FB83" i="3"/>
  <c r="HN83" i="3"/>
  <c r="FP82" i="3"/>
  <c r="IB82" i="3"/>
  <c r="EZ82" i="3"/>
  <c r="HL82" i="3"/>
  <c r="FN81" i="3"/>
  <c r="HZ81" i="3"/>
  <c r="EX81" i="3"/>
  <c r="HJ81" i="3"/>
  <c r="FL80" i="3"/>
  <c r="HX80" i="3"/>
  <c r="EZ80" i="3"/>
  <c r="HL80" i="3"/>
  <c r="FR79" i="3"/>
  <c r="ID79" i="3"/>
  <c r="FF79" i="3"/>
  <c r="HR79" i="3"/>
  <c r="ET79" i="3"/>
  <c r="HF79" i="3"/>
  <c r="FL78" i="3"/>
  <c r="HX78" i="3"/>
  <c r="EZ78" i="3"/>
  <c r="HL78" i="3"/>
  <c r="FN77" i="3"/>
  <c r="HZ77" i="3"/>
  <c r="FF77" i="3"/>
  <c r="HR77" i="3"/>
  <c r="ET77" i="3"/>
  <c r="HF77" i="3"/>
  <c r="FL76" i="3"/>
  <c r="HX76" i="3"/>
  <c r="EZ76" i="3"/>
  <c r="HL76" i="3"/>
  <c r="FN75" i="3"/>
  <c r="HZ75" i="3"/>
  <c r="FB75" i="3"/>
  <c r="HN75" i="3"/>
  <c r="FP74" i="3"/>
  <c r="IB74" i="3"/>
  <c r="EZ74" i="3"/>
  <c r="HL74" i="3"/>
  <c r="FN73" i="3"/>
  <c r="HZ73" i="3"/>
  <c r="EX73" i="3"/>
  <c r="HJ73" i="3"/>
  <c r="FL72" i="3"/>
  <c r="HX72" i="3"/>
  <c r="FD72" i="3"/>
  <c r="HP72" i="3"/>
  <c r="FR71" i="3"/>
  <c r="ID71" i="3"/>
  <c r="FF71" i="3"/>
  <c r="HR71" i="3"/>
  <c r="FT70" i="3"/>
  <c r="IF70" i="3"/>
  <c r="FD70" i="3"/>
  <c r="HP70" i="3"/>
  <c r="FR69" i="3"/>
  <c r="ID69" i="3"/>
  <c r="EX69" i="3"/>
  <c r="HJ69" i="3"/>
  <c r="FL68" i="3"/>
  <c r="HX68" i="3"/>
  <c r="EZ68" i="3"/>
  <c r="HL68" i="3"/>
  <c r="FN67" i="3"/>
  <c r="HZ67" i="3"/>
  <c r="ET67" i="3"/>
  <c r="HF67" i="3"/>
  <c r="FH66" i="3"/>
  <c r="HT66" i="3"/>
  <c r="EV66" i="3"/>
  <c r="HH66" i="3"/>
  <c r="FF65" i="3"/>
  <c r="HR65" i="3"/>
  <c r="FT64" i="3"/>
  <c r="IF64" i="3"/>
  <c r="FD64" i="3"/>
  <c r="HP64" i="3"/>
  <c r="FR63" i="3"/>
  <c r="ID63" i="3"/>
  <c r="FB63" i="3"/>
  <c r="HN63" i="3"/>
  <c r="FT62" i="3"/>
  <c r="IF62" i="3"/>
  <c r="FD62" i="3"/>
  <c r="HP62" i="3"/>
  <c r="FR61" i="3"/>
  <c r="ID61" i="3"/>
  <c r="FF61" i="3"/>
  <c r="HR61" i="3"/>
  <c r="ET61" i="3"/>
  <c r="HF61" i="3"/>
  <c r="FD60" i="3"/>
  <c r="HP60" i="3"/>
  <c r="FR59" i="3"/>
  <c r="ID59" i="3"/>
  <c r="FB59" i="3"/>
  <c r="HN59" i="3"/>
  <c r="FT58" i="3"/>
  <c r="IF58" i="3"/>
  <c r="FD58" i="3"/>
  <c r="HP58" i="3"/>
  <c r="FR57" i="3"/>
  <c r="ID57" i="3"/>
  <c r="FB57" i="3"/>
  <c r="HN57" i="3"/>
  <c r="FP56" i="3"/>
  <c r="IB56" i="3"/>
  <c r="EZ56" i="3"/>
  <c r="HL56" i="3"/>
  <c r="FJ55" i="3"/>
  <c r="HV55" i="3"/>
  <c r="FT54" i="3"/>
  <c r="IF54" i="3"/>
  <c r="FD54" i="3"/>
  <c r="HP54" i="3"/>
  <c r="FR53" i="3"/>
  <c r="ID53" i="3"/>
  <c r="FB53" i="3"/>
  <c r="HN53" i="3"/>
  <c r="FT52" i="3"/>
  <c r="IF52" i="3"/>
  <c r="FD52" i="3"/>
  <c r="HP52" i="3"/>
  <c r="FR51" i="3"/>
  <c r="ID51" i="3"/>
  <c r="EX51" i="3"/>
  <c r="HJ51" i="3"/>
  <c r="FL50" i="3"/>
  <c r="HX50" i="3"/>
  <c r="EV50" i="3"/>
  <c r="HH50" i="3"/>
  <c r="FJ49" i="3"/>
  <c r="HV49" i="3"/>
  <c r="ET49" i="3"/>
  <c r="HF49" i="3"/>
  <c r="FH48" i="3"/>
  <c r="HT48" i="3"/>
  <c r="ER48" i="3"/>
  <c r="HD48" i="3"/>
  <c r="FF47" i="3"/>
  <c r="HR47" i="3"/>
  <c r="FT46" i="3"/>
  <c r="IF46" i="3"/>
  <c r="FH46" i="3"/>
  <c r="HT46" i="3"/>
  <c r="ER46" i="3"/>
  <c r="HD46" i="3"/>
  <c r="FF45" i="3"/>
  <c r="HR45" i="3"/>
  <c r="ET45" i="3"/>
  <c r="HF45" i="3"/>
  <c r="FH44" i="3"/>
  <c r="HT44" i="3"/>
  <c r="ER44" i="3"/>
  <c r="HD44" i="3"/>
  <c r="FB43" i="3"/>
  <c r="HN43" i="3"/>
  <c r="FP42" i="3"/>
  <c r="IB42" i="3"/>
  <c r="FD42" i="3"/>
  <c r="HP42" i="3"/>
  <c r="FN41" i="3"/>
  <c r="HZ41" i="3"/>
  <c r="FB41" i="3"/>
  <c r="HN41" i="3"/>
  <c r="FL40" i="3"/>
  <c r="HX40" i="3"/>
  <c r="EV40" i="3"/>
  <c r="HH40" i="3"/>
  <c r="FN39" i="3"/>
  <c r="HZ39" i="3"/>
  <c r="EX39" i="3"/>
  <c r="HJ39" i="3"/>
  <c r="FL38" i="3"/>
  <c r="HX38" i="3"/>
  <c r="EV38" i="3"/>
  <c r="HH38" i="3"/>
  <c r="FJ37" i="3"/>
  <c r="HV37" i="3"/>
  <c r="ET37" i="3"/>
  <c r="HF37" i="3"/>
  <c r="FH36" i="3"/>
  <c r="HT36" i="3"/>
  <c r="ER36" i="3"/>
  <c r="HD36" i="3"/>
  <c r="FF35" i="3"/>
  <c r="HR35" i="3"/>
  <c r="FT34" i="3"/>
  <c r="IF34" i="3"/>
  <c r="FD34" i="3"/>
  <c r="HP34" i="3"/>
  <c r="FR33" i="3"/>
  <c r="ID33" i="3"/>
  <c r="FB33" i="3"/>
  <c r="HN33" i="3"/>
  <c r="FP32" i="3"/>
  <c r="IB32" i="3"/>
  <c r="EV32" i="3"/>
  <c r="HH32" i="3"/>
  <c r="FJ31" i="3"/>
  <c r="HV31" i="3"/>
  <c r="ET31" i="3"/>
  <c r="HF31" i="3"/>
  <c r="FL30" i="3"/>
  <c r="HX30" i="3"/>
  <c r="EV30" i="3"/>
  <c r="HH30" i="3"/>
  <c r="FJ29" i="3"/>
  <c r="HV29" i="3"/>
  <c r="ET29" i="3"/>
  <c r="HF29" i="3"/>
  <c r="FH28" i="3"/>
  <c r="HT28" i="3"/>
  <c r="ER28" i="3"/>
  <c r="HD28" i="3"/>
  <c r="FF27" i="3"/>
  <c r="HR27" i="3"/>
  <c r="FT26" i="3"/>
  <c r="IF26" i="3"/>
  <c r="FD26" i="3"/>
  <c r="HP26" i="3"/>
  <c r="FR25" i="3"/>
  <c r="ID25" i="3"/>
  <c r="FB25" i="3"/>
  <c r="HN25" i="3"/>
  <c r="FP24" i="3"/>
  <c r="IB24" i="3"/>
  <c r="EZ24" i="3"/>
  <c r="HL24" i="3"/>
  <c r="FN23" i="3"/>
  <c r="HZ23" i="3"/>
  <c r="EX23" i="3"/>
  <c r="HJ23" i="3"/>
  <c r="FL22" i="3"/>
  <c r="HX22" i="3"/>
  <c r="EV22" i="3"/>
  <c r="HH22" i="3"/>
  <c r="FJ21" i="3"/>
  <c r="HV21" i="3"/>
  <c r="ET21" i="3"/>
  <c r="HF21" i="3"/>
  <c r="FD20" i="3"/>
  <c r="HP20" i="3"/>
  <c r="ER20" i="3"/>
  <c r="HD20" i="3"/>
  <c r="FB19" i="3"/>
  <c r="HN19" i="3"/>
  <c r="FT18" i="3"/>
  <c r="IF18" i="3"/>
  <c r="EZ18" i="3"/>
  <c r="HL18" i="3"/>
  <c r="FN17" i="3"/>
  <c r="HZ17" i="3"/>
  <c r="FB17" i="3"/>
  <c r="HN17" i="3"/>
  <c r="FL16" i="3"/>
  <c r="HX16" i="3"/>
  <c r="EV16" i="3"/>
  <c r="HH16" i="3"/>
  <c r="FJ15" i="3"/>
  <c r="HV15" i="3"/>
  <c r="ET15" i="3"/>
  <c r="HF15" i="3"/>
  <c r="FH14" i="3"/>
  <c r="HT14" i="3"/>
  <c r="ER14" i="3"/>
  <c r="HD14" i="3"/>
  <c r="FF13" i="3"/>
  <c r="HR13" i="3"/>
  <c r="ET13" i="3"/>
  <c r="HF13" i="3"/>
  <c r="FH12" i="3"/>
  <c r="HT12" i="3"/>
  <c r="EV12" i="3"/>
  <c r="HH12" i="3"/>
  <c r="FS108" i="3"/>
  <c r="IE108" i="3"/>
  <c r="FO108" i="3"/>
  <c r="IA108" i="3"/>
  <c r="FK108" i="3"/>
  <c r="HW108" i="3"/>
  <c r="FG108" i="3"/>
  <c r="HS108" i="3"/>
  <c r="FC108" i="3"/>
  <c r="HO108" i="3"/>
  <c r="EY108" i="3"/>
  <c r="HK108" i="3"/>
  <c r="EU108" i="3"/>
  <c r="HG108" i="3"/>
  <c r="FU107" i="3"/>
  <c r="IG107" i="3"/>
  <c r="FQ107" i="3"/>
  <c r="IC107" i="3"/>
  <c r="FM107" i="3"/>
  <c r="HY107" i="3"/>
  <c r="FI107" i="3"/>
  <c r="HU107" i="3"/>
  <c r="FE107" i="3"/>
  <c r="HQ107" i="3"/>
  <c r="FA107" i="3"/>
  <c r="HM107" i="3"/>
  <c r="EW107" i="3"/>
  <c r="HI107" i="3"/>
  <c r="ES107" i="3"/>
  <c r="HE107" i="3"/>
  <c r="FS106" i="3"/>
  <c r="IE106" i="3"/>
  <c r="FO106" i="3"/>
  <c r="IA106" i="3"/>
  <c r="FK106" i="3"/>
  <c r="HW106" i="3"/>
  <c r="FG106" i="3"/>
  <c r="HS106" i="3"/>
  <c r="FC106" i="3"/>
  <c r="HO106" i="3"/>
  <c r="EY106" i="3"/>
  <c r="HK106" i="3"/>
  <c r="EU106" i="3"/>
  <c r="HG106" i="3"/>
  <c r="FU105" i="3"/>
  <c r="IG105" i="3"/>
  <c r="FQ105" i="3"/>
  <c r="IC105" i="3"/>
  <c r="FM105" i="3"/>
  <c r="HY105" i="3"/>
  <c r="FI105" i="3"/>
  <c r="HU105" i="3"/>
  <c r="FE105" i="3"/>
  <c r="HQ105" i="3"/>
  <c r="FA105" i="3"/>
  <c r="HM105" i="3"/>
  <c r="EW105" i="3"/>
  <c r="HI105" i="3"/>
  <c r="ES105" i="3"/>
  <c r="HE105" i="3"/>
  <c r="FS104" i="3"/>
  <c r="IE104" i="3"/>
  <c r="FO104" i="3"/>
  <c r="IA104" i="3"/>
  <c r="FK104" i="3"/>
  <c r="HW104" i="3"/>
  <c r="FG104" i="3"/>
  <c r="HS104" i="3"/>
  <c r="FC104" i="3"/>
  <c r="HO104" i="3"/>
  <c r="EY104" i="3"/>
  <c r="HK104" i="3"/>
  <c r="EU104" i="3"/>
  <c r="HG104" i="3"/>
  <c r="FU103" i="3"/>
  <c r="IG103" i="3"/>
  <c r="FQ103" i="3"/>
  <c r="IC103" i="3"/>
  <c r="FM103" i="3"/>
  <c r="HY103" i="3"/>
  <c r="FI103" i="3"/>
  <c r="HU103" i="3"/>
  <c r="FE103" i="3"/>
  <c r="HQ103" i="3"/>
  <c r="FA103" i="3"/>
  <c r="HM103" i="3"/>
  <c r="EW103" i="3"/>
  <c r="HI103" i="3"/>
  <c r="ES103" i="3"/>
  <c r="HE103" i="3"/>
  <c r="FS102" i="3"/>
  <c r="IE102" i="3"/>
  <c r="FO102" i="3"/>
  <c r="IA102" i="3"/>
  <c r="FK102" i="3"/>
  <c r="HW102" i="3"/>
  <c r="FG102" i="3"/>
  <c r="HS102" i="3"/>
  <c r="FC102" i="3"/>
  <c r="HO102" i="3"/>
  <c r="EY102" i="3"/>
  <c r="HK102" i="3"/>
  <c r="EU102" i="3"/>
  <c r="HG102" i="3"/>
  <c r="FU101" i="3"/>
  <c r="IG101" i="3"/>
  <c r="FQ101" i="3"/>
  <c r="IC101" i="3"/>
  <c r="FM101" i="3"/>
  <c r="HY101" i="3"/>
  <c r="FI101" i="3"/>
  <c r="HU101" i="3"/>
  <c r="FE101" i="3"/>
  <c r="HQ101" i="3"/>
  <c r="FA101" i="3"/>
  <c r="HM101" i="3"/>
  <c r="EW101" i="3"/>
  <c r="HI101" i="3"/>
  <c r="ES101" i="3"/>
  <c r="HE101" i="3"/>
  <c r="FS100" i="3"/>
  <c r="IE100" i="3"/>
  <c r="FO100" i="3"/>
  <c r="IA100" i="3"/>
  <c r="FK100" i="3"/>
  <c r="HW100" i="3"/>
  <c r="FG100" i="3"/>
  <c r="HS100" i="3"/>
  <c r="FC100" i="3"/>
  <c r="HO100" i="3"/>
  <c r="EY100" i="3"/>
  <c r="HK100" i="3"/>
  <c r="EU100" i="3"/>
  <c r="HG100" i="3"/>
  <c r="FU99" i="3"/>
  <c r="IG99" i="3"/>
  <c r="FQ99" i="3"/>
  <c r="IC99" i="3"/>
  <c r="FM99" i="3"/>
  <c r="HY99" i="3"/>
  <c r="FI99" i="3"/>
  <c r="HU99" i="3"/>
  <c r="FE99" i="3"/>
  <c r="HQ99" i="3"/>
  <c r="FA99" i="3"/>
  <c r="HM99" i="3"/>
  <c r="EW99" i="3"/>
  <c r="HI99" i="3"/>
  <c r="ES99" i="3"/>
  <c r="HE99" i="3"/>
  <c r="FS98" i="3"/>
  <c r="IE98" i="3"/>
  <c r="FO98" i="3"/>
  <c r="IA98" i="3"/>
  <c r="FK98" i="3"/>
  <c r="HW98" i="3"/>
  <c r="FG98" i="3"/>
  <c r="HS98" i="3"/>
  <c r="FC98" i="3"/>
  <c r="HO98" i="3"/>
  <c r="EY98" i="3"/>
  <c r="HK98" i="3"/>
  <c r="EU98" i="3"/>
  <c r="HG98" i="3"/>
  <c r="FU97" i="3"/>
  <c r="IG97" i="3"/>
  <c r="FQ97" i="3"/>
  <c r="IC97" i="3"/>
  <c r="FM97" i="3"/>
  <c r="HY97" i="3"/>
  <c r="FI97" i="3"/>
  <c r="HU97" i="3"/>
  <c r="FE97" i="3"/>
  <c r="HQ97" i="3"/>
  <c r="FA97" i="3"/>
  <c r="HM97" i="3"/>
  <c r="EW97" i="3"/>
  <c r="HI97" i="3"/>
  <c r="ES97" i="3"/>
  <c r="HE97" i="3"/>
  <c r="FS96" i="3"/>
  <c r="IE96" i="3"/>
  <c r="FO96" i="3"/>
  <c r="IA96" i="3"/>
  <c r="FK96" i="3"/>
  <c r="HW96" i="3"/>
  <c r="FG96" i="3"/>
  <c r="HS96" i="3"/>
  <c r="FC96" i="3"/>
  <c r="HO96" i="3"/>
  <c r="EY96" i="3"/>
  <c r="HK96" i="3"/>
  <c r="EU96" i="3"/>
  <c r="HG96" i="3"/>
  <c r="FU95" i="3"/>
  <c r="IG95" i="3"/>
  <c r="FQ95" i="3"/>
  <c r="IC95" i="3"/>
  <c r="FM95" i="3"/>
  <c r="HY95" i="3"/>
  <c r="FI95" i="3"/>
  <c r="HU95" i="3"/>
  <c r="FE95" i="3"/>
  <c r="HQ95" i="3"/>
  <c r="FA95" i="3"/>
  <c r="HM95" i="3"/>
  <c r="EW95" i="3"/>
  <c r="HI95" i="3"/>
  <c r="ES95" i="3"/>
  <c r="HE95" i="3"/>
  <c r="FS94" i="3"/>
  <c r="IE94" i="3"/>
  <c r="FO94" i="3"/>
  <c r="IA94" i="3"/>
  <c r="FK94" i="3"/>
  <c r="HW94" i="3"/>
  <c r="FG94" i="3"/>
  <c r="HS94" i="3"/>
  <c r="FC94" i="3"/>
  <c r="HO94" i="3"/>
  <c r="EY94" i="3"/>
  <c r="HK94" i="3"/>
  <c r="EU94" i="3"/>
  <c r="HG94" i="3"/>
  <c r="FU93" i="3"/>
  <c r="IG93" i="3"/>
  <c r="FQ93" i="3"/>
  <c r="IC93" i="3"/>
  <c r="FM93" i="3"/>
  <c r="HY93" i="3"/>
  <c r="FI93" i="3"/>
  <c r="HU93" i="3"/>
  <c r="FE93" i="3"/>
  <c r="HQ93" i="3"/>
  <c r="FA93" i="3"/>
  <c r="HM93" i="3"/>
  <c r="EW93" i="3"/>
  <c r="HI93" i="3"/>
  <c r="ES93" i="3"/>
  <c r="HE93" i="3"/>
  <c r="FS92" i="3"/>
  <c r="IE92" i="3"/>
  <c r="FO92" i="3"/>
  <c r="IA92" i="3"/>
  <c r="FK92" i="3"/>
  <c r="HW92" i="3"/>
  <c r="FG92" i="3"/>
  <c r="HS92" i="3"/>
  <c r="FC92" i="3"/>
  <c r="HO92" i="3"/>
  <c r="EY92" i="3"/>
  <c r="HK92" i="3"/>
  <c r="EU92" i="3"/>
  <c r="HG92" i="3"/>
  <c r="FU91" i="3"/>
  <c r="IG91" i="3"/>
  <c r="FQ91" i="3"/>
  <c r="IC91" i="3"/>
  <c r="FM91" i="3"/>
  <c r="HY91" i="3"/>
  <c r="FI91" i="3"/>
  <c r="HU91" i="3"/>
  <c r="FE91" i="3"/>
  <c r="HQ91" i="3"/>
  <c r="FA91" i="3"/>
  <c r="HM91" i="3"/>
  <c r="EW91" i="3"/>
  <c r="HI91" i="3"/>
  <c r="ES91" i="3"/>
  <c r="HE91" i="3"/>
  <c r="FS90" i="3"/>
  <c r="IE90" i="3"/>
  <c r="FO90" i="3"/>
  <c r="IA90" i="3"/>
  <c r="FK90" i="3"/>
  <c r="HW90" i="3"/>
  <c r="FG90" i="3"/>
  <c r="HS90" i="3"/>
  <c r="FC90" i="3"/>
  <c r="HO90" i="3"/>
  <c r="EY90" i="3"/>
  <c r="HK90" i="3"/>
  <c r="EU90" i="3"/>
  <c r="HG90" i="3"/>
  <c r="FU89" i="3"/>
  <c r="IG89" i="3"/>
  <c r="FQ89" i="3"/>
  <c r="IC89" i="3"/>
  <c r="FM89" i="3"/>
  <c r="HY89" i="3"/>
  <c r="FI89" i="3"/>
  <c r="HU89" i="3"/>
  <c r="FE89" i="3"/>
  <c r="HQ89" i="3"/>
  <c r="FA89" i="3"/>
  <c r="HM89" i="3"/>
  <c r="EW89" i="3"/>
  <c r="HI89" i="3"/>
  <c r="ES89" i="3"/>
  <c r="HE89" i="3"/>
  <c r="FS88" i="3"/>
  <c r="IE88" i="3"/>
  <c r="FO88" i="3"/>
  <c r="IA88" i="3"/>
  <c r="FK88" i="3"/>
  <c r="HW88" i="3"/>
  <c r="FG88" i="3"/>
  <c r="HS88" i="3"/>
  <c r="FC88" i="3"/>
  <c r="HO88" i="3"/>
  <c r="EY88" i="3"/>
  <c r="HK88" i="3"/>
  <c r="EU88" i="3"/>
  <c r="HG88" i="3"/>
  <c r="FU87" i="3"/>
  <c r="IG87" i="3"/>
  <c r="FQ87" i="3"/>
  <c r="IC87" i="3"/>
  <c r="FM87" i="3"/>
  <c r="HY87" i="3"/>
  <c r="FI87" i="3"/>
  <c r="HU87" i="3"/>
  <c r="FE87" i="3"/>
  <c r="HQ87" i="3"/>
  <c r="FA87" i="3"/>
  <c r="HM87" i="3"/>
  <c r="EW87" i="3"/>
  <c r="HI87" i="3"/>
  <c r="ES87" i="3"/>
  <c r="HE87" i="3"/>
  <c r="FS86" i="3"/>
  <c r="IE86" i="3"/>
  <c r="FO86" i="3"/>
  <c r="IA86" i="3"/>
  <c r="FK86" i="3"/>
  <c r="HW86" i="3"/>
  <c r="FG86" i="3"/>
  <c r="HS86" i="3"/>
  <c r="FC86" i="3"/>
  <c r="HO86" i="3"/>
  <c r="EY86" i="3"/>
  <c r="HK86" i="3"/>
  <c r="EU86" i="3"/>
  <c r="HG86" i="3"/>
  <c r="FU85" i="3"/>
  <c r="IG85" i="3"/>
  <c r="FQ85" i="3"/>
  <c r="IC85" i="3"/>
  <c r="FM85" i="3"/>
  <c r="HY85" i="3"/>
  <c r="FI85" i="3"/>
  <c r="HU85" i="3"/>
  <c r="FE85" i="3"/>
  <c r="HQ85" i="3"/>
  <c r="FA85" i="3"/>
  <c r="HM85" i="3"/>
  <c r="EW85" i="3"/>
  <c r="HI85" i="3"/>
  <c r="ES85" i="3"/>
  <c r="HE85" i="3"/>
  <c r="FS84" i="3"/>
  <c r="IE84" i="3"/>
  <c r="FO84" i="3"/>
  <c r="IA84" i="3"/>
  <c r="FK84" i="3"/>
  <c r="HW84" i="3"/>
  <c r="FG84" i="3"/>
  <c r="HS84" i="3"/>
  <c r="FC84" i="3"/>
  <c r="HO84" i="3"/>
  <c r="EY84" i="3"/>
  <c r="HK84" i="3"/>
  <c r="EU84" i="3"/>
  <c r="HG84" i="3"/>
  <c r="FU83" i="3"/>
  <c r="IG83" i="3"/>
  <c r="FQ83" i="3"/>
  <c r="IC83" i="3"/>
  <c r="FM83" i="3"/>
  <c r="HY83" i="3"/>
  <c r="FI83" i="3"/>
  <c r="HU83" i="3"/>
  <c r="FE83" i="3"/>
  <c r="HQ83" i="3"/>
  <c r="FA83" i="3"/>
  <c r="HM83" i="3"/>
  <c r="EW83" i="3"/>
  <c r="HI83" i="3"/>
  <c r="ES83" i="3"/>
  <c r="HE83" i="3"/>
  <c r="FS82" i="3"/>
  <c r="IE82" i="3"/>
  <c r="FO82" i="3"/>
  <c r="IA82" i="3"/>
  <c r="FK82" i="3"/>
  <c r="HW82" i="3"/>
  <c r="FG82" i="3"/>
  <c r="HS82" i="3"/>
  <c r="FC82" i="3"/>
  <c r="HO82" i="3"/>
  <c r="EY82" i="3"/>
  <c r="HK82" i="3"/>
  <c r="EU82" i="3"/>
  <c r="HG82" i="3"/>
  <c r="FU81" i="3"/>
  <c r="IG81" i="3"/>
  <c r="FQ81" i="3"/>
  <c r="IC81" i="3"/>
  <c r="FM81" i="3"/>
  <c r="HY81" i="3"/>
  <c r="FI81" i="3"/>
  <c r="HU81" i="3"/>
  <c r="FE81" i="3"/>
  <c r="HQ81" i="3"/>
  <c r="FA81" i="3"/>
  <c r="HM81" i="3"/>
  <c r="EW81" i="3"/>
  <c r="HI81" i="3"/>
  <c r="ES81" i="3"/>
  <c r="HE81" i="3"/>
  <c r="FS80" i="3"/>
  <c r="IE80" i="3"/>
  <c r="FO80" i="3"/>
  <c r="IA80" i="3"/>
  <c r="FK80" i="3"/>
  <c r="HW80" i="3"/>
  <c r="FG80" i="3"/>
  <c r="HS80" i="3"/>
  <c r="FC80" i="3"/>
  <c r="HO80" i="3"/>
  <c r="EY80" i="3"/>
  <c r="HK80" i="3"/>
  <c r="EU80" i="3"/>
  <c r="HG80" i="3"/>
  <c r="FU79" i="3"/>
  <c r="IG79" i="3"/>
  <c r="FQ79" i="3"/>
  <c r="IC79" i="3"/>
  <c r="FM79" i="3"/>
  <c r="HY79" i="3"/>
  <c r="FI79" i="3"/>
  <c r="HU79" i="3"/>
  <c r="FE79" i="3"/>
  <c r="HQ79" i="3"/>
  <c r="FA79" i="3"/>
  <c r="HM79" i="3"/>
  <c r="EW79" i="3"/>
  <c r="HI79" i="3"/>
  <c r="ES79" i="3"/>
  <c r="HE79" i="3"/>
  <c r="FS78" i="3"/>
  <c r="IE78" i="3"/>
  <c r="FO78" i="3"/>
  <c r="IA78" i="3"/>
  <c r="FK78" i="3"/>
  <c r="HW78" i="3"/>
  <c r="FG78" i="3"/>
  <c r="HS78" i="3"/>
  <c r="FC78" i="3"/>
  <c r="HO78" i="3"/>
  <c r="EY78" i="3"/>
  <c r="HK78" i="3"/>
  <c r="EU78" i="3"/>
  <c r="HG78" i="3"/>
  <c r="FU77" i="3"/>
  <c r="IG77" i="3"/>
  <c r="FQ77" i="3"/>
  <c r="IC77" i="3"/>
  <c r="FM77" i="3"/>
  <c r="HY77" i="3"/>
  <c r="FI77" i="3"/>
  <c r="HU77" i="3"/>
  <c r="FE77" i="3"/>
  <c r="HQ77" i="3"/>
  <c r="FA77" i="3"/>
  <c r="HM77" i="3"/>
  <c r="EW77" i="3"/>
  <c r="HI77" i="3"/>
  <c r="ES77" i="3"/>
  <c r="HE77" i="3"/>
  <c r="FS76" i="3"/>
  <c r="IE76" i="3"/>
  <c r="FO76" i="3"/>
  <c r="IA76" i="3"/>
  <c r="FK76" i="3"/>
  <c r="HW76" i="3"/>
  <c r="FG76" i="3"/>
  <c r="HS76" i="3"/>
  <c r="FC76" i="3"/>
  <c r="HO76" i="3"/>
  <c r="EY76" i="3"/>
  <c r="HK76" i="3"/>
  <c r="EU76" i="3"/>
  <c r="HG76" i="3"/>
  <c r="FU75" i="3"/>
  <c r="IG75" i="3"/>
  <c r="FQ75" i="3"/>
  <c r="IC75" i="3"/>
  <c r="FM75" i="3"/>
  <c r="HY75" i="3"/>
  <c r="FI75" i="3"/>
  <c r="HU75" i="3"/>
  <c r="FE75" i="3"/>
  <c r="HQ75" i="3"/>
  <c r="FA75" i="3"/>
  <c r="HM75" i="3"/>
  <c r="EW75" i="3"/>
  <c r="HI75" i="3"/>
  <c r="ES75" i="3"/>
  <c r="HE75" i="3"/>
  <c r="FS74" i="3"/>
  <c r="IE74" i="3"/>
  <c r="FO74" i="3"/>
  <c r="IA74" i="3"/>
  <c r="FK74" i="3"/>
  <c r="HW74" i="3"/>
  <c r="FG74" i="3"/>
  <c r="HS74" i="3"/>
  <c r="FC74" i="3"/>
  <c r="HO74" i="3"/>
  <c r="EY74" i="3"/>
  <c r="HK74" i="3"/>
  <c r="EU74" i="3"/>
  <c r="HG74" i="3"/>
  <c r="FU73" i="3"/>
  <c r="IG73" i="3"/>
  <c r="FQ73" i="3"/>
  <c r="IC73" i="3"/>
  <c r="FM73" i="3"/>
  <c r="HY73" i="3"/>
  <c r="FI73" i="3"/>
  <c r="HU73" i="3"/>
  <c r="FE73" i="3"/>
  <c r="HQ73" i="3"/>
  <c r="FA73" i="3"/>
  <c r="HM73" i="3"/>
  <c r="EW73" i="3"/>
  <c r="HI73" i="3"/>
  <c r="ES73" i="3"/>
  <c r="HE73" i="3"/>
  <c r="FS72" i="3"/>
  <c r="IE72" i="3"/>
  <c r="FO72" i="3"/>
  <c r="IA72" i="3"/>
  <c r="FK72" i="3"/>
  <c r="HW72" i="3"/>
  <c r="FG72" i="3"/>
  <c r="HS72" i="3"/>
  <c r="FC72" i="3"/>
  <c r="HO72" i="3"/>
  <c r="EY72" i="3"/>
  <c r="HK72" i="3"/>
  <c r="EU72" i="3"/>
  <c r="HG72" i="3"/>
  <c r="FU71" i="3"/>
  <c r="IG71" i="3"/>
  <c r="FQ71" i="3"/>
  <c r="IC71" i="3"/>
  <c r="FM71" i="3"/>
  <c r="HY71" i="3"/>
  <c r="FI71" i="3"/>
  <c r="HU71" i="3"/>
  <c r="FE71" i="3"/>
  <c r="HQ71" i="3"/>
  <c r="FA71" i="3"/>
  <c r="HM71" i="3"/>
  <c r="EW71" i="3"/>
  <c r="HI71" i="3"/>
  <c r="ES71" i="3"/>
  <c r="HE71" i="3"/>
  <c r="FS70" i="3"/>
  <c r="IE70" i="3"/>
  <c r="FO70" i="3"/>
  <c r="IA70" i="3"/>
  <c r="FK70" i="3"/>
  <c r="HW70" i="3"/>
  <c r="FG70" i="3"/>
  <c r="HS70" i="3"/>
  <c r="FC70" i="3"/>
  <c r="HO70" i="3"/>
  <c r="EY70" i="3"/>
  <c r="HK70" i="3"/>
  <c r="EU70" i="3"/>
  <c r="HG70" i="3"/>
  <c r="FU69" i="3"/>
  <c r="IG69" i="3"/>
  <c r="FQ69" i="3"/>
  <c r="IC69" i="3"/>
  <c r="FM69" i="3"/>
  <c r="HY69" i="3"/>
  <c r="FI69" i="3"/>
  <c r="HU69" i="3"/>
  <c r="FE69" i="3"/>
  <c r="HQ69" i="3"/>
  <c r="FA69" i="3"/>
  <c r="HM69" i="3"/>
  <c r="EW69" i="3"/>
  <c r="HI69" i="3"/>
  <c r="ES69" i="3"/>
  <c r="HE69" i="3"/>
  <c r="FS68" i="3"/>
  <c r="IE68" i="3"/>
  <c r="FO68" i="3"/>
  <c r="IA68" i="3"/>
  <c r="FK68" i="3"/>
  <c r="HW68" i="3"/>
  <c r="FG68" i="3"/>
  <c r="HS68" i="3"/>
  <c r="FC68" i="3"/>
  <c r="HO68" i="3"/>
  <c r="EY68" i="3"/>
  <c r="HK68" i="3"/>
  <c r="EU68" i="3"/>
  <c r="HG68" i="3"/>
  <c r="FU67" i="3"/>
  <c r="IG67" i="3"/>
  <c r="FQ67" i="3"/>
  <c r="IC67" i="3"/>
  <c r="FM67" i="3"/>
  <c r="HY67" i="3"/>
  <c r="FI67" i="3"/>
  <c r="HU67" i="3"/>
  <c r="FE67" i="3"/>
  <c r="HQ67" i="3"/>
  <c r="FA67" i="3"/>
  <c r="HM67" i="3"/>
  <c r="EW67" i="3"/>
  <c r="HI67" i="3"/>
  <c r="ES67" i="3"/>
  <c r="HE67" i="3"/>
  <c r="FS66" i="3"/>
  <c r="IE66" i="3"/>
  <c r="FO66" i="3"/>
  <c r="IA66" i="3"/>
  <c r="FK66" i="3"/>
  <c r="HW66" i="3"/>
  <c r="FG66" i="3"/>
  <c r="HS66" i="3"/>
  <c r="FC66" i="3"/>
  <c r="HO66" i="3"/>
  <c r="EY66" i="3"/>
  <c r="HK66" i="3"/>
  <c r="EU66" i="3"/>
  <c r="HG66" i="3"/>
  <c r="FU65" i="3"/>
  <c r="IG65" i="3"/>
  <c r="FQ65" i="3"/>
  <c r="IC65" i="3"/>
  <c r="FM65" i="3"/>
  <c r="HY65" i="3"/>
  <c r="FI65" i="3"/>
  <c r="HU65" i="3"/>
  <c r="FE65" i="3"/>
  <c r="HQ65" i="3"/>
  <c r="FA65" i="3"/>
  <c r="HM65" i="3"/>
  <c r="EW65" i="3"/>
  <c r="HI65" i="3"/>
  <c r="ES65" i="3"/>
  <c r="HE65" i="3"/>
  <c r="FS64" i="3"/>
  <c r="IE64" i="3"/>
  <c r="FO64" i="3"/>
  <c r="IA64" i="3"/>
  <c r="FK64" i="3"/>
  <c r="HW64" i="3"/>
  <c r="FG64" i="3"/>
  <c r="HS64" i="3"/>
  <c r="FC64" i="3"/>
  <c r="HO64" i="3"/>
  <c r="EY64" i="3"/>
  <c r="HK64" i="3"/>
  <c r="EU64" i="3"/>
  <c r="HG64" i="3"/>
  <c r="FU63" i="3"/>
  <c r="IG63" i="3"/>
  <c r="FQ63" i="3"/>
  <c r="IC63" i="3"/>
  <c r="FM63" i="3"/>
  <c r="HY63" i="3"/>
  <c r="FI63" i="3"/>
  <c r="HU63" i="3"/>
  <c r="FE63" i="3"/>
  <c r="HQ63" i="3"/>
  <c r="FA63" i="3"/>
  <c r="HM63" i="3"/>
  <c r="EW63" i="3"/>
  <c r="HI63" i="3"/>
  <c r="ES63" i="3"/>
  <c r="HE63" i="3"/>
  <c r="FS62" i="3"/>
  <c r="IE62" i="3"/>
  <c r="FO62" i="3"/>
  <c r="IA62" i="3"/>
  <c r="FK62" i="3"/>
  <c r="HW62" i="3"/>
  <c r="FG62" i="3"/>
  <c r="HS62" i="3"/>
  <c r="FC62" i="3"/>
  <c r="HO62" i="3"/>
  <c r="EY62" i="3"/>
  <c r="HK62" i="3"/>
  <c r="EU62" i="3"/>
  <c r="HG62" i="3"/>
  <c r="FU61" i="3"/>
  <c r="IG61" i="3"/>
  <c r="FQ61" i="3"/>
  <c r="IC61" i="3"/>
  <c r="FM61" i="3"/>
  <c r="HY61" i="3"/>
  <c r="FI61" i="3"/>
  <c r="HU61" i="3"/>
  <c r="FE61" i="3"/>
  <c r="HQ61" i="3"/>
  <c r="FA61" i="3"/>
  <c r="HM61" i="3"/>
  <c r="EW61" i="3"/>
  <c r="HI61" i="3"/>
  <c r="ES61" i="3"/>
  <c r="HE61" i="3"/>
  <c r="FS60" i="3"/>
  <c r="IE60" i="3"/>
  <c r="FO60" i="3"/>
  <c r="IA60" i="3"/>
  <c r="FK60" i="3"/>
  <c r="HW60" i="3"/>
  <c r="FG60" i="3"/>
  <c r="HS60" i="3"/>
  <c r="FC60" i="3"/>
  <c r="HO60" i="3"/>
  <c r="EY60" i="3"/>
  <c r="HK60" i="3"/>
  <c r="EU60" i="3"/>
  <c r="HG60" i="3"/>
  <c r="FU59" i="3"/>
  <c r="IG59" i="3"/>
  <c r="FQ59" i="3"/>
  <c r="IC59" i="3"/>
  <c r="FM59" i="3"/>
  <c r="HY59" i="3"/>
  <c r="FI59" i="3"/>
  <c r="HU59" i="3"/>
  <c r="FE59" i="3"/>
  <c r="HQ59" i="3"/>
  <c r="FA59" i="3"/>
  <c r="HM59" i="3"/>
  <c r="EW59" i="3"/>
  <c r="HI59" i="3"/>
  <c r="ES59" i="3"/>
  <c r="HE59" i="3"/>
  <c r="FS58" i="3"/>
  <c r="IE58" i="3"/>
  <c r="FO58" i="3"/>
  <c r="IA58" i="3"/>
  <c r="FK58" i="3"/>
  <c r="HW58" i="3"/>
  <c r="FG58" i="3"/>
  <c r="HS58" i="3"/>
  <c r="FC58" i="3"/>
  <c r="HO58" i="3"/>
  <c r="EY58" i="3"/>
  <c r="HK58" i="3"/>
  <c r="EU58" i="3"/>
  <c r="HG58" i="3"/>
  <c r="FU57" i="3"/>
  <c r="IG57" i="3"/>
  <c r="FQ57" i="3"/>
  <c r="IC57" i="3"/>
  <c r="FM57" i="3"/>
  <c r="HY57" i="3"/>
  <c r="FI57" i="3"/>
  <c r="HU57" i="3"/>
  <c r="FE57" i="3"/>
  <c r="HQ57" i="3"/>
  <c r="FA57" i="3"/>
  <c r="HM57" i="3"/>
  <c r="EW57" i="3"/>
  <c r="HI57" i="3"/>
  <c r="ES57" i="3"/>
  <c r="HE57" i="3"/>
  <c r="FS56" i="3"/>
  <c r="IE56" i="3"/>
  <c r="FO56" i="3"/>
  <c r="IA56" i="3"/>
  <c r="FK56" i="3"/>
  <c r="HW56" i="3"/>
  <c r="FG56" i="3"/>
  <c r="HS56" i="3"/>
  <c r="FC56" i="3"/>
  <c r="HO56" i="3"/>
  <c r="EY56" i="3"/>
  <c r="HK56" i="3"/>
  <c r="EU56" i="3"/>
  <c r="HG56" i="3"/>
  <c r="FU55" i="3"/>
  <c r="IG55" i="3"/>
  <c r="FQ55" i="3"/>
  <c r="IC55" i="3"/>
  <c r="FM55" i="3"/>
  <c r="HY55" i="3"/>
  <c r="FI55" i="3"/>
  <c r="HU55" i="3"/>
  <c r="FE55" i="3"/>
  <c r="HQ55" i="3"/>
  <c r="FA55" i="3"/>
  <c r="HM55" i="3"/>
  <c r="EW55" i="3"/>
  <c r="HI55" i="3"/>
  <c r="ES55" i="3"/>
  <c r="HE55" i="3"/>
  <c r="FS54" i="3"/>
  <c r="IE54" i="3"/>
  <c r="FO54" i="3"/>
  <c r="IA54" i="3"/>
  <c r="FK54" i="3"/>
  <c r="HW54" i="3"/>
  <c r="FG54" i="3"/>
  <c r="HS54" i="3"/>
  <c r="FC54" i="3"/>
  <c r="HO54" i="3"/>
  <c r="EY54" i="3"/>
  <c r="HK54" i="3"/>
  <c r="EU54" i="3"/>
  <c r="HG54" i="3"/>
  <c r="FU53" i="3"/>
  <c r="IG53" i="3"/>
  <c r="FQ53" i="3"/>
  <c r="IC53" i="3"/>
  <c r="FM53" i="3"/>
  <c r="HY53" i="3"/>
  <c r="FI53" i="3"/>
  <c r="HU53" i="3"/>
  <c r="FE53" i="3"/>
  <c r="HQ53" i="3"/>
  <c r="FA53" i="3"/>
  <c r="HM53" i="3"/>
  <c r="EW53" i="3"/>
  <c r="HI53" i="3"/>
  <c r="ES53" i="3"/>
  <c r="HE53" i="3"/>
  <c r="FS52" i="3"/>
  <c r="IE52" i="3"/>
  <c r="FO52" i="3"/>
  <c r="IA52" i="3"/>
  <c r="FK52" i="3"/>
  <c r="HW52" i="3"/>
  <c r="FG52" i="3"/>
  <c r="HS52" i="3"/>
  <c r="FC52" i="3"/>
  <c r="HO52" i="3"/>
  <c r="EY52" i="3"/>
  <c r="HK52" i="3"/>
  <c r="EU52" i="3"/>
  <c r="HG52" i="3"/>
  <c r="FU51" i="3"/>
  <c r="IG51" i="3"/>
  <c r="FQ51" i="3"/>
  <c r="IC51" i="3"/>
  <c r="FM51" i="3"/>
  <c r="HY51" i="3"/>
  <c r="FI51" i="3"/>
  <c r="HU51" i="3"/>
  <c r="FE51" i="3"/>
  <c r="HQ51" i="3"/>
  <c r="FA51" i="3"/>
  <c r="HM51" i="3"/>
  <c r="EW51" i="3"/>
  <c r="HI51" i="3"/>
  <c r="ES51" i="3"/>
  <c r="HE51" i="3"/>
  <c r="FS50" i="3"/>
  <c r="IE50" i="3"/>
  <c r="FO50" i="3"/>
  <c r="IA50" i="3"/>
  <c r="FK50" i="3"/>
  <c r="HW50" i="3"/>
  <c r="FG50" i="3"/>
  <c r="HS50" i="3"/>
  <c r="FC50" i="3"/>
  <c r="HO50" i="3"/>
  <c r="EY50" i="3"/>
  <c r="HK50" i="3"/>
  <c r="EU50" i="3"/>
  <c r="HG50" i="3"/>
  <c r="FU49" i="3"/>
  <c r="IG49" i="3"/>
  <c r="FQ49" i="3"/>
  <c r="IC49" i="3"/>
  <c r="FM49" i="3"/>
  <c r="HY49" i="3"/>
  <c r="FI49" i="3"/>
  <c r="HU49" i="3"/>
  <c r="FE49" i="3"/>
  <c r="HQ49" i="3"/>
  <c r="FA49" i="3"/>
  <c r="HM49" i="3"/>
  <c r="EW49" i="3"/>
  <c r="HI49" i="3"/>
  <c r="ES49" i="3"/>
  <c r="HE49" i="3"/>
  <c r="FS48" i="3"/>
  <c r="IE48" i="3"/>
  <c r="FO48" i="3"/>
  <c r="IA48" i="3"/>
  <c r="FK48" i="3"/>
  <c r="HW48" i="3"/>
  <c r="FG48" i="3"/>
  <c r="HS48" i="3"/>
  <c r="FC48" i="3"/>
  <c r="HO48" i="3"/>
  <c r="EY48" i="3"/>
  <c r="HK48" i="3"/>
  <c r="EU48" i="3"/>
  <c r="HG48" i="3"/>
  <c r="FU47" i="3"/>
  <c r="IG47" i="3"/>
  <c r="FQ47" i="3"/>
  <c r="IC47" i="3"/>
  <c r="FM47" i="3"/>
  <c r="HY47" i="3"/>
  <c r="FI47" i="3"/>
  <c r="HU47" i="3"/>
  <c r="FE47" i="3"/>
  <c r="HQ47" i="3"/>
  <c r="FA47" i="3"/>
  <c r="HM47" i="3"/>
  <c r="EW47" i="3"/>
  <c r="HI47" i="3"/>
  <c r="ES47" i="3"/>
  <c r="HE47" i="3"/>
  <c r="FS46" i="3"/>
  <c r="IE46" i="3"/>
  <c r="FO46" i="3"/>
  <c r="IA46" i="3"/>
  <c r="FK46" i="3"/>
  <c r="HW46" i="3"/>
  <c r="FG46" i="3"/>
  <c r="HS46" i="3"/>
  <c r="FC46" i="3"/>
  <c r="HO46" i="3"/>
  <c r="EY46" i="3"/>
  <c r="HK46" i="3"/>
  <c r="EU46" i="3"/>
  <c r="HG46" i="3"/>
  <c r="FU45" i="3"/>
  <c r="IG45" i="3"/>
  <c r="FQ45" i="3"/>
  <c r="IC45" i="3"/>
  <c r="FM45" i="3"/>
  <c r="HY45" i="3"/>
  <c r="FI45" i="3"/>
  <c r="HU45" i="3"/>
  <c r="FE45" i="3"/>
  <c r="HQ45" i="3"/>
  <c r="FA45" i="3"/>
  <c r="HM45" i="3"/>
  <c r="EW45" i="3"/>
  <c r="HI45" i="3"/>
  <c r="ES45" i="3"/>
  <c r="HE45" i="3"/>
  <c r="FS44" i="3"/>
  <c r="IE44" i="3"/>
  <c r="FO44" i="3"/>
  <c r="IA44" i="3"/>
  <c r="FK44" i="3"/>
  <c r="HW44" i="3"/>
  <c r="FG44" i="3"/>
  <c r="HS44" i="3"/>
  <c r="FC44" i="3"/>
  <c r="HO44" i="3"/>
  <c r="EY44" i="3"/>
  <c r="HK44" i="3"/>
  <c r="EU44" i="3"/>
  <c r="HG44" i="3"/>
  <c r="FU43" i="3"/>
  <c r="IG43" i="3"/>
  <c r="FQ43" i="3"/>
  <c r="IC43" i="3"/>
  <c r="FM43" i="3"/>
  <c r="HY43" i="3"/>
  <c r="FI43" i="3"/>
  <c r="HU43" i="3"/>
  <c r="FE43" i="3"/>
  <c r="HQ43" i="3"/>
  <c r="FA43" i="3"/>
  <c r="HM43" i="3"/>
  <c r="EW43" i="3"/>
  <c r="HI43" i="3"/>
  <c r="ES43" i="3"/>
  <c r="HE43" i="3"/>
  <c r="FS42" i="3"/>
  <c r="IE42" i="3"/>
  <c r="FO42" i="3"/>
  <c r="IA42" i="3"/>
  <c r="FK42" i="3"/>
  <c r="HW42" i="3"/>
  <c r="FG42" i="3"/>
  <c r="HS42" i="3"/>
  <c r="FC42" i="3"/>
  <c r="HO42" i="3"/>
  <c r="EY42" i="3"/>
  <c r="HK42" i="3"/>
  <c r="EU42" i="3"/>
  <c r="HG42" i="3"/>
  <c r="FU41" i="3"/>
  <c r="IG41" i="3"/>
  <c r="FQ41" i="3"/>
  <c r="IC41" i="3"/>
  <c r="FM41" i="3"/>
  <c r="HY41" i="3"/>
  <c r="FI41" i="3"/>
  <c r="HU41" i="3"/>
  <c r="FE41" i="3"/>
  <c r="HQ41" i="3"/>
  <c r="FA41" i="3"/>
  <c r="HM41" i="3"/>
  <c r="EW41" i="3"/>
  <c r="HI41" i="3"/>
  <c r="ES41" i="3"/>
  <c r="HE41" i="3"/>
  <c r="FS40" i="3"/>
  <c r="IE40" i="3"/>
  <c r="FO40" i="3"/>
  <c r="IA40" i="3"/>
  <c r="FK40" i="3"/>
  <c r="HW40" i="3"/>
  <c r="FG40" i="3"/>
  <c r="HS40" i="3"/>
  <c r="FC40" i="3"/>
  <c r="HO40" i="3"/>
  <c r="EY40" i="3"/>
  <c r="HK40" i="3"/>
  <c r="EU40" i="3"/>
  <c r="HG40" i="3"/>
  <c r="FU39" i="3"/>
  <c r="IG39" i="3"/>
  <c r="FQ39" i="3"/>
  <c r="IC39" i="3"/>
  <c r="FM39" i="3"/>
  <c r="HY39" i="3"/>
  <c r="FI39" i="3"/>
  <c r="HU39" i="3"/>
  <c r="FE39" i="3"/>
  <c r="HQ39" i="3"/>
  <c r="FA39" i="3"/>
  <c r="HM39" i="3"/>
  <c r="EW39" i="3"/>
  <c r="HI39" i="3"/>
  <c r="ES39" i="3"/>
  <c r="HE39" i="3"/>
  <c r="FS38" i="3"/>
  <c r="IE38" i="3"/>
  <c r="FO38" i="3"/>
  <c r="IA38" i="3"/>
  <c r="FK38" i="3"/>
  <c r="HW38" i="3"/>
  <c r="FG38" i="3"/>
  <c r="HS38" i="3"/>
  <c r="FC38" i="3"/>
  <c r="HO38" i="3"/>
  <c r="EY38" i="3"/>
  <c r="HK38" i="3"/>
  <c r="EU38" i="3"/>
  <c r="HG38" i="3"/>
  <c r="FU37" i="3"/>
  <c r="IG37" i="3"/>
  <c r="FQ37" i="3"/>
  <c r="IC37" i="3"/>
  <c r="FM37" i="3"/>
  <c r="HY37" i="3"/>
  <c r="FI37" i="3"/>
  <c r="HU37" i="3"/>
  <c r="FE37" i="3"/>
  <c r="HQ37" i="3"/>
  <c r="FA37" i="3"/>
  <c r="HM37" i="3"/>
  <c r="EW37" i="3"/>
  <c r="HI37" i="3"/>
  <c r="ES37" i="3"/>
  <c r="HE37" i="3"/>
  <c r="FS36" i="3"/>
  <c r="IE36" i="3"/>
  <c r="FO36" i="3"/>
  <c r="IA36" i="3"/>
  <c r="FK36" i="3"/>
  <c r="HW36" i="3"/>
  <c r="FG36" i="3"/>
  <c r="HS36" i="3"/>
  <c r="FC36" i="3"/>
  <c r="HO36" i="3"/>
  <c r="EY36" i="3"/>
  <c r="HK36" i="3"/>
  <c r="EU36" i="3"/>
  <c r="HG36" i="3"/>
  <c r="FU35" i="3"/>
  <c r="IG35" i="3"/>
  <c r="FQ35" i="3"/>
  <c r="IC35" i="3"/>
  <c r="FM35" i="3"/>
  <c r="HY35" i="3"/>
  <c r="FI35" i="3"/>
  <c r="HU35" i="3"/>
  <c r="FE35" i="3"/>
  <c r="HQ35" i="3"/>
  <c r="FA35" i="3"/>
  <c r="HM35" i="3"/>
  <c r="EW35" i="3"/>
  <c r="HI35" i="3"/>
  <c r="ES35" i="3"/>
  <c r="HE35" i="3"/>
  <c r="FS34" i="3"/>
  <c r="IE34" i="3"/>
  <c r="FO34" i="3"/>
  <c r="IA34" i="3"/>
  <c r="FK34" i="3"/>
  <c r="HW34" i="3"/>
  <c r="FG34" i="3"/>
  <c r="HS34" i="3"/>
  <c r="FC34" i="3"/>
  <c r="HO34" i="3"/>
  <c r="EY34" i="3"/>
  <c r="HK34" i="3"/>
  <c r="EU34" i="3"/>
  <c r="HG34" i="3"/>
  <c r="FU33" i="3"/>
  <c r="IG33" i="3"/>
  <c r="FQ33" i="3"/>
  <c r="IC33" i="3"/>
  <c r="FM33" i="3"/>
  <c r="HY33" i="3"/>
  <c r="FI33" i="3"/>
  <c r="HU33" i="3"/>
  <c r="FE33" i="3"/>
  <c r="HQ33" i="3"/>
  <c r="FA33" i="3"/>
  <c r="HM33" i="3"/>
  <c r="EW33" i="3"/>
  <c r="HI33" i="3"/>
  <c r="ES33" i="3"/>
  <c r="HE33" i="3"/>
  <c r="FS32" i="3"/>
  <c r="IE32" i="3"/>
  <c r="FO32" i="3"/>
  <c r="IA32" i="3"/>
  <c r="FK32" i="3"/>
  <c r="HW32" i="3"/>
  <c r="FG32" i="3"/>
  <c r="HS32" i="3"/>
  <c r="FC32" i="3"/>
  <c r="HO32" i="3"/>
  <c r="EY32" i="3"/>
  <c r="HK32" i="3"/>
  <c r="EU32" i="3"/>
  <c r="HG32" i="3"/>
  <c r="FU31" i="3"/>
  <c r="IG31" i="3"/>
  <c r="FQ31" i="3"/>
  <c r="IC31" i="3"/>
  <c r="FM31" i="3"/>
  <c r="HY31" i="3"/>
  <c r="FI31" i="3"/>
  <c r="HU31" i="3"/>
  <c r="FE31" i="3"/>
  <c r="HQ31" i="3"/>
  <c r="FA31" i="3"/>
  <c r="HM31" i="3"/>
  <c r="EW31" i="3"/>
  <c r="HI31" i="3"/>
  <c r="ES31" i="3"/>
  <c r="HE31" i="3"/>
  <c r="FS30" i="3"/>
  <c r="IE30" i="3"/>
  <c r="FO30" i="3"/>
  <c r="IA30" i="3"/>
  <c r="FK30" i="3"/>
  <c r="HW30" i="3"/>
  <c r="FG30" i="3"/>
  <c r="HS30" i="3"/>
  <c r="FC30" i="3"/>
  <c r="HO30" i="3"/>
  <c r="EY30" i="3"/>
  <c r="HK30" i="3"/>
  <c r="EU30" i="3"/>
  <c r="HG30" i="3"/>
  <c r="FU29" i="3"/>
  <c r="IG29" i="3"/>
  <c r="FQ29" i="3"/>
  <c r="IC29" i="3"/>
  <c r="FM29" i="3"/>
  <c r="HY29" i="3"/>
  <c r="FI29" i="3"/>
  <c r="HU29" i="3"/>
  <c r="FE29" i="3"/>
  <c r="HQ29" i="3"/>
  <c r="FA29" i="3"/>
  <c r="HM29" i="3"/>
  <c r="EW29" i="3"/>
  <c r="HI29" i="3"/>
  <c r="ES29" i="3"/>
  <c r="HE29" i="3"/>
  <c r="FS28" i="3"/>
  <c r="IE28" i="3"/>
  <c r="FO28" i="3"/>
  <c r="IA28" i="3"/>
  <c r="FK28" i="3"/>
  <c r="HW28" i="3"/>
  <c r="FG28" i="3"/>
  <c r="HS28" i="3"/>
  <c r="FC28" i="3"/>
  <c r="HO28" i="3"/>
  <c r="EY28" i="3"/>
  <c r="HK28" i="3"/>
  <c r="EU28" i="3"/>
  <c r="HG28" i="3"/>
  <c r="FU27" i="3"/>
  <c r="IG27" i="3"/>
  <c r="FQ27" i="3"/>
  <c r="IC27" i="3"/>
  <c r="FM27" i="3"/>
  <c r="HY27" i="3"/>
  <c r="FI27" i="3"/>
  <c r="HU27" i="3"/>
  <c r="FE27" i="3"/>
  <c r="HQ27" i="3"/>
  <c r="FA27" i="3"/>
  <c r="HM27" i="3"/>
  <c r="EW27" i="3"/>
  <c r="HI27" i="3"/>
  <c r="ES27" i="3"/>
  <c r="HE27" i="3"/>
  <c r="FS26" i="3"/>
  <c r="IE26" i="3"/>
  <c r="FO26" i="3"/>
  <c r="IA26" i="3"/>
  <c r="FK26" i="3"/>
  <c r="HW26" i="3"/>
  <c r="FG26" i="3"/>
  <c r="HS26" i="3"/>
  <c r="FC26" i="3"/>
  <c r="HO26" i="3"/>
  <c r="EY26" i="3"/>
  <c r="HK26" i="3"/>
  <c r="EU26" i="3"/>
  <c r="HG26" i="3"/>
  <c r="FU25" i="3"/>
  <c r="IG25" i="3"/>
  <c r="FQ25" i="3"/>
  <c r="IC25" i="3"/>
  <c r="FM25" i="3"/>
  <c r="HY25" i="3"/>
  <c r="FI25" i="3"/>
  <c r="HU25" i="3"/>
  <c r="FE25" i="3"/>
  <c r="HQ25" i="3"/>
  <c r="FA25" i="3"/>
  <c r="HM25" i="3"/>
  <c r="EW25" i="3"/>
  <c r="HI25" i="3"/>
  <c r="ES25" i="3"/>
  <c r="HE25" i="3"/>
  <c r="FS24" i="3"/>
  <c r="IE24" i="3"/>
  <c r="FO24" i="3"/>
  <c r="IA24" i="3"/>
  <c r="FK24" i="3"/>
  <c r="HW24" i="3"/>
  <c r="FG24" i="3"/>
  <c r="HS24" i="3"/>
  <c r="FC24" i="3"/>
  <c r="HO24" i="3"/>
  <c r="EY24" i="3"/>
  <c r="HK24" i="3"/>
  <c r="EU24" i="3"/>
  <c r="HG24" i="3"/>
  <c r="FU23" i="3"/>
  <c r="IG23" i="3"/>
  <c r="FQ23" i="3"/>
  <c r="IC23" i="3"/>
  <c r="FM23" i="3"/>
  <c r="HY23" i="3"/>
  <c r="FI23" i="3"/>
  <c r="HU23" i="3"/>
  <c r="FE23" i="3"/>
  <c r="HQ23" i="3"/>
  <c r="FA23" i="3"/>
  <c r="HM23" i="3"/>
  <c r="EW23" i="3"/>
  <c r="HI23" i="3"/>
  <c r="ES23" i="3"/>
  <c r="HE23" i="3"/>
  <c r="FS22" i="3"/>
  <c r="IE22" i="3"/>
  <c r="FO22" i="3"/>
  <c r="IA22" i="3"/>
  <c r="FK22" i="3"/>
  <c r="HW22" i="3"/>
  <c r="FG22" i="3"/>
  <c r="HS22" i="3"/>
  <c r="FC22" i="3"/>
  <c r="HO22" i="3"/>
  <c r="EY22" i="3"/>
  <c r="HK22" i="3"/>
  <c r="EU22" i="3"/>
  <c r="HG22" i="3"/>
  <c r="FU21" i="3"/>
  <c r="IG21" i="3"/>
  <c r="FQ21" i="3"/>
  <c r="IC21" i="3"/>
  <c r="FM21" i="3"/>
  <c r="HY21" i="3"/>
  <c r="FI21" i="3"/>
  <c r="HU21" i="3"/>
  <c r="FE21" i="3"/>
  <c r="HQ21" i="3"/>
  <c r="FA21" i="3"/>
  <c r="HM21" i="3"/>
  <c r="EW21" i="3"/>
  <c r="HI21" i="3"/>
  <c r="ES21" i="3"/>
  <c r="HE21" i="3"/>
  <c r="FS20" i="3"/>
  <c r="IE20" i="3"/>
  <c r="FO20" i="3"/>
  <c r="IA20" i="3"/>
  <c r="FK20" i="3"/>
  <c r="HW20" i="3"/>
  <c r="FG20" i="3"/>
  <c r="HS20" i="3"/>
  <c r="FC20" i="3"/>
  <c r="HO20" i="3"/>
  <c r="EY20" i="3"/>
  <c r="HK20" i="3"/>
  <c r="EU20" i="3"/>
  <c r="HG20" i="3"/>
  <c r="FU19" i="3"/>
  <c r="IG19" i="3"/>
  <c r="FQ19" i="3"/>
  <c r="IC19" i="3"/>
  <c r="FM19" i="3"/>
  <c r="HY19" i="3"/>
  <c r="FI19" i="3"/>
  <c r="HU19" i="3"/>
  <c r="FE19" i="3"/>
  <c r="HQ19" i="3"/>
  <c r="FA19" i="3"/>
  <c r="HM19" i="3"/>
  <c r="EW19" i="3"/>
  <c r="HI19" i="3"/>
  <c r="ES19" i="3"/>
  <c r="HE19" i="3"/>
  <c r="FS18" i="3"/>
  <c r="IE18" i="3"/>
  <c r="FO18" i="3"/>
  <c r="IA18" i="3"/>
  <c r="FK18" i="3"/>
  <c r="HW18" i="3"/>
  <c r="FG18" i="3"/>
  <c r="HS18" i="3"/>
  <c r="FC18" i="3"/>
  <c r="HO18" i="3"/>
  <c r="EY18" i="3"/>
  <c r="HK18" i="3"/>
  <c r="EU18" i="3"/>
  <c r="HG18" i="3"/>
  <c r="FU17" i="3"/>
  <c r="IG17" i="3"/>
  <c r="FQ17" i="3"/>
  <c r="IC17" i="3"/>
  <c r="FM17" i="3"/>
  <c r="HY17" i="3"/>
  <c r="FI17" i="3"/>
  <c r="HU17" i="3"/>
  <c r="FE17" i="3"/>
  <c r="HQ17" i="3"/>
  <c r="FA17" i="3"/>
  <c r="HM17" i="3"/>
  <c r="EW17" i="3"/>
  <c r="HI17" i="3"/>
  <c r="ES17" i="3"/>
  <c r="HE17" i="3"/>
  <c r="FS16" i="3"/>
  <c r="IE16" i="3"/>
  <c r="FO16" i="3"/>
  <c r="IA16" i="3"/>
  <c r="FK16" i="3"/>
  <c r="HW16" i="3"/>
  <c r="FG16" i="3"/>
  <c r="HS16" i="3"/>
  <c r="FC16" i="3"/>
  <c r="HO16" i="3"/>
  <c r="EY16" i="3"/>
  <c r="HK16" i="3"/>
  <c r="EU16" i="3"/>
  <c r="HG16" i="3"/>
  <c r="FU15" i="3"/>
  <c r="IG15" i="3"/>
  <c r="FQ15" i="3"/>
  <c r="IC15" i="3"/>
  <c r="FM15" i="3"/>
  <c r="HY15" i="3"/>
  <c r="FI15" i="3"/>
  <c r="HU15" i="3"/>
  <c r="FE15" i="3"/>
  <c r="HQ15" i="3"/>
  <c r="FA15" i="3"/>
  <c r="HM15" i="3"/>
  <c r="EW15" i="3"/>
  <c r="HI15" i="3"/>
  <c r="ES15" i="3"/>
  <c r="HE15" i="3"/>
  <c r="FS14" i="3"/>
  <c r="IE14" i="3"/>
  <c r="FO14" i="3"/>
  <c r="IA14" i="3"/>
  <c r="FK14" i="3"/>
  <c r="HW14" i="3"/>
  <c r="FG14" i="3"/>
  <c r="HS14" i="3"/>
  <c r="FC14" i="3"/>
  <c r="HO14" i="3"/>
  <c r="EY14" i="3"/>
  <c r="HK14" i="3"/>
  <c r="EU14" i="3"/>
  <c r="HG14" i="3"/>
  <c r="FU13" i="3"/>
  <c r="IG13" i="3"/>
  <c r="FQ13" i="3"/>
  <c r="IC13" i="3"/>
  <c r="FM13" i="3"/>
  <c r="HY13" i="3"/>
  <c r="FI13" i="3"/>
  <c r="HU13" i="3"/>
  <c r="FE13" i="3"/>
  <c r="HQ13" i="3"/>
  <c r="FA13" i="3"/>
  <c r="HM13" i="3"/>
  <c r="EW13" i="3"/>
  <c r="HI13" i="3"/>
  <c r="ES13" i="3"/>
  <c r="HE13" i="3"/>
  <c r="FS12" i="3"/>
  <c r="IE12" i="3"/>
  <c r="FO12" i="3"/>
  <c r="IA12" i="3"/>
  <c r="FK12" i="3"/>
  <c r="HW12" i="3"/>
  <c r="FG12" i="3"/>
  <c r="HS12" i="3"/>
  <c r="FC12" i="3"/>
  <c r="HO12" i="3"/>
  <c r="EY12" i="3"/>
  <c r="HK12" i="3"/>
  <c r="EU12" i="3"/>
  <c r="HG12" i="3"/>
  <c r="FL108" i="3"/>
  <c r="HX108" i="3"/>
  <c r="EZ108" i="3"/>
  <c r="HL108" i="3"/>
  <c r="ER108" i="3"/>
  <c r="HD108" i="3"/>
  <c r="FJ107" i="3"/>
  <c r="HV107" i="3"/>
  <c r="EX107" i="3"/>
  <c r="HJ107" i="3"/>
  <c r="FP106" i="3"/>
  <c r="IB106" i="3"/>
  <c r="FD106" i="3"/>
  <c r="HP106" i="3"/>
  <c r="FR105" i="3"/>
  <c r="ID105" i="3"/>
  <c r="FF105" i="3"/>
  <c r="HR105" i="3"/>
  <c r="FT104" i="3"/>
  <c r="IF104" i="3"/>
  <c r="FD104" i="3"/>
  <c r="HP104" i="3"/>
  <c r="FN103" i="3"/>
  <c r="HZ103" i="3"/>
  <c r="EX103" i="3"/>
  <c r="HJ103" i="3"/>
  <c r="FL102" i="3"/>
  <c r="HX102" i="3"/>
  <c r="EV102" i="3"/>
  <c r="HH102" i="3"/>
  <c r="FN101" i="3"/>
  <c r="HZ101" i="3"/>
  <c r="ET101" i="3"/>
  <c r="HF101" i="3"/>
  <c r="FH100" i="3"/>
  <c r="HT100" i="3"/>
  <c r="ER100" i="3"/>
  <c r="HD100" i="3"/>
  <c r="FF99" i="3"/>
  <c r="HR99" i="3"/>
  <c r="FT98" i="3"/>
  <c r="IF98" i="3"/>
  <c r="FD98" i="3"/>
  <c r="HP98" i="3"/>
  <c r="FR97" i="3"/>
  <c r="ID97" i="3"/>
  <c r="FF97" i="3"/>
  <c r="HR97" i="3"/>
  <c r="FP96" i="3"/>
  <c r="IB96" i="3"/>
  <c r="EZ96" i="3"/>
  <c r="HL96" i="3"/>
  <c r="FN95" i="3"/>
  <c r="HZ95" i="3"/>
  <c r="EX95" i="3"/>
  <c r="HJ95" i="3"/>
  <c r="FL94" i="3"/>
  <c r="HX94" i="3"/>
  <c r="EV94" i="3"/>
  <c r="HH94" i="3"/>
  <c r="FJ93" i="3"/>
  <c r="HV93" i="3"/>
  <c r="ET93" i="3"/>
  <c r="HF93" i="3"/>
  <c r="FL92" i="3"/>
  <c r="HX92" i="3"/>
  <c r="EV92" i="3"/>
  <c r="HH92" i="3"/>
  <c r="FJ91" i="3"/>
  <c r="HV91" i="3"/>
  <c r="ET91" i="3"/>
  <c r="HF91" i="3"/>
  <c r="FH90" i="3"/>
  <c r="HT90" i="3"/>
  <c r="ER90" i="3"/>
  <c r="HD90" i="3"/>
  <c r="FF89" i="3"/>
  <c r="HR89" i="3"/>
  <c r="FP88" i="3"/>
  <c r="IB88" i="3"/>
  <c r="EZ88" i="3"/>
  <c r="HL88" i="3"/>
  <c r="FN87" i="3"/>
  <c r="HZ87" i="3"/>
  <c r="EX87" i="3"/>
  <c r="HJ87" i="3"/>
  <c r="FH86" i="3"/>
  <c r="HT86" i="3"/>
  <c r="EZ86" i="3"/>
  <c r="HL86" i="3"/>
  <c r="FR85" i="3"/>
  <c r="ID85" i="3"/>
  <c r="EX85" i="3"/>
  <c r="HJ85" i="3"/>
  <c r="FL84" i="3"/>
  <c r="HX84" i="3"/>
  <c r="EZ84" i="3"/>
  <c r="HL84" i="3"/>
  <c r="FN83" i="3"/>
  <c r="HZ83" i="3"/>
  <c r="ET83" i="3"/>
  <c r="HF83" i="3"/>
  <c r="FH82" i="3"/>
  <c r="HT82" i="3"/>
  <c r="ER82" i="3"/>
  <c r="HD82" i="3"/>
  <c r="FF81" i="3"/>
  <c r="HR81" i="3"/>
  <c r="FT80" i="3"/>
  <c r="IF80" i="3"/>
  <c r="EV80" i="3"/>
  <c r="HH80" i="3"/>
  <c r="ER76" i="3"/>
  <c r="HD76" i="3"/>
  <c r="FF75" i="3"/>
  <c r="HR75" i="3"/>
  <c r="FT74" i="3"/>
  <c r="IF74" i="3"/>
  <c r="FD74" i="3"/>
  <c r="HP74" i="3"/>
  <c r="FR73" i="3"/>
  <c r="ID73" i="3"/>
  <c r="FB73" i="3"/>
  <c r="HN73" i="3"/>
  <c r="FP72" i="3"/>
  <c r="IB72" i="3"/>
  <c r="EV72" i="3"/>
  <c r="HH72" i="3"/>
  <c r="FN71" i="3"/>
  <c r="HZ71" i="3"/>
  <c r="ET71" i="3"/>
  <c r="HF71" i="3"/>
  <c r="FH70" i="3"/>
  <c r="HT70" i="3"/>
  <c r="ER70" i="3"/>
  <c r="HD70" i="3"/>
  <c r="FJ69" i="3"/>
  <c r="HV69" i="3"/>
  <c r="ET69" i="3"/>
  <c r="HF69" i="3"/>
  <c r="FD68" i="3"/>
  <c r="HP68" i="3"/>
  <c r="ER68" i="3"/>
  <c r="HD68" i="3"/>
  <c r="FB67" i="3"/>
  <c r="HN67" i="3"/>
  <c r="FP66" i="3"/>
  <c r="IB66" i="3"/>
  <c r="EZ66" i="3"/>
  <c r="HL66" i="3"/>
  <c r="FN65" i="3"/>
  <c r="HZ65" i="3"/>
  <c r="EX65" i="3"/>
  <c r="HJ65" i="3"/>
  <c r="FL64" i="3"/>
  <c r="HX64" i="3"/>
  <c r="EV64" i="3"/>
  <c r="HH64" i="3"/>
  <c r="FJ63" i="3"/>
  <c r="HV63" i="3"/>
  <c r="EX63" i="3"/>
  <c r="HJ63" i="3"/>
  <c r="FL62" i="3"/>
  <c r="HX62" i="3"/>
  <c r="EZ62" i="3"/>
  <c r="HL62" i="3"/>
  <c r="FN61" i="3"/>
  <c r="HZ61" i="3"/>
  <c r="EX61" i="3"/>
  <c r="HJ61" i="3"/>
  <c r="FL60" i="3"/>
  <c r="HX60" i="3"/>
  <c r="EV60" i="3"/>
  <c r="HH60" i="3"/>
  <c r="FN59" i="3"/>
  <c r="HZ59" i="3"/>
  <c r="ET59" i="3"/>
  <c r="HF59" i="3"/>
  <c r="FH58" i="3"/>
  <c r="HT58" i="3"/>
  <c r="ER58" i="3"/>
  <c r="HD58" i="3"/>
  <c r="FJ57" i="3"/>
  <c r="HV57" i="3"/>
  <c r="ET57" i="3"/>
  <c r="HF57" i="3"/>
  <c r="FH56" i="3"/>
  <c r="HT56" i="3"/>
  <c r="ER56" i="3"/>
  <c r="HD56" i="3"/>
  <c r="EX55" i="3"/>
  <c r="HJ55" i="3"/>
  <c r="FL54" i="3"/>
  <c r="HX54" i="3"/>
  <c r="EV54" i="3"/>
  <c r="HH54" i="3"/>
  <c r="FJ53" i="3"/>
  <c r="HV53" i="3"/>
  <c r="ET53" i="3"/>
  <c r="HF53" i="3"/>
  <c r="FH52" i="3"/>
  <c r="HT52" i="3"/>
  <c r="ER52" i="3"/>
  <c r="HD52" i="3"/>
  <c r="FF51" i="3"/>
  <c r="HR51" i="3"/>
  <c r="FT50" i="3"/>
  <c r="IF50" i="3"/>
  <c r="FD50" i="3"/>
  <c r="HP50" i="3"/>
  <c r="FR49" i="3"/>
  <c r="ID49" i="3"/>
  <c r="FB49" i="3"/>
  <c r="HN49" i="3"/>
  <c r="FP48" i="3"/>
  <c r="IB48" i="3"/>
  <c r="EZ48" i="3"/>
  <c r="HL48" i="3"/>
  <c r="FN47" i="3"/>
  <c r="HZ47" i="3"/>
  <c r="EX47" i="3"/>
  <c r="HJ47" i="3"/>
  <c r="FP46" i="3"/>
  <c r="IB46" i="3"/>
  <c r="EZ46" i="3"/>
  <c r="HL46" i="3"/>
  <c r="FR45" i="3"/>
  <c r="ID45" i="3"/>
  <c r="FB45" i="3"/>
  <c r="HN45" i="3"/>
  <c r="FP44" i="3"/>
  <c r="IB44" i="3"/>
  <c r="EZ44" i="3"/>
  <c r="HL44" i="3"/>
  <c r="FN43" i="3"/>
  <c r="HZ43" i="3"/>
  <c r="ET43" i="3"/>
  <c r="HF43" i="3"/>
  <c r="FH42" i="3"/>
  <c r="HT42" i="3"/>
  <c r="ER42" i="3"/>
  <c r="HD42" i="3"/>
  <c r="FF41" i="3"/>
  <c r="HR41" i="3"/>
  <c r="ET41" i="3"/>
  <c r="HF41" i="3"/>
  <c r="FH40" i="3"/>
  <c r="HT40" i="3"/>
  <c r="ER40" i="3"/>
  <c r="HD40" i="3"/>
  <c r="FB39" i="3"/>
  <c r="HN39" i="3"/>
  <c r="FP38" i="3"/>
  <c r="IB38" i="3"/>
  <c r="EZ38" i="3"/>
  <c r="HL38" i="3"/>
  <c r="FR37" i="3"/>
  <c r="ID37" i="3"/>
  <c r="FB37" i="3"/>
  <c r="HN37" i="3"/>
  <c r="FP36" i="3"/>
  <c r="IB36" i="3"/>
  <c r="EV36" i="3"/>
  <c r="HH36" i="3"/>
  <c r="FN35" i="3"/>
  <c r="HZ35" i="3"/>
  <c r="EX35" i="3"/>
  <c r="HJ35" i="3"/>
  <c r="FH34" i="3"/>
  <c r="HT34" i="3"/>
  <c r="ER34" i="3"/>
  <c r="HD34" i="3"/>
  <c r="FF33" i="3"/>
  <c r="HR33" i="3"/>
  <c r="FT32" i="3"/>
  <c r="IF32" i="3"/>
  <c r="FH32" i="3"/>
  <c r="HT32" i="3"/>
  <c r="FR31" i="3"/>
  <c r="ID31" i="3"/>
  <c r="FF31" i="3"/>
  <c r="HR31" i="3"/>
  <c r="FT30" i="3"/>
  <c r="IF30" i="3"/>
  <c r="FD30" i="3"/>
  <c r="HP30" i="3"/>
  <c r="FR29" i="3"/>
  <c r="ID29" i="3"/>
  <c r="EX29" i="3"/>
  <c r="HJ29" i="3"/>
  <c r="FL28" i="3"/>
  <c r="HX28" i="3"/>
  <c r="EV28" i="3"/>
  <c r="HH28" i="3"/>
  <c r="FN27" i="3"/>
  <c r="HZ27" i="3"/>
  <c r="EX27" i="3"/>
  <c r="HJ27" i="3"/>
  <c r="FH26" i="3"/>
  <c r="HT26" i="3"/>
  <c r="ER26" i="3"/>
  <c r="HD26" i="3"/>
  <c r="FF25" i="3"/>
  <c r="HR25" i="3"/>
  <c r="FT24" i="3"/>
  <c r="IF24" i="3"/>
  <c r="FD24" i="3"/>
  <c r="HP24" i="3"/>
  <c r="FR23" i="3"/>
  <c r="ID23" i="3"/>
  <c r="FB23" i="3"/>
  <c r="HN23" i="3"/>
  <c r="FT22" i="3"/>
  <c r="IF22" i="3"/>
  <c r="EZ22" i="3"/>
  <c r="HL22" i="3"/>
  <c r="FN21" i="3"/>
  <c r="HZ21" i="3"/>
  <c r="EX21" i="3"/>
  <c r="HJ21" i="3"/>
  <c r="FL20" i="3"/>
  <c r="HX20" i="3"/>
  <c r="EV20" i="3"/>
  <c r="HH20" i="3"/>
  <c r="FJ19" i="3"/>
  <c r="HV19" i="3"/>
  <c r="EX19" i="3"/>
  <c r="HJ19" i="3"/>
  <c r="FL18" i="3"/>
  <c r="HX18" i="3"/>
  <c r="ER18" i="3"/>
  <c r="HD18" i="3"/>
  <c r="FF17" i="3"/>
  <c r="HR17" i="3"/>
  <c r="FT16" i="3"/>
  <c r="IF16" i="3"/>
  <c r="FD16" i="3"/>
  <c r="HP16" i="3"/>
  <c r="FR15" i="3"/>
  <c r="ID15" i="3"/>
  <c r="FB15" i="3"/>
  <c r="HN15" i="3"/>
  <c r="FP14" i="3"/>
  <c r="IB14" i="3"/>
  <c r="FD14" i="3"/>
  <c r="HP14" i="3"/>
  <c r="FR13" i="3"/>
  <c r="ID13" i="3"/>
  <c r="EX13" i="3"/>
  <c r="HJ13" i="3"/>
  <c r="FL12" i="3"/>
  <c r="HX12" i="3"/>
  <c r="EZ12" i="3"/>
  <c r="HL12" i="3"/>
  <c r="FR108" i="3"/>
  <c r="ID108" i="3"/>
  <c r="FJ108" i="3"/>
  <c r="HV108" i="3"/>
  <c r="FB108" i="3"/>
  <c r="HN108" i="3"/>
  <c r="ET108" i="3"/>
  <c r="HF108" i="3"/>
  <c r="FP107" i="3"/>
  <c r="IB107" i="3"/>
  <c r="FH107" i="3"/>
  <c r="HT107" i="3"/>
  <c r="FD107" i="3"/>
  <c r="HP107" i="3"/>
  <c r="EZ107" i="3"/>
  <c r="HL107" i="3"/>
  <c r="ER107" i="3"/>
  <c r="HD107" i="3"/>
  <c r="FR106" i="3"/>
  <c r="ID106" i="3"/>
  <c r="FN106" i="3"/>
  <c r="HZ106" i="3"/>
  <c r="FJ106" i="3"/>
  <c r="HV106" i="3"/>
  <c r="FF106" i="3"/>
  <c r="HR106" i="3"/>
  <c r="FB106" i="3"/>
  <c r="HN106" i="3"/>
  <c r="EX106" i="3"/>
  <c r="HJ106" i="3"/>
  <c r="ET106" i="3"/>
  <c r="HF106" i="3"/>
  <c r="FT105" i="3"/>
  <c r="IF105" i="3"/>
  <c r="FP105" i="3"/>
  <c r="IB105" i="3"/>
  <c r="FL105" i="3"/>
  <c r="HX105" i="3"/>
  <c r="FH105" i="3"/>
  <c r="HT105" i="3"/>
  <c r="FD105" i="3"/>
  <c r="HP105" i="3"/>
  <c r="EZ105" i="3"/>
  <c r="HL105" i="3"/>
  <c r="EV105" i="3"/>
  <c r="HH105" i="3"/>
  <c r="ER105" i="3"/>
  <c r="HD105" i="3"/>
  <c r="FR104" i="3"/>
  <c r="ID104" i="3"/>
  <c r="FN104" i="3"/>
  <c r="HZ104" i="3"/>
  <c r="FJ104" i="3"/>
  <c r="HV104" i="3"/>
  <c r="FF104" i="3"/>
  <c r="HR104" i="3"/>
  <c r="FB104" i="3"/>
  <c r="HN104" i="3"/>
  <c r="EX104" i="3"/>
  <c r="HJ104" i="3"/>
  <c r="ET104" i="3"/>
  <c r="HF104" i="3"/>
  <c r="FT103" i="3"/>
  <c r="IF103" i="3"/>
  <c r="FP103" i="3"/>
  <c r="IB103" i="3"/>
  <c r="FL103" i="3"/>
  <c r="HX103" i="3"/>
  <c r="FH103" i="3"/>
  <c r="HT103" i="3"/>
  <c r="FD103" i="3"/>
  <c r="HP103" i="3"/>
  <c r="EZ103" i="3"/>
  <c r="HL103" i="3"/>
  <c r="EV103" i="3"/>
  <c r="HH103" i="3"/>
  <c r="ER103" i="3"/>
  <c r="HD103" i="3"/>
  <c r="FR102" i="3"/>
  <c r="ID102" i="3"/>
  <c r="FN102" i="3"/>
  <c r="HZ102" i="3"/>
  <c r="FJ102" i="3"/>
  <c r="HV102" i="3"/>
  <c r="FF102" i="3"/>
  <c r="HR102" i="3"/>
  <c r="FB102" i="3"/>
  <c r="HN102" i="3"/>
  <c r="EX102" i="3"/>
  <c r="HJ102" i="3"/>
  <c r="ET102" i="3"/>
  <c r="HF102" i="3"/>
  <c r="FT101" i="3"/>
  <c r="IF101" i="3"/>
  <c r="FP101" i="3"/>
  <c r="IB101" i="3"/>
  <c r="FL101" i="3"/>
  <c r="HX101" i="3"/>
  <c r="FH101" i="3"/>
  <c r="HT101" i="3"/>
  <c r="FD101" i="3"/>
  <c r="HP101" i="3"/>
  <c r="EZ101" i="3"/>
  <c r="HL101" i="3"/>
  <c r="EV101" i="3"/>
  <c r="HH101" i="3"/>
  <c r="ER101" i="3"/>
  <c r="HD101" i="3"/>
  <c r="FR100" i="3"/>
  <c r="ID100" i="3"/>
  <c r="FN100" i="3"/>
  <c r="HZ100" i="3"/>
  <c r="FJ100" i="3"/>
  <c r="HV100" i="3"/>
  <c r="FF100" i="3"/>
  <c r="HR100" i="3"/>
  <c r="FB100" i="3"/>
  <c r="HN100" i="3"/>
  <c r="EX100" i="3"/>
  <c r="HJ100" i="3"/>
  <c r="ET100" i="3"/>
  <c r="HF100" i="3"/>
  <c r="FT99" i="3"/>
  <c r="IF99" i="3"/>
  <c r="FP99" i="3"/>
  <c r="IB99" i="3"/>
  <c r="FL99" i="3"/>
  <c r="HX99" i="3"/>
  <c r="FH99" i="3"/>
  <c r="HT99" i="3"/>
  <c r="FD99" i="3"/>
  <c r="HP99" i="3"/>
  <c r="EZ99" i="3"/>
  <c r="HL99" i="3"/>
  <c r="EV99" i="3"/>
  <c r="HH99" i="3"/>
  <c r="ER99" i="3"/>
  <c r="HD99" i="3"/>
  <c r="FR98" i="3"/>
  <c r="ID98" i="3"/>
  <c r="FN98" i="3"/>
  <c r="HZ98" i="3"/>
  <c r="FJ98" i="3"/>
  <c r="HV98" i="3"/>
  <c r="FF98" i="3"/>
  <c r="HR98" i="3"/>
  <c r="FB98" i="3"/>
  <c r="HN98" i="3"/>
  <c r="EX98" i="3"/>
  <c r="HJ98" i="3"/>
  <c r="ET98" i="3"/>
  <c r="HF98" i="3"/>
  <c r="FT97" i="3"/>
  <c r="IF97" i="3"/>
  <c r="FP97" i="3"/>
  <c r="IB97" i="3"/>
  <c r="FL97" i="3"/>
  <c r="HX97" i="3"/>
  <c r="FH97" i="3"/>
  <c r="HT97" i="3"/>
  <c r="FD97" i="3"/>
  <c r="HP97" i="3"/>
  <c r="EZ97" i="3"/>
  <c r="HL97" i="3"/>
  <c r="EV97" i="3"/>
  <c r="HH97" i="3"/>
  <c r="ER97" i="3"/>
  <c r="HD97" i="3"/>
  <c r="FR96" i="3"/>
  <c r="ID96" i="3"/>
  <c r="FN96" i="3"/>
  <c r="HZ96" i="3"/>
  <c r="FJ96" i="3"/>
  <c r="HV96" i="3"/>
  <c r="FF96" i="3"/>
  <c r="HR96" i="3"/>
  <c r="FB96" i="3"/>
  <c r="HN96" i="3"/>
  <c r="EX96" i="3"/>
  <c r="HJ96" i="3"/>
  <c r="ET96" i="3"/>
  <c r="HF96" i="3"/>
  <c r="FT95" i="3"/>
  <c r="IF95" i="3"/>
  <c r="FP95" i="3"/>
  <c r="IB95" i="3"/>
  <c r="FL95" i="3"/>
  <c r="HX95" i="3"/>
  <c r="FH95" i="3"/>
  <c r="HT95" i="3"/>
  <c r="FD95" i="3"/>
  <c r="HP95" i="3"/>
  <c r="EZ95" i="3"/>
  <c r="HL95" i="3"/>
  <c r="EV95" i="3"/>
  <c r="HH95" i="3"/>
  <c r="ER95" i="3"/>
  <c r="HD95" i="3"/>
  <c r="FR94" i="3"/>
  <c r="ID94" i="3"/>
  <c r="FN94" i="3"/>
  <c r="HZ94" i="3"/>
  <c r="FJ94" i="3"/>
  <c r="HV94" i="3"/>
  <c r="FF94" i="3"/>
  <c r="HR94" i="3"/>
  <c r="FB94" i="3"/>
  <c r="HN94" i="3"/>
  <c r="EX94" i="3"/>
  <c r="HJ94" i="3"/>
  <c r="ET94" i="3"/>
  <c r="HF94" i="3"/>
  <c r="FT93" i="3"/>
  <c r="IF93" i="3"/>
  <c r="FP93" i="3"/>
  <c r="IB93" i="3"/>
  <c r="FL93" i="3"/>
  <c r="HX93" i="3"/>
  <c r="FH93" i="3"/>
  <c r="HT93" i="3"/>
  <c r="FD93" i="3"/>
  <c r="HP93" i="3"/>
  <c r="EZ93" i="3"/>
  <c r="HL93" i="3"/>
  <c r="EV93" i="3"/>
  <c r="HH93" i="3"/>
  <c r="ER93" i="3"/>
  <c r="HD93" i="3"/>
  <c r="FR92" i="3"/>
  <c r="ID92" i="3"/>
  <c r="FN92" i="3"/>
  <c r="HZ92" i="3"/>
  <c r="FJ92" i="3"/>
  <c r="HV92" i="3"/>
  <c r="FF92" i="3"/>
  <c r="HR92" i="3"/>
  <c r="FB92" i="3"/>
  <c r="HN92" i="3"/>
  <c r="EX92" i="3"/>
  <c r="HJ92" i="3"/>
  <c r="ET92" i="3"/>
  <c r="HF92" i="3"/>
  <c r="FT91" i="3"/>
  <c r="IF91" i="3"/>
  <c r="FP91" i="3"/>
  <c r="IB91" i="3"/>
  <c r="FL91" i="3"/>
  <c r="HX91" i="3"/>
  <c r="FH91" i="3"/>
  <c r="HT91" i="3"/>
  <c r="FD91" i="3"/>
  <c r="HP91" i="3"/>
  <c r="EZ91" i="3"/>
  <c r="HL91" i="3"/>
  <c r="EV91" i="3"/>
  <c r="HH91" i="3"/>
  <c r="ER91" i="3"/>
  <c r="HD91" i="3"/>
  <c r="FR90" i="3"/>
  <c r="ID90" i="3"/>
  <c r="FN90" i="3"/>
  <c r="HZ90" i="3"/>
  <c r="FJ90" i="3"/>
  <c r="HV90" i="3"/>
  <c r="FF90" i="3"/>
  <c r="HR90" i="3"/>
  <c r="FB90" i="3"/>
  <c r="HN90" i="3"/>
  <c r="EX90" i="3"/>
  <c r="HJ90" i="3"/>
  <c r="ET90" i="3"/>
  <c r="HF90" i="3"/>
  <c r="FT89" i="3"/>
  <c r="IF89" i="3"/>
  <c r="FP89" i="3"/>
  <c r="IB89" i="3"/>
  <c r="FL89" i="3"/>
  <c r="HX89" i="3"/>
  <c r="FH89" i="3"/>
  <c r="HT89" i="3"/>
  <c r="FD89" i="3"/>
  <c r="HP89" i="3"/>
  <c r="EZ89" i="3"/>
  <c r="HL89" i="3"/>
  <c r="EV89" i="3"/>
  <c r="HH89" i="3"/>
  <c r="ER89" i="3"/>
  <c r="HD89" i="3"/>
  <c r="FR88" i="3"/>
  <c r="ID88" i="3"/>
  <c r="FN88" i="3"/>
  <c r="HZ88" i="3"/>
  <c r="FJ88" i="3"/>
  <c r="HV88" i="3"/>
  <c r="FF88" i="3"/>
  <c r="HR88" i="3"/>
  <c r="FB88" i="3"/>
  <c r="HN88" i="3"/>
  <c r="EX88" i="3"/>
  <c r="HJ88" i="3"/>
  <c r="ET88" i="3"/>
  <c r="HF88" i="3"/>
  <c r="FT87" i="3"/>
  <c r="IF87" i="3"/>
  <c r="FP87" i="3"/>
  <c r="IB87" i="3"/>
  <c r="FL87" i="3"/>
  <c r="HX87" i="3"/>
  <c r="FH87" i="3"/>
  <c r="HT87" i="3"/>
  <c r="FD87" i="3"/>
  <c r="HP87" i="3"/>
  <c r="EZ87" i="3"/>
  <c r="HL87" i="3"/>
  <c r="EV87" i="3"/>
  <c r="HH87" i="3"/>
  <c r="ER87" i="3"/>
  <c r="HD87" i="3"/>
  <c r="FR86" i="3"/>
  <c r="ID86" i="3"/>
  <c r="FN86" i="3"/>
  <c r="HZ86" i="3"/>
  <c r="FJ86" i="3"/>
  <c r="HV86" i="3"/>
  <c r="FF86" i="3"/>
  <c r="HR86" i="3"/>
  <c r="FB86" i="3"/>
  <c r="HN86" i="3"/>
  <c r="EX86" i="3"/>
  <c r="HJ86" i="3"/>
  <c r="ET86" i="3"/>
  <c r="HF86" i="3"/>
  <c r="FT85" i="3"/>
  <c r="IF85" i="3"/>
  <c r="FP85" i="3"/>
  <c r="IB85" i="3"/>
  <c r="FL85" i="3"/>
  <c r="HX85" i="3"/>
  <c r="FH85" i="3"/>
  <c r="HT85" i="3"/>
  <c r="FD85" i="3"/>
  <c r="HP85" i="3"/>
  <c r="EZ85" i="3"/>
  <c r="HL85" i="3"/>
  <c r="EV85" i="3"/>
  <c r="HH85" i="3"/>
  <c r="ER85" i="3"/>
  <c r="HD85" i="3"/>
  <c r="FR84" i="3"/>
  <c r="ID84" i="3"/>
  <c r="FN84" i="3"/>
  <c r="HZ84" i="3"/>
  <c r="FJ84" i="3"/>
  <c r="HV84" i="3"/>
  <c r="FF84" i="3"/>
  <c r="HR84" i="3"/>
  <c r="FB84" i="3"/>
  <c r="HN84" i="3"/>
  <c r="EX84" i="3"/>
  <c r="HJ84" i="3"/>
  <c r="ET84" i="3"/>
  <c r="HF84" i="3"/>
  <c r="FT83" i="3"/>
  <c r="IF83" i="3"/>
  <c r="FP83" i="3"/>
  <c r="IB83" i="3"/>
  <c r="FL83" i="3"/>
  <c r="HX83" i="3"/>
  <c r="FH83" i="3"/>
  <c r="HT83" i="3"/>
  <c r="FD83" i="3"/>
  <c r="HP83" i="3"/>
  <c r="EZ83" i="3"/>
  <c r="HL83" i="3"/>
  <c r="EV83" i="3"/>
  <c r="HH83" i="3"/>
  <c r="ER83" i="3"/>
  <c r="HD83" i="3"/>
  <c r="FR82" i="3"/>
  <c r="ID82" i="3"/>
  <c r="FN82" i="3"/>
  <c r="HZ82" i="3"/>
  <c r="FJ82" i="3"/>
  <c r="HV82" i="3"/>
  <c r="FF82" i="3"/>
  <c r="HR82" i="3"/>
  <c r="FB82" i="3"/>
  <c r="HN82" i="3"/>
  <c r="EX82" i="3"/>
  <c r="HJ82" i="3"/>
  <c r="ET82" i="3"/>
  <c r="HF82" i="3"/>
  <c r="FT81" i="3"/>
  <c r="IF81" i="3"/>
  <c r="FP81" i="3"/>
  <c r="IB81" i="3"/>
  <c r="FL81" i="3"/>
  <c r="HX81" i="3"/>
  <c r="FH81" i="3"/>
  <c r="HT81" i="3"/>
  <c r="FD81" i="3"/>
  <c r="HP81" i="3"/>
  <c r="EZ81" i="3"/>
  <c r="HL81" i="3"/>
  <c r="EV81" i="3"/>
  <c r="HH81" i="3"/>
  <c r="ER81" i="3"/>
  <c r="HD81" i="3"/>
  <c r="FR80" i="3"/>
  <c r="ID80" i="3"/>
  <c r="FN80" i="3"/>
  <c r="HZ80" i="3"/>
  <c r="FJ80" i="3"/>
  <c r="HV80" i="3"/>
  <c r="FF80" i="3"/>
  <c r="HR80" i="3"/>
  <c r="FB80" i="3"/>
  <c r="HN80" i="3"/>
  <c r="EX80" i="3"/>
  <c r="HJ80" i="3"/>
  <c r="ET80" i="3"/>
  <c r="HF80" i="3"/>
  <c r="FT79" i="3"/>
  <c r="IF79" i="3"/>
  <c r="FP79" i="3"/>
  <c r="IB79" i="3"/>
  <c r="FL79" i="3"/>
  <c r="HX79" i="3"/>
  <c r="FH79" i="3"/>
  <c r="HT79" i="3"/>
  <c r="FD79" i="3"/>
  <c r="HP79" i="3"/>
  <c r="EZ79" i="3"/>
  <c r="HL79" i="3"/>
  <c r="EV79" i="3"/>
  <c r="HH79" i="3"/>
  <c r="ER79" i="3"/>
  <c r="HD79" i="3"/>
  <c r="FR78" i="3"/>
  <c r="ID78" i="3"/>
  <c r="FN78" i="3"/>
  <c r="HZ78" i="3"/>
  <c r="FJ78" i="3"/>
  <c r="HV78" i="3"/>
  <c r="FF78" i="3"/>
  <c r="HR78" i="3"/>
  <c r="FB78" i="3"/>
  <c r="HN78" i="3"/>
  <c r="EX78" i="3"/>
  <c r="HJ78" i="3"/>
  <c r="ET78" i="3"/>
  <c r="HF78" i="3"/>
  <c r="FT77" i="3"/>
  <c r="IF77" i="3"/>
  <c r="FP77" i="3"/>
  <c r="IB77" i="3"/>
  <c r="FL77" i="3"/>
  <c r="HX77" i="3"/>
  <c r="FH77" i="3"/>
  <c r="HT77" i="3"/>
  <c r="FD77" i="3"/>
  <c r="HP77" i="3"/>
  <c r="EZ77" i="3"/>
  <c r="HL77" i="3"/>
  <c r="EV77" i="3"/>
  <c r="HH77" i="3"/>
  <c r="ER77" i="3"/>
  <c r="HD77" i="3"/>
  <c r="FR76" i="3"/>
  <c r="ID76" i="3"/>
  <c r="FN76" i="3"/>
  <c r="HZ76" i="3"/>
  <c r="FJ76" i="3"/>
  <c r="HV76" i="3"/>
  <c r="FF76" i="3"/>
  <c r="HR76" i="3"/>
  <c r="FB76" i="3"/>
  <c r="HN76" i="3"/>
  <c r="EX76" i="3"/>
  <c r="HJ76" i="3"/>
  <c r="ET76" i="3"/>
  <c r="HF76" i="3"/>
  <c r="FT75" i="3"/>
  <c r="IF75" i="3"/>
  <c r="FP75" i="3"/>
  <c r="IB75" i="3"/>
  <c r="FL75" i="3"/>
  <c r="HX75" i="3"/>
  <c r="FH75" i="3"/>
  <c r="HT75" i="3"/>
  <c r="FD75" i="3"/>
  <c r="HP75" i="3"/>
  <c r="EZ75" i="3"/>
  <c r="HL75" i="3"/>
  <c r="EV75" i="3"/>
  <c r="HH75" i="3"/>
  <c r="ER75" i="3"/>
  <c r="HD75" i="3"/>
  <c r="FR74" i="3"/>
  <c r="ID74" i="3"/>
  <c r="FN74" i="3"/>
  <c r="HZ74" i="3"/>
  <c r="FJ74" i="3"/>
  <c r="HV74" i="3"/>
  <c r="FF74" i="3"/>
  <c r="HR74" i="3"/>
  <c r="FB74" i="3"/>
  <c r="HN74" i="3"/>
  <c r="EX74" i="3"/>
  <c r="HJ74" i="3"/>
  <c r="ET74" i="3"/>
  <c r="HF74" i="3"/>
  <c r="FT73" i="3"/>
  <c r="IF73" i="3"/>
  <c r="FP73" i="3"/>
  <c r="IB73" i="3"/>
  <c r="FL73" i="3"/>
  <c r="HX73" i="3"/>
  <c r="FH73" i="3"/>
  <c r="HT73" i="3"/>
  <c r="FD73" i="3"/>
  <c r="HP73" i="3"/>
  <c r="EZ73" i="3"/>
  <c r="HL73" i="3"/>
  <c r="EV73" i="3"/>
  <c r="HH73" i="3"/>
  <c r="ER73" i="3"/>
  <c r="HD73" i="3"/>
  <c r="FR72" i="3"/>
  <c r="ID72" i="3"/>
  <c r="FN72" i="3"/>
  <c r="HZ72" i="3"/>
  <c r="FJ72" i="3"/>
  <c r="HV72" i="3"/>
  <c r="FF72" i="3"/>
  <c r="HR72" i="3"/>
  <c r="FB72" i="3"/>
  <c r="HN72" i="3"/>
  <c r="EX72" i="3"/>
  <c r="HJ72" i="3"/>
  <c r="ET72" i="3"/>
  <c r="HF72" i="3"/>
  <c r="FT71" i="3"/>
  <c r="IF71" i="3"/>
  <c r="FP71" i="3"/>
  <c r="IB71" i="3"/>
  <c r="FL71" i="3"/>
  <c r="HX71" i="3"/>
  <c r="FH71" i="3"/>
  <c r="HT71" i="3"/>
  <c r="FD71" i="3"/>
  <c r="HP71" i="3"/>
  <c r="EZ71" i="3"/>
  <c r="HL71" i="3"/>
  <c r="EV71" i="3"/>
  <c r="HH71" i="3"/>
  <c r="ER71" i="3"/>
  <c r="HD71" i="3"/>
  <c r="FR70" i="3"/>
  <c r="ID70" i="3"/>
  <c r="FN70" i="3"/>
  <c r="HZ70" i="3"/>
  <c r="FJ70" i="3"/>
  <c r="HV70" i="3"/>
  <c r="FF70" i="3"/>
  <c r="HR70" i="3"/>
  <c r="FB70" i="3"/>
  <c r="HN70" i="3"/>
  <c r="EX70" i="3"/>
  <c r="HJ70" i="3"/>
  <c r="ET70" i="3"/>
  <c r="HF70" i="3"/>
  <c r="FT69" i="3"/>
  <c r="IF69" i="3"/>
  <c r="FP69" i="3"/>
  <c r="IB69" i="3"/>
  <c r="FL69" i="3"/>
  <c r="HX69" i="3"/>
  <c r="FH69" i="3"/>
  <c r="HT69" i="3"/>
  <c r="FD69" i="3"/>
  <c r="HP69" i="3"/>
  <c r="EZ69" i="3"/>
  <c r="HL69" i="3"/>
  <c r="EV69" i="3"/>
  <c r="HH69" i="3"/>
  <c r="ER69" i="3"/>
  <c r="HD69" i="3"/>
  <c r="FR68" i="3"/>
  <c r="ID68" i="3"/>
  <c r="FN68" i="3"/>
  <c r="HZ68" i="3"/>
  <c r="FJ68" i="3"/>
  <c r="HV68" i="3"/>
  <c r="FF68" i="3"/>
  <c r="HR68" i="3"/>
  <c r="FB68" i="3"/>
  <c r="HN68" i="3"/>
  <c r="EX68" i="3"/>
  <c r="HJ68" i="3"/>
  <c r="ET68" i="3"/>
  <c r="HF68" i="3"/>
  <c r="FT67" i="3"/>
  <c r="IF67" i="3"/>
  <c r="FP67" i="3"/>
  <c r="IB67" i="3"/>
  <c r="FL67" i="3"/>
  <c r="HX67" i="3"/>
  <c r="FH67" i="3"/>
  <c r="HT67" i="3"/>
  <c r="FD67" i="3"/>
  <c r="HP67" i="3"/>
  <c r="EZ67" i="3"/>
  <c r="HL67" i="3"/>
  <c r="EV67" i="3"/>
  <c r="HH67" i="3"/>
  <c r="ER67" i="3"/>
  <c r="HD67" i="3"/>
  <c r="FR66" i="3"/>
  <c r="ID66" i="3"/>
  <c r="FN66" i="3"/>
  <c r="HZ66" i="3"/>
  <c r="FJ66" i="3"/>
  <c r="HV66" i="3"/>
  <c r="FF66" i="3"/>
  <c r="HR66" i="3"/>
  <c r="FB66" i="3"/>
  <c r="HN66" i="3"/>
  <c r="EX66" i="3"/>
  <c r="HJ66" i="3"/>
  <c r="ET66" i="3"/>
  <c r="HF66" i="3"/>
  <c r="FT65" i="3"/>
  <c r="IF65" i="3"/>
  <c r="FP65" i="3"/>
  <c r="IB65" i="3"/>
  <c r="FL65" i="3"/>
  <c r="HX65" i="3"/>
  <c r="FH65" i="3"/>
  <c r="HT65" i="3"/>
  <c r="FD65" i="3"/>
  <c r="HP65" i="3"/>
  <c r="EZ65" i="3"/>
  <c r="HL65" i="3"/>
  <c r="EV65" i="3"/>
  <c r="HH65" i="3"/>
  <c r="ER65" i="3"/>
  <c r="HD65" i="3"/>
  <c r="FR64" i="3"/>
  <c r="ID64" i="3"/>
  <c r="FN64" i="3"/>
  <c r="HZ64" i="3"/>
  <c r="FJ64" i="3"/>
  <c r="HV64" i="3"/>
  <c r="FF64" i="3"/>
  <c r="HR64" i="3"/>
  <c r="FB64" i="3"/>
  <c r="HN64" i="3"/>
  <c r="EX64" i="3"/>
  <c r="HJ64" i="3"/>
  <c r="ET64" i="3"/>
  <c r="HF64" i="3"/>
  <c r="FT63" i="3"/>
  <c r="IF63" i="3"/>
  <c r="FP63" i="3"/>
  <c r="IB63" i="3"/>
  <c r="FL63" i="3"/>
  <c r="HX63" i="3"/>
  <c r="FH63" i="3"/>
  <c r="HT63" i="3"/>
  <c r="FD63" i="3"/>
  <c r="HP63" i="3"/>
  <c r="EZ63" i="3"/>
  <c r="HL63" i="3"/>
  <c r="EV63" i="3"/>
  <c r="HH63" i="3"/>
  <c r="ER63" i="3"/>
  <c r="HD63" i="3"/>
  <c r="FR62" i="3"/>
  <c r="ID62" i="3"/>
  <c r="FN62" i="3"/>
  <c r="HZ62" i="3"/>
  <c r="FJ62" i="3"/>
  <c r="HV62" i="3"/>
  <c r="FF62" i="3"/>
  <c r="HR62" i="3"/>
  <c r="FB62" i="3"/>
  <c r="HN62" i="3"/>
  <c r="EX62" i="3"/>
  <c r="HJ62" i="3"/>
  <c r="ET62" i="3"/>
  <c r="HF62" i="3"/>
  <c r="FT61" i="3"/>
  <c r="IF61" i="3"/>
  <c r="FP61" i="3"/>
  <c r="IB61" i="3"/>
  <c r="FL61" i="3"/>
  <c r="HX61" i="3"/>
  <c r="FH61" i="3"/>
  <c r="HT61" i="3"/>
  <c r="FD61" i="3"/>
  <c r="HP61" i="3"/>
  <c r="EZ61" i="3"/>
  <c r="HL61" i="3"/>
  <c r="EV61" i="3"/>
  <c r="HH61" i="3"/>
  <c r="ER61" i="3"/>
  <c r="HD61" i="3"/>
  <c r="FR60" i="3"/>
  <c r="ID60" i="3"/>
  <c r="FN60" i="3"/>
  <c r="HZ60" i="3"/>
  <c r="FJ60" i="3"/>
  <c r="HV60" i="3"/>
  <c r="FF60" i="3"/>
  <c r="HR60" i="3"/>
  <c r="FB60" i="3"/>
  <c r="HN60" i="3"/>
  <c r="EX60" i="3"/>
  <c r="HJ60" i="3"/>
  <c r="ET60" i="3"/>
  <c r="HF60" i="3"/>
  <c r="FT59" i="3"/>
  <c r="IF59" i="3"/>
  <c r="FP59" i="3"/>
  <c r="IB59" i="3"/>
  <c r="FL59" i="3"/>
  <c r="HX59" i="3"/>
  <c r="FH59" i="3"/>
  <c r="HT59" i="3"/>
  <c r="FD59" i="3"/>
  <c r="HP59" i="3"/>
  <c r="EZ59" i="3"/>
  <c r="HL59" i="3"/>
  <c r="EV59" i="3"/>
  <c r="HH59" i="3"/>
  <c r="ER59" i="3"/>
  <c r="HD59" i="3"/>
  <c r="FR58" i="3"/>
  <c r="ID58" i="3"/>
  <c r="FN58" i="3"/>
  <c r="HZ58" i="3"/>
  <c r="FJ58" i="3"/>
  <c r="HV58" i="3"/>
  <c r="FF58" i="3"/>
  <c r="HR58" i="3"/>
  <c r="FB58" i="3"/>
  <c r="HN58" i="3"/>
  <c r="EX58" i="3"/>
  <c r="HJ58" i="3"/>
  <c r="ET58" i="3"/>
  <c r="HF58" i="3"/>
  <c r="FT57" i="3"/>
  <c r="IF57" i="3"/>
  <c r="FP57" i="3"/>
  <c r="IB57" i="3"/>
  <c r="FL57" i="3"/>
  <c r="HX57" i="3"/>
  <c r="FH57" i="3"/>
  <c r="HT57" i="3"/>
  <c r="FD57" i="3"/>
  <c r="HP57" i="3"/>
  <c r="EZ57" i="3"/>
  <c r="HL57" i="3"/>
  <c r="EV57" i="3"/>
  <c r="HH57" i="3"/>
  <c r="ER57" i="3"/>
  <c r="HD57" i="3"/>
  <c r="FR56" i="3"/>
  <c r="ID56" i="3"/>
  <c r="FN56" i="3"/>
  <c r="HZ56" i="3"/>
  <c r="FJ56" i="3"/>
  <c r="HV56" i="3"/>
  <c r="FF56" i="3"/>
  <c r="HR56" i="3"/>
  <c r="FB56" i="3"/>
  <c r="HN56" i="3"/>
  <c r="EX56" i="3"/>
  <c r="HJ56" i="3"/>
  <c r="ET56" i="3"/>
  <c r="HF56" i="3"/>
  <c r="FT55" i="3"/>
  <c r="IF55" i="3"/>
  <c r="FP55" i="3"/>
  <c r="IB55" i="3"/>
  <c r="FL55" i="3"/>
  <c r="HX55" i="3"/>
  <c r="FH55" i="3"/>
  <c r="HT55" i="3"/>
  <c r="FD55" i="3"/>
  <c r="HP55" i="3"/>
  <c r="EZ55" i="3"/>
  <c r="HL55" i="3"/>
  <c r="EV55" i="3"/>
  <c r="HH55" i="3"/>
  <c r="ER55" i="3"/>
  <c r="HD55" i="3"/>
  <c r="FR54" i="3"/>
  <c r="ID54" i="3"/>
  <c r="FN54" i="3"/>
  <c r="HZ54" i="3"/>
  <c r="FJ54" i="3"/>
  <c r="HV54" i="3"/>
  <c r="FF54" i="3"/>
  <c r="HR54" i="3"/>
  <c r="FB54" i="3"/>
  <c r="HN54" i="3"/>
  <c r="EX54" i="3"/>
  <c r="HJ54" i="3"/>
  <c r="ET54" i="3"/>
  <c r="HF54" i="3"/>
  <c r="FT53" i="3"/>
  <c r="IF53" i="3"/>
  <c r="FP53" i="3"/>
  <c r="IB53" i="3"/>
  <c r="FL53" i="3"/>
  <c r="HX53" i="3"/>
  <c r="FH53" i="3"/>
  <c r="HT53" i="3"/>
  <c r="FD53" i="3"/>
  <c r="HP53" i="3"/>
  <c r="EZ53" i="3"/>
  <c r="HL53" i="3"/>
  <c r="EV53" i="3"/>
  <c r="HH53" i="3"/>
  <c r="ER53" i="3"/>
  <c r="HD53" i="3"/>
  <c r="FR52" i="3"/>
  <c r="ID52" i="3"/>
  <c r="FN52" i="3"/>
  <c r="HZ52" i="3"/>
  <c r="FJ52" i="3"/>
  <c r="HV52" i="3"/>
  <c r="FF52" i="3"/>
  <c r="HR52" i="3"/>
  <c r="FB52" i="3"/>
  <c r="HN52" i="3"/>
  <c r="EX52" i="3"/>
  <c r="HJ52" i="3"/>
  <c r="ET52" i="3"/>
  <c r="HF52" i="3"/>
  <c r="FT51" i="3"/>
  <c r="IF51" i="3"/>
  <c r="FP51" i="3"/>
  <c r="IB51" i="3"/>
  <c r="FL51" i="3"/>
  <c r="HX51" i="3"/>
  <c r="FH51" i="3"/>
  <c r="HT51" i="3"/>
  <c r="FD51" i="3"/>
  <c r="HP51" i="3"/>
  <c r="EZ51" i="3"/>
  <c r="HL51" i="3"/>
  <c r="EV51" i="3"/>
  <c r="HH51" i="3"/>
  <c r="ER51" i="3"/>
  <c r="HD51" i="3"/>
  <c r="FR50" i="3"/>
  <c r="ID50" i="3"/>
  <c r="FN50" i="3"/>
  <c r="HZ50" i="3"/>
  <c r="FJ50" i="3"/>
  <c r="HV50" i="3"/>
  <c r="FF50" i="3"/>
  <c r="HR50" i="3"/>
  <c r="FB50" i="3"/>
  <c r="HN50" i="3"/>
  <c r="EX50" i="3"/>
  <c r="HJ50" i="3"/>
  <c r="ET50" i="3"/>
  <c r="HF50" i="3"/>
  <c r="FT49" i="3"/>
  <c r="IF49" i="3"/>
  <c r="FP49" i="3"/>
  <c r="IB49" i="3"/>
  <c r="FL49" i="3"/>
  <c r="HX49" i="3"/>
  <c r="FH49" i="3"/>
  <c r="HT49" i="3"/>
  <c r="FD49" i="3"/>
  <c r="HP49" i="3"/>
  <c r="EZ49" i="3"/>
  <c r="HL49" i="3"/>
  <c r="EV49" i="3"/>
  <c r="HH49" i="3"/>
  <c r="ER49" i="3"/>
  <c r="HD49" i="3"/>
  <c r="FR48" i="3"/>
  <c r="ID48" i="3"/>
  <c r="FN48" i="3"/>
  <c r="HZ48" i="3"/>
  <c r="FJ48" i="3"/>
  <c r="HV48" i="3"/>
  <c r="FF48" i="3"/>
  <c r="HR48" i="3"/>
  <c r="FB48" i="3"/>
  <c r="HN48" i="3"/>
  <c r="EX48" i="3"/>
  <c r="HJ48" i="3"/>
  <c r="ET48" i="3"/>
  <c r="HF48" i="3"/>
  <c r="FT47" i="3"/>
  <c r="IF47" i="3"/>
  <c r="FP47" i="3"/>
  <c r="IB47" i="3"/>
  <c r="FL47" i="3"/>
  <c r="HX47" i="3"/>
  <c r="FH47" i="3"/>
  <c r="HT47" i="3"/>
  <c r="FD47" i="3"/>
  <c r="HP47" i="3"/>
  <c r="EZ47" i="3"/>
  <c r="HL47" i="3"/>
  <c r="EV47" i="3"/>
  <c r="HH47" i="3"/>
  <c r="ER47" i="3"/>
  <c r="HD47" i="3"/>
  <c r="FR46" i="3"/>
  <c r="ID46" i="3"/>
  <c r="FN46" i="3"/>
  <c r="HZ46" i="3"/>
  <c r="FJ46" i="3"/>
  <c r="HV46" i="3"/>
  <c r="FF46" i="3"/>
  <c r="HR46" i="3"/>
  <c r="FB46" i="3"/>
  <c r="HN46" i="3"/>
  <c r="EX46" i="3"/>
  <c r="HJ46" i="3"/>
  <c r="ET46" i="3"/>
  <c r="HF46" i="3"/>
  <c r="FT45" i="3"/>
  <c r="IF45" i="3"/>
  <c r="FP45" i="3"/>
  <c r="IB45" i="3"/>
  <c r="FL45" i="3"/>
  <c r="HX45" i="3"/>
  <c r="FH45" i="3"/>
  <c r="HT45" i="3"/>
  <c r="FD45" i="3"/>
  <c r="HP45" i="3"/>
  <c r="EZ45" i="3"/>
  <c r="HL45" i="3"/>
  <c r="EV45" i="3"/>
  <c r="HH45" i="3"/>
  <c r="ER45" i="3"/>
  <c r="HD45" i="3"/>
  <c r="FR44" i="3"/>
  <c r="ID44" i="3"/>
  <c r="FN44" i="3"/>
  <c r="HZ44" i="3"/>
  <c r="FJ44" i="3"/>
  <c r="HV44" i="3"/>
  <c r="FF44" i="3"/>
  <c r="HR44" i="3"/>
  <c r="FB44" i="3"/>
  <c r="HN44" i="3"/>
  <c r="EX44" i="3"/>
  <c r="HJ44" i="3"/>
  <c r="ET44" i="3"/>
  <c r="HF44" i="3"/>
  <c r="FT43" i="3"/>
  <c r="IF43" i="3"/>
  <c r="FP43" i="3"/>
  <c r="IB43" i="3"/>
  <c r="FL43" i="3"/>
  <c r="HX43" i="3"/>
  <c r="FH43" i="3"/>
  <c r="HT43" i="3"/>
  <c r="FD43" i="3"/>
  <c r="HP43" i="3"/>
  <c r="EZ43" i="3"/>
  <c r="HL43" i="3"/>
  <c r="EV43" i="3"/>
  <c r="HH43" i="3"/>
  <c r="ER43" i="3"/>
  <c r="HD43" i="3"/>
  <c r="FR42" i="3"/>
  <c r="ID42" i="3"/>
  <c r="FN42" i="3"/>
  <c r="HZ42" i="3"/>
  <c r="FJ42" i="3"/>
  <c r="HV42" i="3"/>
  <c r="FF42" i="3"/>
  <c r="HR42" i="3"/>
  <c r="FB42" i="3"/>
  <c r="HN42" i="3"/>
  <c r="EX42" i="3"/>
  <c r="HJ42" i="3"/>
  <c r="ET42" i="3"/>
  <c r="HF42" i="3"/>
  <c r="FT41" i="3"/>
  <c r="IF41" i="3"/>
  <c r="FP41" i="3"/>
  <c r="IB41" i="3"/>
  <c r="FL41" i="3"/>
  <c r="HX41" i="3"/>
  <c r="FH41" i="3"/>
  <c r="HT41" i="3"/>
  <c r="FD41" i="3"/>
  <c r="HP41" i="3"/>
  <c r="EZ41" i="3"/>
  <c r="HL41" i="3"/>
  <c r="EV41" i="3"/>
  <c r="HH41" i="3"/>
  <c r="ER41" i="3"/>
  <c r="HD41" i="3"/>
  <c r="FR40" i="3"/>
  <c r="ID40" i="3"/>
  <c r="FN40" i="3"/>
  <c r="HZ40" i="3"/>
  <c r="FJ40" i="3"/>
  <c r="HV40" i="3"/>
  <c r="FF40" i="3"/>
  <c r="HR40" i="3"/>
  <c r="FB40" i="3"/>
  <c r="HN40" i="3"/>
  <c r="EX40" i="3"/>
  <c r="HJ40" i="3"/>
  <c r="ET40" i="3"/>
  <c r="HF40" i="3"/>
  <c r="FT39" i="3"/>
  <c r="IF39" i="3"/>
  <c r="FP39" i="3"/>
  <c r="IB39" i="3"/>
  <c r="FL39" i="3"/>
  <c r="HX39" i="3"/>
  <c r="FH39" i="3"/>
  <c r="HT39" i="3"/>
  <c r="FD39" i="3"/>
  <c r="HP39" i="3"/>
  <c r="EZ39" i="3"/>
  <c r="HL39" i="3"/>
  <c r="EV39" i="3"/>
  <c r="HH39" i="3"/>
  <c r="ER39" i="3"/>
  <c r="HD39" i="3"/>
  <c r="FR38" i="3"/>
  <c r="ID38" i="3"/>
  <c r="FN38" i="3"/>
  <c r="HZ38" i="3"/>
  <c r="FJ38" i="3"/>
  <c r="HV38" i="3"/>
  <c r="FF38" i="3"/>
  <c r="HR38" i="3"/>
  <c r="FB38" i="3"/>
  <c r="HN38" i="3"/>
  <c r="EX38" i="3"/>
  <c r="HJ38" i="3"/>
  <c r="ET38" i="3"/>
  <c r="HF38" i="3"/>
  <c r="FT37" i="3"/>
  <c r="IF37" i="3"/>
  <c r="FP37" i="3"/>
  <c r="IB37" i="3"/>
  <c r="FL37" i="3"/>
  <c r="HX37" i="3"/>
  <c r="FH37" i="3"/>
  <c r="HT37" i="3"/>
  <c r="FD37" i="3"/>
  <c r="HP37" i="3"/>
  <c r="EZ37" i="3"/>
  <c r="HL37" i="3"/>
  <c r="EV37" i="3"/>
  <c r="HH37" i="3"/>
  <c r="ER37" i="3"/>
  <c r="HD37" i="3"/>
  <c r="FR36" i="3"/>
  <c r="ID36" i="3"/>
  <c r="FN36" i="3"/>
  <c r="HZ36" i="3"/>
  <c r="FJ36" i="3"/>
  <c r="HV36" i="3"/>
  <c r="FF36" i="3"/>
  <c r="HR36" i="3"/>
  <c r="FB36" i="3"/>
  <c r="HN36" i="3"/>
  <c r="EX36" i="3"/>
  <c r="HJ36" i="3"/>
  <c r="ET36" i="3"/>
  <c r="HF36" i="3"/>
  <c r="FT35" i="3"/>
  <c r="IF35" i="3"/>
  <c r="FP35" i="3"/>
  <c r="IB35" i="3"/>
  <c r="FL35" i="3"/>
  <c r="HX35" i="3"/>
  <c r="FH35" i="3"/>
  <c r="HT35" i="3"/>
  <c r="FD35" i="3"/>
  <c r="HP35" i="3"/>
  <c r="EZ35" i="3"/>
  <c r="HL35" i="3"/>
  <c r="EV35" i="3"/>
  <c r="HH35" i="3"/>
  <c r="ER35" i="3"/>
  <c r="HD35" i="3"/>
  <c r="FR34" i="3"/>
  <c r="ID34" i="3"/>
  <c r="FN34" i="3"/>
  <c r="HZ34" i="3"/>
  <c r="FJ34" i="3"/>
  <c r="HV34" i="3"/>
  <c r="FF34" i="3"/>
  <c r="HR34" i="3"/>
  <c r="FB34" i="3"/>
  <c r="HN34" i="3"/>
  <c r="EX34" i="3"/>
  <c r="HJ34" i="3"/>
  <c r="ET34" i="3"/>
  <c r="HF34" i="3"/>
  <c r="FT33" i="3"/>
  <c r="IF33" i="3"/>
  <c r="FP33" i="3"/>
  <c r="IB33" i="3"/>
  <c r="FL33" i="3"/>
  <c r="HX33" i="3"/>
  <c r="FH33" i="3"/>
  <c r="HT33" i="3"/>
  <c r="FD33" i="3"/>
  <c r="HP33" i="3"/>
  <c r="EZ33" i="3"/>
  <c r="HL33" i="3"/>
  <c r="EV33" i="3"/>
  <c r="HH33" i="3"/>
  <c r="ER33" i="3"/>
  <c r="HD33" i="3"/>
  <c r="FR32" i="3"/>
  <c r="ID32" i="3"/>
  <c r="FN32" i="3"/>
  <c r="HZ32" i="3"/>
  <c r="FJ32" i="3"/>
  <c r="HV32" i="3"/>
  <c r="FF32" i="3"/>
  <c r="HR32" i="3"/>
  <c r="FB32" i="3"/>
  <c r="HN32" i="3"/>
  <c r="EX32" i="3"/>
  <c r="HJ32" i="3"/>
  <c r="ET32" i="3"/>
  <c r="HF32" i="3"/>
  <c r="FT31" i="3"/>
  <c r="IF31" i="3"/>
  <c r="FP31" i="3"/>
  <c r="IB31" i="3"/>
  <c r="FL31" i="3"/>
  <c r="HX31" i="3"/>
  <c r="FH31" i="3"/>
  <c r="HT31" i="3"/>
  <c r="FD31" i="3"/>
  <c r="HP31" i="3"/>
  <c r="EZ31" i="3"/>
  <c r="HL31" i="3"/>
  <c r="EV31" i="3"/>
  <c r="HH31" i="3"/>
  <c r="ER31" i="3"/>
  <c r="HD31" i="3"/>
  <c r="FR30" i="3"/>
  <c r="ID30" i="3"/>
  <c r="FN30" i="3"/>
  <c r="HZ30" i="3"/>
  <c r="FJ30" i="3"/>
  <c r="HV30" i="3"/>
  <c r="FF30" i="3"/>
  <c r="HR30" i="3"/>
  <c r="FB30" i="3"/>
  <c r="HN30" i="3"/>
  <c r="EX30" i="3"/>
  <c r="HJ30" i="3"/>
  <c r="ET30" i="3"/>
  <c r="HF30" i="3"/>
  <c r="FT29" i="3"/>
  <c r="IF29" i="3"/>
  <c r="FP29" i="3"/>
  <c r="IB29" i="3"/>
  <c r="FL29" i="3"/>
  <c r="HX29" i="3"/>
  <c r="FH29" i="3"/>
  <c r="HT29" i="3"/>
  <c r="FD29" i="3"/>
  <c r="HP29" i="3"/>
  <c r="EZ29" i="3"/>
  <c r="HL29" i="3"/>
  <c r="EV29" i="3"/>
  <c r="HH29" i="3"/>
  <c r="ER29" i="3"/>
  <c r="HD29" i="3"/>
  <c r="FR28" i="3"/>
  <c r="ID28" i="3"/>
  <c r="FN28" i="3"/>
  <c r="HZ28" i="3"/>
  <c r="FJ28" i="3"/>
  <c r="HV28" i="3"/>
  <c r="FF28" i="3"/>
  <c r="HR28" i="3"/>
  <c r="FB28" i="3"/>
  <c r="HN28" i="3"/>
  <c r="EX28" i="3"/>
  <c r="HJ28" i="3"/>
  <c r="ET28" i="3"/>
  <c r="HF28" i="3"/>
  <c r="FT27" i="3"/>
  <c r="IF27" i="3"/>
  <c r="FP27" i="3"/>
  <c r="IB27" i="3"/>
  <c r="FL27" i="3"/>
  <c r="HX27" i="3"/>
  <c r="FH27" i="3"/>
  <c r="HT27" i="3"/>
  <c r="FD27" i="3"/>
  <c r="HP27" i="3"/>
  <c r="EZ27" i="3"/>
  <c r="HL27" i="3"/>
  <c r="EV27" i="3"/>
  <c r="HH27" i="3"/>
  <c r="ER27" i="3"/>
  <c r="HD27" i="3"/>
  <c r="FR26" i="3"/>
  <c r="ID26" i="3"/>
  <c r="FN26" i="3"/>
  <c r="HZ26" i="3"/>
  <c r="FJ26" i="3"/>
  <c r="HV26" i="3"/>
  <c r="FF26" i="3"/>
  <c r="HR26" i="3"/>
  <c r="FB26" i="3"/>
  <c r="HN26" i="3"/>
  <c r="EX26" i="3"/>
  <c r="HJ26" i="3"/>
  <c r="ET26" i="3"/>
  <c r="HF26" i="3"/>
  <c r="FT25" i="3"/>
  <c r="IF25" i="3"/>
  <c r="FP25" i="3"/>
  <c r="IB25" i="3"/>
  <c r="FL25" i="3"/>
  <c r="HX25" i="3"/>
  <c r="FH25" i="3"/>
  <c r="HT25" i="3"/>
  <c r="FD25" i="3"/>
  <c r="HP25" i="3"/>
  <c r="EZ25" i="3"/>
  <c r="HL25" i="3"/>
  <c r="EV25" i="3"/>
  <c r="HH25" i="3"/>
  <c r="ER25" i="3"/>
  <c r="HD25" i="3"/>
  <c r="FR24" i="3"/>
  <c r="ID24" i="3"/>
  <c r="FN24" i="3"/>
  <c r="HZ24" i="3"/>
  <c r="FJ24" i="3"/>
  <c r="HV24" i="3"/>
  <c r="FF24" i="3"/>
  <c r="HR24" i="3"/>
  <c r="FB24" i="3"/>
  <c r="HN24" i="3"/>
  <c r="EX24" i="3"/>
  <c r="HJ24" i="3"/>
  <c r="ET24" i="3"/>
  <c r="HF24" i="3"/>
  <c r="FT23" i="3"/>
  <c r="IF23" i="3"/>
  <c r="FP23" i="3"/>
  <c r="IB23" i="3"/>
  <c r="FL23" i="3"/>
  <c r="HX23" i="3"/>
  <c r="FH23" i="3"/>
  <c r="HT23" i="3"/>
  <c r="FD23" i="3"/>
  <c r="HP23" i="3"/>
  <c r="EZ23" i="3"/>
  <c r="HL23" i="3"/>
  <c r="EV23" i="3"/>
  <c r="HH23" i="3"/>
  <c r="ER23" i="3"/>
  <c r="HD23" i="3"/>
  <c r="FR22" i="3"/>
  <c r="ID22" i="3"/>
  <c r="FN22" i="3"/>
  <c r="HZ22" i="3"/>
  <c r="FJ22" i="3"/>
  <c r="HV22" i="3"/>
  <c r="FF22" i="3"/>
  <c r="HR22" i="3"/>
  <c r="FB22" i="3"/>
  <c r="HN22" i="3"/>
  <c r="EX22" i="3"/>
  <c r="HJ22" i="3"/>
  <c r="ET22" i="3"/>
  <c r="HF22" i="3"/>
  <c r="FT21" i="3"/>
  <c r="IF21" i="3"/>
  <c r="FP21" i="3"/>
  <c r="IB21" i="3"/>
  <c r="FL21" i="3"/>
  <c r="HX21" i="3"/>
  <c r="FH21" i="3"/>
  <c r="HT21" i="3"/>
  <c r="FD21" i="3"/>
  <c r="HP21" i="3"/>
  <c r="EZ21" i="3"/>
  <c r="HL21" i="3"/>
  <c r="EV21" i="3"/>
  <c r="HH21" i="3"/>
  <c r="ER21" i="3"/>
  <c r="HD21" i="3"/>
  <c r="FR20" i="3"/>
  <c r="ID20" i="3"/>
  <c r="FN20" i="3"/>
  <c r="HZ20" i="3"/>
  <c r="FJ20" i="3"/>
  <c r="HV20" i="3"/>
  <c r="FF20" i="3"/>
  <c r="HR20" i="3"/>
  <c r="FB20" i="3"/>
  <c r="HN20" i="3"/>
  <c r="EX20" i="3"/>
  <c r="HJ20" i="3"/>
  <c r="ET20" i="3"/>
  <c r="HF20" i="3"/>
  <c r="FT19" i="3"/>
  <c r="IF19" i="3"/>
  <c r="FP19" i="3"/>
  <c r="IB19" i="3"/>
  <c r="FL19" i="3"/>
  <c r="HX19" i="3"/>
  <c r="FH19" i="3"/>
  <c r="HT19" i="3"/>
  <c r="FD19" i="3"/>
  <c r="HP19" i="3"/>
  <c r="EZ19" i="3"/>
  <c r="HL19" i="3"/>
  <c r="EV19" i="3"/>
  <c r="HH19" i="3"/>
  <c r="ER19" i="3"/>
  <c r="HD19" i="3"/>
  <c r="FR18" i="3"/>
  <c r="ID18" i="3"/>
  <c r="FN18" i="3"/>
  <c r="HZ18" i="3"/>
  <c r="FJ18" i="3"/>
  <c r="HV18" i="3"/>
  <c r="FF18" i="3"/>
  <c r="HR18" i="3"/>
  <c r="FB18" i="3"/>
  <c r="HN18" i="3"/>
  <c r="EX18" i="3"/>
  <c r="HJ18" i="3"/>
  <c r="ET18" i="3"/>
  <c r="HF18" i="3"/>
  <c r="FT17" i="3"/>
  <c r="IF17" i="3"/>
  <c r="FP17" i="3"/>
  <c r="IB17" i="3"/>
  <c r="FL17" i="3"/>
  <c r="HX17" i="3"/>
  <c r="FH17" i="3"/>
  <c r="HT17" i="3"/>
  <c r="FD17" i="3"/>
  <c r="HP17" i="3"/>
  <c r="EZ17" i="3"/>
  <c r="HL17" i="3"/>
  <c r="EV17" i="3"/>
  <c r="HH17" i="3"/>
  <c r="ER17" i="3"/>
  <c r="HD17" i="3"/>
  <c r="FR16" i="3"/>
  <c r="ID16" i="3"/>
  <c r="FN16" i="3"/>
  <c r="HZ16" i="3"/>
  <c r="FJ16" i="3"/>
  <c r="HV16" i="3"/>
  <c r="FF16" i="3"/>
  <c r="HR16" i="3"/>
  <c r="FB16" i="3"/>
  <c r="HN16" i="3"/>
  <c r="EX16" i="3"/>
  <c r="HJ16" i="3"/>
  <c r="ET16" i="3"/>
  <c r="HF16" i="3"/>
  <c r="FT15" i="3"/>
  <c r="IF15" i="3"/>
  <c r="FP15" i="3"/>
  <c r="IB15" i="3"/>
  <c r="FL15" i="3"/>
  <c r="HX15" i="3"/>
  <c r="FH15" i="3"/>
  <c r="HT15" i="3"/>
  <c r="FD15" i="3"/>
  <c r="HP15" i="3"/>
  <c r="EZ15" i="3"/>
  <c r="HL15" i="3"/>
  <c r="EV15" i="3"/>
  <c r="HH15" i="3"/>
  <c r="ER15" i="3"/>
  <c r="HD15" i="3"/>
  <c r="FR14" i="3"/>
  <c r="ID14" i="3"/>
  <c r="FN14" i="3"/>
  <c r="HZ14" i="3"/>
  <c r="FJ14" i="3"/>
  <c r="HV14" i="3"/>
  <c r="FF14" i="3"/>
  <c r="HR14" i="3"/>
  <c r="FB14" i="3"/>
  <c r="HN14" i="3"/>
  <c r="EX14" i="3"/>
  <c r="HJ14" i="3"/>
  <c r="ET14" i="3"/>
  <c r="HF14" i="3"/>
  <c r="FT13" i="3"/>
  <c r="IF13" i="3"/>
  <c r="FP13" i="3"/>
  <c r="IB13" i="3"/>
  <c r="FL13" i="3"/>
  <c r="HX13" i="3"/>
  <c r="FH13" i="3"/>
  <c r="HT13" i="3"/>
  <c r="FD13" i="3"/>
  <c r="HP13" i="3"/>
  <c r="EZ13" i="3"/>
  <c r="HL13" i="3"/>
  <c r="EV13" i="3"/>
  <c r="HH13" i="3"/>
  <c r="ER13" i="3"/>
  <c r="HD13" i="3"/>
  <c r="FR12" i="3"/>
  <c r="ID12" i="3"/>
  <c r="FN12" i="3"/>
  <c r="HZ12" i="3"/>
  <c r="FJ12" i="3"/>
  <c r="HV12" i="3"/>
  <c r="FF12" i="3"/>
  <c r="HR12" i="3"/>
  <c r="FB12" i="3"/>
  <c r="HN12" i="3"/>
  <c r="EX12" i="3"/>
  <c r="HJ12" i="3"/>
  <c r="ET12" i="3"/>
  <c r="HF12" i="3"/>
  <c r="FT108" i="3"/>
  <c r="IF108" i="3"/>
  <c r="FH108" i="3"/>
  <c r="HT108" i="3"/>
  <c r="FR107" i="3"/>
  <c r="ID107" i="3"/>
  <c r="FF107" i="3"/>
  <c r="HR107" i="3"/>
  <c r="ET107" i="3"/>
  <c r="HF107" i="3"/>
  <c r="FL106" i="3"/>
  <c r="HX106" i="3"/>
  <c r="EV106" i="3"/>
  <c r="HH106" i="3"/>
  <c r="FJ105" i="3"/>
  <c r="HV105" i="3"/>
  <c r="ET105" i="3"/>
  <c r="HF105" i="3"/>
  <c r="FL104" i="3"/>
  <c r="HX104" i="3"/>
  <c r="ER104" i="3"/>
  <c r="HD104" i="3"/>
  <c r="FJ103" i="3"/>
  <c r="HV103" i="3"/>
  <c r="ET103" i="3"/>
  <c r="HF103" i="3"/>
  <c r="FH102" i="3"/>
  <c r="HT102" i="3"/>
  <c r="ER102" i="3"/>
  <c r="HD102" i="3"/>
  <c r="FB101" i="3"/>
  <c r="HN101" i="3"/>
  <c r="FP100" i="3"/>
  <c r="IB100" i="3"/>
  <c r="EZ100" i="3"/>
  <c r="HL100" i="3"/>
  <c r="FN99" i="3"/>
  <c r="HZ99" i="3"/>
  <c r="EX99" i="3"/>
  <c r="HJ99" i="3"/>
  <c r="FL98" i="3"/>
  <c r="HX98" i="3"/>
  <c r="EV98" i="3"/>
  <c r="HH98" i="3"/>
  <c r="FN97" i="3"/>
  <c r="HZ97" i="3"/>
  <c r="ET97" i="3"/>
  <c r="HF97" i="3"/>
  <c r="FL96" i="3"/>
  <c r="HX96" i="3"/>
  <c r="ER96" i="3"/>
  <c r="HD96" i="3"/>
  <c r="FF95" i="3"/>
  <c r="HR95" i="3"/>
  <c r="FT94" i="3"/>
  <c r="IF94" i="3"/>
  <c r="FH94" i="3"/>
  <c r="HT94" i="3"/>
  <c r="ER94" i="3"/>
  <c r="HD94" i="3"/>
  <c r="FB93" i="3"/>
  <c r="HN93" i="3"/>
  <c r="FP92" i="3"/>
  <c r="IB92" i="3"/>
  <c r="EZ92" i="3"/>
  <c r="HL92" i="3"/>
  <c r="FN91" i="3"/>
  <c r="HZ91" i="3"/>
  <c r="EX91" i="3"/>
  <c r="HJ91" i="3"/>
  <c r="FL90" i="3"/>
  <c r="HX90" i="3"/>
  <c r="EV90" i="3"/>
  <c r="HH90" i="3"/>
  <c r="FJ89" i="3"/>
  <c r="HV89" i="3"/>
  <c r="ET89" i="3"/>
  <c r="HF89" i="3"/>
  <c r="FH88" i="3"/>
  <c r="HT88" i="3"/>
  <c r="EV88" i="3"/>
  <c r="HH88" i="3"/>
  <c r="FJ87" i="3"/>
  <c r="HV87" i="3"/>
  <c r="ET87" i="3"/>
  <c r="HF87" i="3"/>
  <c r="FP86" i="3"/>
  <c r="IB86" i="3"/>
  <c r="FJ85" i="3"/>
  <c r="HV85" i="3"/>
  <c r="ET85" i="3"/>
  <c r="HF85" i="3"/>
  <c r="FH84" i="3"/>
  <c r="HT84" i="3"/>
  <c r="ER84" i="3"/>
  <c r="HD84" i="3"/>
  <c r="FF83" i="3"/>
  <c r="HR83" i="3"/>
  <c r="FT82" i="3"/>
  <c r="IF82" i="3"/>
  <c r="FD82" i="3"/>
  <c r="HP82" i="3"/>
  <c r="FR81" i="3"/>
  <c r="ID81" i="3"/>
  <c r="FB81" i="3"/>
  <c r="HN81" i="3"/>
  <c r="FP80" i="3"/>
  <c r="IB80" i="3"/>
  <c r="FD80" i="3"/>
  <c r="HP80" i="3"/>
  <c r="FN79" i="3"/>
  <c r="HZ79" i="3"/>
  <c r="FB79" i="3"/>
  <c r="HN79" i="3"/>
  <c r="FT78" i="3"/>
  <c r="IF78" i="3"/>
  <c r="FH78" i="3"/>
  <c r="HT78" i="3"/>
  <c r="EV78" i="3"/>
  <c r="HH78" i="3"/>
  <c r="FR77" i="3"/>
  <c r="ID77" i="3"/>
  <c r="FB77" i="3"/>
  <c r="HN77" i="3"/>
  <c r="FT76" i="3"/>
  <c r="IF76" i="3"/>
  <c r="FH76" i="3"/>
  <c r="HT76" i="3"/>
  <c r="EV76" i="3"/>
  <c r="HH76" i="3"/>
  <c r="FJ75" i="3"/>
  <c r="HV75" i="3"/>
  <c r="ET75" i="3"/>
  <c r="HF75" i="3"/>
  <c r="FH74" i="3"/>
  <c r="HT74" i="3"/>
  <c r="ER74" i="3"/>
  <c r="HD74" i="3"/>
  <c r="FF73" i="3"/>
  <c r="HR73" i="3"/>
  <c r="FT72" i="3"/>
  <c r="IF72" i="3"/>
  <c r="FH72" i="3"/>
  <c r="HT72" i="3"/>
  <c r="ER72" i="3"/>
  <c r="HD72" i="3"/>
  <c r="FB71" i="3"/>
  <c r="HN71" i="3"/>
  <c r="FP70" i="3"/>
  <c r="IB70" i="3"/>
  <c r="EZ70" i="3"/>
  <c r="HL70" i="3"/>
  <c r="FN69" i="3"/>
  <c r="HZ69" i="3"/>
  <c r="FB69" i="3"/>
  <c r="HN69" i="3"/>
  <c r="FP68" i="3"/>
  <c r="IB68" i="3"/>
  <c r="EV68" i="3"/>
  <c r="HH68" i="3"/>
  <c r="FJ67" i="3"/>
  <c r="HV67" i="3"/>
  <c r="EX67" i="3"/>
  <c r="HJ67" i="3"/>
  <c r="FL66" i="3"/>
  <c r="HX66" i="3"/>
  <c r="ER66" i="3"/>
  <c r="HD66" i="3"/>
  <c r="FJ65" i="3"/>
  <c r="HV65" i="3"/>
  <c r="ET65" i="3"/>
  <c r="HF65" i="3"/>
  <c r="FH64" i="3"/>
  <c r="HT64" i="3"/>
  <c r="ER64" i="3"/>
  <c r="HD64" i="3"/>
  <c r="FF63" i="3"/>
  <c r="HR63" i="3"/>
  <c r="FP62" i="3"/>
  <c r="IB62" i="3"/>
  <c r="EV62" i="3"/>
  <c r="HH62" i="3"/>
  <c r="FJ61" i="3"/>
  <c r="HV61" i="3"/>
  <c r="FT60" i="3"/>
  <c r="IF60" i="3"/>
  <c r="FH60" i="3"/>
  <c r="HT60" i="3"/>
  <c r="ER60" i="3"/>
  <c r="HD60" i="3"/>
  <c r="FF59" i="3"/>
  <c r="HR59" i="3"/>
  <c r="FP58" i="3"/>
  <c r="IB58" i="3"/>
  <c r="EZ58" i="3"/>
  <c r="HL58" i="3"/>
  <c r="FN57" i="3"/>
  <c r="HZ57" i="3"/>
  <c r="EX57" i="3"/>
  <c r="HJ57" i="3"/>
  <c r="FL56" i="3"/>
  <c r="HX56" i="3"/>
  <c r="EV56" i="3"/>
  <c r="HH56" i="3"/>
  <c r="FN55" i="3"/>
  <c r="HZ55" i="3"/>
  <c r="FF55" i="3"/>
  <c r="HR55" i="3"/>
  <c r="ET55" i="3"/>
  <c r="HF55" i="3"/>
  <c r="FH54" i="3"/>
  <c r="HT54" i="3"/>
  <c r="ER54" i="3"/>
  <c r="HD54" i="3"/>
  <c r="FF53" i="3"/>
  <c r="HR53" i="3"/>
  <c r="FP52" i="3"/>
  <c r="IB52" i="3"/>
  <c r="EZ52" i="3"/>
  <c r="HL52" i="3"/>
  <c r="FN51" i="3"/>
  <c r="HZ51" i="3"/>
  <c r="FB51" i="3"/>
  <c r="HN51" i="3"/>
  <c r="FP50" i="3"/>
  <c r="IB50" i="3"/>
  <c r="EZ50" i="3"/>
  <c r="HL50" i="3"/>
  <c r="FN49" i="3"/>
  <c r="HZ49" i="3"/>
  <c r="EX49" i="3"/>
  <c r="HJ49" i="3"/>
  <c r="FL48" i="3"/>
  <c r="HX48" i="3"/>
  <c r="EV48" i="3"/>
  <c r="HH48" i="3"/>
  <c r="FJ47" i="3"/>
  <c r="HV47" i="3"/>
  <c r="ET47" i="3"/>
  <c r="HF47" i="3"/>
  <c r="FL46" i="3"/>
  <c r="HX46" i="3"/>
  <c r="EV46" i="3"/>
  <c r="HH46" i="3"/>
  <c r="FJ45" i="3"/>
  <c r="HV45" i="3"/>
  <c r="FT44" i="3"/>
  <c r="IF44" i="3"/>
  <c r="FD44" i="3"/>
  <c r="HP44" i="3"/>
  <c r="FR43" i="3"/>
  <c r="ID43" i="3"/>
  <c r="FF43" i="3"/>
  <c r="HR43" i="3"/>
  <c r="FT42" i="3"/>
  <c r="IF42" i="3"/>
  <c r="EZ42" i="3"/>
  <c r="HL42" i="3"/>
  <c r="FR41" i="3"/>
  <c r="ID41" i="3"/>
  <c r="EX41" i="3"/>
  <c r="HJ41" i="3"/>
  <c r="FP40" i="3"/>
  <c r="IB40" i="3"/>
  <c r="EZ40" i="3"/>
  <c r="HL40" i="3"/>
  <c r="FJ39" i="3"/>
  <c r="HV39" i="3"/>
  <c r="ET39" i="3"/>
  <c r="HF39" i="3"/>
  <c r="FH38" i="3"/>
  <c r="HT38" i="3"/>
  <c r="ER38" i="3"/>
  <c r="HD38" i="3"/>
  <c r="FF37" i="3"/>
  <c r="HR37" i="3"/>
  <c r="FT36" i="3"/>
  <c r="IF36" i="3"/>
  <c r="FD36" i="3"/>
  <c r="HP36" i="3"/>
  <c r="FR35" i="3"/>
  <c r="ID35" i="3"/>
  <c r="FB35" i="3"/>
  <c r="HN35" i="3"/>
  <c r="FP34" i="3"/>
  <c r="IB34" i="3"/>
  <c r="EZ34" i="3"/>
  <c r="HL34" i="3"/>
  <c r="FN33" i="3"/>
  <c r="HZ33" i="3"/>
  <c r="EX33" i="3"/>
  <c r="HJ33" i="3"/>
  <c r="FL32" i="3"/>
  <c r="HX32" i="3"/>
  <c r="EZ32" i="3"/>
  <c r="HL32" i="3"/>
  <c r="FN31" i="3"/>
  <c r="HZ31" i="3"/>
  <c r="EX31" i="3"/>
  <c r="HJ31" i="3"/>
  <c r="FH30" i="3"/>
  <c r="HT30" i="3"/>
  <c r="ER30" i="3"/>
  <c r="HD30" i="3"/>
  <c r="FF29" i="3"/>
  <c r="HR29" i="3"/>
  <c r="FT28" i="3"/>
  <c r="IF28" i="3"/>
  <c r="FD28" i="3"/>
  <c r="HP28" i="3"/>
  <c r="FR27" i="3"/>
  <c r="ID27" i="3"/>
  <c r="FB27" i="3"/>
  <c r="HN27" i="3"/>
  <c r="FP26" i="3"/>
  <c r="IB26" i="3"/>
  <c r="EZ26" i="3"/>
  <c r="HL26" i="3"/>
  <c r="FN25" i="3"/>
  <c r="HZ25" i="3"/>
  <c r="EX25" i="3"/>
  <c r="HJ25" i="3"/>
  <c r="FL24" i="3"/>
  <c r="HX24" i="3"/>
  <c r="EV24" i="3"/>
  <c r="HH24" i="3"/>
  <c r="FJ23" i="3"/>
  <c r="HV23" i="3"/>
  <c r="ET23" i="3"/>
  <c r="HF23" i="3"/>
  <c r="FH22" i="3"/>
  <c r="HT22" i="3"/>
  <c r="ER22" i="3"/>
  <c r="HD22" i="3"/>
  <c r="FF21" i="3"/>
  <c r="HR21" i="3"/>
  <c r="FT20" i="3"/>
  <c r="IF20" i="3"/>
  <c r="FH20" i="3"/>
  <c r="HT20" i="3"/>
  <c r="FR19" i="3"/>
  <c r="ID19" i="3"/>
  <c r="FF19" i="3"/>
  <c r="HR19" i="3"/>
  <c r="FP18" i="3"/>
  <c r="IB18" i="3"/>
  <c r="FD18" i="3"/>
  <c r="HP18" i="3"/>
  <c r="FR17" i="3"/>
  <c r="ID17" i="3"/>
  <c r="EX17" i="3"/>
  <c r="HJ17" i="3"/>
  <c r="FP16" i="3"/>
  <c r="IB16" i="3"/>
  <c r="EZ16" i="3"/>
  <c r="HL16" i="3"/>
  <c r="FN15" i="3"/>
  <c r="HZ15" i="3"/>
  <c r="EX15" i="3"/>
  <c r="HJ15" i="3"/>
  <c r="FL14" i="3"/>
  <c r="HX14" i="3"/>
  <c r="EV14" i="3"/>
  <c r="HH14" i="3"/>
  <c r="FJ13" i="3"/>
  <c r="HV13" i="3"/>
  <c r="FT12" i="3"/>
  <c r="IF12" i="3"/>
  <c r="FN108" i="3"/>
  <c r="HZ108" i="3"/>
  <c r="FF108" i="3"/>
  <c r="HR108" i="3"/>
  <c r="EX108" i="3"/>
  <c r="HJ108" i="3"/>
  <c r="FT107" i="3"/>
  <c r="IF107" i="3"/>
  <c r="FL107" i="3"/>
  <c r="HX107" i="3"/>
  <c r="EV107" i="3"/>
  <c r="HH107" i="3"/>
  <c r="FU108" i="3"/>
  <c r="IG108" i="3"/>
  <c r="FQ108" i="3"/>
  <c r="IC108" i="3"/>
  <c r="FM108" i="3"/>
  <c r="HY108" i="3"/>
  <c r="FI108" i="3"/>
  <c r="HU108" i="3"/>
  <c r="FE108" i="3"/>
  <c r="HQ108" i="3"/>
  <c r="FA108" i="3"/>
  <c r="HM108" i="3"/>
  <c r="EW108" i="3"/>
  <c r="HI108" i="3"/>
  <c r="ES108" i="3"/>
  <c r="HE108" i="3"/>
  <c r="FS107" i="3"/>
  <c r="IE107" i="3"/>
  <c r="FO107" i="3"/>
  <c r="IA107" i="3"/>
  <c r="FK107" i="3"/>
  <c r="HW107" i="3"/>
  <c r="FG107" i="3"/>
  <c r="HS107" i="3"/>
  <c r="FC107" i="3"/>
  <c r="HO107" i="3"/>
  <c r="EY107" i="3"/>
  <c r="HK107" i="3"/>
  <c r="EU107" i="3"/>
  <c r="HG107" i="3"/>
  <c r="FU106" i="3"/>
  <c r="IG106" i="3"/>
  <c r="FQ106" i="3"/>
  <c r="IC106" i="3"/>
  <c r="FM106" i="3"/>
  <c r="HY106" i="3"/>
  <c r="FI106" i="3"/>
  <c r="HU106" i="3"/>
  <c r="FE106" i="3"/>
  <c r="HQ106" i="3"/>
  <c r="FA106" i="3"/>
  <c r="HM106" i="3"/>
  <c r="EW106" i="3"/>
  <c r="HI106" i="3"/>
  <c r="ES106" i="3"/>
  <c r="HE106" i="3"/>
  <c r="FS105" i="3"/>
  <c r="IE105" i="3"/>
  <c r="FO105" i="3"/>
  <c r="IA105" i="3"/>
  <c r="FK105" i="3"/>
  <c r="HW105" i="3"/>
  <c r="FG105" i="3"/>
  <c r="HS105" i="3"/>
  <c r="FC105" i="3"/>
  <c r="HO105" i="3"/>
  <c r="EY105" i="3"/>
  <c r="HK105" i="3"/>
  <c r="EU105" i="3"/>
  <c r="HG105" i="3"/>
  <c r="FU104" i="3"/>
  <c r="IG104" i="3"/>
  <c r="FQ104" i="3"/>
  <c r="IC104" i="3"/>
  <c r="FM104" i="3"/>
  <c r="HY104" i="3"/>
  <c r="FI104" i="3"/>
  <c r="HU104" i="3"/>
  <c r="FE104" i="3"/>
  <c r="HQ104" i="3"/>
  <c r="FA104" i="3"/>
  <c r="HM104" i="3"/>
  <c r="EW104" i="3"/>
  <c r="HI104" i="3"/>
  <c r="ES104" i="3"/>
  <c r="HE104" i="3"/>
  <c r="FS103" i="3"/>
  <c r="IE103" i="3"/>
  <c r="FO103" i="3"/>
  <c r="IA103" i="3"/>
  <c r="FK103" i="3"/>
  <c r="HW103" i="3"/>
  <c r="FG103" i="3"/>
  <c r="HS103" i="3"/>
  <c r="FC103" i="3"/>
  <c r="HO103" i="3"/>
  <c r="EY103" i="3"/>
  <c r="HK103" i="3"/>
  <c r="EU103" i="3"/>
  <c r="HG103" i="3"/>
  <c r="FU102" i="3"/>
  <c r="IG102" i="3"/>
  <c r="FQ102" i="3"/>
  <c r="IC102" i="3"/>
  <c r="FM102" i="3"/>
  <c r="HY102" i="3"/>
  <c r="FI102" i="3"/>
  <c r="HU102" i="3"/>
  <c r="FE102" i="3"/>
  <c r="HQ102" i="3"/>
  <c r="FA102" i="3"/>
  <c r="HM102" i="3"/>
  <c r="EW102" i="3"/>
  <c r="HI102" i="3"/>
  <c r="ES102" i="3"/>
  <c r="HE102" i="3"/>
  <c r="FS101" i="3"/>
  <c r="IE101" i="3"/>
  <c r="FO101" i="3"/>
  <c r="IA101" i="3"/>
  <c r="FK101" i="3"/>
  <c r="HW101" i="3"/>
  <c r="FG101" i="3"/>
  <c r="HS101" i="3"/>
  <c r="FC101" i="3"/>
  <c r="HO101" i="3"/>
  <c r="EY101" i="3"/>
  <c r="HK101" i="3"/>
  <c r="EU101" i="3"/>
  <c r="HG101" i="3"/>
  <c r="FU100" i="3"/>
  <c r="IG100" i="3"/>
  <c r="FQ100" i="3"/>
  <c r="IC100" i="3"/>
  <c r="FM100" i="3"/>
  <c r="HY100" i="3"/>
  <c r="FI100" i="3"/>
  <c r="HU100" i="3"/>
  <c r="FE100" i="3"/>
  <c r="HQ100" i="3"/>
  <c r="FA100" i="3"/>
  <c r="HM100" i="3"/>
  <c r="EW100" i="3"/>
  <c r="HI100" i="3"/>
  <c r="ES100" i="3"/>
  <c r="HE100" i="3"/>
  <c r="FS99" i="3"/>
  <c r="IE99" i="3"/>
  <c r="FO99" i="3"/>
  <c r="IA99" i="3"/>
  <c r="FK99" i="3"/>
  <c r="HW99" i="3"/>
  <c r="FG99" i="3"/>
  <c r="HS99" i="3"/>
  <c r="FC99" i="3"/>
  <c r="HO99" i="3"/>
  <c r="EY99" i="3"/>
  <c r="HK99" i="3"/>
  <c r="EU99" i="3"/>
  <c r="HG99" i="3"/>
  <c r="FU98" i="3"/>
  <c r="IG98" i="3"/>
  <c r="FQ98" i="3"/>
  <c r="IC98" i="3"/>
  <c r="FM98" i="3"/>
  <c r="HY98" i="3"/>
  <c r="FI98" i="3"/>
  <c r="HU98" i="3"/>
  <c r="FE98" i="3"/>
  <c r="HQ98" i="3"/>
  <c r="FA98" i="3"/>
  <c r="HM98" i="3"/>
  <c r="EW98" i="3"/>
  <c r="HI98" i="3"/>
  <c r="ES98" i="3"/>
  <c r="HE98" i="3"/>
  <c r="FS97" i="3"/>
  <c r="IE97" i="3"/>
  <c r="FO97" i="3"/>
  <c r="IA97" i="3"/>
  <c r="FK97" i="3"/>
  <c r="HW97" i="3"/>
  <c r="FG97" i="3"/>
  <c r="HS97" i="3"/>
  <c r="FC97" i="3"/>
  <c r="HO97" i="3"/>
  <c r="EY97" i="3"/>
  <c r="HK97" i="3"/>
  <c r="EU97" i="3"/>
  <c r="HG97" i="3"/>
  <c r="FU96" i="3"/>
  <c r="IG96" i="3"/>
  <c r="FQ96" i="3"/>
  <c r="IC96" i="3"/>
  <c r="FM96" i="3"/>
  <c r="HY96" i="3"/>
  <c r="FI96" i="3"/>
  <c r="HU96" i="3"/>
  <c r="FE96" i="3"/>
  <c r="HQ96" i="3"/>
  <c r="FA96" i="3"/>
  <c r="HM96" i="3"/>
  <c r="EW96" i="3"/>
  <c r="HI96" i="3"/>
  <c r="ES96" i="3"/>
  <c r="HE96" i="3"/>
  <c r="FS95" i="3"/>
  <c r="IE95" i="3"/>
  <c r="FO95" i="3"/>
  <c r="IA95" i="3"/>
  <c r="FK95" i="3"/>
  <c r="HW95" i="3"/>
  <c r="FG95" i="3"/>
  <c r="HS95" i="3"/>
  <c r="FC95" i="3"/>
  <c r="HO95" i="3"/>
  <c r="EY95" i="3"/>
  <c r="HK95" i="3"/>
  <c r="EU95" i="3"/>
  <c r="HG95" i="3"/>
  <c r="FU94" i="3"/>
  <c r="IG94" i="3"/>
  <c r="FQ94" i="3"/>
  <c r="IC94" i="3"/>
  <c r="FM94" i="3"/>
  <c r="HY94" i="3"/>
  <c r="FI94" i="3"/>
  <c r="HU94" i="3"/>
  <c r="FE94" i="3"/>
  <c r="HQ94" i="3"/>
  <c r="FA94" i="3"/>
  <c r="HM94" i="3"/>
  <c r="EW94" i="3"/>
  <c r="HI94" i="3"/>
  <c r="ES94" i="3"/>
  <c r="HE94" i="3"/>
  <c r="FS93" i="3"/>
  <c r="IE93" i="3"/>
  <c r="FO93" i="3"/>
  <c r="IA93" i="3"/>
  <c r="FK93" i="3"/>
  <c r="HW93" i="3"/>
  <c r="FG93" i="3"/>
  <c r="HS93" i="3"/>
  <c r="FC93" i="3"/>
  <c r="HO93" i="3"/>
  <c r="EY93" i="3"/>
  <c r="HK93" i="3"/>
  <c r="EU93" i="3"/>
  <c r="HG93" i="3"/>
  <c r="FU92" i="3"/>
  <c r="IG92" i="3"/>
  <c r="FQ92" i="3"/>
  <c r="IC92" i="3"/>
  <c r="FM92" i="3"/>
  <c r="HY92" i="3"/>
  <c r="FI92" i="3"/>
  <c r="HU92" i="3"/>
  <c r="FE92" i="3"/>
  <c r="HQ92" i="3"/>
  <c r="FA92" i="3"/>
  <c r="HM92" i="3"/>
  <c r="EW92" i="3"/>
  <c r="HI92" i="3"/>
  <c r="ES92" i="3"/>
  <c r="HE92" i="3"/>
  <c r="FS91" i="3"/>
  <c r="IE91" i="3"/>
  <c r="FO91" i="3"/>
  <c r="IA91" i="3"/>
  <c r="FK91" i="3"/>
  <c r="HW91" i="3"/>
  <c r="FG91" i="3"/>
  <c r="HS91" i="3"/>
  <c r="FC91" i="3"/>
  <c r="HO91" i="3"/>
  <c r="EY91" i="3"/>
  <c r="HK91" i="3"/>
  <c r="EU91" i="3"/>
  <c r="HG91" i="3"/>
  <c r="FU90" i="3"/>
  <c r="IG90" i="3"/>
  <c r="FQ90" i="3"/>
  <c r="IC90" i="3"/>
  <c r="FM90" i="3"/>
  <c r="HY90" i="3"/>
  <c r="FI90" i="3"/>
  <c r="HU90" i="3"/>
  <c r="FE90" i="3"/>
  <c r="HQ90" i="3"/>
  <c r="FA90" i="3"/>
  <c r="HM90" i="3"/>
  <c r="EW90" i="3"/>
  <c r="HI90" i="3"/>
  <c r="ES90" i="3"/>
  <c r="HE90" i="3"/>
  <c r="FS89" i="3"/>
  <c r="IE89" i="3"/>
  <c r="FO89" i="3"/>
  <c r="IA89" i="3"/>
  <c r="FK89" i="3"/>
  <c r="HW89" i="3"/>
  <c r="FG89" i="3"/>
  <c r="HS89" i="3"/>
  <c r="FC89" i="3"/>
  <c r="HO89" i="3"/>
  <c r="EY89" i="3"/>
  <c r="HK89" i="3"/>
  <c r="EU89" i="3"/>
  <c r="HG89" i="3"/>
  <c r="FU88" i="3"/>
  <c r="IG88" i="3"/>
  <c r="FQ88" i="3"/>
  <c r="IC88" i="3"/>
  <c r="FM88" i="3"/>
  <c r="HY88" i="3"/>
  <c r="FI88" i="3"/>
  <c r="HU88" i="3"/>
  <c r="FE88" i="3"/>
  <c r="HQ88" i="3"/>
  <c r="FA88" i="3"/>
  <c r="HM88" i="3"/>
  <c r="EW88" i="3"/>
  <c r="HI88" i="3"/>
  <c r="ES88" i="3"/>
  <c r="HE88" i="3"/>
  <c r="FS87" i="3"/>
  <c r="IE87" i="3"/>
  <c r="FO87" i="3"/>
  <c r="IA87" i="3"/>
  <c r="FK87" i="3"/>
  <c r="HW87" i="3"/>
  <c r="FG87" i="3"/>
  <c r="HS87" i="3"/>
  <c r="FC87" i="3"/>
  <c r="HO87" i="3"/>
  <c r="EY87" i="3"/>
  <c r="HK87" i="3"/>
  <c r="EU87" i="3"/>
  <c r="HG87" i="3"/>
  <c r="FU86" i="3"/>
  <c r="IG86" i="3"/>
  <c r="FQ86" i="3"/>
  <c r="IC86" i="3"/>
  <c r="FM86" i="3"/>
  <c r="HY86" i="3"/>
  <c r="FI86" i="3"/>
  <c r="HU86" i="3"/>
  <c r="FE86" i="3"/>
  <c r="HQ86" i="3"/>
  <c r="FA86" i="3"/>
  <c r="HM86" i="3"/>
  <c r="EW86" i="3"/>
  <c r="HI86" i="3"/>
  <c r="ES86" i="3"/>
  <c r="HE86" i="3"/>
  <c r="FS85" i="3"/>
  <c r="IE85" i="3"/>
  <c r="FO85" i="3"/>
  <c r="IA85" i="3"/>
  <c r="FK85" i="3"/>
  <c r="HW85" i="3"/>
  <c r="FG85" i="3"/>
  <c r="HS85" i="3"/>
  <c r="FC85" i="3"/>
  <c r="HO85" i="3"/>
  <c r="EY85" i="3"/>
  <c r="HK85" i="3"/>
  <c r="EU85" i="3"/>
  <c r="HG85" i="3"/>
  <c r="FU84" i="3"/>
  <c r="IG84" i="3"/>
  <c r="FQ84" i="3"/>
  <c r="IC84" i="3"/>
  <c r="FM84" i="3"/>
  <c r="HY84" i="3"/>
  <c r="FI84" i="3"/>
  <c r="HU84" i="3"/>
  <c r="FE84" i="3"/>
  <c r="HQ84" i="3"/>
  <c r="FA84" i="3"/>
  <c r="HM84" i="3"/>
  <c r="EW84" i="3"/>
  <c r="HI84" i="3"/>
  <c r="ES84" i="3"/>
  <c r="HE84" i="3"/>
  <c r="FS83" i="3"/>
  <c r="IE83" i="3"/>
  <c r="FO83" i="3"/>
  <c r="IA83" i="3"/>
  <c r="FK83" i="3"/>
  <c r="HW83" i="3"/>
  <c r="FG83" i="3"/>
  <c r="HS83" i="3"/>
  <c r="FC83" i="3"/>
  <c r="HO83" i="3"/>
  <c r="EY83" i="3"/>
  <c r="HK83" i="3"/>
  <c r="EU83" i="3"/>
  <c r="HG83" i="3"/>
  <c r="FU82" i="3"/>
  <c r="IG82" i="3"/>
  <c r="FQ82" i="3"/>
  <c r="IC82" i="3"/>
  <c r="FM82" i="3"/>
  <c r="HY82" i="3"/>
  <c r="FI82" i="3"/>
  <c r="HU82" i="3"/>
  <c r="FE82" i="3"/>
  <c r="HQ82" i="3"/>
  <c r="FA82" i="3"/>
  <c r="HM82" i="3"/>
  <c r="EW82" i="3"/>
  <c r="HI82" i="3"/>
  <c r="ES82" i="3"/>
  <c r="HE82" i="3"/>
  <c r="FS81" i="3"/>
  <c r="IE81" i="3"/>
  <c r="FO81" i="3"/>
  <c r="IA81" i="3"/>
  <c r="FK81" i="3"/>
  <c r="HW81" i="3"/>
  <c r="FG81" i="3"/>
  <c r="HS81" i="3"/>
  <c r="FC81" i="3"/>
  <c r="HO81" i="3"/>
  <c r="EY81" i="3"/>
  <c r="HK81" i="3"/>
  <c r="EU81" i="3"/>
  <c r="HG81" i="3"/>
  <c r="FU80" i="3"/>
  <c r="IG80" i="3"/>
  <c r="FQ80" i="3"/>
  <c r="IC80" i="3"/>
  <c r="FM80" i="3"/>
  <c r="HY80" i="3"/>
  <c r="FI80" i="3"/>
  <c r="HU80" i="3"/>
  <c r="FE80" i="3"/>
  <c r="HQ80" i="3"/>
  <c r="FA80" i="3"/>
  <c r="HM80" i="3"/>
  <c r="EW80" i="3"/>
  <c r="HI80" i="3"/>
  <c r="ES80" i="3"/>
  <c r="HE80" i="3"/>
  <c r="FS79" i="3"/>
  <c r="IE79" i="3"/>
  <c r="FO79" i="3"/>
  <c r="IA79" i="3"/>
  <c r="FK79" i="3"/>
  <c r="HW79" i="3"/>
  <c r="FG79" i="3"/>
  <c r="HS79" i="3"/>
  <c r="FC79" i="3"/>
  <c r="HO79" i="3"/>
  <c r="EY79" i="3"/>
  <c r="HK79" i="3"/>
  <c r="EU79" i="3"/>
  <c r="HG79" i="3"/>
  <c r="FU78" i="3"/>
  <c r="IG78" i="3"/>
  <c r="FQ78" i="3"/>
  <c r="IC78" i="3"/>
  <c r="FM78" i="3"/>
  <c r="HY78" i="3"/>
  <c r="FI78" i="3"/>
  <c r="HU78" i="3"/>
  <c r="FE78" i="3"/>
  <c r="HQ78" i="3"/>
  <c r="FA78" i="3"/>
  <c r="HM78" i="3"/>
  <c r="EW78" i="3"/>
  <c r="HI78" i="3"/>
  <c r="ES78" i="3"/>
  <c r="HE78" i="3"/>
  <c r="FS77" i="3"/>
  <c r="IE77" i="3"/>
  <c r="FO77" i="3"/>
  <c r="IA77" i="3"/>
  <c r="FK77" i="3"/>
  <c r="HW77" i="3"/>
  <c r="FG77" i="3"/>
  <c r="HS77" i="3"/>
  <c r="FC77" i="3"/>
  <c r="HO77" i="3"/>
  <c r="EY77" i="3"/>
  <c r="HK77" i="3"/>
  <c r="EU77" i="3"/>
  <c r="HG77" i="3"/>
  <c r="FU76" i="3"/>
  <c r="IG76" i="3"/>
  <c r="FQ76" i="3"/>
  <c r="IC76" i="3"/>
  <c r="FM76" i="3"/>
  <c r="HY76" i="3"/>
  <c r="FI76" i="3"/>
  <c r="HU76" i="3"/>
  <c r="FE76" i="3"/>
  <c r="HQ76" i="3"/>
  <c r="FA76" i="3"/>
  <c r="HM76" i="3"/>
  <c r="EW76" i="3"/>
  <c r="HI76" i="3"/>
  <c r="ES76" i="3"/>
  <c r="HE76" i="3"/>
  <c r="FS75" i="3"/>
  <c r="IE75" i="3"/>
  <c r="FO75" i="3"/>
  <c r="IA75" i="3"/>
  <c r="FK75" i="3"/>
  <c r="HW75" i="3"/>
  <c r="FG75" i="3"/>
  <c r="HS75" i="3"/>
  <c r="FC75" i="3"/>
  <c r="HO75" i="3"/>
  <c r="EY75" i="3"/>
  <c r="HK75" i="3"/>
  <c r="EU75" i="3"/>
  <c r="HG75" i="3"/>
  <c r="FU74" i="3"/>
  <c r="IG74" i="3"/>
  <c r="FQ74" i="3"/>
  <c r="IC74" i="3"/>
  <c r="FM74" i="3"/>
  <c r="HY74" i="3"/>
  <c r="FI74" i="3"/>
  <c r="HU74" i="3"/>
  <c r="FE74" i="3"/>
  <c r="HQ74" i="3"/>
  <c r="FA74" i="3"/>
  <c r="HM74" i="3"/>
  <c r="EW74" i="3"/>
  <c r="HI74" i="3"/>
  <c r="ES74" i="3"/>
  <c r="HE74" i="3"/>
  <c r="FS73" i="3"/>
  <c r="IE73" i="3"/>
  <c r="FO73" i="3"/>
  <c r="IA73" i="3"/>
  <c r="FK73" i="3"/>
  <c r="HW73" i="3"/>
  <c r="FG73" i="3"/>
  <c r="HS73" i="3"/>
  <c r="FC73" i="3"/>
  <c r="HO73" i="3"/>
  <c r="EY73" i="3"/>
  <c r="HK73" i="3"/>
  <c r="EU73" i="3"/>
  <c r="HG73" i="3"/>
  <c r="FU72" i="3"/>
  <c r="IG72" i="3"/>
  <c r="FQ72" i="3"/>
  <c r="IC72" i="3"/>
  <c r="FM72" i="3"/>
  <c r="HY72" i="3"/>
  <c r="FI72" i="3"/>
  <c r="HU72" i="3"/>
  <c r="FE72" i="3"/>
  <c r="HQ72" i="3"/>
  <c r="FA72" i="3"/>
  <c r="HM72" i="3"/>
  <c r="EW72" i="3"/>
  <c r="HI72" i="3"/>
  <c r="ES72" i="3"/>
  <c r="HE72" i="3"/>
  <c r="FS71" i="3"/>
  <c r="IE71" i="3"/>
  <c r="FO71" i="3"/>
  <c r="IA71" i="3"/>
  <c r="FK71" i="3"/>
  <c r="HW71" i="3"/>
  <c r="FG71" i="3"/>
  <c r="HS71" i="3"/>
  <c r="FC71" i="3"/>
  <c r="HO71" i="3"/>
  <c r="EY71" i="3"/>
  <c r="HK71" i="3"/>
  <c r="EU71" i="3"/>
  <c r="HG71" i="3"/>
  <c r="FU70" i="3"/>
  <c r="IG70" i="3"/>
  <c r="FQ70" i="3"/>
  <c r="IC70" i="3"/>
  <c r="FM70" i="3"/>
  <c r="HY70" i="3"/>
  <c r="FI70" i="3"/>
  <c r="HU70" i="3"/>
  <c r="FE70" i="3"/>
  <c r="HQ70" i="3"/>
  <c r="FA70" i="3"/>
  <c r="HM70" i="3"/>
  <c r="EW70" i="3"/>
  <c r="HI70" i="3"/>
  <c r="ES70" i="3"/>
  <c r="HE70" i="3"/>
  <c r="FS69" i="3"/>
  <c r="IE69" i="3"/>
  <c r="FO69" i="3"/>
  <c r="IA69" i="3"/>
  <c r="FK69" i="3"/>
  <c r="HW69" i="3"/>
  <c r="FG69" i="3"/>
  <c r="HS69" i="3"/>
  <c r="FC69" i="3"/>
  <c r="HO69" i="3"/>
  <c r="EY69" i="3"/>
  <c r="HK69" i="3"/>
  <c r="EU69" i="3"/>
  <c r="HG69" i="3"/>
  <c r="FU68" i="3"/>
  <c r="IG68" i="3"/>
  <c r="FQ68" i="3"/>
  <c r="IC68" i="3"/>
  <c r="FM68" i="3"/>
  <c r="HY68" i="3"/>
  <c r="FI68" i="3"/>
  <c r="HU68" i="3"/>
  <c r="FE68" i="3"/>
  <c r="HQ68" i="3"/>
  <c r="FA68" i="3"/>
  <c r="HM68" i="3"/>
  <c r="EW68" i="3"/>
  <c r="HI68" i="3"/>
  <c r="ES68" i="3"/>
  <c r="HE68" i="3"/>
  <c r="FS67" i="3"/>
  <c r="IE67" i="3"/>
  <c r="FO67" i="3"/>
  <c r="IA67" i="3"/>
  <c r="FK67" i="3"/>
  <c r="HW67" i="3"/>
  <c r="FG67" i="3"/>
  <c r="HS67" i="3"/>
  <c r="FC67" i="3"/>
  <c r="HO67" i="3"/>
  <c r="EY67" i="3"/>
  <c r="HK67" i="3"/>
  <c r="EU67" i="3"/>
  <c r="HG67" i="3"/>
  <c r="FU66" i="3"/>
  <c r="IG66" i="3"/>
  <c r="FQ66" i="3"/>
  <c r="IC66" i="3"/>
  <c r="FM66" i="3"/>
  <c r="HY66" i="3"/>
  <c r="FI66" i="3"/>
  <c r="HU66" i="3"/>
  <c r="FE66" i="3"/>
  <c r="HQ66" i="3"/>
  <c r="FA66" i="3"/>
  <c r="HM66" i="3"/>
  <c r="EW66" i="3"/>
  <c r="HI66" i="3"/>
  <c r="ES66" i="3"/>
  <c r="HE66" i="3"/>
  <c r="FS65" i="3"/>
  <c r="IE65" i="3"/>
  <c r="FO65" i="3"/>
  <c r="IA65" i="3"/>
  <c r="FK65" i="3"/>
  <c r="HW65" i="3"/>
  <c r="FG65" i="3"/>
  <c r="HS65" i="3"/>
  <c r="FC65" i="3"/>
  <c r="HO65" i="3"/>
  <c r="EY65" i="3"/>
  <c r="HK65" i="3"/>
  <c r="EU65" i="3"/>
  <c r="HG65" i="3"/>
  <c r="FU64" i="3"/>
  <c r="IG64" i="3"/>
  <c r="FQ64" i="3"/>
  <c r="IC64" i="3"/>
  <c r="FM64" i="3"/>
  <c r="HY64" i="3"/>
  <c r="FI64" i="3"/>
  <c r="HU64" i="3"/>
  <c r="FE64" i="3"/>
  <c r="HQ64" i="3"/>
  <c r="FA64" i="3"/>
  <c r="HM64" i="3"/>
  <c r="EW64" i="3"/>
  <c r="HI64" i="3"/>
  <c r="ES64" i="3"/>
  <c r="HE64" i="3"/>
  <c r="FS63" i="3"/>
  <c r="IE63" i="3"/>
  <c r="FO63" i="3"/>
  <c r="IA63" i="3"/>
  <c r="FK63" i="3"/>
  <c r="HW63" i="3"/>
  <c r="FG63" i="3"/>
  <c r="HS63" i="3"/>
  <c r="FC63" i="3"/>
  <c r="HO63" i="3"/>
  <c r="EY63" i="3"/>
  <c r="HK63" i="3"/>
  <c r="EU63" i="3"/>
  <c r="HG63" i="3"/>
  <c r="FU62" i="3"/>
  <c r="IG62" i="3"/>
  <c r="FQ62" i="3"/>
  <c r="IC62" i="3"/>
  <c r="FM62" i="3"/>
  <c r="HY62" i="3"/>
  <c r="FI62" i="3"/>
  <c r="HU62" i="3"/>
  <c r="FE62" i="3"/>
  <c r="HQ62" i="3"/>
  <c r="FA62" i="3"/>
  <c r="HM62" i="3"/>
  <c r="EW62" i="3"/>
  <c r="HI62" i="3"/>
  <c r="ES62" i="3"/>
  <c r="HE62" i="3"/>
  <c r="FS61" i="3"/>
  <c r="IE61" i="3"/>
  <c r="FO61" i="3"/>
  <c r="IA61" i="3"/>
  <c r="FK61" i="3"/>
  <c r="HW61" i="3"/>
  <c r="FG61" i="3"/>
  <c r="HS61" i="3"/>
  <c r="FC61" i="3"/>
  <c r="HO61" i="3"/>
  <c r="EY61" i="3"/>
  <c r="HK61" i="3"/>
  <c r="EU61" i="3"/>
  <c r="HG61" i="3"/>
  <c r="FU60" i="3"/>
  <c r="IG60" i="3"/>
  <c r="FQ60" i="3"/>
  <c r="IC60" i="3"/>
  <c r="FM60" i="3"/>
  <c r="HY60" i="3"/>
  <c r="FI60" i="3"/>
  <c r="HU60" i="3"/>
  <c r="FE60" i="3"/>
  <c r="HQ60" i="3"/>
  <c r="FA60" i="3"/>
  <c r="HM60" i="3"/>
  <c r="EW60" i="3"/>
  <c r="HI60" i="3"/>
  <c r="ES60" i="3"/>
  <c r="HE60" i="3"/>
  <c r="FS59" i="3"/>
  <c r="IE59" i="3"/>
  <c r="FO59" i="3"/>
  <c r="IA59" i="3"/>
  <c r="FK59" i="3"/>
  <c r="HW59" i="3"/>
  <c r="FG59" i="3"/>
  <c r="HS59" i="3"/>
  <c r="FC59" i="3"/>
  <c r="HO59" i="3"/>
  <c r="EY59" i="3"/>
  <c r="HK59" i="3"/>
  <c r="EU59" i="3"/>
  <c r="HG59" i="3"/>
  <c r="FU58" i="3"/>
  <c r="IG58" i="3"/>
  <c r="FQ58" i="3"/>
  <c r="IC58" i="3"/>
  <c r="FM58" i="3"/>
  <c r="HY58" i="3"/>
  <c r="FI58" i="3"/>
  <c r="HU58" i="3"/>
  <c r="FE58" i="3"/>
  <c r="HQ58" i="3"/>
  <c r="FA58" i="3"/>
  <c r="HM58" i="3"/>
  <c r="EW58" i="3"/>
  <c r="HI58" i="3"/>
  <c r="ES58" i="3"/>
  <c r="HE58" i="3"/>
  <c r="FS57" i="3"/>
  <c r="IE57" i="3"/>
  <c r="FO57" i="3"/>
  <c r="IA57" i="3"/>
  <c r="FK57" i="3"/>
  <c r="HW57" i="3"/>
  <c r="FG57" i="3"/>
  <c r="HS57" i="3"/>
  <c r="FC57" i="3"/>
  <c r="HO57" i="3"/>
  <c r="EY57" i="3"/>
  <c r="HK57" i="3"/>
  <c r="EU57" i="3"/>
  <c r="HG57" i="3"/>
  <c r="FU56" i="3"/>
  <c r="IG56" i="3"/>
  <c r="FQ56" i="3"/>
  <c r="IC56" i="3"/>
  <c r="FM56" i="3"/>
  <c r="HY56" i="3"/>
  <c r="FI56" i="3"/>
  <c r="HU56" i="3"/>
  <c r="FE56" i="3"/>
  <c r="HQ56" i="3"/>
  <c r="FA56" i="3"/>
  <c r="HM56" i="3"/>
  <c r="EW56" i="3"/>
  <c r="HI56" i="3"/>
  <c r="ES56" i="3"/>
  <c r="HE56" i="3"/>
  <c r="FS55" i="3"/>
  <c r="IE55" i="3"/>
  <c r="FO55" i="3"/>
  <c r="IA55" i="3"/>
  <c r="FK55" i="3"/>
  <c r="HW55" i="3"/>
  <c r="FG55" i="3"/>
  <c r="HS55" i="3"/>
  <c r="FC55" i="3"/>
  <c r="HO55" i="3"/>
  <c r="EY55" i="3"/>
  <c r="HK55" i="3"/>
  <c r="EU55" i="3"/>
  <c r="HG55" i="3"/>
  <c r="FU54" i="3"/>
  <c r="IG54" i="3"/>
  <c r="FQ54" i="3"/>
  <c r="IC54" i="3"/>
  <c r="FM54" i="3"/>
  <c r="HY54" i="3"/>
  <c r="FI54" i="3"/>
  <c r="HU54" i="3"/>
  <c r="FE54" i="3"/>
  <c r="HQ54" i="3"/>
  <c r="FA54" i="3"/>
  <c r="HM54" i="3"/>
  <c r="EW54" i="3"/>
  <c r="HI54" i="3"/>
  <c r="ES54" i="3"/>
  <c r="HE54" i="3"/>
  <c r="FS53" i="3"/>
  <c r="IE53" i="3"/>
  <c r="FO53" i="3"/>
  <c r="IA53" i="3"/>
  <c r="FK53" i="3"/>
  <c r="HW53" i="3"/>
  <c r="FG53" i="3"/>
  <c r="HS53" i="3"/>
  <c r="FC53" i="3"/>
  <c r="HO53" i="3"/>
  <c r="EY53" i="3"/>
  <c r="HK53" i="3"/>
  <c r="EU53" i="3"/>
  <c r="HG53" i="3"/>
  <c r="FU52" i="3"/>
  <c r="IG52" i="3"/>
  <c r="FQ52" i="3"/>
  <c r="IC52" i="3"/>
  <c r="FM52" i="3"/>
  <c r="HY52" i="3"/>
  <c r="FI52" i="3"/>
  <c r="HU52" i="3"/>
  <c r="FE52" i="3"/>
  <c r="HQ52" i="3"/>
  <c r="FA52" i="3"/>
  <c r="HM52" i="3"/>
  <c r="EW52" i="3"/>
  <c r="HI52" i="3"/>
  <c r="ES52" i="3"/>
  <c r="HE52" i="3"/>
  <c r="FS51" i="3"/>
  <c r="IE51" i="3"/>
  <c r="FO51" i="3"/>
  <c r="IA51" i="3"/>
  <c r="FK51" i="3"/>
  <c r="HW51" i="3"/>
  <c r="FG51" i="3"/>
  <c r="HS51" i="3"/>
  <c r="FC51" i="3"/>
  <c r="HO51" i="3"/>
  <c r="EY51" i="3"/>
  <c r="HK51" i="3"/>
  <c r="EU51" i="3"/>
  <c r="HG51" i="3"/>
  <c r="FU50" i="3"/>
  <c r="IG50" i="3"/>
  <c r="FQ50" i="3"/>
  <c r="IC50" i="3"/>
  <c r="FM50" i="3"/>
  <c r="HY50" i="3"/>
  <c r="FI50" i="3"/>
  <c r="HU50" i="3"/>
  <c r="FE50" i="3"/>
  <c r="HQ50" i="3"/>
  <c r="FA50" i="3"/>
  <c r="HM50" i="3"/>
  <c r="EW50" i="3"/>
  <c r="HI50" i="3"/>
  <c r="ES50" i="3"/>
  <c r="HE50" i="3"/>
  <c r="FS49" i="3"/>
  <c r="IE49" i="3"/>
  <c r="FO49" i="3"/>
  <c r="IA49" i="3"/>
  <c r="FK49" i="3"/>
  <c r="HW49" i="3"/>
  <c r="FG49" i="3"/>
  <c r="HS49" i="3"/>
  <c r="FC49" i="3"/>
  <c r="HO49" i="3"/>
  <c r="EY49" i="3"/>
  <c r="HK49" i="3"/>
  <c r="EU49" i="3"/>
  <c r="HG49" i="3"/>
  <c r="FU48" i="3"/>
  <c r="IG48" i="3"/>
  <c r="FQ48" i="3"/>
  <c r="IC48" i="3"/>
  <c r="FM48" i="3"/>
  <c r="HY48" i="3"/>
  <c r="FI48" i="3"/>
  <c r="HU48" i="3"/>
  <c r="FE48" i="3"/>
  <c r="HQ48" i="3"/>
  <c r="FA48" i="3"/>
  <c r="HM48" i="3"/>
  <c r="EW48" i="3"/>
  <c r="HI48" i="3"/>
  <c r="ES48" i="3"/>
  <c r="HE48" i="3"/>
  <c r="FS47" i="3"/>
  <c r="IE47" i="3"/>
  <c r="FO47" i="3"/>
  <c r="IA47" i="3"/>
  <c r="FK47" i="3"/>
  <c r="HW47" i="3"/>
  <c r="FG47" i="3"/>
  <c r="HS47" i="3"/>
  <c r="FC47" i="3"/>
  <c r="HO47" i="3"/>
  <c r="EY47" i="3"/>
  <c r="HK47" i="3"/>
  <c r="EU47" i="3"/>
  <c r="HG47" i="3"/>
  <c r="FU46" i="3"/>
  <c r="IG46" i="3"/>
  <c r="FQ46" i="3"/>
  <c r="IC46" i="3"/>
  <c r="FM46" i="3"/>
  <c r="HY46" i="3"/>
  <c r="FI46" i="3"/>
  <c r="HU46" i="3"/>
  <c r="FE46" i="3"/>
  <c r="HQ46" i="3"/>
  <c r="FA46" i="3"/>
  <c r="HM46" i="3"/>
  <c r="EW46" i="3"/>
  <c r="HI46" i="3"/>
  <c r="ES46" i="3"/>
  <c r="HE46" i="3"/>
  <c r="FS45" i="3"/>
  <c r="IE45" i="3"/>
  <c r="FO45" i="3"/>
  <c r="IA45" i="3"/>
  <c r="FK45" i="3"/>
  <c r="HW45" i="3"/>
  <c r="FG45" i="3"/>
  <c r="HS45" i="3"/>
  <c r="FC45" i="3"/>
  <c r="HO45" i="3"/>
  <c r="EY45" i="3"/>
  <c r="HK45" i="3"/>
  <c r="EU45" i="3"/>
  <c r="HG45" i="3"/>
  <c r="FU44" i="3"/>
  <c r="IG44" i="3"/>
  <c r="FQ44" i="3"/>
  <c r="IC44" i="3"/>
  <c r="FM44" i="3"/>
  <c r="HY44" i="3"/>
  <c r="FI44" i="3"/>
  <c r="HU44" i="3"/>
  <c r="FE44" i="3"/>
  <c r="HQ44" i="3"/>
  <c r="FA44" i="3"/>
  <c r="HM44" i="3"/>
  <c r="EW44" i="3"/>
  <c r="HI44" i="3"/>
  <c r="ES44" i="3"/>
  <c r="HE44" i="3"/>
  <c r="FS43" i="3"/>
  <c r="IE43" i="3"/>
  <c r="FO43" i="3"/>
  <c r="IA43" i="3"/>
  <c r="FK43" i="3"/>
  <c r="HW43" i="3"/>
  <c r="FG43" i="3"/>
  <c r="HS43" i="3"/>
  <c r="FC43" i="3"/>
  <c r="HO43" i="3"/>
  <c r="EY43" i="3"/>
  <c r="HK43" i="3"/>
  <c r="EU43" i="3"/>
  <c r="HG43" i="3"/>
  <c r="FU42" i="3"/>
  <c r="IG42" i="3"/>
  <c r="FQ42" i="3"/>
  <c r="IC42" i="3"/>
  <c r="FM42" i="3"/>
  <c r="HY42" i="3"/>
  <c r="FI42" i="3"/>
  <c r="HU42" i="3"/>
  <c r="FE42" i="3"/>
  <c r="HQ42" i="3"/>
  <c r="FA42" i="3"/>
  <c r="HM42" i="3"/>
  <c r="EW42" i="3"/>
  <c r="HI42" i="3"/>
  <c r="ES42" i="3"/>
  <c r="HE42" i="3"/>
  <c r="FS41" i="3"/>
  <c r="IE41" i="3"/>
  <c r="FO41" i="3"/>
  <c r="IA41" i="3"/>
  <c r="FK41" i="3"/>
  <c r="HW41" i="3"/>
  <c r="FG41" i="3"/>
  <c r="HS41" i="3"/>
  <c r="FC41" i="3"/>
  <c r="HO41" i="3"/>
  <c r="EY41" i="3"/>
  <c r="HK41" i="3"/>
  <c r="EU41" i="3"/>
  <c r="HG41" i="3"/>
  <c r="FU40" i="3"/>
  <c r="IG40" i="3"/>
  <c r="FQ40" i="3"/>
  <c r="IC40" i="3"/>
  <c r="FM40" i="3"/>
  <c r="HY40" i="3"/>
  <c r="FI40" i="3"/>
  <c r="HU40" i="3"/>
  <c r="FE40" i="3"/>
  <c r="HQ40" i="3"/>
  <c r="FA40" i="3"/>
  <c r="HM40" i="3"/>
  <c r="EW40" i="3"/>
  <c r="HI40" i="3"/>
  <c r="ES40" i="3"/>
  <c r="HE40" i="3"/>
  <c r="FS39" i="3"/>
  <c r="IE39" i="3"/>
  <c r="FO39" i="3"/>
  <c r="IA39" i="3"/>
  <c r="FK39" i="3"/>
  <c r="HW39" i="3"/>
  <c r="FG39" i="3"/>
  <c r="HS39" i="3"/>
  <c r="FC39" i="3"/>
  <c r="HO39" i="3"/>
  <c r="EY39" i="3"/>
  <c r="HK39" i="3"/>
  <c r="EU39" i="3"/>
  <c r="HG39" i="3"/>
  <c r="FU38" i="3"/>
  <c r="IG38" i="3"/>
  <c r="FQ38" i="3"/>
  <c r="IC38" i="3"/>
  <c r="FM38" i="3"/>
  <c r="HY38" i="3"/>
  <c r="FI38" i="3"/>
  <c r="HU38" i="3"/>
  <c r="FE38" i="3"/>
  <c r="HQ38" i="3"/>
  <c r="FA38" i="3"/>
  <c r="HM38" i="3"/>
  <c r="EW38" i="3"/>
  <c r="HI38" i="3"/>
  <c r="ES38" i="3"/>
  <c r="HE38" i="3"/>
  <c r="FS37" i="3"/>
  <c r="IE37" i="3"/>
  <c r="FO37" i="3"/>
  <c r="IA37" i="3"/>
  <c r="FK37" i="3"/>
  <c r="HW37" i="3"/>
  <c r="FG37" i="3"/>
  <c r="HS37" i="3"/>
  <c r="FC37" i="3"/>
  <c r="HO37" i="3"/>
  <c r="EY37" i="3"/>
  <c r="HK37" i="3"/>
  <c r="EU37" i="3"/>
  <c r="HG37" i="3"/>
  <c r="FU36" i="3"/>
  <c r="IG36" i="3"/>
  <c r="FQ36" i="3"/>
  <c r="IC36" i="3"/>
  <c r="FM36" i="3"/>
  <c r="HY36" i="3"/>
  <c r="FI36" i="3"/>
  <c r="HU36" i="3"/>
  <c r="FE36" i="3"/>
  <c r="HQ36" i="3"/>
  <c r="FA36" i="3"/>
  <c r="HM36" i="3"/>
  <c r="EW36" i="3"/>
  <c r="HI36" i="3"/>
  <c r="ES36" i="3"/>
  <c r="HE36" i="3"/>
  <c r="FS35" i="3"/>
  <c r="IE35" i="3"/>
  <c r="FO35" i="3"/>
  <c r="IA35" i="3"/>
  <c r="FK35" i="3"/>
  <c r="HW35" i="3"/>
  <c r="FG35" i="3"/>
  <c r="HS35" i="3"/>
  <c r="FC35" i="3"/>
  <c r="HO35" i="3"/>
  <c r="EY35" i="3"/>
  <c r="HK35" i="3"/>
  <c r="EU35" i="3"/>
  <c r="HG35" i="3"/>
  <c r="FU34" i="3"/>
  <c r="IG34" i="3"/>
  <c r="FQ34" i="3"/>
  <c r="IC34" i="3"/>
  <c r="FM34" i="3"/>
  <c r="HY34" i="3"/>
  <c r="FI34" i="3"/>
  <c r="HU34" i="3"/>
  <c r="FE34" i="3"/>
  <c r="HQ34" i="3"/>
  <c r="FA34" i="3"/>
  <c r="HM34" i="3"/>
  <c r="EW34" i="3"/>
  <c r="HI34" i="3"/>
  <c r="ES34" i="3"/>
  <c r="HE34" i="3"/>
  <c r="FS33" i="3"/>
  <c r="IE33" i="3"/>
  <c r="FO33" i="3"/>
  <c r="IA33" i="3"/>
  <c r="FK33" i="3"/>
  <c r="HW33" i="3"/>
  <c r="FG33" i="3"/>
  <c r="HS33" i="3"/>
  <c r="FC33" i="3"/>
  <c r="HO33" i="3"/>
  <c r="EY33" i="3"/>
  <c r="HK33" i="3"/>
  <c r="EU33" i="3"/>
  <c r="HG33" i="3"/>
  <c r="FU32" i="3"/>
  <c r="IG32" i="3"/>
  <c r="FQ32" i="3"/>
  <c r="IC32" i="3"/>
  <c r="FM32" i="3"/>
  <c r="HY32" i="3"/>
  <c r="FI32" i="3"/>
  <c r="HU32" i="3"/>
  <c r="FE32" i="3"/>
  <c r="HQ32" i="3"/>
  <c r="FA32" i="3"/>
  <c r="HM32" i="3"/>
  <c r="EW32" i="3"/>
  <c r="HI32" i="3"/>
  <c r="ES32" i="3"/>
  <c r="HE32" i="3"/>
  <c r="FS31" i="3"/>
  <c r="IE31" i="3"/>
  <c r="FO31" i="3"/>
  <c r="IA31" i="3"/>
  <c r="FK31" i="3"/>
  <c r="HW31" i="3"/>
  <c r="FG31" i="3"/>
  <c r="HS31" i="3"/>
  <c r="FC31" i="3"/>
  <c r="HO31" i="3"/>
  <c r="EY31" i="3"/>
  <c r="HK31" i="3"/>
  <c r="EU31" i="3"/>
  <c r="HG31" i="3"/>
  <c r="FU30" i="3"/>
  <c r="IG30" i="3"/>
  <c r="FQ30" i="3"/>
  <c r="IC30" i="3"/>
  <c r="FM30" i="3"/>
  <c r="HY30" i="3"/>
  <c r="FI30" i="3"/>
  <c r="HU30" i="3"/>
  <c r="FE30" i="3"/>
  <c r="HQ30" i="3"/>
  <c r="FA30" i="3"/>
  <c r="HM30" i="3"/>
  <c r="EW30" i="3"/>
  <c r="HI30" i="3"/>
  <c r="ES30" i="3"/>
  <c r="HE30" i="3"/>
  <c r="FS29" i="3"/>
  <c r="IE29" i="3"/>
  <c r="FO29" i="3"/>
  <c r="IA29" i="3"/>
  <c r="FK29" i="3"/>
  <c r="HW29" i="3"/>
  <c r="FG29" i="3"/>
  <c r="HS29" i="3"/>
  <c r="FC29" i="3"/>
  <c r="HO29" i="3"/>
  <c r="EY29" i="3"/>
  <c r="HK29" i="3"/>
  <c r="EU29" i="3"/>
  <c r="HG29" i="3"/>
  <c r="FU28" i="3"/>
  <c r="IG28" i="3"/>
  <c r="FQ28" i="3"/>
  <c r="IC28" i="3"/>
  <c r="FM28" i="3"/>
  <c r="HY28" i="3"/>
  <c r="FI28" i="3"/>
  <c r="HU28" i="3"/>
  <c r="FE28" i="3"/>
  <c r="HQ28" i="3"/>
  <c r="FA28" i="3"/>
  <c r="HM28" i="3"/>
  <c r="EW28" i="3"/>
  <c r="HI28" i="3"/>
  <c r="ES28" i="3"/>
  <c r="HE28" i="3"/>
  <c r="FS27" i="3"/>
  <c r="IE27" i="3"/>
  <c r="FO27" i="3"/>
  <c r="IA27" i="3"/>
  <c r="FK27" i="3"/>
  <c r="HW27" i="3"/>
  <c r="FG27" i="3"/>
  <c r="HS27" i="3"/>
  <c r="FC27" i="3"/>
  <c r="HO27" i="3"/>
  <c r="EY27" i="3"/>
  <c r="HK27" i="3"/>
  <c r="EU27" i="3"/>
  <c r="HG27" i="3"/>
  <c r="FU26" i="3"/>
  <c r="IG26" i="3"/>
  <c r="FQ26" i="3"/>
  <c r="IC26" i="3"/>
  <c r="FM26" i="3"/>
  <c r="HY26" i="3"/>
  <c r="FI26" i="3"/>
  <c r="HU26" i="3"/>
  <c r="FE26" i="3"/>
  <c r="HQ26" i="3"/>
  <c r="FA26" i="3"/>
  <c r="HM26" i="3"/>
  <c r="EW26" i="3"/>
  <c r="HI26" i="3"/>
  <c r="ES26" i="3"/>
  <c r="HE26" i="3"/>
  <c r="FS25" i="3"/>
  <c r="IE25" i="3"/>
  <c r="FO25" i="3"/>
  <c r="IA25" i="3"/>
  <c r="FK25" i="3"/>
  <c r="HW25" i="3"/>
  <c r="FG25" i="3"/>
  <c r="HS25" i="3"/>
  <c r="FC25" i="3"/>
  <c r="HO25" i="3"/>
  <c r="EY25" i="3"/>
  <c r="HK25" i="3"/>
  <c r="EU25" i="3"/>
  <c r="HG25" i="3"/>
  <c r="FU24" i="3"/>
  <c r="IG24" i="3"/>
  <c r="FQ24" i="3"/>
  <c r="IC24" i="3"/>
  <c r="FM24" i="3"/>
  <c r="HY24" i="3"/>
  <c r="FI24" i="3"/>
  <c r="HU24" i="3"/>
  <c r="FE24" i="3"/>
  <c r="HQ24" i="3"/>
  <c r="FA24" i="3"/>
  <c r="HM24" i="3"/>
  <c r="EW24" i="3"/>
  <c r="HI24" i="3"/>
  <c r="ES24" i="3"/>
  <c r="HE24" i="3"/>
  <c r="FS23" i="3"/>
  <c r="IE23" i="3"/>
  <c r="FO23" i="3"/>
  <c r="IA23" i="3"/>
  <c r="FK23" i="3"/>
  <c r="HW23" i="3"/>
  <c r="FG23" i="3"/>
  <c r="HS23" i="3"/>
  <c r="FC23" i="3"/>
  <c r="HO23" i="3"/>
  <c r="EY23" i="3"/>
  <c r="HK23" i="3"/>
  <c r="EU23" i="3"/>
  <c r="HG23" i="3"/>
  <c r="FU22" i="3"/>
  <c r="IG22" i="3"/>
  <c r="FQ22" i="3"/>
  <c r="IC22" i="3"/>
  <c r="FM22" i="3"/>
  <c r="HY22" i="3"/>
  <c r="FI22" i="3"/>
  <c r="HU22" i="3"/>
  <c r="FE22" i="3"/>
  <c r="HQ22" i="3"/>
  <c r="FA22" i="3"/>
  <c r="HM22" i="3"/>
  <c r="EW22" i="3"/>
  <c r="HI22" i="3"/>
  <c r="ES22" i="3"/>
  <c r="HE22" i="3"/>
  <c r="FS21" i="3"/>
  <c r="IE21" i="3"/>
  <c r="FO21" i="3"/>
  <c r="IA21" i="3"/>
  <c r="FK21" i="3"/>
  <c r="HW21" i="3"/>
  <c r="FG21" i="3"/>
  <c r="HS21" i="3"/>
  <c r="FC21" i="3"/>
  <c r="HO21" i="3"/>
  <c r="EY21" i="3"/>
  <c r="HK21" i="3"/>
  <c r="EU21" i="3"/>
  <c r="HG21" i="3"/>
  <c r="FU20" i="3"/>
  <c r="IG20" i="3"/>
  <c r="FQ20" i="3"/>
  <c r="IC20" i="3"/>
  <c r="FM20" i="3"/>
  <c r="HY20" i="3"/>
  <c r="FI20" i="3"/>
  <c r="HU20" i="3"/>
  <c r="FE20" i="3"/>
  <c r="HQ20" i="3"/>
  <c r="FA20" i="3"/>
  <c r="HM20" i="3"/>
  <c r="EW20" i="3"/>
  <c r="HI20" i="3"/>
  <c r="ES20" i="3"/>
  <c r="HE20" i="3"/>
  <c r="FS19" i="3"/>
  <c r="IE19" i="3"/>
  <c r="FO19" i="3"/>
  <c r="IA19" i="3"/>
  <c r="FK19" i="3"/>
  <c r="HW19" i="3"/>
  <c r="FG19" i="3"/>
  <c r="HS19" i="3"/>
  <c r="FC19" i="3"/>
  <c r="HO19" i="3"/>
  <c r="EY19" i="3"/>
  <c r="HK19" i="3"/>
  <c r="EU19" i="3"/>
  <c r="HG19" i="3"/>
  <c r="FU18" i="3"/>
  <c r="IG18" i="3"/>
  <c r="FQ18" i="3"/>
  <c r="IC18" i="3"/>
  <c r="FM18" i="3"/>
  <c r="HY18" i="3"/>
  <c r="FI18" i="3"/>
  <c r="HU18" i="3"/>
  <c r="FE18" i="3"/>
  <c r="HQ18" i="3"/>
  <c r="FA18" i="3"/>
  <c r="HM18" i="3"/>
  <c r="EW18" i="3"/>
  <c r="HI18" i="3"/>
  <c r="ES18" i="3"/>
  <c r="HE18" i="3"/>
  <c r="FS17" i="3"/>
  <c r="IE17" i="3"/>
  <c r="FO17" i="3"/>
  <c r="IA17" i="3"/>
  <c r="FK17" i="3"/>
  <c r="HW17" i="3"/>
  <c r="FG17" i="3"/>
  <c r="HS17" i="3"/>
  <c r="FC17" i="3"/>
  <c r="HO17" i="3"/>
  <c r="EY17" i="3"/>
  <c r="HK17" i="3"/>
  <c r="EU17" i="3"/>
  <c r="HG17" i="3"/>
  <c r="FU16" i="3"/>
  <c r="IG16" i="3"/>
  <c r="FQ16" i="3"/>
  <c r="IC16" i="3"/>
  <c r="FM16" i="3"/>
  <c r="HY16" i="3"/>
  <c r="FI16" i="3"/>
  <c r="HU16" i="3"/>
  <c r="FE16" i="3"/>
  <c r="HQ16" i="3"/>
  <c r="FA16" i="3"/>
  <c r="HM16" i="3"/>
  <c r="EW16" i="3"/>
  <c r="HI16" i="3"/>
  <c r="ES16" i="3"/>
  <c r="HE16" i="3"/>
  <c r="FS15" i="3"/>
  <c r="IE15" i="3"/>
  <c r="FO15" i="3"/>
  <c r="IA15" i="3"/>
  <c r="FK15" i="3"/>
  <c r="HW15" i="3"/>
  <c r="FG15" i="3"/>
  <c r="HS15" i="3"/>
  <c r="FC15" i="3"/>
  <c r="HO15" i="3"/>
  <c r="EY15" i="3"/>
  <c r="HK15" i="3"/>
  <c r="EU15" i="3"/>
  <c r="HG15" i="3"/>
  <c r="FU14" i="3"/>
  <c r="IG14" i="3"/>
  <c r="FQ14" i="3"/>
  <c r="IC14" i="3"/>
  <c r="FM14" i="3"/>
  <c r="HY14" i="3"/>
  <c r="FI14" i="3"/>
  <c r="HU14" i="3"/>
  <c r="FE14" i="3"/>
  <c r="HQ14" i="3"/>
  <c r="FA14" i="3"/>
  <c r="HM14" i="3"/>
  <c r="EW14" i="3"/>
  <c r="HI14" i="3"/>
  <c r="ES14" i="3"/>
  <c r="HE14" i="3"/>
  <c r="FS13" i="3"/>
  <c r="IE13" i="3"/>
  <c r="FO13" i="3"/>
  <c r="IA13" i="3"/>
  <c r="FK13" i="3"/>
  <c r="HW13" i="3"/>
  <c r="FG13" i="3"/>
  <c r="HS13" i="3"/>
  <c r="FC13" i="3"/>
  <c r="HO13" i="3"/>
  <c r="EY13" i="3"/>
  <c r="HK13" i="3"/>
  <c r="EU13" i="3"/>
  <c r="HG13" i="3"/>
  <c r="FU12" i="3"/>
  <c r="IG12" i="3"/>
  <c r="FQ12" i="3"/>
  <c r="IC12" i="3"/>
  <c r="FM12" i="3"/>
  <c r="HY12" i="3"/>
  <c r="FI12" i="3"/>
  <c r="HU12" i="3"/>
  <c r="FE12" i="3"/>
  <c r="HQ12" i="3"/>
  <c r="FA12" i="3"/>
  <c r="HM12" i="3"/>
  <c r="EW12" i="3"/>
  <c r="HI12" i="3"/>
  <c r="ES12" i="3"/>
  <c r="HE12" i="3"/>
  <c r="FD9" i="3"/>
  <c r="GI9" i="3" s="1"/>
  <c r="HP9" i="3"/>
  <c r="EZ9" i="3"/>
  <c r="GE9" i="3" s="1"/>
  <c r="HL9" i="3"/>
  <c r="EV9" i="3"/>
  <c r="GA9" i="3" s="1"/>
  <c r="HH9" i="3"/>
  <c r="FO9" i="3"/>
  <c r="GT9" i="3" s="1"/>
  <c r="IA9" i="3"/>
  <c r="FK9" i="3"/>
  <c r="GP9" i="3" s="1"/>
  <c r="HW9" i="3"/>
  <c r="FG9" i="3"/>
  <c r="GL9" i="3" s="1"/>
  <c r="HS9" i="3"/>
  <c r="FR9" i="3"/>
  <c r="GW9" i="3" s="1"/>
  <c r="ID9" i="3"/>
  <c r="FR11" i="3"/>
  <c r="GW11" i="3" s="1"/>
  <c r="ID11" i="3"/>
  <c r="FN11" i="3"/>
  <c r="GS11" i="3" s="1"/>
  <c r="HZ11" i="3"/>
  <c r="FJ11" i="3"/>
  <c r="GO11" i="3" s="1"/>
  <c r="HV11" i="3"/>
  <c r="FF11" i="3"/>
  <c r="GK11" i="3" s="1"/>
  <c r="HR11" i="3"/>
  <c r="FB11" i="3"/>
  <c r="GG11" i="3" s="1"/>
  <c r="HN11" i="3"/>
  <c r="EX11" i="3"/>
  <c r="GC11" i="3" s="1"/>
  <c r="HJ11" i="3"/>
  <c r="ET11" i="3"/>
  <c r="FY11" i="3" s="1"/>
  <c r="HF11" i="3"/>
  <c r="FT10" i="3"/>
  <c r="GY10" i="3" s="1"/>
  <c r="IF10" i="3"/>
  <c r="FP10" i="3"/>
  <c r="GU10" i="3" s="1"/>
  <c r="IB10" i="3"/>
  <c r="FL10" i="3"/>
  <c r="GQ10" i="3" s="1"/>
  <c r="HX10" i="3"/>
  <c r="FH10" i="3"/>
  <c r="GM10" i="3" s="1"/>
  <c r="HT10" i="3"/>
  <c r="FD10" i="3"/>
  <c r="GI10" i="3" s="1"/>
  <c r="HP10" i="3"/>
  <c r="EZ10" i="3"/>
  <c r="GE10" i="3" s="1"/>
  <c r="HL10" i="3"/>
  <c r="EV10" i="3"/>
  <c r="GA10" i="3" s="1"/>
  <c r="HH10" i="3"/>
  <c r="FC9" i="3"/>
  <c r="GH9" i="3" s="1"/>
  <c r="HO9" i="3"/>
  <c r="EY9" i="3"/>
  <c r="GD9" i="3" s="1"/>
  <c r="HK9" i="3"/>
  <c r="EU9" i="3"/>
  <c r="FZ9" i="3" s="1"/>
  <c r="HG9" i="3"/>
  <c r="FN9" i="3"/>
  <c r="GS9" i="3" s="1"/>
  <c r="HZ9" i="3"/>
  <c r="FJ9" i="3"/>
  <c r="GO9" i="3" s="1"/>
  <c r="HV9" i="3"/>
  <c r="FU9" i="3"/>
  <c r="GZ9" i="3" s="1"/>
  <c r="IG9" i="3"/>
  <c r="FQ9" i="3"/>
  <c r="GV9" i="3" s="1"/>
  <c r="IC9" i="3"/>
  <c r="FU11" i="3"/>
  <c r="GZ11" i="3" s="1"/>
  <c r="IG11" i="3"/>
  <c r="FQ11" i="3"/>
  <c r="GV11" i="3" s="1"/>
  <c r="IC11" i="3"/>
  <c r="FM11" i="3"/>
  <c r="GR11" i="3" s="1"/>
  <c r="HY11" i="3"/>
  <c r="FI11" i="3"/>
  <c r="GN11" i="3" s="1"/>
  <c r="HU11" i="3"/>
  <c r="FE11" i="3"/>
  <c r="GJ11" i="3" s="1"/>
  <c r="HQ11" i="3"/>
  <c r="FA11" i="3"/>
  <c r="GF11" i="3" s="1"/>
  <c r="HM11" i="3"/>
  <c r="EW11" i="3"/>
  <c r="GB11" i="3" s="1"/>
  <c r="HI11" i="3"/>
  <c r="ES11" i="3"/>
  <c r="FX11" i="3" s="1"/>
  <c r="HE11" i="3"/>
  <c r="FS10" i="3"/>
  <c r="GX10" i="3" s="1"/>
  <c r="IE10" i="3"/>
  <c r="FO10" i="3"/>
  <c r="GT10" i="3" s="1"/>
  <c r="IA10" i="3"/>
  <c r="FK10" i="3"/>
  <c r="GP10" i="3" s="1"/>
  <c r="HW10" i="3"/>
  <c r="FG10" i="3"/>
  <c r="GL10" i="3" s="1"/>
  <c r="HS10" i="3"/>
  <c r="FC10" i="3"/>
  <c r="GH10" i="3" s="1"/>
  <c r="HO10" i="3"/>
  <c r="EY10" i="3"/>
  <c r="GD10" i="3" s="1"/>
  <c r="HK10" i="3"/>
  <c r="EU10" i="3"/>
  <c r="FZ10" i="3" s="1"/>
  <c r="HG10" i="3"/>
  <c r="FF9" i="3"/>
  <c r="HR9" i="3"/>
  <c r="FB9" i="3"/>
  <c r="HN9" i="3"/>
  <c r="EX9" i="3"/>
  <c r="HJ9" i="3"/>
  <c r="ET9" i="3"/>
  <c r="HF9" i="3"/>
  <c r="FM9" i="3"/>
  <c r="GR9" i="3" s="1"/>
  <c r="HY9" i="3"/>
  <c r="FI9" i="3"/>
  <c r="GN9" i="3" s="1"/>
  <c r="HU9" i="3"/>
  <c r="FT9" i="3"/>
  <c r="GY9" i="3" s="1"/>
  <c r="IF9" i="3"/>
  <c r="FP9" i="3"/>
  <c r="GU9" i="3" s="1"/>
  <c r="IB9" i="3"/>
  <c r="FT11" i="3"/>
  <c r="GY11" i="3" s="1"/>
  <c r="IF11" i="3"/>
  <c r="FP11" i="3"/>
  <c r="GU11" i="3" s="1"/>
  <c r="IB11" i="3"/>
  <c r="FL11" i="3"/>
  <c r="GQ11" i="3" s="1"/>
  <c r="HX11" i="3"/>
  <c r="FH11" i="3"/>
  <c r="GM11" i="3" s="1"/>
  <c r="HT11" i="3"/>
  <c r="FD11" i="3"/>
  <c r="GI11" i="3" s="1"/>
  <c r="HP11" i="3"/>
  <c r="EZ11" i="3"/>
  <c r="GE11" i="3" s="1"/>
  <c r="HL11" i="3"/>
  <c r="EV11" i="3"/>
  <c r="GA11" i="3" s="1"/>
  <c r="HH11" i="3"/>
  <c r="FR10" i="3"/>
  <c r="GW10" i="3" s="1"/>
  <c r="ID10" i="3"/>
  <c r="FN10" i="3"/>
  <c r="GS10" i="3" s="1"/>
  <c r="HZ10" i="3"/>
  <c r="FJ10" i="3"/>
  <c r="GO10" i="3" s="1"/>
  <c r="HV10" i="3"/>
  <c r="FF10" i="3"/>
  <c r="GK10" i="3" s="1"/>
  <c r="HR10" i="3"/>
  <c r="FB10" i="3"/>
  <c r="GG10" i="3" s="1"/>
  <c r="HN10" i="3"/>
  <c r="EX10" i="3"/>
  <c r="GC10" i="3" s="1"/>
  <c r="HJ10" i="3"/>
  <c r="ET10" i="3"/>
  <c r="FY10" i="3" s="1"/>
  <c r="HF10" i="3"/>
  <c r="FE9" i="3"/>
  <c r="HQ9" i="3"/>
  <c r="FA9" i="3"/>
  <c r="HM9" i="3"/>
  <c r="EW9" i="3"/>
  <c r="HI9" i="3"/>
  <c r="ES9" i="3"/>
  <c r="FX9" i="3" s="1"/>
  <c r="HE9" i="3"/>
  <c r="FL9" i="3"/>
  <c r="GQ9" i="3" s="1"/>
  <c r="HX9" i="3"/>
  <c r="FH9" i="3"/>
  <c r="GM9" i="3" s="1"/>
  <c r="HT9" i="3"/>
  <c r="FS9" i="3"/>
  <c r="GX9" i="3" s="1"/>
  <c r="IE9" i="3"/>
  <c r="FS11" i="3"/>
  <c r="GX11" i="3" s="1"/>
  <c r="IE11" i="3"/>
  <c r="FO11" i="3"/>
  <c r="GT11" i="3" s="1"/>
  <c r="IA11" i="3"/>
  <c r="FK11" i="3"/>
  <c r="GP11" i="3" s="1"/>
  <c r="HW11" i="3"/>
  <c r="FG11" i="3"/>
  <c r="GL11" i="3" s="1"/>
  <c r="HS11" i="3"/>
  <c r="FC11" i="3"/>
  <c r="GH11" i="3" s="1"/>
  <c r="HO11" i="3"/>
  <c r="EY11" i="3"/>
  <c r="GD11" i="3" s="1"/>
  <c r="HK11" i="3"/>
  <c r="EU11" i="3"/>
  <c r="FZ11" i="3" s="1"/>
  <c r="HG11" i="3"/>
  <c r="FU10" i="3"/>
  <c r="GZ10" i="3" s="1"/>
  <c r="IG10" i="3"/>
  <c r="FQ10" i="3"/>
  <c r="GV10" i="3" s="1"/>
  <c r="IC10" i="3"/>
  <c r="FM10" i="3"/>
  <c r="GR10" i="3" s="1"/>
  <c r="HY10" i="3"/>
  <c r="FI10" i="3"/>
  <c r="GN10" i="3" s="1"/>
  <c r="HU10" i="3"/>
  <c r="FE10" i="3"/>
  <c r="GJ10" i="3" s="1"/>
  <c r="HQ10" i="3"/>
  <c r="FA10" i="3"/>
  <c r="GF10" i="3" s="1"/>
  <c r="HM10" i="3"/>
  <c r="EW10" i="3"/>
  <c r="GB10" i="3" s="1"/>
  <c r="HI10" i="3"/>
  <c r="ES10" i="3"/>
  <c r="FX10" i="3" s="1"/>
  <c r="HE10" i="3"/>
  <c r="ER11" i="3"/>
  <c r="FW11" i="3" s="1"/>
  <c r="HD11" i="3"/>
  <c r="ER10" i="3"/>
  <c r="FW10" i="3" s="1"/>
  <c r="HD10" i="3"/>
  <c r="ER9" i="3"/>
  <c r="FW9" i="3" s="1"/>
  <c r="HD9" i="3"/>
  <c r="GK9" i="3"/>
  <c r="GG9" i="3"/>
  <c r="GC9" i="3"/>
  <c r="FY9" i="3"/>
  <c r="GJ9" i="3"/>
  <c r="GF9" i="3"/>
  <c r="GB9" i="3"/>
  <c r="JT16" i="3" l="1"/>
  <c r="IO16" i="3"/>
  <c r="JQ66" i="3"/>
  <c r="KV66" i="3"/>
  <c r="KH15" i="3"/>
  <c r="JC15" i="3"/>
  <c r="KB16" i="3"/>
  <c r="IW16" i="3"/>
  <c r="JV17" i="3"/>
  <c r="IQ17" i="3"/>
  <c r="JX18" i="3"/>
  <c r="IS18" i="3"/>
  <c r="KV18" i="3"/>
  <c r="JQ18" i="3"/>
  <c r="KH19" i="3"/>
  <c r="JC19" i="3"/>
  <c r="KB20" i="3"/>
  <c r="IW20" i="3"/>
  <c r="KR20" i="3"/>
  <c r="JM20" i="3"/>
  <c r="KL21" i="3"/>
  <c r="JG21" i="3"/>
  <c r="KF22" i="3"/>
  <c r="JA22" i="3"/>
  <c r="JZ23" i="3"/>
  <c r="IU23" i="3"/>
  <c r="JT24" i="3"/>
  <c r="IO24" i="3"/>
  <c r="KB24" i="3"/>
  <c r="IW24" i="3"/>
  <c r="JV25" i="3"/>
  <c r="IQ25" i="3"/>
  <c r="KT25" i="3"/>
  <c r="JO25" i="3"/>
  <c r="KV26" i="3"/>
  <c r="JQ26" i="3"/>
  <c r="KP27" i="3"/>
  <c r="JK27" i="3"/>
  <c r="KJ28" i="3"/>
  <c r="JE28" i="3"/>
  <c r="JV29" i="3"/>
  <c r="IQ29" i="3"/>
  <c r="KT29" i="3"/>
  <c r="JO29" i="3"/>
  <c r="KN30" i="3"/>
  <c r="JI30" i="3"/>
  <c r="JZ31" i="3"/>
  <c r="IU31" i="3"/>
  <c r="KP31" i="3"/>
  <c r="JK31" i="3"/>
  <c r="KB32" i="3"/>
  <c r="IW32" i="3"/>
  <c r="KR32" i="3"/>
  <c r="JM32" i="3"/>
  <c r="KD33" i="3"/>
  <c r="IY33" i="3"/>
  <c r="KT33" i="3"/>
  <c r="JO33" i="3"/>
  <c r="KF34" i="3"/>
  <c r="JA34" i="3"/>
  <c r="JZ35" i="3"/>
  <c r="IU35" i="3"/>
  <c r="KP35" i="3"/>
  <c r="JK35" i="3"/>
  <c r="KB36" i="3"/>
  <c r="IW36" i="3"/>
  <c r="KR36" i="3"/>
  <c r="JM36" i="3"/>
  <c r="KD37" i="3"/>
  <c r="IY37" i="3"/>
  <c r="KT37" i="3"/>
  <c r="JO37" i="3"/>
  <c r="KF38" i="3"/>
  <c r="JA38" i="3"/>
  <c r="KV38" i="3"/>
  <c r="JQ38" i="3"/>
  <c r="KH39" i="3"/>
  <c r="JC39" i="3"/>
  <c r="JT40" i="3"/>
  <c r="IO40" i="3"/>
  <c r="KJ40" i="3"/>
  <c r="JE40" i="3"/>
  <c r="JV41" i="3"/>
  <c r="IQ41" i="3"/>
  <c r="KL41" i="3"/>
  <c r="JG41" i="3"/>
  <c r="JX42" i="3"/>
  <c r="IS42" i="3"/>
  <c r="JI42" i="3"/>
  <c r="KN42" i="3"/>
  <c r="IU43" i="3"/>
  <c r="JZ43" i="3"/>
  <c r="JK43" i="3"/>
  <c r="KP43" i="3"/>
  <c r="JT44" i="3"/>
  <c r="IO44" i="3"/>
  <c r="KJ44" i="3"/>
  <c r="JE44" i="3"/>
  <c r="JV45" i="3"/>
  <c r="IQ45" i="3"/>
  <c r="JG45" i="3"/>
  <c r="KL45" i="3"/>
  <c r="JX46" i="3"/>
  <c r="IS46" i="3"/>
  <c r="JI46" i="3"/>
  <c r="KN46" i="3"/>
  <c r="JZ47" i="3"/>
  <c r="IU47" i="3"/>
  <c r="JK47" i="3"/>
  <c r="KP47" i="3"/>
  <c r="KB48" i="3"/>
  <c r="IW48" i="3"/>
  <c r="JM48" i="3"/>
  <c r="KR48" i="3"/>
  <c r="KD49" i="3"/>
  <c r="IY49" i="3"/>
  <c r="JO49" i="3"/>
  <c r="KT49" i="3"/>
  <c r="KF50" i="3"/>
  <c r="JA50" i="3"/>
  <c r="JQ50" i="3"/>
  <c r="KV50" i="3"/>
  <c r="KH51" i="3"/>
  <c r="JC51" i="3"/>
  <c r="IO52" i="3"/>
  <c r="JT52" i="3"/>
  <c r="KJ52" i="3"/>
  <c r="JE52" i="3"/>
  <c r="IQ53" i="3"/>
  <c r="JV53" i="3"/>
  <c r="KL53" i="3"/>
  <c r="JG53" i="3"/>
  <c r="IS54" i="3"/>
  <c r="JX54" i="3"/>
  <c r="KN54" i="3"/>
  <c r="JI54" i="3"/>
  <c r="IU55" i="3"/>
  <c r="JZ55" i="3"/>
  <c r="KP55" i="3"/>
  <c r="JK55" i="3"/>
  <c r="IW56" i="3"/>
  <c r="KB56" i="3"/>
  <c r="KR56" i="3"/>
  <c r="JM56" i="3"/>
  <c r="IY57" i="3"/>
  <c r="KD57" i="3"/>
  <c r="JO57" i="3"/>
  <c r="KT57" i="3"/>
  <c r="KF58" i="3"/>
  <c r="JA58" i="3"/>
  <c r="JQ58" i="3"/>
  <c r="KV58" i="3"/>
  <c r="KH59" i="3"/>
  <c r="JC59" i="3"/>
  <c r="IO60" i="3"/>
  <c r="JT60" i="3"/>
  <c r="KJ60" i="3"/>
  <c r="JE60" i="3"/>
  <c r="IQ61" i="3"/>
  <c r="JV61" i="3"/>
  <c r="KL61" i="3"/>
  <c r="JG61" i="3"/>
  <c r="IS62" i="3"/>
  <c r="JX62" i="3"/>
  <c r="KV62" i="3"/>
  <c r="JQ62" i="3"/>
  <c r="KH63" i="3"/>
  <c r="JC63" i="3"/>
  <c r="JT64" i="3"/>
  <c r="IO64" i="3"/>
  <c r="JM64" i="3"/>
  <c r="KR64" i="3"/>
  <c r="KD65" i="3"/>
  <c r="IY65" i="3"/>
  <c r="KT65" i="3"/>
  <c r="JO65" i="3"/>
  <c r="JA66" i="3"/>
  <c r="KF66" i="3"/>
  <c r="JZ67" i="3"/>
  <c r="IU67" i="3"/>
  <c r="KP67" i="3"/>
  <c r="JK67" i="3"/>
  <c r="KB68" i="3"/>
  <c r="IW68" i="3"/>
  <c r="KR68" i="3"/>
  <c r="JM68" i="3"/>
  <c r="KD69" i="3"/>
  <c r="IY69" i="3"/>
  <c r="KT69" i="3"/>
  <c r="JO69" i="3"/>
  <c r="KF70" i="3"/>
  <c r="JA70" i="3"/>
  <c r="KV70" i="3"/>
  <c r="JQ70" i="3"/>
  <c r="KH71" i="3"/>
  <c r="JC71" i="3"/>
  <c r="JT72" i="3"/>
  <c r="IO72" i="3"/>
  <c r="KJ72" i="3"/>
  <c r="JE72" i="3"/>
  <c r="JV73" i="3"/>
  <c r="IQ73" i="3"/>
  <c r="KD73" i="3"/>
  <c r="IY73" i="3"/>
  <c r="KT73" i="3"/>
  <c r="JO73" i="3"/>
  <c r="KF74" i="3"/>
  <c r="JA74" i="3"/>
  <c r="KV74" i="3"/>
  <c r="JQ74" i="3"/>
  <c r="KH75" i="3"/>
  <c r="JC75" i="3"/>
  <c r="JT76" i="3"/>
  <c r="IO76" i="3"/>
  <c r="KJ76" i="3"/>
  <c r="JE76" i="3"/>
  <c r="JV77" i="3"/>
  <c r="IQ77" i="3"/>
  <c r="KL77" i="3"/>
  <c r="JG77" i="3"/>
  <c r="JX78" i="3"/>
  <c r="IS78" i="3"/>
  <c r="KN78" i="3"/>
  <c r="JI78" i="3"/>
  <c r="JZ79" i="3"/>
  <c r="IU79" i="3"/>
  <c r="KP79" i="3"/>
  <c r="JK79" i="3"/>
  <c r="KB80" i="3"/>
  <c r="IW80" i="3"/>
  <c r="KR80" i="3"/>
  <c r="JM80" i="3"/>
  <c r="KL81" i="3"/>
  <c r="JG81" i="3"/>
  <c r="JX82" i="3"/>
  <c r="IS82" i="3"/>
  <c r="KN82" i="3"/>
  <c r="JI82" i="3"/>
  <c r="JZ83" i="3"/>
  <c r="IU83" i="3"/>
  <c r="KP83" i="3"/>
  <c r="JK83" i="3"/>
  <c r="KB84" i="3"/>
  <c r="IW84" i="3"/>
  <c r="KR84" i="3"/>
  <c r="JM84" i="3"/>
  <c r="KD85" i="3"/>
  <c r="IY85" i="3"/>
  <c r="KT85" i="3"/>
  <c r="JO85" i="3"/>
  <c r="KF86" i="3"/>
  <c r="JA86" i="3"/>
  <c r="KV86" i="3"/>
  <c r="JQ86" i="3"/>
  <c r="KH87" i="3"/>
  <c r="JC87" i="3"/>
  <c r="JT88" i="3"/>
  <c r="IO88" i="3"/>
  <c r="KJ88" i="3"/>
  <c r="JE88" i="3"/>
  <c r="JV89" i="3"/>
  <c r="IQ89" i="3"/>
  <c r="KL89" i="3"/>
  <c r="JG89" i="3"/>
  <c r="JX90" i="3"/>
  <c r="IS90" i="3"/>
  <c r="KN90" i="3"/>
  <c r="JI90" i="3"/>
  <c r="JZ91" i="3"/>
  <c r="IU91" i="3"/>
  <c r="KP91" i="3"/>
  <c r="JK91" i="3"/>
  <c r="KB92" i="3"/>
  <c r="IW92" i="3"/>
  <c r="KR92" i="3"/>
  <c r="JM92" i="3"/>
  <c r="KL93" i="3"/>
  <c r="JG93" i="3"/>
  <c r="JX94" i="3"/>
  <c r="IS94" i="3"/>
  <c r="KN94" i="3"/>
  <c r="JI94" i="3"/>
  <c r="JZ95" i="3"/>
  <c r="IU95" i="3"/>
  <c r="KP95" i="3"/>
  <c r="JK95" i="3"/>
  <c r="KB96" i="3"/>
  <c r="IW96" i="3"/>
  <c r="KR96" i="3"/>
  <c r="JM96" i="3"/>
  <c r="KD97" i="3"/>
  <c r="IY97" i="3"/>
  <c r="KT97" i="3"/>
  <c r="JO97" i="3"/>
  <c r="KF98" i="3"/>
  <c r="JA98" i="3"/>
  <c r="KV98" i="3"/>
  <c r="JQ98" i="3"/>
  <c r="KH99" i="3"/>
  <c r="JC99" i="3"/>
  <c r="JT100" i="3"/>
  <c r="IO100" i="3"/>
  <c r="KJ100" i="3"/>
  <c r="JE100" i="3"/>
  <c r="JV101" i="3"/>
  <c r="IQ101" i="3"/>
  <c r="KT101" i="3"/>
  <c r="JO101" i="3"/>
  <c r="KF102" i="3"/>
  <c r="JA102" i="3"/>
  <c r="KV102" i="3"/>
  <c r="JQ102" i="3"/>
  <c r="KH103" i="3"/>
  <c r="JC103" i="3"/>
  <c r="JT104" i="3"/>
  <c r="IO104" i="3"/>
  <c r="KJ104" i="3"/>
  <c r="JE104" i="3"/>
  <c r="JV105" i="3"/>
  <c r="IQ105" i="3"/>
  <c r="KL105" i="3"/>
  <c r="JG105" i="3"/>
  <c r="JX106" i="3"/>
  <c r="IS106" i="3"/>
  <c r="KN106" i="3"/>
  <c r="JI106" i="3"/>
  <c r="JZ107" i="3"/>
  <c r="IU107" i="3"/>
  <c r="KP107" i="3"/>
  <c r="JK107" i="3"/>
  <c r="KB108" i="3"/>
  <c r="IW108" i="3"/>
  <c r="KR108" i="3"/>
  <c r="JM108" i="3"/>
  <c r="KU107" i="3"/>
  <c r="JP107" i="3"/>
  <c r="KU12" i="3"/>
  <c r="JP12" i="3"/>
  <c r="IT15" i="3"/>
  <c r="JY15" i="3"/>
  <c r="JY17" i="3"/>
  <c r="IT17" i="3"/>
  <c r="KG19" i="3"/>
  <c r="JB19" i="3"/>
  <c r="JB21" i="3"/>
  <c r="KG21" i="3"/>
  <c r="JF23" i="3"/>
  <c r="KK23" i="3"/>
  <c r="KO25" i="3"/>
  <c r="JJ25" i="3"/>
  <c r="JN27" i="3"/>
  <c r="KS27" i="3"/>
  <c r="JS30" i="3"/>
  <c r="IN30" i="3"/>
  <c r="KA32" i="3"/>
  <c r="IV32" i="3"/>
  <c r="KA34" i="3"/>
  <c r="IV34" i="3"/>
  <c r="KE36" i="3"/>
  <c r="IZ36" i="3"/>
  <c r="KI38" i="3"/>
  <c r="JD38" i="3"/>
  <c r="KQ40" i="3"/>
  <c r="JL40" i="3"/>
  <c r="KU42" i="3"/>
  <c r="JP42" i="3"/>
  <c r="KU44" i="3"/>
  <c r="JP44" i="3"/>
  <c r="JU47" i="3"/>
  <c r="IP47" i="3"/>
  <c r="JY49" i="3"/>
  <c r="IT49" i="3"/>
  <c r="KC51" i="3"/>
  <c r="IX51" i="3"/>
  <c r="JB53" i="3"/>
  <c r="KG53" i="3"/>
  <c r="KG55" i="3"/>
  <c r="JB55" i="3"/>
  <c r="IT57" i="3"/>
  <c r="JY57" i="3"/>
  <c r="KG59" i="3"/>
  <c r="JB59" i="3"/>
  <c r="KK61" i="3"/>
  <c r="JF61" i="3"/>
  <c r="JS64" i="3"/>
  <c r="IN64" i="3"/>
  <c r="IN66" i="3"/>
  <c r="JS66" i="3"/>
  <c r="IR68" i="3"/>
  <c r="JW68" i="3"/>
  <c r="IV70" i="3"/>
  <c r="KA70" i="3"/>
  <c r="KI72" i="3"/>
  <c r="JD72" i="3"/>
  <c r="JD74" i="3"/>
  <c r="KI74" i="3"/>
  <c r="KI76" i="3"/>
  <c r="JD76" i="3"/>
  <c r="JW78" i="3"/>
  <c r="IR78" i="3"/>
  <c r="KO79" i="3"/>
  <c r="JJ79" i="3"/>
  <c r="KS81" i="3"/>
  <c r="JN81" i="3"/>
  <c r="JS84" i="3"/>
  <c r="IN84" i="3"/>
  <c r="JL86" i="3"/>
  <c r="KQ86" i="3"/>
  <c r="KI88" i="3"/>
  <c r="JD88" i="3"/>
  <c r="KM90" i="3"/>
  <c r="JH90" i="3"/>
  <c r="KQ92" i="3"/>
  <c r="JL92" i="3"/>
  <c r="KU94" i="3"/>
  <c r="JP94" i="3"/>
  <c r="JU97" i="3"/>
  <c r="IP97" i="3"/>
  <c r="JY99" i="3"/>
  <c r="IT99" i="3"/>
  <c r="KC101" i="3"/>
  <c r="IX101" i="3"/>
  <c r="JF103" i="3"/>
  <c r="KK103" i="3"/>
  <c r="KK105" i="3"/>
  <c r="JF105" i="3"/>
  <c r="KG107" i="3"/>
  <c r="JB107" i="3"/>
  <c r="IP12" i="3"/>
  <c r="JU12" i="3"/>
  <c r="JF12" i="3"/>
  <c r="KK12" i="3"/>
  <c r="IR13" i="3"/>
  <c r="JW13" i="3"/>
  <c r="JH13" i="3"/>
  <c r="KM13" i="3"/>
  <c r="IT14" i="3"/>
  <c r="JY14" i="3"/>
  <c r="JJ14" i="3"/>
  <c r="KO14" i="3"/>
  <c r="IV15" i="3"/>
  <c r="KA15" i="3"/>
  <c r="JL15" i="3"/>
  <c r="KQ15" i="3"/>
  <c r="IX16" i="3"/>
  <c r="KC16" i="3"/>
  <c r="JN16" i="3"/>
  <c r="KS16" i="3"/>
  <c r="IZ17" i="3"/>
  <c r="KE17" i="3"/>
  <c r="JP17" i="3"/>
  <c r="KU17" i="3"/>
  <c r="JB18" i="3"/>
  <c r="KG18" i="3"/>
  <c r="IN19" i="3"/>
  <c r="JS19" i="3"/>
  <c r="JD19" i="3"/>
  <c r="KI19" i="3"/>
  <c r="IP20" i="3"/>
  <c r="JU20" i="3"/>
  <c r="JF20" i="3"/>
  <c r="KK20" i="3"/>
  <c r="IR21" i="3"/>
  <c r="JW21" i="3"/>
  <c r="JH21" i="3"/>
  <c r="KM21" i="3"/>
  <c r="IT22" i="3"/>
  <c r="JY22" i="3"/>
  <c r="JJ22" i="3"/>
  <c r="KO22" i="3"/>
  <c r="IV23" i="3"/>
  <c r="KA23" i="3"/>
  <c r="JL23" i="3"/>
  <c r="KQ23" i="3"/>
  <c r="IX24" i="3"/>
  <c r="KC24" i="3"/>
  <c r="JN24" i="3"/>
  <c r="KS24" i="3"/>
  <c r="IZ25" i="3"/>
  <c r="KE25" i="3"/>
  <c r="JP25" i="3"/>
  <c r="KU25" i="3"/>
  <c r="JJ26" i="3"/>
  <c r="KO26" i="3"/>
  <c r="IV27" i="3"/>
  <c r="KA27" i="3"/>
  <c r="JL27" i="3"/>
  <c r="KQ27" i="3"/>
  <c r="IX28" i="3"/>
  <c r="KC28" i="3"/>
  <c r="JN28" i="3"/>
  <c r="KS28" i="3"/>
  <c r="IZ29" i="3"/>
  <c r="KE29" i="3"/>
  <c r="JP29" i="3"/>
  <c r="KU29" i="3"/>
  <c r="JB30" i="3"/>
  <c r="KG30" i="3"/>
  <c r="IN31" i="3"/>
  <c r="JS31" i="3"/>
  <c r="JD31" i="3"/>
  <c r="KI31" i="3"/>
  <c r="IP32" i="3"/>
  <c r="JU32" i="3"/>
  <c r="JF32" i="3"/>
  <c r="KK32" i="3"/>
  <c r="IR33" i="3"/>
  <c r="JW33" i="3"/>
  <c r="JH33" i="3"/>
  <c r="KM33" i="3"/>
  <c r="IT34" i="3"/>
  <c r="JY34" i="3"/>
  <c r="JJ34" i="3"/>
  <c r="KO34" i="3"/>
  <c r="IV35" i="3"/>
  <c r="KA35" i="3"/>
  <c r="JL35" i="3"/>
  <c r="KQ35" i="3"/>
  <c r="IX36" i="3"/>
  <c r="KC36" i="3"/>
  <c r="JN36" i="3"/>
  <c r="KS36" i="3"/>
  <c r="IZ37" i="3"/>
  <c r="KE37" i="3"/>
  <c r="JH37" i="3"/>
  <c r="KM37" i="3"/>
  <c r="IT38" i="3"/>
  <c r="JY38" i="3"/>
  <c r="JJ38" i="3"/>
  <c r="KO38" i="3"/>
  <c r="IV39" i="3"/>
  <c r="KA39" i="3"/>
  <c r="JL39" i="3"/>
  <c r="KQ39" i="3"/>
  <c r="IX40" i="3"/>
  <c r="KC40" i="3"/>
  <c r="JN40" i="3"/>
  <c r="KS40" i="3"/>
  <c r="IZ41" i="3"/>
  <c r="KE41" i="3"/>
  <c r="KU41" i="3"/>
  <c r="JP41" i="3"/>
  <c r="KG42" i="3"/>
  <c r="JB42" i="3"/>
  <c r="JS43" i="3"/>
  <c r="IN43" i="3"/>
  <c r="KI43" i="3"/>
  <c r="JD43" i="3"/>
  <c r="JU44" i="3"/>
  <c r="IP44" i="3"/>
  <c r="KK44" i="3"/>
  <c r="JF44" i="3"/>
  <c r="JW45" i="3"/>
  <c r="IR45" i="3"/>
  <c r="KU45" i="3"/>
  <c r="JP45" i="3"/>
  <c r="KG46" i="3"/>
  <c r="JB46" i="3"/>
  <c r="JS47" i="3"/>
  <c r="IN47" i="3"/>
  <c r="KI47" i="3"/>
  <c r="JD47" i="3"/>
  <c r="JU48" i="3"/>
  <c r="IP48" i="3"/>
  <c r="KK48" i="3"/>
  <c r="JF48" i="3"/>
  <c r="JW49" i="3"/>
  <c r="IR49" i="3"/>
  <c r="KM49" i="3"/>
  <c r="JH49" i="3"/>
  <c r="JY50" i="3"/>
  <c r="IT50" i="3"/>
  <c r="KO50" i="3"/>
  <c r="JJ50" i="3"/>
  <c r="KA51" i="3"/>
  <c r="IV51" i="3"/>
  <c r="KQ51" i="3"/>
  <c r="JL51" i="3"/>
  <c r="KC52" i="3"/>
  <c r="IX52" i="3"/>
  <c r="KS52" i="3"/>
  <c r="JN52" i="3"/>
  <c r="KE53" i="3"/>
  <c r="IZ53" i="3"/>
  <c r="KU53" i="3"/>
  <c r="JP53" i="3"/>
  <c r="KG54" i="3"/>
  <c r="JB54" i="3"/>
  <c r="JS55" i="3"/>
  <c r="IN55" i="3"/>
  <c r="KI55" i="3"/>
  <c r="JD55" i="3"/>
  <c r="JU56" i="3"/>
  <c r="IP56" i="3"/>
  <c r="KK56" i="3"/>
  <c r="JF56" i="3"/>
  <c r="JW57" i="3"/>
  <c r="IR57" i="3"/>
  <c r="KM57" i="3"/>
  <c r="JH57" i="3"/>
  <c r="JY58" i="3"/>
  <c r="IT58" i="3"/>
  <c r="KG58" i="3"/>
  <c r="JB58" i="3"/>
  <c r="JS59" i="3"/>
  <c r="IN59" i="3"/>
  <c r="KI59" i="3"/>
  <c r="JD59" i="3"/>
  <c r="JU60" i="3"/>
  <c r="IP60" i="3"/>
  <c r="KK60" i="3"/>
  <c r="JF60" i="3"/>
  <c r="KE61" i="3"/>
  <c r="IZ61" i="3"/>
  <c r="KU61" i="3"/>
  <c r="JP61" i="3"/>
  <c r="KG62" i="3"/>
  <c r="JB62" i="3"/>
  <c r="JS63" i="3"/>
  <c r="IN63" i="3"/>
  <c r="KI63" i="3"/>
  <c r="JD63" i="3"/>
  <c r="JU64" i="3"/>
  <c r="IP64" i="3"/>
  <c r="KK64" i="3"/>
  <c r="JF64" i="3"/>
  <c r="JW65" i="3"/>
  <c r="IR65" i="3"/>
  <c r="KM65" i="3"/>
  <c r="JH65" i="3"/>
  <c r="JY66" i="3"/>
  <c r="IT66" i="3"/>
  <c r="KO66" i="3"/>
  <c r="JJ66" i="3"/>
  <c r="KA67" i="3"/>
  <c r="IV67" i="3"/>
  <c r="KQ67" i="3"/>
  <c r="JL67" i="3"/>
  <c r="KC68" i="3"/>
  <c r="IX68" i="3"/>
  <c r="KS68" i="3"/>
  <c r="JN68" i="3"/>
  <c r="KE69" i="3"/>
  <c r="IZ69" i="3"/>
  <c r="KU69" i="3"/>
  <c r="JP69" i="3"/>
  <c r="KG70" i="3"/>
  <c r="JB70" i="3"/>
  <c r="JS71" i="3"/>
  <c r="IN71" i="3"/>
  <c r="KI71" i="3"/>
  <c r="JD71" i="3"/>
  <c r="JU72" i="3"/>
  <c r="IP72" i="3"/>
  <c r="KK72" i="3"/>
  <c r="JF72" i="3"/>
  <c r="JW73" i="3"/>
  <c r="IR73" i="3"/>
  <c r="KM73" i="3"/>
  <c r="JH73" i="3"/>
  <c r="JY74" i="3"/>
  <c r="IT74" i="3"/>
  <c r="KO74" i="3"/>
  <c r="JJ74" i="3"/>
  <c r="KA75" i="3"/>
  <c r="IV75" i="3"/>
  <c r="KQ75" i="3"/>
  <c r="JL75" i="3"/>
  <c r="KC76" i="3"/>
  <c r="IX76" i="3"/>
  <c r="KS76" i="3"/>
  <c r="JN76" i="3"/>
  <c r="KE77" i="3"/>
  <c r="IZ77" i="3"/>
  <c r="JY78" i="3"/>
  <c r="IT78" i="3"/>
  <c r="KO78" i="3"/>
  <c r="JJ78" i="3"/>
  <c r="KA79" i="3"/>
  <c r="IV79" i="3"/>
  <c r="JL79" i="3"/>
  <c r="KQ79" i="3"/>
  <c r="IX80" i="3"/>
  <c r="KC80" i="3"/>
  <c r="JN80" i="3"/>
  <c r="KS80" i="3"/>
  <c r="IR81" i="3"/>
  <c r="JW81" i="3"/>
  <c r="JH81" i="3"/>
  <c r="KM81" i="3"/>
  <c r="IT82" i="3"/>
  <c r="JY82" i="3"/>
  <c r="JJ82" i="3"/>
  <c r="KO82" i="3"/>
  <c r="IV83" i="3"/>
  <c r="KA83" i="3"/>
  <c r="IP84" i="3"/>
  <c r="JU84" i="3"/>
  <c r="JF84" i="3"/>
  <c r="KK84" i="3"/>
  <c r="IR85" i="3"/>
  <c r="JW85" i="3"/>
  <c r="JH85" i="3"/>
  <c r="KM85" i="3"/>
  <c r="IT86" i="3"/>
  <c r="JY86" i="3"/>
  <c r="JJ86" i="3"/>
  <c r="KO86" i="3"/>
  <c r="IV87" i="3"/>
  <c r="KA87" i="3"/>
  <c r="JL87" i="3"/>
  <c r="KQ87" i="3"/>
  <c r="IX88" i="3"/>
  <c r="KC88" i="3"/>
  <c r="JN88" i="3"/>
  <c r="KS88" i="3"/>
  <c r="IZ89" i="3"/>
  <c r="KE89" i="3"/>
  <c r="JP89" i="3"/>
  <c r="KU89" i="3"/>
  <c r="JB90" i="3"/>
  <c r="KG90" i="3"/>
  <c r="IN91" i="3"/>
  <c r="JS91" i="3"/>
  <c r="JD91" i="3"/>
  <c r="KI91" i="3"/>
  <c r="IP92" i="3"/>
  <c r="JU92" i="3"/>
  <c r="JF92" i="3"/>
  <c r="KK92" i="3"/>
  <c r="IZ93" i="3"/>
  <c r="KE93" i="3"/>
  <c r="JP93" i="3"/>
  <c r="KU93" i="3"/>
  <c r="JB94" i="3"/>
  <c r="KG94" i="3"/>
  <c r="IN95" i="3"/>
  <c r="JS95" i="3"/>
  <c r="JD95" i="3"/>
  <c r="KI95" i="3"/>
  <c r="IP96" i="3"/>
  <c r="JU96" i="3"/>
  <c r="JF96" i="3"/>
  <c r="KK96" i="3"/>
  <c r="IR97" i="3"/>
  <c r="JW97" i="3"/>
  <c r="JH97" i="3"/>
  <c r="KM97" i="3"/>
  <c r="JP97" i="3"/>
  <c r="KU97" i="3"/>
  <c r="JB98" i="3"/>
  <c r="KG98" i="3"/>
  <c r="IN99" i="3"/>
  <c r="JS99" i="3"/>
  <c r="JD99" i="3"/>
  <c r="KI99" i="3"/>
  <c r="IP100" i="3"/>
  <c r="JU100" i="3"/>
  <c r="JF100" i="3"/>
  <c r="KK100" i="3"/>
  <c r="IR101" i="3"/>
  <c r="JW101" i="3"/>
  <c r="JH101" i="3"/>
  <c r="KM101" i="3"/>
  <c r="IT102" i="3"/>
  <c r="JY102" i="3"/>
  <c r="JJ102" i="3"/>
  <c r="KO102" i="3"/>
  <c r="IV103" i="3"/>
  <c r="KA103" i="3"/>
  <c r="IP104" i="3"/>
  <c r="JU104" i="3"/>
  <c r="JF104" i="3"/>
  <c r="KK104" i="3"/>
  <c r="IR105" i="3"/>
  <c r="JW105" i="3"/>
  <c r="JH105" i="3"/>
  <c r="KM105" i="3"/>
  <c r="JB106" i="3"/>
  <c r="KG106" i="3"/>
  <c r="IN107" i="3"/>
  <c r="JS107" i="3"/>
  <c r="KE107" i="3"/>
  <c r="IZ107" i="3"/>
  <c r="IX108" i="3"/>
  <c r="KC108" i="3"/>
  <c r="KM12" i="3"/>
  <c r="JH12" i="3"/>
  <c r="KQ14" i="3"/>
  <c r="JL14" i="3"/>
  <c r="KU16" i="3"/>
  <c r="JP16" i="3"/>
  <c r="JY19" i="3"/>
  <c r="IT19" i="3"/>
  <c r="JY21" i="3"/>
  <c r="IT21" i="3"/>
  <c r="KC23" i="3"/>
  <c r="IX23" i="3"/>
  <c r="JB25" i="3"/>
  <c r="KG25" i="3"/>
  <c r="JJ27" i="3"/>
  <c r="KO27" i="3"/>
  <c r="KS29" i="3"/>
  <c r="JN29" i="3"/>
  <c r="KS31" i="3"/>
  <c r="JN31" i="3"/>
  <c r="JS34" i="3"/>
  <c r="IN34" i="3"/>
  <c r="JW36" i="3"/>
  <c r="IR36" i="3"/>
  <c r="KA38" i="3"/>
  <c r="IV38" i="3"/>
  <c r="KI40" i="3"/>
  <c r="JD40" i="3"/>
  <c r="KI42" i="3"/>
  <c r="JD42" i="3"/>
  <c r="KQ44" i="3"/>
  <c r="JL44" i="3"/>
  <c r="KO47" i="3"/>
  <c r="JJ47" i="3"/>
  <c r="KS49" i="3"/>
  <c r="JN49" i="3"/>
  <c r="JS52" i="3"/>
  <c r="IN52" i="3"/>
  <c r="JW54" i="3"/>
  <c r="IR54" i="3"/>
  <c r="KI56" i="3"/>
  <c r="JD56" i="3"/>
  <c r="JD58" i="3"/>
  <c r="KI58" i="3"/>
  <c r="JH60" i="3"/>
  <c r="KM60" i="3"/>
  <c r="JF63" i="3"/>
  <c r="KK63" i="3"/>
  <c r="JJ65" i="3"/>
  <c r="KO65" i="3"/>
  <c r="JS68" i="3"/>
  <c r="IN68" i="3"/>
  <c r="IN70" i="3"/>
  <c r="JS70" i="3"/>
  <c r="IR72" i="3"/>
  <c r="JW72" i="3"/>
  <c r="KE74" i="3"/>
  <c r="IZ74" i="3"/>
  <c r="IR80" i="3"/>
  <c r="JW80" i="3"/>
  <c r="JD82" i="3"/>
  <c r="KI82" i="3"/>
  <c r="JH84" i="3"/>
  <c r="KM84" i="3"/>
  <c r="JD86" i="3"/>
  <c r="KI86" i="3"/>
  <c r="KQ88" i="3"/>
  <c r="JL88" i="3"/>
  <c r="IP91" i="3"/>
  <c r="JU91" i="3"/>
  <c r="JU93" i="3"/>
  <c r="IP93" i="3"/>
  <c r="JY95" i="3"/>
  <c r="IT95" i="3"/>
  <c r="JB97" i="3"/>
  <c r="KG97" i="3"/>
  <c r="KG99" i="3"/>
  <c r="JB99" i="3"/>
  <c r="JJ101" i="3"/>
  <c r="KO101" i="3"/>
  <c r="KO103" i="3"/>
  <c r="JJ103" i="3"/>
  <c r="KS105" i="3"/>
  <c r="JN105" i="3"/>
  <c r="JF107" i="3"/>
  <c r="KK107" i="3"/>
  <c r="KD12" i="3"/>
  <c r="IY12" i="3"/>
  <c r="KT12" i="3"/>
  <c r="JO12" i="3"/>
  <c r="KF13" i="3"/>
  <c r="JA13" i="3"/>
  <c r="KV13" i="3"/>
  <c r="JQ13" i="3"/>
  <c r="KH14" i="3"/>
  <c r="JC14" i="3"/>
  <c r="JT15" i="3"/>
  <c r="IO15" i="3"/>
  <c r="JM15" i="3"/>
  <c r="KR15" i="3"/>
  <c r="KD16" i="3"/>
  <c r="IY16" i="3"/>
  <c r="KT16" i="3"/>
  <c r="JO16" i="3"/>
  <c r="JX17" i="3"/>
  <c r="IS17" i="3"/>
  <c r="JQ17" i="3"/>
  <c r="KV17" i="3"/>
  <c r="KH18" i="3"/>
  <c r="JC18" i="3"/>
  <c r="JT19" i="3"/>
  <c r="IO19" i="3"/>
  <c r="JE19" i="3"/>
  <c r="KJ19" i="3"/>
  <c r="IQ20" i="3"/>
  <c r="JV20" i="3"/>
  <c r="KL20" i="3"/>
  <c r="JG20" i="3"/>
  <c r="JX21" i="3"/>
  <c r="IS21" i="3"/>
  <c r="JI21" i="3"/>
  <c r="KN21" i="3"/>
  <c r="IU22" i="3"/>
  <c r="JZ22" i="3"/>
  <c r="KP22" i="3"/>
  <c r="JK22" i="3"/>
  <c r="KB23" i="3"/>
  <c r="IW23" i="3"/>
  <c r="JM23" i="3"/>
  <c r="KR23" i="3"/>
  <c r="KL24" i="3"/>
  <c r="JG24" i="3"/>
  <c r="JX25" i="3"/>
  <c r="IS25" i="3"/>
  <c r="JQ25" i="3"/>
  <c r="KV25" i="3"/>
  <c r="KT32" i="3"/>
  <c r="JO32" i="3"/>
  <c r="KN105" i="3"/>
  <c r="JI105" i="3"/>
  <c r="KV105" i="3"/>
  <c r="JQ105" i="3"/>
  <c r="JZ106" i="3"/>
  <c r="IU106" i="3"/>
  <c r="KH106" i="3"/>
  <c r="JC106" i="3"/>
  <c r="KP106" i="3"/>
  <c r="JK106" i="3"/>
  <c r="JT107" i="3"/>
  <c r="IO107" i="3"/>
  <c r="KB107" i="3"/>
  <c r="IW107" i="3"/>
  <c r="KJ107" i="3"/>
  <c r="JE107" i="3"/>
  <c r="KR107" i="3"/>
  <c r="JM107" i="3"/>
  <c r="JV108" i="3"/>
  <c r="IQ108" i="3"/>
  <c r="KD108" i="3"/>
  <c r="IY108" i="3"/>
  <c r="KL108" i="3"/>
  <c r="JG108" i="3"/>
  <c r="KT108" i="3"/>
  <c r="JO108" i="3"/>
  <c r="KI12" i="3"/>
  <c r="JD12" i="3"/>
  <c r="KG13" i="3"/>
  <c r="JB13" i="3"/>
  <c r="KI14" i="3"/>
  <c r="JD14" i="3"/>
  <c r="KK15" i="3"/>
  <c r="JF15" i="3"/>
  <c r="KM16" i="3"/>
  <c r="JH16" i="3"/>
  <c r="KO17" i="3"/>
  <c r="JJ17" i="3"/>
  <c r="KU18" i="3"/>
  <c r="JP18" i="3"/>
  <c r="JS20" i="3"/>
  <c r="IN20" i="3"/>
  <c r="JU21" i="3"/>
  <c r="IP21" i="3"/>
  <c r="JW22" i="3"/>
  <c r="IR22" i="3"/>
  <c r="JY23" i="3"/>
  <c r="IT23" i="3"/>
  <c r="KA24" i="3"/>
  <c r="IV24" i="3"/>
  <c r="KC25" i="3"/>
  <c r="IX25" i="3"/>
  <c r="IZ26" i="3"/>
  <c r="KE26" i="3"/>
  <c r="KG27" i="3"/>
  <c r="JB27" i="3"/>
  <c r="KI28" i="3"/>
  <c r="JD28" i="3"/>
  <c r="KK29" i="3"/>
  <c r="JF29" i="3"/>
  <c r="KM30" i="3"/>
  <c r="JH30" i="3"/>
  <c r="KK31" i="3"/>
  <c r="JF31" i="3"/>
  <c r="KQ32" i="3"/>
  <c r="JL32" i="3"/>
  <c r="KS33" i="3"/>
  <c r="JN33" i="3"/>
  <c r="KU34" i="3"/>
  <c r="JP34" i="3"/>
  <c r="JS36" i="3"/>
  <c r="IN36" i="3"/>
  <c r="JU37" i="3"/>
  <c r="IP37" i="3"/>
  <c r="JW38" i="3"/>
  <c r="IR38" i="3"/>
  <c r="JY39" i="3"/>
  <c r="IT39" i="3"/>
  <c r="JW40" i="3"/>
  <c r="IR40" i="3"/>
  <c r="KC41" i="3"/>
  <c r="IX41" i="3"/>
  <c r="KE42" i="3"/>
  <c r="IZ42" i="3"/>
  <c r="KC43" i="3"/>
  <c r="IX43" i="3"/>
  <c r="KI44" i="3"/>
  <c r="JD44" i="3"/>
  <c r="KG45" i="3"/>
  <c r="JB45" i="3"/>
  <c r="KI46" i="3"/>
  <c r="JD46" i="3"/>
  <c r="KG47" i="3"/>
  <c r="JB47" i="3"/>
  <c r="KI48" i="3"/>
  <c r="JD48" i="3"/>
  <c r="KK49" i="3"/>
  <c r="JF49" i="3"/>
  <c r="KM50" i="3"/>
  <c r="JH50" i="3"/>
  <c r="KS51" i="3"/>
  <c r="JN51" i="3"/>
  <c r="KU52" i="3"/>
  <c r="JP52" i="3"/>
  <c r="KS53" i="3"/>
  <c r="JN53" i="3"/>
  <c r="KU54" i="3"/>
  <c r="JP54" i="3"/>
  <c r="KA56" i="3"/>
  <c r="IV56" i="3"/>
  <c r="KC57" i="3"/>
  <c r="IX57" i="3"/>
  <c r="KE58" i="3"/>
  <c r="IZ58" i="3"/>
  <c r="IX59" i="3"/>
  <c r="KC59" i="3"/>
  <c r="IZ60" i="3"/>
  <c r="KE60" i="3"/>
  <c r="JB61" i="3"/>
  <c r="KG61" i="3"/>
  <c r="KE62" i="3"/>
  <c r="IZ62" i="3"/>
  <c r="IX63" i="3"/>
  <c r="KC63" i="3"/>
  <c r="IZ64" i="3"/>
  <c r="KE64" i="3"/>
  <c r="JB65" i="3"/>
  <c r="KG65" i="3"/>
  <c r="JD66" i="3"/>
  <c r="KI66" i="3"/>
  <c r="KO67" i="3"/>
  <c r="JJ67" i="3"/>
  <c r="JH68" i="3"/>
  <c r="KM68" i="3"/>
  <c r="KS69" i="3"/>
  <c r="JN69" i="3"/>
  <c r="KU70" i="3"/>
  <c r="JP70" i="3"/>
  <c r="JN71" i="3"/>
  <c r="KS71" i="3"/>
  <c r="JH72" i="3"/>
  <c r="KM72" i="3"/>
  <c r="JJ73" i="3"/>
  <c r="KO73" i="3"/>
  <c r="JL74" i="3"/>
  <c r="KQ74" i="3"/>
  <c r="KO75" i="3"/>
  <c r="JJ75" i="3"/>
  <c r="JH76" i="3"/>
  <c r="KM76" i="3"/>
  <c r="JB77" i="3"/>
  <c r="KG77" i="3"/>
  <c r="IV78" i="3"/>
  <c r="KA78" i="3"/>
  <c r="IP79" i="3"/>
  <c r="JU79" i="3"/>
  <c r="JN79" i="3"/>
  <c r="KS79" i="3"/>
  <c r="JH80" i="3"/>
  <c r="KM80" i="3"/>
  <c r="JJ81" i="3"/>
  <c r="KO81" i="3"/>
  <c r="JL82" i="3"/>
  <c r="KQ82" i="3"/>
  <c r="JN83" i="3"/>
  <c r="KS83" i="3"/>
  <c r="JP84" i="3"/>
  <c r="KU84" i="3"/>
  <c r="IN86" i="3"/>
  <c r="JS86" i="3"/>
  <c r="KU86" i="3"/>
  <c r="JP86" i="3"/>
  <c r="JS88" i="3"/>
  <c r="IN88" i="3"/>
  <c r="IT89" i="3"/>
  <c r="JY89" i="3"/>
  <c r="IV90" i="3"/>
  <c r="KA90" i="3"/>
  <c r="IX91" i="3"/>
  <c r="KC91" i="3"/>
  <c r="IZ92" i="3"/>
  <c r="KE92" i="3"/>
  <c r="JB93" i="3"/>
  <c r="KG93" i="3"/>
  <c r="KE94" i="3"/>
  <c r="IZ94" i="3"/>
  <c r="JF95" i="3"/>
  <c r="KK95" i="3"/>
  <c r="KI96" i="3"/>
  <c r="JD96" i="3"/>
  <c r="KK97" i="3"/>
  <c r="JF97" i="3"/>
  <c r="JL98" i="3"/>
  <c r="KQ98" i="3"/>
  <c r="JN99" i="3"/>
  <c r="KS99" i="3"/>
  <c r="JP100" i="3"/>
  <c r="KU100" i="3"/>
  <c r="KS101" i="3"/>
  <c r="JN101" i="3"/>
  <c r="KU102" i="3"/>
  <c r="JP102" i="3"/>
  <c r="IR104" i="3"/>
  <c r="JW104" i="3"/>
  <c r="IT105" i="3"/>
  <c r="JY105" i="3"/>
  <c r="IV106" i="3"/>
  <c r="KA106" i="3"/>
  <c r="KE12" i="3"/>
  <c r="IZ12" i="3"/>
  <c r="KC13" i="3"/>
  <c r="IX13" i="3"/>
  <c r="IV14" i="3"/>
  <c r="KA14" i="3"/>
  <c r="KG15" i="3"/>
  <c r="JB15" i="3"/>
  <c r="JD16" i="3"/>
  <c r="KI16" i="3"/>
  <c r="JF17" i="3"/>
  <c r="KK17" i="3"/>
  <c r="KI18" i="3"/>
  <c r="JD18" i="3"/>
  <c r="JJ19" i="3"/>
  <c r="KO19" i="3"/>
  <c r="KQ20" i="3"/>
  <c r="JL20" i="3"/>
  <c r="KS21" i="3"/>
  <c r="JN21" i="3"/>
  <c r="KQ22" i="3"/>
  <c r="JL22" i="3"/>
  <c r="JS24" i="3"/>
  <c r="IN24" i="3"/>
  <c r="JU25" i="3"/>
  <c r="IP25" i="3"/>
  <c r="JW26" i="3"/>
  <c r="IR26" i="3"/>
  <c r="IP27" i="3"/>
  <c r="JU27" i="3"/>
  <c r="KA28" i="3"/>
  <c r="IV28" i="3"/>
  <c r="KC29" i="3"/>
  <c r="IX29" i="3"/>
  <c r="KA30" i="3"/>
  <c r="IV30" i="3"/>
  <c r="KC31" i="3"/>
  <c r="IX31" i="3"/>
  <c r="KE32" i="3"/>
  <c r="IZ32" i="3"/>
  <c r="KK33" i="3"/>
  <c r="JF33" i="3"/>
  <c r="KM34" i="3"/>
  <c r="JH34" i="3"/>
  <c r="KK35" i="3"/>
  <c r="JF35" i="3"/>
  <c r="KM36" i="3"/>
  <c r="JH36" i="3"/>
  <c r="KO37" i="3"/>
  <c r="JJ37" i="3"/>
  <c r="KU38" i="3"/>
  <c r="JP38" i="3"/>
  <c r="KS39" i="3"/>
  <c r="JN39" i="3"/>
  <c r="KU40" i="3"/>
  <c r="JP40" i="3"/>
  <c r="JW42" i="3"/>
  <c r="IR42" i="3"/>
  <c r="JY43" i="3"/>
  <c r="IT43" i="3"/>
  <c r="JW44" i="3"/>
  <c r="IR44" i="3"/>
  <c r="JY45" i="3"/>
  <c r="IT45" i="3"/>
  <c r="KE46" i="3"/>
  <c r="IZ46" i="3"/>
  <c r="KS47" i="3"/>
  <c r="JN47" i="3"/>
  <c r="KU48" i="3"/>
  <c r="JP48" i="3"/>
  <c r="JS50" i="3"/>
  <c r="IN50" i="3"/>
  <c r="JU51" i="3"/>
  <c r="IP51" i="3"/>
  <c r="JW52" i="3"/>
  <c r="IR52" i="3"/>
  <c r="JY53" i="3"/>
  <c r="IT53" i="3"/>
  <c r="IV54" i="3"/>
  <c r="KA54" i="3"/>
  <c r="IX55" i="3"/>
  <c r="KC55" i="3"/>
  <c r="IZ56" i="3"/>
  <c r="KE56" i="3"/>
  <c r="JB57" i="3"/>
  <c r="KG57" i="3"/>
  <c r="KM58" i="3"/>
  <c r="JH58" i="3"/>
  <c r="JF59" i="3"/>
  <c r="KK59" i="3"/>
  <c r="KQ60" i="3"/>
  <c r="JL60" i="3"/>
  <c r="IN62" i="3"/>
  <c r="JS62" i="3"/>
  <c r="IP63" i="3"/>
  <c r="JU63" i="3"/>
  <c r="KA64" i="3"/>
  <c r="IV64" i="3"/>
  <c r="KC65" i="3"/>
  <c r="IX65" i="3"/>
  <c r="KE66" i="3"/>
  <c r="IZ66" i="3"/>
  <c r="KG67" i="3"/>
  <c r="JB67" i="3"/>
  <c r="KI68" i="3"/>
  <c r="JD68" i="3"/>
  <c r="JB69" i="3"/>
  <c r="KG69" i="3"/>
  <c r="KM70" i="3"/>
  <c r="JH70" i="3"/>
  <c r="JF71" i="3"/>
  <c r="KK71" i="3"/>
  <c r="JU73" i="3"/>
  <c r="IP73" i="3"/>
  <c r="JW74" i="3"/>
  <c r="IR74" i="3"/>
  <c r="JY75" i="3"/>
  <c r="IT75" i="3"/>
  <c r="IZ76" i="3"/>
  <c r="KE76" i="3"/>
  <c r="IT77" i="3"/>
  <c r="JY77" i="3"/>
  <c r="IN78" i="3"/>
  <c r="JS78" i="3"/>
  <c r="JL78" i="3"/>
  <c r="KQ78" i="3"/>
  <c r="JF79" i="3"/>
  <c r="KK79" i="3"/>
  <c r="KI80" i="3"/>
  <c r="JD80" i="3"/>
  <c r="KK81" i="3"/>
  <c r="JF81" i="3"/>
  <c r="KM82" i="3"/>
  <c r="JH82" i="3"/>
  <c r="JF83" i="3"/>
  <c r="KK83" i="3"/>
  <c r="KQ84" i="3"/>
  <c r="JL84" i="3"/>
  <c r="JJ85" i="3"/>
  <c r="KO85" i="3"/>
  <c r="KE86" i="3"/>
  <c r="IZ86" i="3"/>
  <c r="JN87" i="3"/>
  <c r="KS87" i="3"/>
  <c r="JP88" i="3"/>
  <c r="KU88" i="3"/>
  <c r="KS89" i="3"/>
  <c r="JN89" i="3"/>
  <c r="KU90" i="3"/>
  <c r="JP90" i="3"/>
  <c r="JS92" i="3"/>
  <c r="IN92" i="3"/>
  <c r="IT93" i="3"/>
  <c r="JY93" i="3"/>
  <c r="IV94" i="3"/>
  <c r="KA94" i="3"/>
  <c r="IX95" i="3"/>
  <c r="KC95" i="3"/>
  <c r="IZ96" i="3"/>
  <c r="KE96" i="3"/>
  <c r="KC97" i="3"/>
  <c r="IX97" i="3"/>
  <c r="JD98" i="3"/>
  <c r="KI98" i="3"/>
  <c r="JF99" i="3"/>
  <c r="KK99" i="3"/>
  <c r="JH100" i="3"/>
  <c r="KM100" i="3"/>
  <c r="KK101" i="3"/>
  <c r="JF101" i="3"/>
  <c r="JL102" i="3"/>
  <c r="KQ102" i="3"/>
  <c r="JN103" i="3"/>
  <c r="KS103" i="3"/>
  <c r="KQ104" i="3"/>
  <c r="JL104" i="3"/>
  <c r="IN106" i="3"/>
  <c r="JS106" i="3"/>
  <c r="KU106" i="3"/>
  <c r="JP106" i="3"/>
  <c r="KO107" i="3"/>
  <c r="JJ107" i="3"/>
  <c r="IZ108" i="3"/>
  <c r="KE108" i="3"/>
  <c r="KJ12" i="3"/>
  <c r="JE12" i="3"/>
  <c r="KR12" i="3"/>
  <c r="JM12" i="3"/>
  <c r="KD13" i="3"/>
  <c r="IY13" i="3"/>
  <c r="KT13" i="3"/>
  <c r="JO13" i="3"/>
  <c r="KF14" i="3"/>
  <c r="JA14" i="3"/>
  <c r="KN14" i="3"/>
  <c r="JI14" i="3"/>
  <c r="JZ15" i="3"/>
  <c r="IU15" i="3"/>
  <c r="KJ16" i="3"/>
  <c r="JE16" i="3"/>
  <c r="KD17" i="3"/>
  <c r="IY17" i="3"/>
  <c r="KT17" i="3"/>
  <c r="JO17" i="3"/>
  <c r="KN18" i="3"/>
  <c r="JI18" i="3"/>
  <c r="KP19" i="3"/>
  <c r="JK19" i="3"/>
  <c r="KJ20" i="3"/>
  <c r="JE20" i="3"/>
  <c r="KD21" i="3"/>
  <c r="IY21" i="3"/>
  <c r="KT21" i="3"/>
  <c r="JO21" i="3"/>
  <c r="KN22" i="3"/>
  <c r="JI22" i="3"/>
  <c r="KH23" i="3"/>
  <c r="JC23" i="3"/>
  <c r="KJ24" i="3"/>
  <c r="JE24" i="3"/>
  <c r="KD25" i="3"/>
  <c r="IY25" i="3"/>
  <c r="JX26" i="3"/>
  <c r="IS26" i="3"/>
  <c r="KN26" i="3"/>
  <c r="JI26" i="3"/>
  <c r="KH27" i="3"/>
  <c r="JC27" i="3"/>
  <c r="KB28" i="3"/>
  <c r="IW28" i="3"/>
  <c r="KD29" i="3"/>
  <c r="IY29" i="3"/>
  <c r="JX30" i="3"/>
  <c r="IS30" i="3"/>
  <c r="KF30" i="3"/>
  <c r="JA30" i="3"/>
  <c r="KH31" i="3"/>
  <c r="JC31" i="3"/>
  <c r="JT32" i="3"/>
  <c r="IO32" i="3"/>
  <c r="KJ32" i="3"/>
  <c r="JE32" i="3"/>
  <c r="JV33" i="3"/>
  <c r="IQ33" i="3"/>
  <c r="KL33" i="3"/>
  <c r="JG33" i="3"/>
  <c r="JX34" i="3"/>
  <c r="IS34" i="3"/>
  <c r="KV34" i="3"/>
  <c r="JQ34" i="3"/>
  <c r="KH35" i="3"/>
  <c r="JC35" i="3"/>
  <c r="JT36" i="3"/>
  <c r="IO36" i="3"/>
  <c r="KJ36" i="3"/>
  <c r="JE36" i="3"/>
  <c r="JV37" i="3"/>
  <c r="IQ37" i="3"/>
  <c r="KL37" i="3"/>
  <c r="JG37" i="3"/>
  <c r="JX38" i="3"/>
  <c r="IS38" i="3"/>
  <c r="KN38" i="3"/>
  <c r="JI38" i="3"/>
  <c r="JZ39" i="3"/>
  <c r="IU39" i="3"/>
  <c r="KP39" i="3"/>
  <c r="JK39" i="3"/>
  <c r="KB40" i="3"/>
  <c r="IW40" i="3"/>
  <c r="KR40" i="3"/>
  <c r="JM40" i="3"/>
  <c r="KD41" i="3"/>
  <c r="IY41" i="3"/>
  <c r="KT41" i="3"/>
  <c r="JO41" i="3"/>
  <c r="KF42" i="3"/>
  <c r="JA42" i="3"/>
  <c r="KV42" i="3"/>
  <c r="JQ42" i="3"/>
  <c r="KH43" i="3"/>
  <c r="JC43" i="3"/>
  <c r="IW44" i="3"/>
  <c r="KB44" i="3"/>
  <c r="JM44" i="3"/>
  <c r="KR44" i="3"/>
  <c r="IY45" i="3"/>
  <c r="KD45" i="3"/>
  <c r="KT45" i="3"/>
  <c r="JO45" i="3"/>
  <c r="JA46" i="3"/>
  <c r="KF46" i="3"/>
  <c r="KV46" i="3"/>
  <c r="JQ46" i="3"/>
  <c r="JC47" i="3"/>
  <c r="KH47" i="3"/>
  <c r="JT48" i="3"/>
  <c r="IO48" i="3"/>
  <c r="JE48" i="3"/>
  <c r="KJ48" i="3"/>
  <c r="JV49" i="3"/>
  <c r="IQ49" i="3"/>
  <c r="JG49" i="3"/>
  <c r="KL49" i="3"/>
  <c r="JX50" i="3"/>
  <c r="IS50" i="3"/>
  <c r="JI50" i="3"/>
  <c r="KN50" i="3"/>
  <c r="JZ51" i="3"/>
  <c r="IU51" i="3"/>
  <c r="JK51" i="3"/>
  <c r="KP51" i="3"/>
  <c r="KB52" i="3"/>
  <c r="IW52" i="3"/>
  <c r="JM52" i="3"/>
  <c r="KR52" i="3"/>
  <c r="KD53" i="3"/>
  <c r="IY53" i="3"/>
  <c r="JO53" i="3"/>
  <c r="KT53" i="3"/>
  <c r="KF54" i="3"/>
  <c r="JA54" i="3"/>
  <c r="JQ54" i="3"/>
  <c r="KV54" i="3"/>
  <c r="KH55" i="3"/>
  <c r="JC55" i="3"/>
  <c r="IO56" i="3"/>
  <c r="JT56" i="3"/>
  <c r="KJ56" i="3"/>
  <c r="JE56" i="3"/>
  <c r="IQ57" i="3"/>
  <c r="JV57" i="3"/>
  <c r="KL57" i="3"/>
  <c r="JG57" i="3"/>
  <c r="JX58" i="3"/>
  <c r="IS58" i="3"/>
  <c r="JI58" i="3"/>
  <c r="KN58" i="3"/>
  <c r="JZ59" i="3"/>
  <c r="IU59" i="3"/>
  <c r="JK59" i="3"/>
  <c r="KP59" i="3"/>
  <c r="KB60" i="3"/>
  <c r="IW60" i="3"/>
  <c r="JM60" i="3"/>
  <c r="KR60" i="3"/>
  <c r="KD61" i="3"/>
  <c r="IY61" i="3"/>
  <c r="KT61" i="3"/>
  <c r="JO61" i="3"/>
  <c r="KF62" i="3"/>
  <c r="JA62" i="3"/>
  <c r="JZ63" i="3"/>
  <c r="IU63" i="3"/>
  <c r="KP63" i="3"/>
  <c r="JK63" i="3"/>
  <c r="IW64" i="3"/>
  <c r="KB64" i="3"/>
  <c r="KJ64" i="3"/>
  <c r="JE64" i="3"/>
  <c r="JV65" i="3"/>
  <c r="IQ65" i="3"/>
  <c r="KL65" i="3"/>
  <c r="JG65" i="3"/>
  <c r="JX66" i="3"/>
  <c r="IS66" i="3"/>
  <c r="KN66" i="3"/>
  <c r="JI66" i="3"/>
  <c r="KH67" i="3"/>
  <c r="JC67" i="3"/>
  <c r="JT68" i="3"/>
  <c r="IO68" i="3"/>
  <c r="JE68" i="3"/>
  <c r="KJ68" i="3"/>
  <c r="IQ69" i="3"/>
  <c r="JV69" i="3"/>
  <c r="KL69" i="3"/>
  <c r="JG69" i="3"/>
  <c r="JX70" i="3"/>
  <c r="IS70" i="3"/>
  <c r="KN70" i="3"/>
  <c r="JI70" i="3"/>
  <c r="JZ71" i="3"/>
  <c r="IU71" i="3"/>
  <c r="KP71" i="3"/>
  <c r="JK71" i="3"/>
  <c r="KB72" i="3"/>
  <c r="IW72" i="3"/>
  <c r="KR72" i="3"/>
  <c r="JM72" i="3"/>
  <c r="KL73" i="3"/>
  <c r="JG73" i="3"/>
  <c r="JX74" i="3"/>
  <c r="IS74" i="3"/>
  <c r="KN74" i="3"/>
  <c r="JI74" i="3"/>
  <c r="JZ75" i="3"/>
  <c r="IU75" i="3"/>
  <c r="KP75" i="3"/>
  <c r="JK75" i="3"/>
  <c r="KB76" i="3"/>
  <c r="IW76" i="3"/>
  <c r="KR76" i="3"/>
  <c r="JM76" i="3"/>
  <c r="KD77" i="3"/>
  <c r="IY77" i="3"/>
  <c r="KT77" i="3"/>
  <c r="JO77" i="3"/>
  <c r="KF78" i="3"/>
  <c r="JA78" i="3"/>
  <c r="KV78" i="3"/>
  <c r="JQ78" i="3"/>
  <c r="KH79" i="3"/>
  <c r="JC79" i="3"/>
  <c r="JT80" i="3"/>
  <c r="IO80" i="3"/>
  <c r="KJ80" i="3"/>
  <c r="JE80" i="3"/>
  <c r="JV81" i="3"/>
  <c r="IQ81" i="3"/>
  <c r="KD81" i="3"/>
  <c r="IY81" i="3"/>
  <c r="KT81" i="3"/>
  <c r="JO81" i="3"/>
  <c r="KF82" i="3"/>
  <c r="JA82" i="3"/>
  <c r="KV82" i="3"/>
  <c r="JQ82" i="3"/>
  <c r="KH83" i="3"/>
  <c r="JC83" i="3"/>
  <c r="JT84" i="3"/>
  <c r="IO84" i="3"/>
  <c r="KJ84" i="3"/>
  <c r="JE84" i="3"/>
  <c r="JV85" i="3"/>
  <c r="IQ85" i="3"/>
  <c r="KL85" i="3"/>
  <c r="JG85" i="3"/>
  <c r="JX86" i="3"/>
  <c r="IS86" i="3"/>
  <c r="KN86" i="3"/>
  <c r="JI86" i="3"/>
  <c r="JZ87" i="3"/>
  <c r="IU87" i="3"/>
  <c r="KP87" i="3"/>
  <c r="JK87" i="3"/>
  <c r="KB88" i="3"/>
  <c r="IW88" i="3"/>
  <c r="KR88" i="3"/>
  <c r="JM88" i="3"/>
  <c r="KD89" i="3"/>
  <c r="IY89" i="3"/>
  <c r="KT89" i="3"/>
  <c r="JO89" i="3"/>
  <c r="KF90" i="3"/>
  <c r="JA90" i="3"/>
  <c r="KV90" i="3"/>
  <c r="JQ90" i="3"/>
  <c r="KH91" i="3"/>
  <c r="JC91" i="3"/>
  <c r="JT92" i="3"/>
  <c r="IO92" i="3"/>
  <c r="KJ92" i="3"/>
  <c r="JE92" i="3"/>
  <c r="JV93" i="3"/>
  <c r="IQ93" i="3"/>
  <c r="KD93" i="3"/>
  <c r="IY93" i="3"/>
  <c r="KT93" i="3"/>
  <c r="JO93" i="3"/>
  <c r="KF94" i="3"/>
  <c r="JA94" i="3"/>
  <c r="KV94" i="3"/>
  <c r="JQ94" i="3"/>
  <c r="KH95" i="3"/>
  <c r="JC95" i="3"/>
  <c r="JT96" i="3"/>
  <c r="IO96" i="3"/>
  <c r="KJ96" i="3"/>
  <c r="JE96" i="3"/>
  <c r="JV97" i="3"/>
  <c r="IQ97" i="3"/>
  <c r="KL97" i="3"/>
  <c r="JG97" i="3"/>
  <c r="JX98" i="3"/>
  <c r="IS98" i="3"/>
  <c r="KN98" i="3"/>
  <c r="JI98" i="3"/>
  <c r="JZ99" i="3"/>
  <c r="IU99" i="3"/>
  <c r="KP99" i="3"/>
  <c r="JK99" i="3"/>
  <c r="KB100" i="3"/>
  <c r="IW100" i="3"/>
  <c r="KR100" i="3"/>
  <c r="JM100" i="3"/>
  <c r="KD101" i="3"/>
  <c r="IY101" i="3"/>
  <c r="KL101" i="3"/>
  <c r="JG101" i="3"/>
  <c r="JX102" i="3"/>
  <c r="IS102" i="3"/>
  <c r="KN102" i="3"/>
  <c r="JI102" i="3"/>
  <c r="JZ103" i="3"/>
  <c r="IU103" i="3"/>
  <c r="KP103" i="3"/>
  <c r="JK103" i="3"/>
  <c r="KB104" i="3"/>
  <c r="IW104" i="3"/>
  <c r="KR104" i="3"/>
  <c r="JM104" i="3"/>
  <c r="KD105" i="3"/>
  <c r="IY105" i="3"/>
  <c r="KT105" i="3"/>
  <c r="JO105" i="3"/>
  <c r="KF106" i="3"/>
  <c r="JA106" i="3"/>
  <c r="KV106" i="3"/>
  <c r="JQ106" i="3"/>
  <c r="KH107" i="3"/>
  <c r="JC107" i="3"/>
  <c r="JT108" i="3"/>
  <c r="IO108" i="3"/>
  <c r="KJ108" i="3"/>
  <c r="JE108" i="3"/>
  <c r="JW107" i="3"/>
  <c r="IR107" i="3"/>
  <c r="KG108" i="3"/>
  <c r="JB108" i="3"/>
  <c r="IR14" i="3"/>
  <c r="JW14" i="3"/>
  <c r="IV16" i="3"/>
  <c r="KA16" i="3"/>
  <c r="KE18" i="3"/>
  <c r="IZ18" i="3"/>
  <c r="JD20" i="3"/>
  <c r="KI20" i="3"/>
  <c r="JD22" i="3"/>
  <c r="KI22" i="3"/>
  <c r="JH24" i="3"/>
  <c r="KM24" i="3"/>
  <c r="KQ26" i="3"/>
  <c r="JL26" i="3"/>
  <c r="KU28" i="3"/>
  <c r="JP28" i="3"/>
  <c r="JY31" i="3"/>
  <c r="IT31" i="3"/>
  <c r="JY33" i="3"/>
  <c r="IT33" i="3"/>
  <c r="KC35" i="3"/>
  <c r="IX35" i="3"/>
  <c r="KG37" i="3"/>
  <c r="JB37" i="3"/>
  <c r="KK39" i="3"/>
  <c r="JF39" i="3"/>
  <c r="KS41" i="3"/>
  <c r="JN41" i="3"/>
  <c r="KS43" i="3"/>
  <c r="JN43" i="3"/>
  <c r="JW46" i="3"/>
  <c r="IR46" i="3"/>
  <c r="JW48" i="3"/>
  <c r="IR48" i="3"/>
  <c r="KA50" i="3"/>
  <c r="IV50" i="3"/>
  <c r="KA52" i="3"/>
  <c r="IV52" i="3"/>
  <c r="JD54" i="3"/>
  <c r="KI54" i="3"/>
  <c r="IR56" i="3"/>
  <c r="JW56" i="3"/>
  <c r="IV58" i="3"/>
  <c r="KA58" i="3"/>
  <c r="KI60" i="3"/>
  <c r="JD60" i="3"/>
  <c r="JL62" i="3"/>
  <c r="KQ62" i="3"/>
  <c r="JU65" i="3"/>
  <c r="IP65" i="3"/>
  <c r="JY67" i="3"/>
  <c r="IT67" i="3"/>
  <c r="KC69" i="3"/>
  <c r="IX69" i="3"/>
  <c r="IX71" i="3"/>
  <c r="KC71" i="3"/>
  <c r="JB73" i="3"/>
  <c r="KG73" i="3"/>
  <c r="JF75" i="3"/>
  <c r="KK75" i="3"/>
  <c r="KC77" i="3"/>
  <c r="IX77" i="3"/>
  <c r="KU78" i="3"/>
  <c r="JP78" i="3"/>
  <c r="KQ80" i="3"/>
  <c r="JL80" i="3"/>
  <c r="KU82" i="3"/>
  <c r="JP82" i="3"/>
  <c r="JU85" i="3"/>
  <c r="IP85" i="3"/>
  <c r="JF87" i="3"/>
  <c r="KK87" i="3"/>
  <c r="KK89" i="3"/>
  <c r="JF89" i="3"/>
  <c r="KO91" i="3"/>
  <c r="JJ91" i="3"/>
  <c r="IN94" i="3"/>
  <c r="JS94" i="3"/>
  <c r="JS96" i="3"/>
  <c r="IN96" i="3"/>
  <c r="JW98" i="3"/>
  <c r="IR98" i="3"/>
  <c r="KA100" i="3"/>
  <c r="IV100" i="3"/>
  <c r="JD102" i="3"/>
  <c r="KI102" i="3"/>
  <c r="JH104" i="3"/>
  <c r="KM104" i="3"/>
  <c r="KM106" i="3"/>
  <c r="JH106" i="3"/>
  <c r="KI108" i="3"/>
  <c r="JD108" i="3"/>
  <c r="IX12" i="3"/>
  <c r="KC12" i="3"/>
  <c r="JN12" i="3"/>
  <c r="KS12" i="3"/>
  <c r="IZ13" i="3"/>
  <c r="KE13" i="3"/>
  <c r="JP13" i="3"/>
  <c r="KU13" i="3"/>
  <c r="JB14" i="3"/>
  <c r="KG14" i="3"/>
  <c r="IN15" i="3"/>
  <c r="JS15" i="3"/>
  <c r="JD15" i="3"/>
  <c r="KI15" i="3"/>
  <c r="IP16" i="3"/>
  <c r="JU16" i="3"/>
  <c r="JF16" i="3"/>
  <c r="KK16" i="3"/>
  <c r="IR17" i="3"/>
  <c r="JW17" i="3"/>
  <c r="JH17" i="3"/>
  <c r="KM17" i="3"/>
  <c r="IT18" i="3"/>
  <c r="JY18" i="3"/>
  <c r="JJ18" i="3"/>
  <c r="KO18" i="3"/>
  <c r="IV19" i="3"/>
  <c r="KA19" i="3"/>
  <c r="JL19" i="3"/>
  <c r="KQ19" i="3"/>
  <c r="IX20" i="3"/>
  <c r="KC20" i="3"/>
  <c r="JN20" i="3"/>
  <c r="KS20" i="3"/>
  <c r="IZ21" i="3"/>
  <c r="KE21" i="3"/>
  <c r="JP21" i="3"/>
  <c r="KU21" i="3"/>
  <c r="JB22" i="3"/>
  <c r="KG22" i="3"/>
  <c r="IN23" i="3"/>
  <c r="JS23" i="3"/>
  <c r="JD23" i="3"/>
  <c r="KI23" i="3"/>
  <c r="IP24" i="3"/>
  <c r="JU24" i="3"/>
  <c r="JF24" i="3"/>
  <c r="KK24" i="3"/>
  <c r="IR25" i="3"/>
  <c r="JW25" i="3"/>
  <c r="JH25" i="3"/>
  <c r="KM25" i="3"/>
  <c r="IT26" i="3"/>
  <c r="JY26" i="3"/>
  <c r="JB26" i="3"/>
  <c r="KG26" i="3"/>
  <c r="IN27" i="3"/>
  <c r="JS27" i="3"/>
  <c r="JD27" i="3"/>
  <c r="KI27" i="3"/>
  <c r="IP28" i="3"/>
  <c r="JU28" i="3"/>
  <c r="JF28" i="3"/>
  <c r="KK28" i="3"/>
  <c r="IR29" i="3"/>
  <c r="JW29" i="3"/>
  <c r="JH29" i="3"/>
  <c r="KM29" i="3"/>
  <c r="IT30" i="3"/>
  <c r="JY30" i="3"/>
  <c r="JJ30" i="3"/>
  <c r="KO30" i="3"/>
  <c r="IV31" i="3"/>
  <c r="KA31" i="3"/>
  <c r="JL31" i="3"/>
  <c r="KQ31" i="3"/>
  <c r="IX32" i="3"/>
  <c r="KC32" i="3"/>
  <c r="JN32" i="3"/>
  <c r="KS32" i="3"/>
  <c r="IZ33" i="3"/>
  <c r="KE33" i="3"/>
  <c r="JP33" i="3"/>
  <c r="KU33" i="3"/>
  <c r="JB34" i="3"/>
  <c r="KG34" i="3"/>
  <c r="IN35" i="3"/>
  <c r="JS35" i="3"/>
  <c r="JD35" i="3"/>
  <c r="KI35" i="3"/>
  <c r="IP36" i="3"/>
  <c r="JU36" i="3"/>
  <c r="JF36" i="3"/>
  <c r="KK36" i="3"/>
  <c r="IR37" i="3"/>
  <c r="JW37" i="3"/>
  <c r="JP37" i="3"/>
  <c r="KU37" i="3"/>
  <c r="JB38" i="3"/>
  <c r="KG38" i="3"/>
  <c r="IN39" i="3"/>
  <c r="JS39" i="3"/>
  <c r="JD39" i="3"/>
  <c r="KI39" i="3"/>
  <c r="IP40" i="3"/>
  <c r="JU40" i="3"/>
  <c r="JF40" i="3"/>
  <c r="KK40" i="3"/>
  <c r="IR41" i="3"/>
  <c r="JW41" i="3"/>
  <c r="KM41" i="3"/>
  <c r="JH41" i="3"/>
  <c r="JY42" i="3"/>
  <c r="IT42" i="3"/>
  <c r="KO42" i="3"/>
  <c r="JJ42" i="3"/>
  <c r="KA43" i="3"/>
  <c r="IV43" i="3"/>
  <c r="KQ43" i="3"/>
  <c r="JL43" i="3"/>
  <c r="KC44" i="3"/>
  <c r="IX44" i="3"/>
  <c r="KS44" i="3"/>
  <c r="JN44" i="3"/>
  <c r="KE45" i="3"/>
  <c r="IZ45" i="3"/>
  <c r="KM45" i="3"/>
  <c r="JH45" i="3"/>
  <c r="JY46" i="3"/>
  <c r="IT46" i="3"/>
  <c r="KO46" i="3"/>
  <c r="JJ46" i="3"/>
  <c r="KA47" i="3"/>
  <c r="IV47" i="3"/>
  <c r="KQ47" i="3"/>
  <c r="JL47" i="3"/>
  <c r="KC48" i="3"/>
  <c r="IX48" i="3"/>
  <c r="KS48" i="3"/>
  <c r="JN48" i="3"/>
  <c r="KE49" i="3"/>
  <c r="IZ49" i="3"/>
  <c r="KU49" i="3"/>
  <c r="JP49" i="3"/>
  <c r="KG50" i="3"/>
  <c r="JB50" i="3"/>
  <c r="JS51" i="3"/>
  <c r="IN51" i="3"/>
  <c r="KI51" i="3"/>
  <c r="JD51" i="3"/>
  <c r="JU52" i="3"/>
  <c r="IP52" i="3"/>
  <c r="KK52" i="3"/>
  <c r="JF52" i="3"/>
  <c r="JW53" i="3"/>
  <c r="IR53" i="3"/>
  <c r="KM53" i="3"/>
  <c r="JH53" i="3"/>
  <c r="JY54" i="3"/>
  <c r="IT54" i="3"/>
  <c r="KO54" i="3"/>
  <c r="JJ54" i="3"/>
  <c r="KA55" i="3"/>
  <c r="IV55" i="3"/>
  <c r="KQ55" i="3"/>
  <c r="JL55" i="3"/>
  <c r="KC56" i="3"/>
  <c r="IX56" i="3"/>
  <c r="KS56" i="3"/>
  <c r="JN56" i="3"/>
  <c r="KE57" i="3"/>
  <c r="IZ57" i="3"/>
  <c r="KU57" i="3"/>
  <c r="JP57" i="3"/>
  <c r="KO58" i="3"/>
  <c r="JJ58" i="3"/>
  <c r="KA59" i="3"/>
  <c r="IV59" i="3"/>
  <c r="KQ59" i="3"/>
  <c r="JL59" i="3"/>
  <c r="KC60" i="3"/>
  <c r="IX60" i="3"/>
  <c r="KS60" i="3"/>
  <c r="JN60" i="3"/>
  <c r="JW61" i="3"/>
  <c r="IR61" i="3"/>
  <c r="JH61" i="3"/>
  <c r="KM61" i="3"/>
  <c r="JY62" i="3"/>
  <c r="IT62" i="3"/>
  <c r="KO62" i="3"/>
  <c r="JJ62" i="3"/>
  <c r="KA63" i="3"/>
  <c r="IV63" i="3"/>
  <c r="KQ63" i="3"/>
  <c r="JL63" i="3"/>
  <c r="KC64" i="3"/>
  <c r="IX64" i="3"/>
  <c r="KS64" i="3"/>
  <c r="JN64" i="3"/>
  <c r="KE65" i="3"/>
  <c r="IZ65" i="3"/>
  <c r="KU65" i="3"/>
  <c r="JP65" i="3"/>
  <c r="KG66" i="3"/>
  <c r="JB66" i="3"/>
  <c r="JS67" i="3"/>
  <c r="IN67" i="3"/>
  <c r="KI67" i="3"/>
  <c r="JD67" i="3"/>
  <c r="JU68" i="3"/>
  <c r="IP68" i="3"/>
  <c r="KK68" i="3"/>
  <c r="JF68" i="3"/>
  <c r="JW69" i="3"/>
  <c r="IR69" i="3"/>
  <c r="KM69" i="3"/>
  <c r="JH69" i="3"/>
  <c r="JY70" i="3"/>
  <c r="IT70" i="3"/>
  <c r="KO70" i="3"/>
  <c r="JJ70" i="3"/>
  <c r="KA71" i="3"/>
  <c r="IV71" i="3"/>
  <c r="KQ71" i="3"/>
  <c r="JL71" i="3"/>
  <c r="KC72" i="3"/>
  <c r="IX72" i="3"/>
  <c r="KS72" i="3"/>
  <c r="JN72" i="3"/>
  <c r="KE73" i="3"/>
  <c r="IZ73" i="3"/>
  <c r="KU73" i="3"/>
  <c r="JP73" i="3"/>
  <c r="KG74" i="3"/>
  <c r="JB74" i="3"/>
  <c r="JS75" i="3"/>
  <c r="IN75" i="3"/>
  <c r="KI75" i="3"/>
  <c r="JD75" i="3"/>
  <c r="JU76" i="3"/>
  <c r="IP76" i="3"/>
  <c r="KK76" i="3"/>
  <c r="JF76" i="3"/>
  <c r="JW77" i="3"/>
  <c r="IR77" i="3"/>
  <c r="KM77" i="3"/>
  <c r="JH77" i="3"/>
  <c r="KU77" i="3"/>
  <c r="JP77" i="3"/>
  <c r="KG78" i="3"/>
  <c r="JB78" i="3"/>
  <c r="JS79" i="3"/>
  <c r="IN79" i="3"/>
  <c r="JD79" i="3"/>
  <c r="KI79" i="3"/>
  <c r="IP80" i="3"/>
  <c r="JU80" i="3"/>
  <c r="JF80" i="3"/>
  <c r="KK80" i="3"/>
  <c r="IZ81" i="3"/>
  <c r="KE81" i="3"/>
  <c r="JP81" i="3"/>
  <c r="KU81" i="3"/>
  <c r="JB82" i="3"/>
  <c r="KG82" i="3"/>
  <c r="IN83" i="3"/>
  <c r="JS83" i="3"/>
  <c r="JD83" i="3"/>
  <c r="KI83" i="3"/>
  <c r="JL83" i="3"/>
  <c r="KQ83" i="3"/>
  <c r="IX84" i="3"/>
  <c r="KC84" i="3"/>
  <c r="JN84" i="3"/>
  <c r="KS84" i="3"/>
  <c r="IZ85" i="3"/>
  <c r="KE85" i="3"/>
  <c r="JP85" i="3"/>
  <c r="KU85" i="3"/>
  <c r="JB86" i="3"/>
  <c r="KG86" i="3"/>
  <c r="IN87" i="3"/>
  <c r="JS87" i="3"/>
  <c r="JD87" i="3"/>
  <c r="KI87" i="3"/>
  <c r="IP88" i="3"/>
  <c r="JU88" i="3"/>
  <c r="JF88" i="3"/>
  <c r="KK88" i="3"/>
  <c r="IR89" i="3"/>
  <c r="JW89" i="3"/>
  <c r="JH89" i="3"/>
  <c r="KM89" i="3"/>
  <c r="IT90" i="3"/>
  <c r="JY90" i="3"/>
  <c r="JJ90" i="3"/>
  <c r="KO90" i="3"/>
  <c r="IV91" i="3"/>
  <c r="KA91" i="3"/>
  <c r="JL91" i="3"/>
  <c r="KQ91" i="3"/>
  <c r="IX92" i="3"/>
  <c r="KC92" i="3"/>
  <c r="JN92" i="3"/>
  <c r="KS92" i="3"/>
  <c r="IR93" i="3"/>
  <c r="JW93" i="3"/>
  <c r="JH93" i="3"/>
  <c r="KM93" i="3"/>
  <c r="IT94" i="3"/>
  <c r="JY94" i="3"/>
  <c r="JJ94" i="3"/>
  <c r="KO94" i="3"/>
  <c r="IV95" i="3"/>
  <c r="KA95" i="3"/>
  <c r="JL95" i="3"/>
  <c r="KQ95" i="3"/>
  <c r="IX96" i="3"/>
  <c r="KC96" i="3"/>
  <c r="JN96" i="3"/>
  <c r="KS96" i="3"/>
  <c r="IZ97" i="3"/>
  <c r="KE97" i="3"/>
  <c r="IT98" i="3"/>
  <c r="JY98" i="3"/>
  <c r="JJ98" i="3"/>
  <c r="KO98" i="3"/>
  <c r="IV99" i="3"/>
  <c r="KA99" i="3"/>
  <c r="JL99" i="3"/>
  <c r="KQ99" i="3"/>
  <c r="IX100" i="3"/>
  <c r="KC100" i="3"/>
  <c r="JN100" i="3"/>
  <c r="KS100" i="3"/>
  <c r="IZ101" i="3"/>
  <c r="KE101" i="3"/>
  <c r="JP101" i="3"/>
  <c r="KU101" i="3"/>
  <c r="JB102" i="3"/>
  <c r="KG102" i="3"/>
  <c r="IN103" i="3"/>
  <c r="JS103" i="3"/>
  <c r="JD103" i="3"/>
  <c r="KI103" i="3"/>
  <c r="JL103" i="3"/>
  <c r="KQ103" i="3"/>
  <c r="IX104" i="3"/>
  <c r="KC104" i="3"/>
  <c r="JN104" i="3"/>
  <c r="KS104" i="3"/>
  <c r="IZ105" i="3"/>
  <c r="KE105" i="3"/>
  <c r="JP105" i="3"/>
  <c r="KU105" i="3"/>
  <c r="IT106" i="3"/>
  <c r="JY106" i="3"/>
  <c r="JJ106" i="3"/>
  <c r="KO106" i="3"/>
  <c r="JL107" i="3"/>
  <c r="KQ107" i="3"/>
  <c r="JN108" i="3"/>
  <c r="KS108" i="3"/>
  <c r="KS13" i="3"/>
  <c r="JN13" i="3"/>
  <c r="KS15" i="3"/>
  <c r="JN15" i="3"/>
  <c r="JS18" i="3"/>
  <c r="IN18" i="3"/>
  <c r="JW20" i="3"/>
  <c r="IR20" i="3"/>
  <c r="KA22" i="3"/>
  <c r="IV22" i="3"/>
  <c r="KE24" i="3"/>
  <c r="IZ24" i="3"/>
  <c r="KI26" i="3"/>
  <c r="JD26" i="3"/>
  <c r="KM28" i="3"/>
  <c r="JH28" i="3"/>
  <c r="KU30" i="3"/>
  <c r="JP30" i="3"/>
  <c r="KU32" i="3"/>
  <c r="JP32" i="3"/>
  <c r="JY35" i="3"/>
  <c r="IT35" i="3"/>
  <c r="KC37" i="3"/>
  <c r="IX37" i="3"/>
  <c r="KC39" i="3"/>
  <c r="IX39" i="3"/>
  <c r="KG41" i="3"/>
  <c r="JB41" i="3"/>
  <c r="KO43" i="3"/>
  <c r="JJ43" i="3"/>
  <c r="KS45" i="3"/>
  <c r="JN45" i="3"/>
  <c r="KQ46" i="3"/>
  <c r="JL46" i="3"/>
  <c r="KQ48" i="3"/>
  <c r="JL48" i="3"/>
  <c r="KU50" i="3"/>
  <c r="JP50" i="3"/>
  <c r="JU53" i="3"/>
  <c r="IP53" i="3"/>
  <c r="JY55" i="3"/>
  <c r="IT55" i="3"/>
  <c r="KK57" i="3"/>
  <c r="JF57" i="3"/>
  <c r="KO59" i="3"/>
  <c r="JJ59" i="3"/>
  <c r="JJ61" i="3"/>
  <c r="KO61" i="3"/>
  <c r="KM62" i="3"/>
  <c r="JH62" i="3"/>
  <c r="JH64" i="3"/>
  <c r="KM64" i="3"/>
  <c r="JL66" i="3"/>
  <c r="KQ66" i="3"/>
  <c r="JU69" i="3"/>
  <c r="IP69" i="3"/>
  <c r="IP71" i="3"/>
  <c r="JU71" i="3"/>
  <c r="KC73" i="3"/>
  <c r="IX73" i="3"/>
  <c r="KG75" i="3"/>
  <c r="JB75" i="3"/>
  <c r="JB81" i="3"/>
  <c r="KG81" i="3"/>
  <c r="KO83" i="3"/>
  <c r="JJ83" i="3"/>
  <c r="KS85" i="3"/>
  <c r="JN85" i="3"/>
  <c r="KO87" i="3"/>
  <c r="JJ87" i="3"/>
  <c r="IN90" i="3"/>
  <c r="JS90" i="3"/>
  <c r="IR92" i="3"/>
  <c r="JW92" i="3"/>
  <c r="JW94" i="3"/>
  <c r="IR94" i="3"/>
  <c r="KA96" i="3"/>
  <c r="IV96" i="3"/>
  <c r="KE98" i="3"/>
  <c r="IZ98" i="3"/>
  <c r="KI100" i="3"/>
  <c r="JD100" i="3"/>
  <c r="KM102" i="3"/>
  <c r="JH102" i="3"/>
  <c r="JP104" i="3"/>
  <c r="KU104" i="3"/>
  <c r="JL106" i="3"/>
  <c r="KQ106" i="3"/>
  <c r="KA108" i="3"/>
  <c r="IV108" i="3"/>
  <c r="JV12" i="3"/>
  <c r="IQ12" i="3"/>
  <c r="KL12" i="3"/>
  <c r="JG12" i="3"/>
  <c r="IS13" i="3"/>
  <c r="JX13" i="3"/>
  <c r="JI13" i="3"/>
  <c r="KN13" i="3"/>
  <c r="JZ14" i="3"/>
  <c r="IU14" i="3"/>
  <c r="KP14" i="3"/>
  <c r="JK14" i="3"/>
  <c r="IW15" i="3"/>
  <c r="KB15" i="3"/>
  <c r="KJ15" i="3"/>
  <c r="JE15" i="3"/>
  <c r="JV16" i="3"/>
  <c r="IQ16" i="3"/>
  <c r="KL16" i="3"/>
  <c r="JG16" i="3"/>
  <c r="JA17" i="3"/>
  <c r="KF17" i="3"/>
  <c r="KN17" i="3"/>
  <c r="JI17" i="3"/>
  <c r="JZ18" i="3"/>
  <c r="IU18" i="3"/>
  <c r="KP18" i="3"/>
  <c r="JK18" i="3"/>
  <c r="KB19" i="3"/>
  <c r="IW19" i="3"/>
  <c r="KR19" i="3"/>
  <c r="JM19" i="3"/>
  <c r="KD20" i="3"/>
  <c r="IY20" i="3"/>
  <c r="KT20" i="3"/>
  <c r="JO20" i="3"/>
  <c r="KF21" i="3"/>
  <c r="JA21" i="3"/>
  <c r="KV21" i="3"/>
  <c r="JQ21" i="3"/>
  <c r="KH22" i="3"/>
  <c r="JC22" i="3"/>
  <c r="JT23" i="3"/>
  <c r="IO23" i="3"/>
  <c r="KJ23" i="3"/>
  <c r="JE23" i="3"/>
  <c r="JV24" i="3"/>
  <c r="IQ24" i="3"/>
  <c r="IY24" i="3"/>
  <c r="KD24" i="3"/>
  <c r="KT24" i="3"/>
  <c r="JO24" i="3"/>
  <c r="KF25" i="3"/>
  <c r="JA25" i="3"/>
  <c r="KN25" i="3"/>
  <c r="JI25" i="3"/>
  <c r="JZ26" i="3"/>
  <c r="IU26" i="3"/>
  <c r="JC26" i="3"/>
  <c r="KH26" i="3"/>
  <c r="KP26" i="3"/>
  <c r="JK26" i="3"/>
  <c r="JT27" i="3"/>
  <c r="IO27" i="3"/>
  <c r="KB27" i="3"/>
  <c r="IW27" i="3"/>
  <c r="KJ27" i="3"/>
  <c r="JE27" i="3"/>
  <c r="KR27" i="3"/>
  <c r="JM27" i="3"/>
  <c r="IQ28" i="3"/>
  <c r="JV28" i="3"/>
  <c r="KD28" i="3"/>
  <c r="IY28" i="3"/>
  <c r="JG28" i="3"/>
  <c r="KL28" i="3"/>
  <c r="KT28" i="3"/>
  <c r="JO28" i="3"/>
  <c r="JX29" i="3"/>
  <c r="IS29" i="3"/>
  <c r="KF29" i="3"/>
  <c r="JA29" i="3"/>
  <c r="KN29" i="3"/>
  <c r="JI29" i="3"/>
  <c r="KV29" i="3"/>
  <c r="JQ29" i="3"/>
  <c r="JZ30" i="3"/>
  <c r="IU30" i="3"/>
  <c r="KH30" i="3"/>
  <c r="JC30" i="3"/>
  <c r="KP30" i="3"/>
  <c r="JK30" i="3"/>
  <c r="JT31" i="3"/>
  <c r="IO31" i="3"/>
  <c r="KB31" i="3"/>
  <c r="IW31" i="3"/>
  <c r="KJ31" i="3"/>
  <c r="JE31" i="3"/>
  <c r="KR31" i="3"/>
  <c r="JM31" i="3"/>
  <c r="JV32" i="3"/>
  <c r="IQ32" i="3"/>
  <c r="KD32" i="3"/>
  <c r="IY32" i="3"/>
  <c r="KL32" i="3"/>
  <c r="JG32" i="3"/>
  <c r="JX33" i="3"/>
  <c r="IS33" i="3"/>
  <c r="KF33" i="3"/>
  <c r="JA33" i="3"/>
  <c r="KN33" i="3"/>
  <c r="JI33" i="3"/>
  <c r="JZ34" i="3"/>
  <c r="IU34" i="3"/>
  <c r="KH34" i="3"/>
  <c r="JC34" i="3"/>
  <c r="KP34" i="3"/>
  <c r="JK34" i="3"/>
  <c r="JT35" i="3"/>
  <c r="IO35" i="3"/>
  <c r="KB35" i="3"/>
  <c r="IW35" i="3"/>
  <c r="KJ35" i="3"/>
  <c r="JE35" i="3"/>
  <c r="KR35" i="3"/>
  <c r="JM35" i="3"/>
  <c r="JV36" i="3"/>
  <c r="IQ36" i="3"/>
  <c r="KD36" i="3"/>
  <c r="IY36" i="3"/>
  <c r="KL36" i="3"/>
  <c r="JG36" i="3"/>
  <c r="KT36" i="3"/>
  <c r="JO36" i="3"/>
  <c r="JX37" i="3"/>
  <c r="IS37" i="3"/>
  <c r="KF37" i="3"/>
  <c r="JA37" i="3"/>
  <c r="KN37" i="3"/>
  <c r="JI37" i="3"/>
  <c r="KV37" i="3"/>
  <c r="JQ37" i="3"/>
  <c r="JZ38" i="3"/>
  <c r="IU38" i="3"/>
  <c r="KH38" i="3"/>
  <c r="JC38" i="3"/>
  <c r="KP38" i="3"/>
  <c r="JK38" i="3"/>
  <c r="JT39" i="3"/>
  <c r="IO39" i="3"/>
  <c r="KB39" i="3"/>
  <c r="IW39" i="3"/>
  <c r="KJ39" i="3"/>
  <c r="JE39" i="3"/>
  <c r="KR39" i="3"/>
  <c r="JM39" i="3"/>
  <c r="JV40" i="3"/>
  <c r="IQ40" i="3"/>
  <c r="KD40" i="3"/>
  <c r="IY40" i="3"/>
  <c r="KL40" i="3"/>
  <c r="JG40" i="3"/>
  <c r="KT40" i="3"/>
  <c r="JO40" i="3"/>
  <c r="JX41" i="3"/>
  <c r="IS41" i="3"/>
  <c r="KF41" i="3"/>
  <c r="JA41" i="3"/>
  <c r="KN41" i="3"/>
  <c r="JI41" i="3"/>
  <c r="KV41" i="3"/>
  <c r="JQ41" i="3"/>
  <c r="JZ42" i="3"/>
  <c r="IU42" i="3"/>
  <c r="KH42" i="3"/>
  <c r="JC42" i="3"/>
  <c r="KP42" i="3"/>
  <c r="JK42" i="3"/>
  <c r="JT43" i="3"/>
  <c r="IO43" i="3"/>
  <c r="KB43" i="3"/>
  <c r="IW43" i="3"/>
  <c r="KJ43" i="3"/>
  <c r="JE43" i="3"/>
  <c r="KR43" i="3"/>
  <c r="JM43" i="3"/>
  <c r="JV44" i="3"/>
  <c r="IQ44" i="3"/>
  <c r="KD44" i="3"/>
  <c r="IY44" i="3"/>
  <c r="KL44" i="3"/>
  <c r="JG44" i="3"/>
  <c r="KT44" i="3"/>
  <c r="JO44" i="3"/>
  <c r="JX45" i="3"/>
  <c r="IS45" i="3"/>
  <c r="KF45" i="3"/>
  <c r="JA45" i="3"/>
  <c r="KN45" i="3"/>
  <c r="JI45" i="3"/>
  <c r="KV45" i="3"/>
  <c r="JQ45" i="3"/>
  <c r="JZ46" i="3"/>
  <c r="IU46" i="3"/>
  <c r="KH46" i="3"/>
  <c r="JC46" i="3"/>
  <c r="KP46" i="3"/>
  <c r="JK46" i="3"/>
  <c r="JT47" i="3"/>
  <c r="IO47" i="3"/>
  <c r="KB47" i="3"/>
  <c r="IW47" i="3"/>
  <c r="KJ47" i="3"/>
  <c r="JE47" i="3"/>
  <c r="KR47" i="3"/>
  <c r="JM47" i="3"/>
  <c r="JV48" i="3"/>
  <c r="IQ48" i="3"/>
  <c r="KD48" i="3"/>
  <c r="IY48" i="3"/>
  <c r="KL48" i="3"/>
  <c r="JG48" i="3"/>
  <c r="KT48" i="3"/>
  <c r="JO48" i="3"/>
  <c r="JX49" i="3"/>
  <c r="IS49" i="3"/>
  <c r="KF49" i="3"/>
  <c r="JA49" i="3"/>
  <c r="KN49" i="3"/>
  <c r="JI49" i="3"/>
  <c r="KV49" i="3"/>
  <c r="JQ49" i="3"/>
  <c r="JZ50" i="3"/>
  <c r="IU50" i="3"/>
  <c r="KH50" i="3"/>
  <c r="JC50" i="3"/>
  <c r="KP50" i="3"/>
  <c r="JK50" i="3"/>
  <c r="JT51" i="3"/>
  <c r="IO51" i="3"/>
  <c r="KB51" i="3"/>
  <c r="IW51" i="3"/>
  <c r="KJ51" i="3"/>
  <c r="JE51" i="3"/>
  <c r="KR51" i="3"/>
  <c r="JM51" i="3"/>
  <c r="JV52" i="3"/>
  <c r="IQ52" i="3"/>
  <c r="KD52" i="3"/>
  <c r="IY52" i="3"/>
  <c r="KL52" i="3"/>
  <c r="JG52" i="3"/>
  <c r="KT52" i="3"/>
  <c r="JO52" i="3"/>
  <c r="JX53" i="3"/>
  <c r="IS53" i="3"/>
  <c r="KF53" i="3"/>
  <c r="JA53" i="3"/>
  <c r="KN53" i="3"/>
  <c r="JI53" i="3"/>
  <c r="KV53" i="3"/>
  <c r="JQ53" i="3"/>
  <c r="JZ54" i="3"/>
  <c r="IU54" i="3"/>
  <c r="KH54" i="3"/>
  <c r="JC54" i="3"/>
  <c r="KP54" i="3"/>
  <c r="JK54" i="3"/>
  <c r="JT55" i="3"/>
  <c r="IO55" i="3"/>
  <c r="KB55" i="3"/>
  <c r="IW55" i="3"/>
  <c r="KJ55" i="3"/>
  <c r="JE55" i="3"/>
  <c r="KR55" i="3"/>
  <c r="JM55" i="3"/>
  <c r="JV56" i="3"/>
  <c r="IQ56" i="3"/>
  <c r="KD56" i="3"/>
  <c r="IY56" i="3"/>
  <c r="KL56" i="3"/>
  <c r="JG56" i="3"/>
  <c r="KT56" i="3"/>
  <c r="JO56" i="3"/>
  <c r="JX57" i="3"/>
  <c r="IS57" i="3"/>
  <c r="KF57" i="3"/>
  <c r="JA57" i="3"/>
  <c r="KN57" i="3"/>
  <c r="JI57" i="3"/>
  <c r="KV57" i="3"/>
  <c r="JQ57" i="3"/>
  <c r="JZ58" i="3"/>
  <c r="IU58" i="3"/>
  <c r="KH58" i="3"/>
  <c r="JC58" i="3"/>
  <c r="KP58" i="3"/>
  <c r="JK58" i="3"/>
  <c r="JT59" i="3"/>
  <c r="IO59" i="3"/>
  <c r="KB59" i="3"/>
  <c r="IW59" i="3"/>
  <c r="KJ59" i="3"/>
  <c r="JE59" i="3"/>
  <c r="KR59" i="3"/>
  <c r="JM59" i="3"/>
  <c r="JV60" i="3"/>
  <c r="IQ60" i="3"/>
  <c r="KD60" i="3"/>
  <c r="IY60" i="3"/>
  <c r="KL60" i="3"/>
  <c r="JG60" i="3"/>
  <c r="KT60" i="3"/>
  <c r="JO60" i="3"/>
  <c r="JX61" i="3"/>
  <c r="IS61" i="3"/>
  <c r="KF61" i="3"/>
  <c r="JA61" i="3"/>
  <c r="KN61" i="3"/>
  <c r="JI61" i="3"/>
  <c r="KV61" i="3"/>
  <c r="JQ61" i="3"/>
  <c r="JZ62" i="3"/>
  <c r="IU62" i="3"/>
  <c r="KH62" i="3"/>
  <c r="JC62" i="3"/>
  <c r="KP62" i="3"/>
  <c r="JK62" i="3"/>
  <c r="JT63" i="3"/>
  <c r="IO63" i="3"/>
  <c r="KB63" i="3"/>
  <c r="IW63" i="3"/>
  <c r="KJ63" i="3"/>
  <c r="JE63" i="3"/>
  <c r="KR63" i="3"/>
  <c r="JM63" i="3"/>
  <c r="JV64" i="3"/>
  <c r="IQ64" i="3"/>
  <c r="KD64" i="3"/>
  <c r="IY64" i="3"/>
  <c r="KL64" i="3"/>
  <c r="JG64" i="3"/>
  <c r="KT64" i="3"/>
  <c r="JO64" i="3"/>
  <c r="JX65" i="3"/>
  <c r="IS65" i="3"/>
  <c r="KF65" i="3"/>
  <c r="JA65" i="3"/>
  <c r="KN65" i="3"/>
  <c r="JI65" i="3"/>
  <c r="KV65" i="3"/>
  <c r="JQ65" i="3"/>
  <c r="JZ66" i="3"/>
  <c r="IU66" i="3"/>
  <c r="KH66" i="3"/>
  <c r="JC66" i="3"/>
  <c r="KP66" i="3"/>
  <c r="JK66" i="3"/>
  <c r="JT67" i="3"/>
  <c r="IO67" i="3"/>
  <c r="KB67" i="3"/>
  <c r="IW67" i="3"/>
  <c r="KJ67" i="3"/>
  <c r="JE67" i="3"/>
  <c r="KR67" i="3"/>
  <c r="JM67" i="3"/>
  <c r="JV68" i="3"/>
  <c r="IQ68" i="3"/>
  <c r="KD68" i="3"/>
  <c r="IY68" i="3"/>
  <c r="KL68" i="3"/>
  <c r="JG68" i="3"/>
  <c r="KT68" i="3"/>
  <c r="JO68" i="3"/>
  <c r="JX69" i="3"/>
  <c r="IS69" i="3"/>
  <c r="KF69" i="3"/>
  <c r="JA69" i="3"/>
  <c r="KN69" i="3"/>
  <c r="JI69" i="3"/>
  <c r="KV69" i="3"/>
  <c r="JQ69" i="3"/>
  <c r="JZ70" i="3"/>
  <c r="IU70" i="3"/>
  <c r="KH70" i="3"/>
  <c r="JC70" i="3"/>
  <c r="KP70" i="3"/>
  <c r="JK70" i="3"/>
  <c r="JT71" i="3"/>
  <c r="IO71" i="3"/>
  <c r="KB71" i="3"/>
  <c r="IW71" i="3"/>
  <c r="KJ71" i="3"/>
  <c r="JE71" i="3"/>
  <c r="KR71" i="3"/>
  <c r="JM71" i="3"/>
  <c r="JV72" i="3"/>
  <c r="IQ72" i="3"/>
  <c r="KD72" i="3"/>
  <c r="IY72" i="3"/>
  <c r="KL72" i="3"/>
  <c r="JG72" i="3"/>
  <c r="KT72" i="3"/>
  <c r="JO72" i="3"/>
  <c r="JX73" i="3"/>
  <c r="IS73" i="3"/>
  <c r="KF73" i="3"/>
  <c r="JA73" i="3"/>
  <c r="KN73" i="3"/>
  <c r="JI73" i="3"/>
  <c r="KV73" i="3"/>
  <c r="JQ73" i="3"/>
  <c r="KH74" i="3"/>
  <c r="JC74" i="3"/>
  <c r="JT75" i="3"/>
  <c r="IO75" i="3"/>
  <c r="KJ75" i="3"/>
  <c r="JE75" i="3"/>
  <c r="JV76" i="3"/>
  <c r="IQ76" i="3"/>
  <c r="KL76" i="3"/>
  <c r="JG76" i="3"/>
  <c r="JX77" i="3"/>
  <c r="IS77" i="3"/>
  <c r="KN77" i="3"/>
  <c r="JI77" i="3"/>
  <c r="JZ78" i="3"/>
  <c r="IU78" i="3"/>
  <c r="KP78" i="3"/>
  <c r="JK78" i="3"/>
  <c r="KB79" i="3"/>
  <c r="IW79" i="3"/>
  <c r="KR79" i="3"/>
  <c r="JM79" i="3"/>
  <c r="KD80" i="3"/>
  <c r="IY80" i="3"/>
  <c r="KT80" i="3"/>
  <c r="JO80" i="3"/>
  <c r="JX81" i="3"/>
  <c r="IS81" i="3"/>
  <c r="KN81" i="3"/>
  <c r="JI81" i="3"/>
  <c r="JZ82" i="3"/>
  <c r="IU82" i="3"/>
  <c r="KH82" i="3"/>
  <c r="JC82" i="3"/>
  <c r="JT83" i="3"/>
  <c r="IO83" i="3"/>
  <c r="KB83" i="3"/>
  <c r="IW83" i="3"/>
  <c r="KR83" i="3"/>
  <c r="JM83" i="3"/>
  <c r="KD84" i="3"/>
  <c r="IY84" i="3"/>
  <c r="KL84" i="3"/>
  <c r="JG84" i="3"/>
  <c r="JX85" i="3"/>
  <c r="IS85" i="3"/>
  <c r="KN85" i="3"/>
  <c r="JI85" i="3"/>
  <c r="KV85" i="3"/>
  <c r="JQ85" i="3"/>
  <c r="KH86" i="3"/>
  <c r="JC86" i="3"/>
  <c r="KP86" i="3"/>
  <c r="JK86" i="3"/>
  <c r="KB87" i="3"/>
  <c r="IW87" i="3"/>
  <c r="KR87" i="3"/>
  <c r="JM87" i="3"/>
  <c r="JV88" i="3"/>
  <c r="IQ88" i="3"/>
  <c r="KL88" i="3"/>
  <c r="JG88" i="3"/>
  <c r="JX89" i="3"/>
  <c r="IS89" i="3"/>
  <c r="KF89" i="3"/>
  <c r="JA89" i="3"/>
  <c r="KV89" i="3"/>
  <c r="JQ89" i="3"/>
  <c r="KH90" i="3"/>
  <c r="JC90" i="3"/>
  <c r="JT91" i="3"/>
  <c r="IO91" i="3"/>
  <c r="KJ91" i="3"/>
  <c r="JE91" i="3"/>
  <c r="JV92" i="3"/>
  <c r="IQ92" i="3"/>
  <c r="KL92" i="3"/>
  <c r="JG92" i="3"/>
  <c r="JX93" i="3"/>
  <c r="IS93" i="3"/>
  <c r="KN93" i="3"/>
  <c r="JI93" i="3"/>
  <c r="JZ94" i="3"/>
  <c r="IU94" i="3"/>
  <c r="KP94" i="3"/>
  <c r="JK94" i="3"/>
  <c r="KJ95" i="3"/>
  <c r="JE95" i="3"/>
  <c r="JV96" i="3"/>
  <c r="IQ96" i="3"/>
  <c r="KL96" i="3"/>
  <c r="JG96" i="3"/>
  <c r="JX97" i="3"/>
  <c r="IS97" i="3"/>
  <c r="KN97" i="3"/>
  <c r="JI97" i="3"/>
  <c r="KV97" i="3"/>
  <c r="JQ97" i="3"/>
  <c r="KH98" i="3"/>
  <c r="JC98" i="3"/>
  <c r="JT99" i="3"/>
  <c r="IO99" i="3"/>
  <c r="KJ99" i="3"/>
  <c r="JE99" i="3"/>
  <c r="KD100" i="3"/>
  <c r="IY100" i="3"/>
  <c r="KF105" i="3"/>
  <c r="JA105" i="3"/>
  <c r="KF12" i="3"/>
  <c r="JA12" i="3"/>
  <c r="KV12" i="3"/>
  <c r="JQ12" i="3"/>
  <c r="KP13" i="3"/>
  <c r="JK13" i="3"/>
  <c r="KB14" i="3"/>
  <c r="IW14" i="3"/>
  <c r="KJ14" i="3"/>
  <c r="JE14" i="3"/>
  <c r="JV15" i="3"/>
  <c r="IQ15" i="3"/>
  <c r="KT15" i="3"/>
  <c r="JO15" i="3"/>
  <c r="KF16" i="3"/>
  <c r="JA16" i="3"/>
  <c r="JZ17" i="3"/>
  <c r="IU17" i="3"/>
  <c r="JT18" i="3"/>
  <c r="IO18" i="3"/>
  <c r="KJ18" i="3"/>
  <c r="JE18" i="3"/>
  <c r="JV19" i="3"/>
  <c r="IQ19" i="3"/>
  <c r="KL19" i="3"/>
  <c r="JG19" i="3"/>
  <c r="JX20" i="3"/>
  <c r="IS20" i="3"/>
  <c r="JZ21" i="3"/>
  <c r="IU21" i="3"/>
  <c r="KH21" i="3"/>
  <c r="JC21" i="3"/>
  <c r="JT22" i="3"/>
  <c r="IO22" i="3"/>
  <c r="KB22" i="3"/>
  <c r="IW22" i="3"/>
  <c r="KR22" i="3"/>
  <c r="JM22" i="3"/>
  <c r="JV23" i="3"/>
  <c r="IQ23" i="3"/>
  <c r="KL23" i="3"/>
  <c r="JG23" i="3"/>
  <c r="JX24" i="3"/>
  <c r="IS24" i="3"/>
  <c r="KN24" i="3"/>
  <c r="JI24" i="3"/>
  <c r="KH25" i="3"/>
  <c r="JC25" i="3"/>
  <c r="JT26" i="3"/>
  <c r="IO26" i="3"/>
  <c r="KJ26" i="3"/>
  <c r="JE26" i="3"/>
  <c r="JV27" i="3"/>
  <c r="IQ27" i="3"/>
  <c r="KL27" i="3"/>
  <c r="JG27" i="3"/>
  <c r="JX28" i="3"/>
  <c r="IS28" i="3"/>
  <c r="KN28" i="3"/>
  <c r="JI28" i="3"/>
  <c r="JZ29" i="3"/>
  <c r="IU29" i="3"/>
  <c r="KP29" i="3"/>
  <c r="JK29" i="3"/>
  <c r="KB30" i="3"/>
  <c r="IW30" i="3"/>
  <c r="JV31" i="3"/>
  <c r="IQ31" i="3"/>
  <c r="KL31" i="3"/>
  <c r="JG31" i="3"/>
  <c r="IS32" i="3"/>
  <c r="JX32" i="3"/>
  <c r="JI32" i="3"/>
  <c r="KN32" i="3"/>
  <c r="IU33" i="3"/>
  <c r="JZ33" i="3"/>
  <c r="JK33" i="3"/>
  <c r="KP33" i="3"/>
  <c r="IW34" i="3"/>
  <c r="KB34" i="3"/>
  <c r="IQ35" i="3"/>
  <c r="JV35" i="3"/>
  <c r="JG35" i="3"/>
  <c r="KL35" i="3"/>
  <c r="IS36" i="3"/>
  <c r="JX36" i="3"/>
  <c r="JI36" i="3"/>
  <c r="KN36" i="3"/>
  <c r="IU37" i="3"/>
  <c r="JZ37" i="3"/>
  <c r="IO38" i="3"/>
  <c r="JT38" i="3"/>
  <c r="JE38" i="3"/>
  <c r="KJ38" i="3"/>
  <c r="IQ39" i="3"/>
  <c r="JV39" i="3"/>
  <c r="KL39" i="3"/>
  <c r="JG39" i="3"/>
  <c r="KF40" i="3"/>
  <c r="JA40" i="3"/>
  <c r="KV40" i="3"/>
  <c r="JQ40" i="3"/>
  <c r="KP41" i="3"/>
  <c r="JK41" i="3"/>
  <c r="KJ42" i="3"/>
  <c r="JE42" i="3"/>
  <c r="KD43" i="3"/>
  <c r="IY43" i="3"/>
  <c r="JX44" i="3"/>
  <c r="IS44" i="3"/>
  <c r="KN44" i="3"/>
  <c r="JI44" i="3"/>
  <c r="KH45" i="3"/>
  <c r="JC45" i="3"/>
  <c r="IO46" i="3"/>
  <c r="JT46" i="3"/>
  <c r="KJ46" i="3"/>
  <c r="JE46" i="3"/>
  <c r="IQ47" i="3"/>
  <c r="JV47" i="3"/>
  <c r="KT47" i="3"/>
  <c r="JO47" i="3"/>
  <c r="KN48" i="3"/>
  <c r="JI48" i="3"/>
  <c r="IU49" i="3"/>
  <c r="JZ49" i="3"/>
  <c r="KP49" i="3"/>
  <c r="JK49" i="3"/>
  <c r="IW50" i="3"/>
  <c r="KB50" i="3"/>
  <c r="KR50" i="3"/>
  <c r="JM50" i="3"/>
  <c r="KL51" i="3"/>
  <c r="JG51" i="3"/>
  <c r="JX52" i="3"/>
  <c r="IS52" i="3"/>
  <c r="KV52" i="3"/>
  <c r="JQ52" i="3"/>
  <c r="KP53" i="3"/>
  <c r="JK53" i="3"/>
  <c r="KB54" i="3"/>
  <c r="IW54" i="3"/>
  <c r="JV55" i="3"/>
  <c r="IQ55" i="3"/>
  <c r="KT55" i="3"/>
  <c r="JO55" i="3"/>
  <c r="KF56" i="3"/>
  <c r="JA56" i="3"/>
  <c r="JZ57" i="3"/>
  <c r="IU57" i="3"/>
  <c r="JK57" i="3"/>
  <c r="KP57" i="3"/>
  <c r="KJ58" i="3"/>
  <c r="JE58" i="3"/>
  <c r="JV59" i="3"/>
  <c r="IQ59" i="3"/>
  <c r="KT59" i="3"/>
  <c r="JO59" i="3"/>
  <c r="KN60" i="3"/>
  <c r="JI60" i="3"/>
  <c r="JC61" i="3"/>
  <c r="KH61" i="3"/>
  <c r="JT62" i="3"/>
  <c r="IO62" i="3"/>
  <c r="KR62" i="3"/>
  <c r="JM62" i="3"/>
  <c r="KD63" i="3"/>
  <c r="IY63" i="3"/>
  <c r="JX64" i="3"/>
  <c r="IS64" i="3"/>
  <c r="KN64" i="3"/>
  <c r="JI64" i="3"/>
  <c r="KH65" i="3"/>
  <c r="JC65" i="3"/>
  <c r="JT66" i="3"/>
  <c r="IO66" i="3"/>
  <c r="KR66" i="3"/>
  <c r="JM66" i="3"/>
  <c r="KL67" i="3"/>
  <c r="JG67" i="3"/>
  <c r="KF68" i="3"/>
  <c r="JA68" i="3"/>
  <c r="KV68" i="3"/>
  <c r="JQ68" i="3"/>
  <c r="KP69" i="3"/>
  <c r="JK69" i="3"/>
  <c r="KB70" i="3"/>
  <c r="IW70" i="3"/>
  <c r="JV71" i="3"/>
  <c r="IQ71" i="3"/>
  <c r="KT71" i="3"/>
  <c r="JO71" i="3"/>
  <c r="KF72" i="3"/>
  <c r="JA72" i="3"/>
  <c r="KV72" i="3"/>
  <c r="JQ72" i="3"/>
  <c r="KH73" i="3"/>
  <c r="JC73" i="3"/>
  <c r="JT74" i="3"/>
  <c r="IO74" i="3"/>
  <c r="KJ74" i="3"/>
  <c r="JE74" i="3"/>
  <c r="JV75" i="3"/>
  <c r="IQ75" i="3"/>
  <c r="KT75" i="3"/>
  <c r="JO75" i="3"/>
  <c r="KN76" i="3"/>
  <c r="JI76" i="3"/>
  <c r="KH77" i="3"/>
  <c r="JC77" i="3"/>
  <c r="KB78" i="3"/>
  <c r="IW78" i="3"/>
  <c r="KR78" i="3"/>
  <c r="JM78" i="3"/>
  <c r="KL79" i="3"/>
  <c r="JG79" i="3"/>
  <c r="JX80" i="3"/>
  <c r="IS80" i="3"/>
  <c r="KV80" i="3"/>
  <c r="JQ80" i="3"/>
  <c r="KP81" i="3"/>
  <c r="JK81" i="3"/>
  <c r="KJ82" i="3"/>
  <c r="JE82" i="3"/>
  <c r="KD83" i="3"/>
  <c r="IY83" i="3"/>
  <c r="JX84" i="3"/>
  <c r="IS84" i="3"/>
  <c r="KN84" i="3"/>
  <c r="JI84" i="3"/>
  <c r="KH85" i="3"/>
  <c r="JC85" i="3"/>
  <c r="KB86" i="3"/>
  <c r="IW86" i="3"/>
  <c r="KR86" i="3"/>
  <c r="JM86" i="3"/>
  <c r="KL87" i="3"/>
  <c r="JG87" i="3"/>
  <c r="JX88" i="3"/>
  <c r="IS88" i="3"/>
  <c r="KN88" i="3"/>
  <c r="JI88" i="3"/>
  <c r="KH89" i="3"/>
  <c r="JC89" i="3"/>
  <c r="KB90" i="3"/>
  <c r="IW90" i="3"/>
  <c r="JV91" i="3"/>
  <c r="IQ91" i="3"/>
  <c r="KL91" i="3"/>
  <c r="JG91" i="3"/>
  <c r="KF92" i="3"/>
  <c r="JA92" i="3"/>
  <c r="JZ93" i="3"/>
  <c r="IU93" i="3"/>
  <c r="KP93" i="3"/>
  <c r="JK93" i="3"/>
  <c r="KJ94" i="3"/>
  <c r="JE94" i="3"/>
  <c r="KD95" i="3"/>
  <c r="IY95" i="3"/>
  <c r="JX96" i="3"/>
  <c r="IS96" i="3"/>
  <c r="KV96" i="3"/>
  <c r="JQ96" i="3"/>
  <c r="KH97" i="3"/>
  <c r="JC97" i="3"/>
  <c r="KB98" i="3"/>
  <c r="IW98" i="3"/>
  <c r="KR98" i="3"/>
  <c r="JM98" i="3"/>
  <c r="KD99" i="3"/>
  <c r="IY99" i="3"/>
  <c r="JX100" i="3"/>
  <c r="IS100" i="3"/>
  <c r="KN100" i="3"/>
  <c r="JI100" i="3"/>
  <c r="KP101" i="3"/>
  <c r="JK101" i="3"/>
  <c r="KJ102" i="3"/>
  <c r="JE102" i="3"/>
  <c r="JV103" i="3"/>
  <c r="IQ103" i="3"/>
  <c r="KT103" i="3"/>
  <c r="JO103" i="3"/>
  <c r="KF104" i="3"/>
  <c r="JA104" i="3"/>
  <c r="KV104" i="3"/>
  <c r="JQ104" i="3"/>
  <c r="KH105" i="3"/>
  <c r="JC105" i="3"/>
  <c r="KB106" i="3"/>
  <c r="IW106" i="3"/>
  <c r="JV107" i="3"/>
  <c r="IQ107" i="3"/>
  <c r="KT107" i="3"/>
  <c r="JO107" i="3"/>
  <c r="KF108" i="3"/>
  <c r="JA108" i="3"/>
  <c r="KV108" i="3"/>
  <c r="JQ108" i="3"/>
  <c r="KO108" i="3"/>
  <c r="JJ108" i="3"/>
  <c r="KM14" i="3"/>
  <c r="JH14" i="3"/>
  <c r="KS17" i="3"/>
  <c r="JN17" i="3"/>
  <c r="KS19" i="3"/>
  <c r="JN19" i="3"/>
  <c r="JS22" i="3"/>
  <c r="IN22" i="3"/>
  <c r="JY25" i="3"/>
  <c r="IT25" i="3"/>
  <c r="KE28" i="3"/>
  <c r="IZ28" i="3"/>
  <c r="KO31" i="3"/>
  <c r="JJ31" i="3"/>
  <c r="KO33" i="3"/>
  <c r="JJ33" i="3"/>
  <c r="KU36" i="3"/>
  <c r="JP36" i="3"/>
  <c r="JU39" i="3"/>
  <c r="IP39" i="3"/>
  <c r="JY41" i="3"/>
  <c r="IT41" i="3"/>
  <c r="KE44" i="3"/>
  <c r="IZ44" i="3"/>
  <c r="KM46" i="3"/>
  <c r="JH46" i="3"/>
  <c r="KO49" i="3"/>
  <c r="JJ49" i="3"/>
  <c r="KQ52" i="3"/>
  <c r="JL52" i="3"/>
  <c r="KO55" i="3"/>
  <c r="JJ55" i="3"/>
  <c r="JL58" i="3"/>
  <c r="KQ58" i="3"/>
  <c r="JP60" i="3"/>
  <c r="KU60" i="3"/>
  <c r="KI64" i="3"/>
  <c r="JD64" i="3"/>
  <c r="KM66" i="3"/>
  <c r="JH66" i="3"/>
  <c r="KQ68" i="3"/>
  <c r="JL68" i="3"/>
  <c r="JL70" i="3"/>
  <c r="KQ70" i="3"/>
  <c r="JS72" i="3"/>
  <c r="IN72" i="3"/>
  <c r="JP72" i="3"/>
  <c r="KU72" i="3"/>
  <c r="IP75" i="3"/>
  <c r="JU75" i="3"/>
  <c r="IR76" i="3"/>
  <c r="JW76" i="3"/>
  <c r="JP76" i="3"/>
  <c r="KU76" i="3"/>
  <c r="KS77" i="3"/>
  <c r="JN77" i="3"/>
  <c r="JD78" i="3"/>
  <c r="KI78" i="3"/>
  <c r="IX79" i="3"/>
  <c r="KC79" i="3"/>
  <c r="IZ80" i="3"/>
  <c r="KE80" i="3"/>
  <c r="KC81" i="3"/>
  <c r="IX81" i="3"/>
  <c r="KE82" i="3"/>
  <c r="IZ82" i="3"/>
  <c r="KG83" i="3"/>
  <c r="JB83" i="3"/>
  <c r="KI84" i="3"/>
  <c r="JD84" i="3"/>
  <c r="KK85" i="3"/>
  <c r="JF85" i="3"/>
  <c r="IP87" i="3"/>
  <c r="JU87" i="3"/>
  <c r="IR88" i="3"/>
  <c r="JW88" i="3"/>
  <c r="JU89" i="3"/>
  <c r="IP89" i="3"/>
  <c r="JW90" i="3"/>
  <c r="IR90" i="3"/>
  <c r="JY91" i="3"/>
  <c r="IT91" i="3"/>
  <c r="KA92" i="3"/>
  <c r="IV92" i="3"/>
  <c r="KC93" i="3"/>
  <c r="IX93" i="3"/>
  <c r="JD94" i="3"/>
  <c r="KI94" i="3"/>
  <c r="KG95" i="3"/>
  <c r="JB95" i="3"/>
  <c r="JH96" i="3"/>
  <c r="KM96" i="3"/>
  <c r="JJ97" i="3"/>
  <c r="KO97" i="3"/>
  <c r="KO99" i="3"/>
  <c r="JJ99" i="3"/>
  <c r="KQ100" i="3"/>
  <c r="JL100" i="3"/>
  <c r="IN102" i="3"/>
  <c r="JS102" i="3"/>
  <c r="IP103" i="3"/>
  <c r="JU103" i="3"/>
  <c r="JS104" i="3"/>
  <c r="IN104" i="3"/>
  <c r="JU105" i="3"/>
  <c r="IP105" i="3"/>
  <c r="JW106" i="3"/>
  <c r="IR106" i="3"/>
  <c r="IP107" i="3"/>
  <c r="JU107" i="3"/>
  <c r="JN107" i="3"/>
  <c r="KS107" i="3"/>
  <c r="JP108" i="3"/>
  <c r="KU108" i="3"/>
  <c r="JY12" i="3"/>
  <c r="IT12" i="3"/>
  <c r="KG12" i="3"/>
  <c r="JB12" i="3"/>
  <c r="KO12" i="3"/>
  <c r="JJ12" i="3"/>
  <c r="JS13" i="3"/>
  <c r="IN13" i="3"/>
  <c r="KA13" i="3"/>
  <c r="IV13" i="3"/>
  <c r="KI13" i="3"/>
  <c r="JD13" i="3"/>
  <c r="KQ13" i="3"/>
  <c r="JL13" i="3"/>
  <c r="JU14" i="3"/>
  <c r="IP14" i="3"/>
  <c r="KC14" i="3"/>
  <c r="IX14" i="3"/>
  <c r="KK14" i="3"/>
  <c r="JF14" i="3"/>
  <c r="KS14" i="3"/>
  <c r="JN14" i="3"/>
  <c r="JW15" i="3"/>
  <c r="IR15" i="3"/>
  <c r="KE15" i="3"/>
  <c r="IZ15" i="3"/>
  <c r="KM15" i="3"/>
  <c r="JH15" i="3"/>
  <c r="KU15" i="3"/>
  <c r="JP15" i="3"/>
  <c r="JY16" i="3"/>
  <c r="IT16" i="3"/>
  <c r="KG16" i="3"/>
  <c r="JB16" i="3"/>
  <c r="KO16" i="3"/>
  <c r="JJ16" i="3"/>
  <c r="JS17" i="3"/>
  <c r="IN17" i="3"/>
  <c r="KA17" i="3"/>
  <c r="IV17" i="3"/>
  <c r="KI17" i="3"/>
  <c r="JD17" i="3"/>
  <c r="KQ17" i="3"/>
  <c r="JL17" i="3"/>
  <c r="JU18" i="3"/>
  <c r="IP18" i="3"/>
  <c r="KC18" i="3"/>
  <c r="IX18" i="3"/>
  <c r="KK18" i="3"/>
  <c r="JF18" i="3"/>
  <c r="KS18" i="3"/>
  <c r="JN18" i="3"/>
  <c r="JW19" i="3"/>
  <c r="IR19" i="3"/>
  <c r="KE19" i="3"/>
  <c r="IZ19" i="3"/>
  <c r="KM19" i="3"/>
  <c r="JH19" i="3"/>
  <c r="KU19" i="3"/>
  <c r="JP19" i="3"/>
  <c r="JY20" i="3"/>
  <c r="IT20" i="3"/>
  <c r="KG20" i="3"/>
  <c r="JB20" i="3"/>
  <c r="KO20" i="3"/>
  <c r="JJ20" i="3"/>
  <c r="JS21" i="3"/>
  <c r="IN21" i="3"/>
  <c r="KA21" i="3"/>
  <c r="IV21" i="3"/>
  <c r="KI21" i="3"/>
  <c r="JD21" i="3"/>
  <c r="KQ21" i="3"/>
  <c r="JL21" i="3"/>
  <c r="JU22" i="3"/>
  <c r="IP22" i="3"/>
  <c r="KC22" i="3"/>
  <c r="IX22" i="3"/>
  <c r="KK22" i="3"/>
  <c r="JF22" i="3"/>
  <c r="KS22" i="3"/>
  <c r="JN22" i="3"/>
  <c r="JW23" i="3"/>
  <c r="IR23" i="3"/>
  <c r="KE23" i="3"/>
  <c r="IZ23" i="3"/>
  <c r="KM23" i="3"/>
  <c r="JH23" i="3"/>
  <c r="KU23" i="3"/>
  <c r="JP23" i="3"/>
  <c r="JY24" i="3"/>
  <c r="IT24" i="3"/>
  <c r="KG24" i="3"/>
  <c r="JB24" i="3"/>
  <c r="KO24" i="3"/>
  <c r="JJ24" i="3"/>
  <c r="JS25" i="3"/>
  <c r="IN25" i="3"/>
  <c r="KA25" i="3"/>
  <c r="IV25" i="3"/>
  <c r="KI25" i="3"/>
  <c r="JD25" i="3"/>
  <c r="KQ25" i="3"/>
  <c r="JL25" i="3"/>
  <c r="JU26" i="3"/>
  <c r="IP26" i="3"/>
  <c r="KC26" i="3"/>
  <c r="IX26" i="3"/>
  <c r="KK26" i="3"/>
  <c r="JF26" i="3"/>
  <c r="KS26" i="3"/>
  <c r="JN26" i="3"/>
  <c r="JW27" i="3"/>
  <c r="IR27" i="3"/>
  <c r="KE27" i="3"/>
  <c r="IZ27" i="3"/>
  <c r="KM27" i="3"/>
  <c r="JH27" i="3"/>
  <c r="KU27" i="3"/>
  <c r="JP27" i="3"/>
  <c r="JY28" i="3"/>
  <c r="IT28" i="3"/>
  <c r="KG28" i="3"/>
  <c r="JB28" i="3"/>
  <c r="KO28" i="3"/>
  <c r="JJ28" i="3"/>
  <c r="JS29" i="3"/>
  <c r="IN29" i="3"/>
  <c r="KA29" i="3"/>
  <c r="IV29" i="3"/>
  <c r="KI29" i="3"/>
  <c r="JD29" i="3"/>
  <c r="KQ29" i="3"/>
  <c r="JL29" i="3"/>
  <c r="JU30" i="3"/>
  <c r="IP30" i="3"/>
  <c r="KC30" i="3"/>
  <c r="IX30" i="3"/>
  <c r="KK30" i="3"/>
  <c r="JF30" i="3"/>
  <c r="KS30" i="3"/>
  <c r="JN30" i="3"/>
  <c r="JW31" i="3"/>
  <c r="IR31" i="3"/>
  <c r="KE31" i="3"/>
  <c r="IZ31" i="3"/>
  <c r="KM31" i="3"/>
  <c r="JH31" i="3"/>
  <c r="KU31" i="3"/>
  <c r="JP31" i="3"/>
  <c r="JY32" i="3"/>
  <c r="IT32" i="3"/>
  <c r="KG32" i="3"/>
  <c r="JB32" i="3"/>
  <c r="KO32" i="3"/>
  <c r="JJ32" i="3"/>
  <c r="JS33" i="3"/>
  <c r="IN33" i="3"/>
  <c r="KA33" i="3"/>
  <c r="IV33" i="3"/>
  <c r="KI33" i="3"/>
  <c r="JD33" i="3"/>
  <c r="KQ33" i="3"/>
  <c r="JL33" i="3"/>
  <c r="JU34" i="3"/>
  <c r="IP34" i="3"/>
  <c r="KC34" i="3"/>
  <c r="IX34" i="3"/>
  <c r="KK34" i="3"/>
  <c r="JF34" i="3"/>
  <c r="KS34" i="3"/>
  <c r="JN34" i="3"/>
  <c r="JW35" i="3"/>
  <c r="IR35" i="3"/>
  <c r="KE35" i="3"/>
  <c r="IZ35" i="3"/>
  <c r="KM35" i="3"/>
  <c r="JH35" i="3"/>
  <c r="KU35" i="3"/>
  <c r="JP35" i="3"/>
  <c r="JY36" i="3"/>
  <c r="IT36" i="3"/>
  <c r="KG36" i="3"/>
  <c r="JB36" i="3"/>
  <c r="KO36" i="3"/>
  <c r="JJ36" i="3"/>
  <c r="JS37" i="3"/>
  <c r="IN37" i="3"/>
  <c r="KA37" i="3"/>
  <c r="IV37" i="3"/>
  <c r="KI37" i="3"/>
  <c r="JD37" i="3"/>
  <c r="JL37" i="3"/>
  <c r="KQ37" i="3"/>
  <c r="IP38" i="3"/>
  <c r="JU38" i="3"/>
  <c r="IX38" i="3"/>
  <c r="KC38" i="3"/>
  <c r="JF38" i="3"/>
  <c r="KK38" i="3"/>
  <c r="JN38" i="3"/>
  <c r="KS38" i="3"/>
  <c r="IR39" i="3"/>
  <c r="JW39" i="3"/>
  <c r="IZ39" i="3"/>
  <c r="KE39" i="3"/>
  <c r="JH39" i="3"/>
  <c r="KM39" i="3"/>
  <c r="JP39" i="3"/>
  <c r="KU39" i="3"/>
  <c r="IT40" i="3"/>
  <c r="JY40" i="3"/>
  <c r="JB40" i="3"/>
  <c r="KG40" i="3"/>
  <c r="JJ40" i="3"/>
  <c r="KO40" i="3"/>
  <c r="IN41" i="3"/>
  <c r="JS41" i="3"/>
  <c r="IV41" i="3"/>
  <c r="KA41" i="3"/>
  <c r="KI41" i="3"/>
  <c r="JD41" i="3"/>
  <c r="KQ41" i="3"/>
  <c r="JL41" i="3"/>
  <c r="JU42" i="3"/>
  <c r="IP42" i="3"/>
  <c r="KC42" i="3"/>
  <c r="IX42" i="3"/>
  <c r="KK42" i="3"/>
  <c r="JF42" i="3"/>
  <c r="KS42" i="3"/>
  <c r="JN42" i="3"/>
  <c r="JW43" i="3"/>
  <c r="IR43" i="3"/>
  <c r="KE43" i="3"/>
  <c r="IZ43" i="3"/>
  <c r="KM43" i="3"/>
  <c r="JH43" i="3"/>
  <c r="KU43" i="3"/>
  <c r="JP43" i="3"/>
  <c r="JY44" i="3"/>
  <c r="IT44" i="3"/>
  <c r="KG44" i="3"/>
  <c r="JB44" i="3"/>
  <c r="KO44" i="3"/>
  <c r="JJ44" i="3"/>
  <c r="JS45" i="3"/>
  <c r="IN45" i="3"/>
  <c r="KA45" i="3"/>
  <c r="IV45" i="3"/>
  <c r="KI45" i="3"/>
  <c r="JD45" i="3"/>
  <c r="KQ45" i="3"/>
  <c r="JL45" i="3"/>
  <c r="JU46" i="3"/>
  <c r="IP46" i="3"/>
  <c r="KC46" i="3"/>
  <c r="IX46" i="3"/>
  <c r="KK46" i="3"/>
  <c r="JF46" i="3"/>
  <c r="KS46" i="3"/>
  <c r="JN46" i="3"/>
  <c r="JW47" i="3"/>
  <c r="IR47" i="3"/>
  <c r="KE47" i="3"/>
  <c r="IZ47" i="3"/>
  <c r="KM47" i="3"/>
  <c r="JH47" i="3"/>
  <c r="KU47" i="3"/>
  <c r="JP47" i="3"/>
  <c r="JY48" i="3"/>
  <c r="IT48" i="3"/>
  <c r="KG48" i="3"/>
  <c r="JB48" i="3"/>
  <c r="KO48" i="3"/>
  <c r="JJ48" i="3"/>
  <c r="JS49" i="3"/>
  <c r="IN49" i="3"/>
  <c r="KA49" i="3"/>
  <c r="IV49" i="3"/>
  <c r="KI49" i="3"/>
  <c r="JD49" i="3"/>
  <c r="KQ49" i="3"/>
  <c r="JL49" i="3"/>
  <c r="JU50" i="3"/>
  <c r="IP50" i="3"/>
  <c r="KC50" i="3"/>
  <c r="IX50" i="3"/>
  <c r="KK50" i="3"/>
  <c r="JF50" i="3"/>
  <c r="KS50" i="3"/>
  <c r="JN50" i="3"/>
  <c r="JW51" i="3"/>
  <c r="IR51" i="3"/>
  <c r="KE51" i="3"/>
  <c r="IZ51" i="3"/>
  <c r="KM51" i="3"/>
  <c r="JH51" i="3"/>
  <c r="KU51" i="3"/>
  <c r="JP51" i="3"/>
  <c r="JY52" i="3"/>
  <c r="IT52" i="3"/>
  <c r="KG52" i="3"/>
  <c r="JB52" i="3"/>
  <c r="KO52" i="3"/>
  <c r="JJ52" i="3"/>
  <c r="JS53" i="3"/>
  <c r="IN53" i="3"/>
  <c r="KA53" i="3"/>
  <c r="IV53" i="3"/>
  <c r="KI53" i="3"/>
  <c r="JD53" i="3"/>
  <c r="KQ53" i="3"/>
  <c r="JL53" i="3"/>
  <c r="JU54" i="3"/>
  <c r="IP54" i="3"/>
  <c r="KC54" i="3"/>
  <c r="IX54" i="3"/>
  <c r="KK54" i="3"/>
  <c r="JF54" i="3"/>
  <c r="KS54" i="3"/>
  <c r="JN54" i="3"/>
  <c r="JW55" i="3"/>
  <c r="IR55" i="3"/>
  <c r="KE55" i="3"/>
  <c r="IZ55" i="3"/>
  <c r="KM55" i="3"/>
  <c r="JH55" i="3"/>
  <c r="KU55" i="3"/>
  <c r="JP55" i="3"/>
  <c r="JY56" i="3"/>
  <c r="IT56" i="3"/>
  <c r="KG56" i="3"/>
  <c r="JB56" i="3"/>
  <c r="KO56" i="3"/>
  <c r="JJ56" i="3"/>
  <c r="JS57" i="3"/>
  <c r="IN57" i="3"/>
  <c r="KA57" i="3"/>
  <c r="IV57" i="3"/>
  <c r="KI57" i="3"/>
  <c r="JD57" i="3"/>
  <c r="KQ57" i="3"/>
  <c r="JL57" i="3"/>
  <c r="JU58" i="3"/>
  <c r="IP58" i="3"/>
  <c r="KC58" i="3"/>
  <c r="IX58" i="3"/>
  <c r="KK58" i="3"/>
  <c r="JF58" i="3"/>
  <c r="KS58" i="3"/>
  <c r="JN58" i="3"/>
  <c r="JW59" i="3"/>
  <c r="IR59" i="3"/>
  <c r="KE59" i="3"/>
  <c r="IZ59" i="3"/>
  <c r="KM59" i="3"/>
  <c r="JH59" i="3"/>
  <c r="KU59" i="3"/>
  <c r="JP59" i="3"/>
  <c r="JY60" i="3"/>
  <c r="IT60" i="3"/>
  <c r="KG60" i="3"/>
  <c r="JB60" i="3"/>
  <c r="KO60" i="3"/>
  <c r="JJ60" i="3"/>
  <c r="JS61" i="3"/>
  <c r="IN61" i="3"/>
  <c r="KA61" i="3"/>
  <c r="IV61" i="3"/>
  <c r="KI61" i="3"/>
  <c r="JD61" i="3"/>
  <c r="KQ61" i="3"/>
  <c r="JL61" i="3"/>
  <c r="JU62" i="3"/>
  <c r="IP62" i="3"/>
  <c r="KC62" i="3"/>
  <c r="IX62" i="3"/>
  <c r="KK62" i="3"/>
  <c r="JF62" i="3"/>
  <c r="KS62" i="3"/>
  <c r="JN62" i="3"/>
  <c r="JW63" i="3"/>
  <c r="IR63" i="3"/>
  <c r="KE63" i="3"/>
  <c r="IZ63" i="3"/>
  <c r="KM63" i="3"/>
  <c r="JH63" i="3"/>
  <c r="KU63" i="3"/>
  <c r="JP63" i="3"/>
  <c r="JY64" i="3"/>
  <c r="IT64" i="3"/>
  <c r="KG64" i="3"/>
  <c r="JB64" i="3"/>
  <c r="KO64" i="3"/>
  <c r="JJ64" i="3"/>
  <c r="JS65" i="3"/>
  <c r="IN65" i="3"/>
  <c r="KA65" i="3"/>
  <c r="IV65" i="3"/>
  <c r="KI65" i="3"/>
  <c r="JD65" i="3"/>
  <c r="KQ65" i="3"/>
  <c r="JL65" i="3"/>
  <c r="JU66" i="3"/>
  <c r="IP66" i="3"/>
  <c r="KC66" i="3"/>
  <c r="IX66" i="3"/>
  <c r="KK66" i="3"/>
  <c r="JF66" i="3"/>
  <c r="KS66" i="3"/>
  <c r="JN66" i="3"/>
  <c r="JW67" i="3"/>
  <c r="IR67" i="3"/>
  <c r="KE67" i="3"/>
  <c r="IZ67" i="3"/>
  <c r="KM67" i="3"/>
  <c r="JH67" i="3"/>
  <c r="KU67" i="3"/>
  <c r="JP67" i="3"/>
  <c r="JY68" i="3"/>
  <c r="IT68" i="3"/>
  <c r="KG68" i="3"/>
  <c r="JB68" i="3"/>
  <c r="KO68" i="3"/>
  <c r="JJ68" i="3"/>
  <c r="JS69" i="3"/>
  <c r="IN69" i="3"/>
  <c r="KA69" i="3"/>
  <c r="IV69" i="3"/>
  <c r="KI69" i="3"/>
  <c r="JD69" i="3"/>
  <c r="KQ69" i="3"/>
  <c r="JL69" i="3"/>
  <c r="JU70" i="3"/>
  <c r="IP70" i="3"/>
  <c r="KC70" i="3"/>
  <c r="IX70" i="3"/>
  <c r="KK70" i="3"/>
  <c r="JF70" i="3"/>
  <c r="KS70" i="3"/>
  <c r="JN70" i="3"/>
  <c r="JW71" i="3"/>
  <c r="IR71" i="3"/>
  <c r="KE71" i="3"/>
  <c r="IZ71" i="3"/>
  <c r="KM71" i="3"/>
  <c r="JH71" i="3"/>
  <c r="KU71" i="3"/>
  <c r="JP71" i="3"/>
  <c r="JY72" i="3"/>
  <c r="IT72" i="3"/>
  <c r="KG72" i="3"/>
  <c r="JB72" i="3"/>
  <c r="KO72" i="3"/>
  <c r="JJ72" i="3"/>
  <c r="JS73" i="3"/>
  <c r="IN73" i="3"/>
  <c r="KA73" i="3"/>
  <c r="IV73" i="3"/>
  <c r="KI73" i="3"/>
  <c r="JD73" i="3"/>
  <c r="KQ73" i="3"/>
  <c r="JL73" i="3"/>
  <c r="JU74" i="3"/>
  <c r="IP74" i="3"/>
  <c r="KC74" i="3"/>
  <c r="IX74" i="3"/>
  <c r="KK74" i="3"/>
  <c r="JF74" i="3"/>
  <c r="KS74" i="3"/>
  <c r="JN74" i="3"/>
  <c r="JW75" i="3"/>
  <c r="IR75" i="3"/>
  <c r="KE75" i="3"/>
  <c r="IZ75" i="3"/>
  <c r="KM75" i="3"/>
  <c r="JH75" i="3"/>
  <c r="KU75" i="3"/>
  <c r="JP75" i="3"/>
  <c r="JY76" i="3"/>
  <c r="IT76" i="3"/>
  <c r="KG76" i="3"/>
  <c r="JB76" i="3"/>
  <c r="KO76" i="3"/>
  <c r="JJ76" i="3"/>
  <c r="JS77" i="3"/>
  <c r="IN77" i="3"/>
  <c r="KA77" i="3"/>
  <c r="IV77" i="3"/>
  <c r="KI77" i="3"/>
  <c r="JD77" i="3"/>
  <c r="KQ77" i="3"/>
  <c r="JL77" i="3"/>
  <c r="JU78" i="3"/>
  <c r="IP78" i="3"/>
  <c r="KC78" i="3"/>
  <c r="IX78" i="3"/>
  <c r="KK78" i="3"/>
  <c r="JF78" i="3"/>
  <c r="KS78" i="3"/>
  <c r="JN78" i="3"/>
  <c r="JW79" i="3"/>
  <c r="IR79" i="3"/>
  <c r="IZ79" i="3"/>
  <c r="KE79" i="3"/>
  <c r="JH79" i="3"/>
  <c r="KM79" i="3"/>
  <c r="JP79" i="3"/>
  <c r="KU79" i="3"/>
  <c r="IT80" i="3"/>
  <c r="JY80" i="3"/>
  <c r="JB80" i="3"/>
  <c r="KG80" i="3"/>
  <c r="JJ80" i="3"/>
  <c r="KO80" i="3"/>
  <c r="IN81" i="3"/>
  <c r="JS81" i="3"/>
  <c r="IV81" i="3"/>
  <c r="KA81" i="3"/>
  <c r="JD81" i="3"/>
  <c r="KI81" i="3"/>
  <c r="JL81" i="3"/>
  <c r="KQ81" i="3"/>
  <c r="IP82" i="3"/>
  <c r="JU82" i="3"/>
  <c r="IX82" i="3"/>
  <c r="KC82" i="3"/>
  <c r="JF82" i="3"/>
  <c r="KK82" i="3"/>
  <c r="JN82" i="3"/>
  <c r="KS82" i="3"/>
  <c r="IR83" i="3"/>
  <c r="JW83" i="3"/>
  <c r="IZ83" i="3"/>
  <c r="KE83" i="3"/>
  <c r="JH83" i="3"/>
  <c r="KM83" i="3"/>
  <c r="JP83" i="3"/>
  <c r="KU83" i="3"/>
  <c r="IT84" i="3"/>
  <c r="JY84" i="3"/>
  <c r="JB84" i="3"/>
  <c r="KG84" i="3"/>
  <c r="JJ84" i="3"/>
  <c r="KO84" i="3"/>
  <c r="IN85" i="3"/>
  <c r="JS85" i="3"/>
  <c r="IV85" i="3"/>
  <c r="KA85" i="3"/>
  <c r="JD85" i="3"/>
  <c r="KI85" i="3"/>
  <c r="JL85" i="3"/>
  <c r="KQ85" i="3"/>
  <c r="IP86" i="3"/>
  <c r="JU86" i="3"/>
  <c r="IX86" i="3"/>
  <c r="KC86" i="3"/>
  <c r="JF86" i="3"/>
  <c r="KK86" i="3"/>
  <c r="JN86" i="3"/>
  <c r="KS86" i="3"/>
  <c r="IR87" i="3"/>
  <c r="JW87" i="3"/>
  <c r="IZ87" i="3"/>
  <c r="KE87" i="3"/>
  <c r="JH87" i="3"/>
  <c r="KM87" i="3"/>
  <c r="JP87" i="3"/>
  <c r="KU87" i="3"/>
  <c r="IT88" i="3"/>
  <c r="JY88" i="3"/>
  <c r="JB88" i="3"/>
  <c r="KG88" i="3"/>
  <c r="JJ88" i="3"/>
  <c r="KO88" i="3"/>
  <c r="IN89" i="3"/>
  <c r="JS89" i="3"/>
  <c r="IV89" i="3"/>
  <c r="KA89" i="3"/>
  <c r="JD89" i="3"/>
  <c r="KI89" i="3"/>
  <c r="JL89" i="3"/>
  <c r="KQ89" i="3"/>
  <c r="IP90" i="3"/>
  <c r="JU90" i="3"/>
  <c r="IX90" i="3"/>
  <c r="KC90" i="3"/>
  <c r="JF90" i="3"/>
  <c r="KK90" i="3"/>
  <c r="JN90" i="3"/>
  <c r="KS90" i="3"/>
  <c r="IR91" i="3"/>
  <c r="JW91" i="3"/>
  <c r="IZ91" i="3"/>
  <c r="KE91" i="3"/>
  <c r="JH91" i="3"/>
  <c r="KM91" i="3"/>
  <c r="JP91" i="3"/>
  <c r="KU91" i="3"/>
  <c r="IT92" i="3"/>
  <c r="JY92" i="3"/>
  <c r="JB92" i="3"/>
  <c r="KG92" i="3"/>
  <c r="JJ92" i="3"/>
  <c r="KO92" i="3"/>
  <c r="IN93" i="3"/>
  <c r="JS93" i="3"/>
  <c r="IV93" i="3"/>
  <c r="KA93" i="3"/>
  <c r="JD93" i="3"/>
  <c r="KI93" i="3"/>
  <c r="JL93" i="3"/>
  <c r="KQ93" i="3"/>
  <c r="IP94" i="3"/>
  <c r="JU94" i="3"/>
  <c r="IX94" i="3"/>
  <c r="KC94" i="3"/>
  <c r="KK94" i="3"/>
  <c r="JF94" i="3"/>
  <c r="KS94" i="3"/>
  <c r="JN94" i="3"/>
  <c r="JW95" i="3"/>
  <c r="IR95" i="3"/>
  <c r="KE95" i="3"/>
  <c r="IZ95" i="3"/>
  <c r="KM95" i="3"/>
  <c r="JH95" i="3"/>
  <c r="KU95" i="3"/>
  <c r="JP95" i="3"/>
  <c r="JY96" i="3"/>
  <c r="IT96" i="3"/>
  <c r="KG96" i="3"/>
  <c r="JB96" i="3"/>
  <c r="KO96" i="3"/>
  <c r="JJ96" i="3"/>
  <c r="JS97" i="3"/>
  <c r="IN97" i="3"/>
  <c r="KA97" i="3"/>
  <c r="IV97" i="3"/>
  <c r="KI97" i="3"/>
  <c r="JD97" i="3"/>
  <c r="KQ97" i="3"/>
  <c r="JL97" i="3"/>
  <c r="JU98" i="3"/>
  <c r="IP98" i="3"/>
  <c r="KC98" i="3"/>
  <c r="IX98" i="3"/>
  <c r="KK98" i="3"/>
  <c r="JF98" i="3"/>
  <c r="KS98" i="3"/>
  <c r="JN98" i="3"/>
  <c r="JW99" i="3"/>
  <c r="IR99" i="3"/>
  <c r="KE99" i="3"/>
  <c r="IZ99" i="3"/>
  <c r="KM99" i="3"/>
  <c r="JH99" i="3"/>
  <c r="KU99" i="3"/>
  <c r="JP99" i="3"/>
  <c r="JY100" i="3"/>
  <c r="IT100" i="3"/>
  <c r="KG100" i="3"/>
  <c r="JB100" i="3"/>
  <c r="KO100" i="3"/>
  <c r="JJ100" i="3"/>
  <c r="JS101" i="3"/>
  <c r="IN101" i="3"/>
  <c r="KA101" i="3"/>
  <c r="IV101" i="3"/>
  <c r="KI101" i="3"/>
  <c r="JD101" i="3"/>
  <c r="KQ101" i="3"/>
  <c r="JL101" i="3"/>
  <c r="JU102" i="3"/>
  <c r="IP102" i="3"/>
  <c r="KC102" i="3"/>
  <c r="IX102" i="3"/>
  <c r="KK102" i="3"/>
  <c r="JF102" i="3"/>
  <c r="KS102" i="3"/>
  <c r="JN102" i="3"/>
  <c r="JW103" i="3"/>
  <c r="IR103" i="3"/>
  <c r="KE103" i="3"/>
  <c r="IZ103" i="3"/>
  <c r="KM103" i="3"/>
  <c r="JH103" i="3"/>
  <c r="KU103" i="3"/>
  <c r="JP103" i="3"/>
  <c r="JY104" i="3"/>
  <c r="IT104" i="3"/>
  <c r="KG104" i="3"/>
  <c r="JB104" i="3"/>
  <c r="KO104" i="3"/>
  <c r="JJ104" i="3"/>
  <c r="JS105" i="3"/>
  <c r="IN105" i="3"/>
  <c r="KA105" i="3"/>
  <c r="IV105" i="3"/>
  <c r="KI105" i="3"/>
  <c r="JD105" i="3"/>
  <c r="KQ105" i="3"/>
  <c r="JL105" i="3"/>
  <c r="JU106" i="3"/>
  <c r="IP106" i="3"/>
  <c r="KC106" i="3"/>
  <c r="IX106" i="3"/>
  <c r="KK106" i="3"/>
  <c r="JF106" i="3"/>
  <c r="KS106" i="3"/>
  <c r="JN106" i="3"/>
  <c r="IV107" i="3"/>
  <c r="KA107" i="3"/>
  <c r="JD107" i="3"/>
  <c r="KI107" i="3"/>
  <c r="IP108" i="3"/>
  <c r="JU108" i="3"/>
  <c r="JF108" i="3"/>
  <c r="KK108" i="3"/>
  <c r="KA12" i="3"/>
  <c r="IV12" i="3"/>
  <c r="IT13" i="3"/>
  <c r="JY13" i="3"/>
  <c r="KE14" i="3"/>
  <c r="IZ14" i="3"/>
  <c r="IX15" i="3"/>
  <c r="KC15" i="3"/>
  <c r="KE16" i="3"/>
  <c r="IZ16" i="3"/>
  <c r="JB17" i="3"/>
  <c r="KG17" i="3"/>
  <c r="JH18" i="3"/>
  <c r="KM18" i="3"/>
  <c r="JF19" i="3"/>
  <c r="KK19" i="3"/>
  <c r="KM20" i="3"/>
  <c r="JH20" i="3"/>
  <c r="KO21" i="3"/>
  <c r="JJ21" i="3"/>
  <c r="KU22" i="3"/>
  <c r="JP22" i="3"/>
  <c r="KS23" i="3"/>
  <c r="JN23" i="3"/>
  <c r="KU24" i="3"/>
  <c r="JP24" i="3"/>
  <c r="JS26" i="3"/>
  <c r="IN26" i="3"/>
  <c r="JY27" i="3"/>
  <c r="IT27" i="3"/>
  <c r="JW28" i="3"/>
  <c r="IR28" i="3"/>
  <c r="JY29" i="3"/>
  <c r="IT29" i="3"/>
  <c r="KE30" i="3"/>
  <c r="IZ30" i="3"/>
  <c r="KG31" i="3"/>
  <c r="JB31" i="3"/>
  <c r="KI32" i="3"/>
  <c r="JD32" i="3"/>
  <c r="KG33" i="3"/>
  <c r="JB33" i="3"/>
  <c r="KI34" i="3"/>
  <c r="JD34" i="3"/>
  <c r="KO35" i="3"/>
  <c r="JJ35" i="3"/>
  <c r="KQ36" i="3"/>
  <c r="JL36" i="3"/>
  <c r="KS37" i="3"/>
  <c r="JN37" i="3"/>
  <c r="KQ38" i="3"/>
  <c r="JL38" i="3"/>
  <c r="JS40" i="3"/>
  <c r="IN40" i="3"/>
  <c r="JU41" i="3"/>
  <c r="IP41" i="3"/>
  <c r="JS42" i="3"/>
  <c r="IN42" i="3"/>
  <c r="JU43" i="3"/>
  <c r="IP43" i="3"/>
  <c r="KA44" i="3"/>
  <c r="IV44" i="3"/>
  <c r="KC45" i="3"/>
  <c r="IX45" i="3"/>
  <c r="KA46" i="3"/>
  <c r="IV46" i="3"/>
  <c r="JY47" i="3"/>
  <c r="IT47" i="3"/>
  <c r="KA48" i="3"/>
  <c r="IV48" i="3"/>
  <c r="KC49" i="3"/>
  <c r="IX49" i="3"/>
  <c r="KE50" i="3"/>
  <c r="IZ50" i="3"/>
  <c r="KG51" i="3"/>
  <c r="JB51" i="3"/>
  <c r="KI52" i="3"/>
  <c r="JD52" i="3"/>
  <c r="KK53" i="3"/>
  <c r="JF53" i="3"/>
  <c r="KM54" i="3"/>
  <c r="JH54" i="3"/>
  <c r="JS56" i="3"/>
  <c r="IN56" i="3"/>
  <c r="JU57" i="3"/>
  <c r="IP57" i="3"/>
  <c r="IN58" i="3"/>
  <c r="JS58" i="3"/>
  <c r="IP59" i="3"/>
  <c r="JU59" i="3"/>
  <c r="IR60" i="3"/>
  <c r="JW60" i="3"/>
  <c r="IT61" i="3"/>
  <c r="JY61" i="3"/>
  <c r="IV62" i="3"/>
  <c r="KA62" i="3"/>
  <c r="JY63" i="3"/>
  <c r="IT63" i="3"/>
  <c r="IR64" i="3"/>
  <c r="JW64" i="3"/>
  <c r="IT65" i="3"/>
  <c r="JY65" i="3"/>
  <c r="IV66" i="3"/>
  <c r="KA66" i="3"/>
  <c r="IX67" i="3"/>
  <c r="KC67" i="3"/>
  <c r="IZ68" i="3"/>
  <c r="KE68" i="3"/>
  <c r="KK69" i="3"/>
  <c r="JF69" i="3"/>
  <c r="JD70" i="3"/>
  <c r="KI70" i="3"/>
  <c r="KO71" i="3"/>
  <c r="JJ71" i="3"/>
  <c r="KQ72" i="3"/>
  <c r="JL72" i="3"/>
  <c r="KS73" i="3"/>
  <c r="JN73" i="3"/>
  <c r="KU74" i="3"/>
  <c r="JP74" i="3"/>
  <c r="JS76" i="3"/>
  <c r="IN76" i="3"/>
  <c r="JP80" i="3"/>
  <c r="KU80" i="3"/>
  <c r="IN82" i="3"/>
  <c r="JS82" i="3"/>
  <c r="IP83" i="3"/>
  <c r="JU83" i="3"/>
  <c r="KA84" i="3"/>
  <c r="IV84" i="3"/>
  <c r="IT85" i="3"/>
  <c r="JY85" i="3"/>
  <c r="IV86" i="3"/>
  <c r="KA86" i="3"/>
  <c r="JY87" i="3"/>
  <c r="IT87" i="3"/>
  <c r="KA88" i="3"/>
  <c r="IV88" i="3"/>
  <c r="JB89" i="3"/>
  <c r="KG89" i="3"/>
  <c r="JD90" i="3"/>
  <c r="KI90" i="3"/>
  <c r="JF91" i="3"/>
  <c r="KK91" i="3"/>
  <c r="JH92" i="3"/>
  <c r="KM92" i="3"/>
  <c r="KK93" i="3"/>
  <c r="JF93" i="3"/>
  <c r="KM94" i="3"/>
  <c r="JH94" i="3"/>
  <c r="KO95" i="3"/>
  <c r="JJ95" i="3"/>
  <c r="KQ96" i="3"/>
  <c r="JL96" i="3"/>
  <c r="KS97" i="3"/>
  <c r="JN97" i="3"/>
  <c r="KU98" i="3"/>
  <c r="JP98" i="3"/>
  <c r="JS100" i="3"/>
  <c r="IN100" i="3"/>
  <c r="JU101" i="3"/>
  <c r="IP101" i="3"/>
  <c r="JW102" i="3"/>
  <c r="IR102" i="3"/>
  <c r="JY103" i="3"/>
  <c r="IT103" i="3"/>
  <c r="IZ104" i="3"/>
  <c r="KE104" i="3"/>
  <c r="JB105" i="3"/>
  <c r="KG105" i="3"/>
  <c r="KE106" i="3"/>
  <c r="IZ106" i="3"/>
  <c r="JY107" i="3"/>
  <c r="IT107" i="3"/>
  <c r="JS108" i="3"/>
  <c r="IN108" i="3"/>
  <c r="JH108" i="3"/>
  <c r="KM108" i="3"/>
  <c r="JZ12" i="3"/>
  <c r="IU12" i="3"/>
  <c r="KH12" i="3"/>
  <c r="JC12" i="3"/>
  <c r="KP12" i="3"/>
  <c r="JK12" i="3"/>
  <c r="JT13" i="3"/>
  <c r="IO13" i="3"/>
  <c r="KB13" i="3"/>
  <c r="IW13" i="3"/>
  <c r="KJ13" i="3"/>
  <c r="JE13" i="3"/>
  <c r="KR13" i="3"/>
  <c r="JM13" i="3"/>
  <c r="JV14" i="3"/>
  <c r="IQ14" i="3"/>
  <c r="KD14" i="3"/>
  <c r="IY14" i="3"/>
  <c r="KL14" i="3"/>
  <c r="JG14" i="3"/>
  <c r="KT14" i="3"/>
  <c r="JO14" i="3"/>
  <c r="JX15" i="3"/>
  <c r="IS15" i="3"/>
  <c r="KF15" i="3"/>
  <c r="JA15" i="3"/>
  <c r="KN15" i="3"/>
  <c r="JI15" i="3"/>
  <c r="KV15" i="3"/>
  <c r="JQ15" i="3"/>
  <c r="JZ16" i="3"/>
  <c r="IU16" i="3"/>
  <c r="KH16" i="3"/>
  <c r="JC16" i="3"/>
  <c r="KP16" i="3"/>
  <c r="JK16" i="3"/>
  <c r="JT17" i="3"/>
  <c r="IO17" i="3"/>
  <c r="KB17" i="3"/>
  <c r="IW17" i="3"/>
  <c r="KJ17" i="3"/>
  <c r="JE17" i="3"/>
  <c r="KR17" i="3"/>
  <c r="JM17" i="3"/>
  <c r="JV18" i="3"/>
  <c r="IQ18" i="3"/>
  <c r="KD18" i="3"/>
  <c r="IY18" i="3"/>
  <c r="KL18" i="3"/>
  <c r="JG18" i="3"/>
  <c r="KT18" i="3"/>
  <c r="JO18" i="3"/>
  <c r="JX19" i="3"/>
  <c r="IS19" i="3"/>
  <c r="KF19" i="3"/>
  <c r="JA19" i="3"/>
  <c r="KN19" i="3"/>
  <c r="JI19" i="3"/>
  <c r="KV19" i="3"/>
  <c r="JQ19" i="3"/>
  <c r="JZ20" i="3"/>
  <c r="IU20" i="3"/>
  <c r="KH20" i="3"/>
  <c r="JC20" i="3"/>
  <c r="KP20" i="3"/>
  <c r="JK20" i="3"/>
  <c r="JT21" i="3"/>
  <c r="IO21" i="3"/>
  <c r="KB21" i="3"/>
  <c r="IW21" i="3"/>
  <c r="KJ21" i="3"/>
  <c r="JE21" i="3"/>
  <c r="KR21" i="3"/>
  <c r="JM21" i="3"/>
  <c r="JV22" i="3"/>
  <c r="IQ22" i="3"/>
  <c r="KD22" i="3"/>
  <c r="IY22" i="3"/>
  <c r="KL22" i="3"/>
  <c r="JG22" i="3"/>
  <c r="KT22" i="3"/>
  <c r="JO22" i="3"/>
  <c r="JX23" i="3"/>
  <c r="IS23" i="3"/>
  <c r="KF23" i="3"/>
  <c r="JA23" i="3"/>
  <c r="KN23" i="3"/>
  <c r="JI23" i="3"/>
  <c r="KV23" i="3"/>
  <c r="JQ23" i="3"/>
  <c r="JZ24" i="3"/>
  <c r="IU24" i="3"/>
  <c r="KH24" i="3"/>
  <c r="JC24" i="3"/>
  <c r="KP24" i="3"/>
  <c r="JK24" i="3"/>
  <c r="JT25" i="3"/>
  <c r="IO25" i="3"/>
  <c r="KB25" i="3"/>
  <c r="IW25" i="3"/>
  <c r="KJ25" i="3"/>
  <c r="JE25" i="3"/>
  <c r="KR25" i="3"/>
  <c r="JM25" i="3"/>
  <c r="JV26" i="3"/>
  <c r="IQ26" i="3"/>
  <c r="KD26" i="3"/>
  <c r="IY26" i="3"/>
  <c r="KL26" i="3"/>
  <c r="JG26" i="3"/>
  <c r="KT26" i="3"/>
  <c r="JO26" i="3"/>
  <c r="JX27" i="3"/>
  <c r="IS27" i="3"/>
  <c r="KF27" i="3"/>
  <c r="JA27" i="3"/>
  <c r="KN27" i="3"/>
  <c r="JI27" i="3"/>
  <c r="KV27" i="3"/>
  <c r="JQ27" i="3"/>
  <c r="JZ28" i="3"/>
  <c r="IU28" i="3"/>
  <c r="KH28" i="3"/>
  <c r="JC28" i="3"/>
  <c r="KP28" i="3"/>
  <c r="JK28" i="3"/>
  <c r="JT29" i="3"/>
  <c r="IO29" i="3"/>
  <c r="KB29" i="3"/>
  <c r="IW29" i="3"/>
  <c r="KJ29" i="3"/>
  <c r="JE29" i="3"/>
  <c r="KR29" i="3"/>
  <c r="JM29" i="3"/>
  <c r="JV30" i="3"/>
  <c r="IQ30" i="3"/>
  <c r="KD30" i="3"/>
  <c r="IY30" i="3"/>
  <c r="KL30" i="3"/>
  <c r="JG30" i="3"/>
  <c r="KT30" i="3"/>
  <c r="JO30" i="3"/>
  <c r="JX31" i="3"/>
  <c r="IS31" i="3"/>
  <c r="KF31" i="3"/>
  <c r="JA31" i="3"/>
  <c r="KN31" i="3"/>
  <c r="JI31" i="3"/>
  <c r="KV31" i="3"/>
  <c r="JQ31" i="3"/>
  <c r="JZ32" i="3"/>
  <c r="IU32" i="3"/>
  <c r="KH32" i="3"/>
  <c r="JC32" i="3"/>
  <c r="KP32" i="3"/>
  <c r="JK32" i="3"/>
  <c r="JT33" i="3"/>
  <c r="IO33" i="3"/>
  <c r="KB33" i="3"/>
  <c r="IW33" i="3"/>
  <c r="KJ33" i="3"/>
  <c r="JE33" i="3"/>
  <c r="KR33" i="3"/>
  <c r="JM33" i="3"/>
  <c r="JV34" i="3"/>
  <c r="IQ34" i="3"/>
  <c r="KD34" i="3"/>
  <c r="IY34" i="3"/>
  <c r="KL34" i="3"/>
  <c r="JG34" i="3"/>
  <c r="KT34" i="3"/>
  <c r="JO34" i="3"/>
  <c r="JX35" i="3"/>
  <c r="IS35" i="3"/>
  <c r="KF35" i="3"/>
  <c r="JA35" i="3"/>
  <c r="KN35" i="3"/>
  <c r="JI35" i="3"/>
  <c r="KV35" i="3"/>
  <c r="JQ35" i="3"/>
  <c r="JZ36" i="3"/>
  <c r="IU36" i="3"/>
  <c r="KH36" i="3"/>
  <c r="JC36" i="3"/>
  <c r="KP36" i="3"/>
  <c r="JK36" i="3"/>
  <c r="JT37" i="3"/>
  <c r="IO37" i="3"/>
  <c r="KB37" i="3"/>
  <c r="IW37" i="3"/>
  <c r="KJ37" i="3"/>
  <c r="JE37" i="3"/>
  <c r="KR37" i="3"/>
  <c r="JM37" i="3"/>
  <c r="JV38" i="3"/>
  <c r="IQ38" i="3"/>
  <c r="KD38" i="3"/>
  <c r="IY38" i="3"/>
  <c r="KL38" i="3"/>
  <c r="JG38" i="3"/>
  <c r="KT38" i="3"/>
  <c r="JO38" i="3"/>
  <c r="JX39" i="3"/>
  <c r="IS39" i="3"/>
  <c r="KF39" i="3"/>
  <c r="JA39" i="3"/>
  <c r="KN39" i="3"/>
  <c r="JI39" i="3"/>
  <c r="KV39" i="3"/>
  <c r="JQ39" i="3"/>
  <c r="JZ40" i="3"/>
  <c r="IU40" i="3"/>
  <c r="KH40" i="3"/>
  <c r="JC40" i="3"/>
  <c r="KP40" i="3"/>
  <c r="JK40" i="3"/>
  <c r="JT41" i="3"/>
  <c r="IO41" i="3"/>
  <c r="KB41" i="3"/>
  <c r="IW41" i="3"/>
  <c r="KJ41" i="3"/>
  <c r="JE41" i="3"/>
  <c r="KR41" i="3"/>
  <c r="JM41" i="3"/>
  <c r="JV42" i="3"/>
  <c r="IQ42" i="3"/>
  <c r="KD42" i="3"/>
  <c r="IY42" i="3"/>
  <c r="KL42" i="3"/>
  <c r="JG42" i="3"/>
  <c r="KT42" i="3"/>
  <c r="JO42" i="3"/>
  <c r="JX43" i="3"/>
  <c r="IS43" i="3"/>
  <c r="KF43" i="3"/>
  <c r="JA43" i="3"/>
  <c r="KN43" i="3"/>
  <c r="JI43" i="3"/>
  <c r="KV43" i="3"/>
  <c r="JQ43" i="3"/>
  <c r="JZ44" i="3"/>
  <c r="IU44" i="3"/>
  <c r="KH44" i="3"/>
  <c r="JC44" i="3"/>
  <c r="KP44" i="3"/>
  <c r="JK44" i="3"/>
  <c r="JT45" i="3"/>
  <c r="IO45" i="3"/>
  <c r="KB45" i="3"/>
  <c r="IW45" i="3"/>
  <c r="KJ45" i="3"/>
  <c r="JE45" i="3"/>
  <c r="KR45" i="3"/>
  <c r="JM45" i="3"/>
  <c r="JV46" i="3"/>
  <c r="IQ46" i="3"/>
  <c r="KD46" i="3"/>
  <c r="IY46" i="3"/>
  <c r="KL46" i="3"/>
  <c r="JG46" i="3"/>
  <c r="KT46" i="3"/>
  <c r="JO46" i="3"/>
  <c r="JX47" i="3"/>
  <c r="IS47" i="3"/>
  <c r="KF47" i="3"/>
  <c r="JA47" i="3"/>
  <c r="KN47" i="3"/>
  <c r="JI47" i="3"/>
  <c r="KV47" i="3"/>
  <c r="JQ47" i="3"/>
  <c r="JZ48" i="3"/>
  <c r="IU48" i="3"/>
  <c r="KH48" i="3"/>
  <c r="JC48" i="3"/>
  <c r="KP48" i="3"/>
  <c r="JK48" i="3"/>
  <c r="JT49" i="3"/>
  <c r="IO49" i="3"/>
  <c r="KB49" i="3"/>
  <c r="IW49" i="3"/>
  <c r="KJ49" i="3"/>
  <c r="JE49" i="3"/>
  <c r="KR49" i="3"/>
  <c r="JM49" i="3"/>
  <c r="JV50" i="3"/>
  <c r="IQ50" i="3"/>
  <c r="KD50" i="3"/>
  <c r="IY50" i="3"/>
  <c r="KL50" i="3"/>
  <c r="JG50" i="3"/>
  <c r="KT50" i="3"/>
  <c r="JO50" i="3"/>
  <c r="JX51" i="3"/>
  <c r="IS51" i="3"/>
  <c r="KF51" i="3"/>
  <c r="JA51" i="3"/>
  <c r="KN51" i="3"/>
  <c r="JI51" i="3"/>
  <c r="KV51" i="3"/>
  <c r="JQ51" i="3"/>
  <c r="JZ52" i="3"/>
  <c r="IU52" i="3"/>
  <c r="KH52" i="3"/>
  <c r="JC52" i="3"/>
  <c r="KP52" i="3"/>
  <c r="JK52" i="3"/>
  <c r="JT53" i="3"/>
  <c r="IO53" i="3"/>
  <c r="KB53" i="3"/>
  <c r="IW53" i="3"/>
  <c r="KJ53" i="3"/>
  <c r="JE53" i="3"/>
  <c r="KR53" i="3"/>
  <c r="JM53" i="3"/>
  <c r="JV54" i="3"/>
  <c r="IQ54" i="3"/>
  <c r="KD54" i="3"/>
  <c r="IY54" i="3"/>
  <c r="KL54" i="3"/>
  <c r="JG54" i="3"/>
  <c r="KT54" i="3"/>
  <c r="JO54" i="3"/>
  <c r="JX55" i="3"/>
  <c r="IS55" i="3"/>
  <c r="KF55" i="3"/>
  <c r="JA55" i="3"/>
  <c r="KN55" i="3"/>
  <c r="JI55" i="3"/>
  <c r="KV55" i="3"/>
  <c r="JQ55" i="3"/>
  <c r="JZ56" i="3"/>
  <c r="IU56" i="3"/>
  <c r="KH56" i="3"/>
  <c r="JC56" i="3"/>
  <c r="KP56" i="3"/>
  <c r="JK56" i="3"/>
  <c r="JT57" i="3"/>
  <c r="IO57" i="3"/>
  <c r="KB57" i="3"/>
  <c r="IW57" i="3"/>
  <c r="KJ57" i="3"/>
  <c r="JE57" i="3"/>
  <c r="KR57" i="3"/>
  <c r="JM57" i="3"/>
  <c r="JV58" i="3"/>
  <c r="IQ58" i="3"/>
  <c r="KD58" i="3"/>
  <c r="IY58" i="3"/>
  <c r="KL58" i="3"/>
  <c r="JG58" i="3"/>
  <c r="KT58" i="3"/>
  <c r="JO58" i="3"/>
  <c r="JX59" i="3"/>
  <c r="IS59" i="3"/>
  <c r="KF59" i="3"/>
  <c r="JA59" i="3"/>
  <c r="KN59" i="3"/>
  <c r="JI59" i="3"/>
  <c r="KV59" i="3"/>
  <c r="JQ59" i="3"/>
  <c r="JZ60" i="3"/>
  <c r="IU60" i="3"/>
  <c r="KH60" i="3"/>
  <c r="JC60" i="3"/>
  <c r="KP60" i="3"/>
  <c r="JK60" i="3"/>
  <c r="JT61" i="3"/>
  <c r="IO61" i="3"/>
  <c r="KB61" i="3"/>
  <c r="IW61" i="3"/>
  <c r="KJ61" i="3"/>
  <c r="JE61" i="3"/>
  <c r="KR61" i="3"/>
  <c r="JM61" i="3"/>
  <c r="JV62" i="3"/>
  <c r="IQ62" i="3"/>
  <c r="KD62" i="3"/>
  <c r="IY62" i="3"/>
  <c r="KL62" i="3"/>
  <c r="JG62" i="3"/>
  <c r="KT62" i="3"/>
  <c r="JO62" i="3"/>
  <c r="JX63" i="3"/>
  <c r="IS63" i="3"/>
  <c r="KF63" i="3"/>
  <c r="JA63" i="3"/>
  <c r="KN63" i="3"/>
  <c r="JI63" i="3"/>
  <c r="KV63" i="3"/>
  <c r="JQ63" i="3"/>
  <c r="JZ64" i="3"/>
  <c r="IU64" i="3"/>
  <c r="KH64" i="3"/>
  <c r="JC64" i="3"/>
  <c r="KP64" i="3"/>
  <c r="JK64" i="3"/>
  <c r="JT65" i="3"/>
  <c r="IO65" i="3"/>
  <c r="KB65" i="3"/>
  <c r="IW65" i="3"/>
  <c r="KJ65" i="3"/>
  <c r="JE65" i="3"/>
  <c r="KR65" i="3"/>
  <c r="JM65" i="3"/>
  <c r="JV66" i="3"/>
  <c r="IQ66" i="3"/>
  <c r="KD66" i="3"/>
  <c r="IY66" i="3"/>
  <c r="KL66" i="3"/>
  <c r="JG66" i="3"/>
  <c r="KT66" i="3"/>
  <c r="JO66" i="3"/>
  <c r="JX67" i="3"/>
  <c r="IS67" i="3"/>
  <c r="KF67" i="3"/>
  <c r="JA67" i="3"/>
  <c r="KN67" i="3"/>
  <c r="JI67" i="3"/>
  <c r="KV67" i="3"/>
  <c r="JQ67" i="3"/>
  <c r="JZ68" i="3"/>
  <c r="IU68" i="3"/>
  <c r="KH68" i="3"/>
  <c r="JC68" i="3"/>
  <c r="KP68" i="3"/>
  <c r="JK68" i="3"/>
  <c r="JT69" i="3"/>
  <c r="IO69" i="3"/>
  <c r="KB69" i="3"/>
  <c r="IW69" i="3"/>
  <c r="KJ69" i="3"/>
  <c r="JE69" i="3"/>
  <c r="KR69" i="3"/>
  <c r="JM69" i="3"/>
  <c r="JV70" i="3"/>
  <c r="IQ70" i="3"/>
  <c r="KD70" i="3"/>
  <c r="IY70" i="3"/>
  <c r="KL70" i="3"/>
  <c r="JG70" i="3"/>
  <c r="KT70" i="3"/>
  <c r="JO70" i="3"/>
  <c r="JX71" i="3"/>
  <c r="IS71" i="3"/>
  <c r="KF71" i="3"/>
  <c r="JA71" i="3"/>
  <c r="KN71" i="3"/>
  <c r="JI71" i="3"/>
  <c r="KV71" i="3"/>
  <c r="JQ71" i="3"/>
  <c r="JZ72" i="3"/>
  <c r="IU72" i="3"/>
  <c r="KH72" i="3"/>
  <c r="JC72" i="3"/>
  <c r="KP72" i="3"/>
  <c r="JK72" i="3"/>
  <c r="JT73" i="3"/>
  <c r="IO73" i="3"/>
  <c r="KB73" i="3"/>
  <c r="IW73" i="3"/>
  <c r="KJ73" i="3"/>
  <c r="JE73" i="3"/>
  <c r="KR73" i="3"/>
  <c r="JM73" i="3"/>
  <c r="JV74" i="3"/>
  <c r="IQ74" i="3"/>
  <c r="KD74" i="3"/>
  <c r="IY74" i="3"/>
  <c r="KL74" i="3"/>
  <c r="JG74" i="3"/>
  <c r="KT74" i="3"/>
  <c r="JO74" i="3"/>
  <c r="JX75" i="3"/>
  <c r="IS75" i="3"/>
  <c r="KF75" i="3"/>
  <c r="JA75" i="3"/>
  <c r="KN75" i="3"/>
  <c r="JI75" i="3"/>
  <c r="KV75" i="3"/>
  <c r="JQ75" i="3"/>
  <c r="JZ76" i="3"/>
  <c r="IU76" i="3"/>
  <c r="KH76" i="3"/>
  <c r="JC76" i="3"/>
  <c r="KP76" i="3"/>
  <c r="JK76" i="3"/>
  <c r="JT77" i="3"/>
  <c r="IO77" i="3"/>
  <c r="KB77" i="3"/>
  <c r="IW77" i="3"/>
  <c r="KJ77" i="3"/>
  <c r="JE77" i="3"/>
  <c r="KR77" i="3"/>
  <c r="JM77" i="3"/>
  <c r="JV78" i="3"/>
  <c r="IQ78" i="3"/>
  <c r="KD78" i="3"/>
  <c r="IY78" i="3"/>
  <c r="KL78" i="3"/>
  <c r="JG78" i="3"/>
  <c r="KT78" i="3"/>
  <c r="JO78" i="3"/>
  <c r="JX79" i="3"/>
  <c r="IS79" i="3"/>
  <c r="KF79" i="3"/>
  <c r="JA79" i="3"/>
  <c r="KN79" i="3"/>
  <c r="JI79" i="3"/>
  <c r="KV79" i="3"/>
  <c r="JQ79" i="3"/>
  <c r="JZ80" i="3"/>
  <c r="IU80" i="3"/>
  <c r="KH80" i="3"/>
  <c r="JC80" i="3"/>
  <c r="KP80" i="3"/>
  <c r="JK80" i="3"/>
  <c r="JT81" i="3"/>
  <c r="IO81" i="3"/>
  <c r="KB81" i="3"/>
  <c r="IW81" i="3"/>
  <c r="KJ81" i="3"/>
  <c r="JE81" i="3"/>
  <c r="KR81" i="3"/>
  <c r="JM81" i="3"/>
  <c r="JV82" i="3"/>
  <c r="IQ82" i="3"/>
  <c r="KD82" i="3"/>
  <c r="IY82" i="3"/>
  <c r="KL82" i="3"/>
  <c r="JG82" i="3"/>
  <c r="KT82" i="3"/>
  <c r="JO82" i="3"/>
  <c r="JX83" i="3"/>
  <c r="IS83" i="3"/>
  <c r="KF83" i="3"/>
  <c r="JA83" i="3"/>
  <c r="KN83" i="3"/>
  <c r="JI83" i="3"/>
  <c r="KV83" i="3"/>
  <c r="JQ83" i="3"/>
  <c r="JZ84" i="3"/>
  <c r="IU84" i="3"/>
  <c r="KH84" i="3"/>
  <c r="JC84" i="3"/>
  <c r="KP84" i="3"/>
  <c r="JK84" i="3"/>
  <c r="JT85" i="3"/>
  <c r="IO85" i="3"/>
  <c r="KB85" i="3"/>
  <c r="IW85" i="3"/>
  <c r="KJ85" i="3"/>
  <c r="JE85" i="3"/>
  <c r="KR85" i="3"/>
  <c r="JM85" i="3"/>
  <c r="JV86" i="3"/>
  <c r="IQ86" i="3"/>
  <c r="KD86" i="3"/>
  <c r="IY86" i="3"/>
  <c r="KL86" i="3"/>
  <c r="JG86" i="3"/>
  <c r="KT86" i="3"/>
  <c r="JO86" i="3"/>
  <c r="JX87" i="3"/>
  <c r="IS87" i="3"/>
  <c r="KF87" i="3"/>
  <c r="JA87" i="3"/>
  <c r="KN87" i="3"/>
  <c r="JI87" i="3"/>
  <c r="KV87" i="3"/>
  <c r="JQ87" i="3"/>
  <c r="JZ88" i="3"/>
  <c r="IU88" i="3"/>
  <c r="KH88" i="3"/>
  <c r="JC88" i="3"/>
  <c r="KP88" i="3"/>
  <c r="JK88" i="3"/>
  <c r="JT89" i="3"/>
  <c r="IO89" i="3"/>
  <c r="KB89" i="3"/>
  <c r="IW89" i="3"/>
  <c r="KJ89" i="3"/>
  <c r="JE89" i="3"/>
  <c r="KR89" i="3"/>
  <c r="JM89" i="3"/>
  <c r="JV90" i="3"/>
  <c r="IQ90" i="3"/>
  <c r="KD90" i="3"/>
  <c r="IY90" i="3"/>
  <c r="KL90" i="3"/>
  <c r="JG90" i="3"/>
  <c r="KT90" i="3"/>
  <c r="JO90" i="3"/>
  <c r="JX91" i="3"/>
  <c r="IS91" i="3"/>
  <c r="KF91" i="3"/>
  <c r="JA91" i="3"/>
  <c r="KN91" i="3"/>
  <c r="JI91" i="3"/>
  <c r="KV91" i="3"/>
  <c r="JQ91" i="3"/>
  <c r="JZ92" i="3"/>
  <c r="IU92" i="3"/>
  <c r="KH92" i="3"/>
  <c r="JC92" i="3"/>
  <c r="KP92" i="3"/>
  <c r="JK92" i="3"/>
  <c r="JT93" i="3"/>
  <c r="IO93" i="3"/>
  <c r="KB93" i="3"/>
  <c r="IW93" i="3"/>
  <c r="KJ93" i="3"/>
  <c r="JE93" i="3"/>
  <c r="KR93" i="3"/>
  <c r="JM93" i="3"/>
  <c r="JV94" i="3"/>
  <c r="IQ94" i="3"/>
  <c r="KD94" i="3"/>
  <c r="IY94" i="3"/>
  <c r="KL94" i="3"/>
  <c r="JG94" i="3"/>
  <c r="KT94" i="3"/>
  <c r="JO94" i="3"/>
  <c r="JX95" i="3"/>
  <c r="IS95" i="3"/>
  <c r="KF95" i="3"/>
  <c r="JA95" i="3"/>
  <c r="JI95" i="3"/>
  <c r="KN95" i="3"/>
  <c r="KV95" i="3"/>
  <c r="JQ95" i="3"/>
  <c r="IU96" i="3"/>
  <c r="JZ96" i="3"/>
  <c r="KH96" i="3"/>
  <c r="JC96" i="3"/>
  <c r="JK96" i="3"/>
  <c r="KP96" i="3"/>
  <c r="JT97" i="3"/>
  <c r="IO97" i="3"/>
  <c r="IW97" i="3"/>
  <c r="KB97" i="3"/>
  <c r="KJ97" i="3"/>
  <c r="JE97" i="3"/>
  <c r="JM97" i="3"/>
  <c r="KR97" i="3"/>
  <c r="JV98" i="3"/>
  <c r="IQ98" i="3"/>
  <c r="IY98" i="3"/>
  <c r="KD98" i="3"/>
  <c r="KL98" i="3"/>
  <c r="JG98" i="3"/>
  <c r="JO98" i="3"/>
  <c r="KT98" i="3"/>
  <c r="JX99" i="3"/>
  <c r="IS99" i="3"/>
  <c r="JA99" i="3"/>
  <c r="KF99" i="3"/>
  <c r="KN99" i="3"/>
  <c r="JI99" i="3"/>
  <c r="JQ99" i="3"/>
  <c r="KV99" i="3"/>
  <c r="IU100" i="3"/>
  <c r="JZ100" i="3"/>
  <c r="JC100" i="3"/>
  <c r="KH100" i="3"/>
  <c r="JK100" i="3"/>
  <c r="KP100" i="3"/>
  <c r="IO101" i="3"/>
  <c r="JT101" i="3"/>
  <c r="IW101" i="3"/>
  <c r="KB101" i="3"/>
  <c r="JE101" i="3"/>
  <c r="KJ101" i="3"/>
  <c r="JM101" i="3"/>
  <c r="KR101" i="3"/>
  <c r="IQ102" i="3"/>
  <c r="JV102" i="3"/>
  <c r="IY102" i="3"/>
  <c r="KD102" i="3"/>
  <c r="JG102" i="3"/>
  <c r="KL102" i="3"/>
  <c r="JO102" i="3"/>
  <c r="KT102" i="3"/>
  <c r="IS103" i="3"/>
  <c r="JX103" i="3"/>
  <c r="JA103" i="3"/>
  <c r="KF103" i="3"/>
  <c r="JI103" i="3"/>
  <c r="KN103" i="3"/>
  <c r="JQ103" i="3"/>
  <c r="KV103" i="3"/>
  <c r="IU104" i="3"/>
  <c r="JZ104" i="3"/>
  <c r="JC104" i="3"/>
  <c r="KH104" i="3"/>
  <c r="JK104" i="3"/>
  <c r="KP104" i="3"/>
  <c r="IO105" i="3"/>
  <c r="JT105" i="3"/>
  <c r="IW105" i="3"/>
  <c r="KB105" i="3"/>
  <c r="JE105" i="3"/>
  <c r="KJ105" i="3"/>
  <c r="JM105" i="3"/>
  <c r="KR105" i="3"/>
  <c r="IQ106" i="3"/>
  <c r="JV106" i="3"/>
  <c r="IY106" i="3"/>
  <c r="KD106" i="3"/>
  <c r="JG106" i="3"/>
  <c r="KL106" i="3"/>
  <c r="JO106" i="3"/>
  <c r="KT106" i="3"/>
  <c r="IS107" i="3"/>
  <c r="JX107" i="3"/>
  <c r="JA107" i="3"/>
  <c r="KF107" i="3"/>
  <c r="JI107" i="3"/>
  <c r="KN107" i="3"/>
  <c r="JQ107" i="3"/>
  <c r="KV107" i="3"/>
  <c r="IU108" i="3"/>
  <c r="JZ108" i="3"/>
  <c r="JC108" i="3"/>
  <c r="KH108" i="3"/>
  <c r="JK108" i="3"/>
  <c r="KP108" i="3"/>
  <c r="IR12" i="3"/>
  <c r="JW12" i="3"/>
  <c r="IP13" i="3"/>
  <c r="JU13" i="3"/>
  <c r="JS14" i="3"/>
  <c r="IN14" i="3"/>
  <c r="JU15" i="3"/>
  <c r="IP15" i="3"/>
  <c r="JW16" i="3"/>
  <c r="IR16" i="3"/>
  <c r="KC17" i="3"/>
  <c r="IX17" i="3"/>
  <c r="KA18" i="3"/>
  <c r="IV18" i="3"/>
  <c r="KC19" i="3"/>
  <c r="IX19" i="3"/>
  <c r="IZ20" i="3"/>
  <c r="KE20" i="3"/>
  <c r="JF21" i="3"/>
  <c r="KK21" i="3"/>
  <c r="JH22" i="3"/>
  <c r="KM22" i="3"/>
  <c r="JJ23" i="3"/>
  <c r="KO23" i="3"/>
  <c r="JL24" i="3"/>
  <c r="KQ24" i="3"/>
  <c r="KS25" i="3"/>
  <c r="JN25" i="3"/>
  <c r="JP26" i="3"/>
  <c r="KU26" i="3"/>
  <c r="JS28" i="3"/>
  <c r="IN28" i="3"/>
  <c r="JU29" i="3"/>
  <c r="IP29" i="3"/>
  <c r="JW30" i="3"/>
  <c r="IR30" i="3"/>
  <c r="JU31" i="3"/>
  <c r="IP31" i="3"/>
  <c r="JW32" i="3"/>
  <c r="IR32" i="3"/>
  <c r="KC33" i="3"/>
  <c r="IX33" i="3"/>
  <c r="KE34" i="3"/>
  <c r="IZ34" i="3"/>
  <c r="KG35" i="3"/>
  <c r="JB35" i="3"/>
  <c r="KI36" i="3"/>
  <c r="JD36" i="3"/>
  <c r="KK37" i="3"/>
  <c r="JF37" i="3"/>
  <c r="KM38" i="3"/>
  <c r="JH38" i="3"/>
  <c r="KO39" i="3"/>
  <c r="JJ39" i="3"/>
  <c r="KM40" i="3"/>
  <c r="JH40" i="3"/>
  <c r="KO41" i="3"/>
  <c r="JJ41" i="3"/>
  <c r="KQ42" i="3"/>
  <c r="JL42" i="3"/>
  <c r="JS44" i="3"/>
  <c r="IN44" i="3"/>
  <c r="JU45" i="3"/>
  <c r="IP45" i="3"/>
  <c r="JS46" i="3"/>
  <c r="IN46" i="3"/>
  <c r="KU46" i="3"/>
  <c r="JP46" i="3"/>
  <c r="JS48" i="3"/>
  <c r="IN48" i="3"/>
  <c r="JU49" i="3"/>
  <c r="IP49" i="3"/>
  <c r="JW50" i="3"/>
  <c r="IR50" i="3"/>
  <c r="JY51" i="3"/>
  <c r="IT51" i="3"/>
  <c r="KE52" i="3"/>
  <c r="IZ52" i="3"/>
  <c r="KC53" i="3"/>
  <c r="IX53" i="3"/>
  <c r="KE54" i="3"/>
  <c r="IZ54" i="3"/>
  <c r="JF55" i="3"/>
  <c r="KK55" i="3"/>
  <c r="KQ56" i="3"/>
  <c r="JL56" i="3"/>
  <c r="KS57" i="3"/>
  <c r="JN57" i="3"/>
  <c r="KU58" i="3"/>
  <c r="JP58" i="3"/>
  <c r="JN59" i="3"/>
  <c r="KS59" i="3"/>
  <c r="JU61" i="3"/>
  <c r="IP61" i="3"/>
  <c r="KS61" i="3"/>
  <c r="JN61" i="3"/>
  <c r="KU62" i="3"/>
  <c r="JP62" i="3"/>
  <c r="JN63" i="3"/>
  <c r="KS63" i="3"/>
  <c r="JP64" i="3"/>
  <c r="KU64" i="3"/>
  <c r="JW66" i="3"/>
  <c r="IR66" i="3"/>
  <c r="IP67" i="3"/>
  <c r="JU67" i="3"/>
  <c r="KA68" i="3"/>
  <c r="IV68" i="3"/>
  <c r="IT69" i="3"/>
  <c r="JY69" i="3"/>
  <c r="KE70" i="3"/>
  <c r="IZ70" i="3"/>
  <c r="KG71" i="3"/>
  <c r="JB71" i="3"/>
  <c r="IZ72" i="3"/>
  <c r="KE72" i="3"/>
  <c r="IT73" i="3"/>
  <c r="JY73" i="3"/>
  <c r="IV74" i="3"/>
  <c r="KA74" i="3"/>
  <c r="IX75" i="3"/>
  <c r="KC75" i="3"/>
  <c r="KA76" i="3"/>
  <c r="IV76" i="3"/>
  <c r="JU77" i="3"/>
  <c r="IP77" i="3"/>
  <c r="JJ77" i="3"/>
  <c r="KO77" i="3"/>
  <c r="KM78" i="3"/>
  <c r="JH78" i="3"/>
  <c r="KG79" i="3"/>
  <c r="JB79" i="3"/>
  <c r="KA80" i="3"/>
  <c r="IV80" i="3"/>
  <c r="IT81" i="3"/>
  <c r="JY81" i="3"/>
  <c r="IV82" i="3"/>
  <c r="KA82" i="3"/>
  <c r="IX83" i="3"/>
  <c r="KC83" i="3"/>
  <c r="IZ84" i="3"/>
  <c r="KE84" i="3"/>
  <c r="JB85" i="3"/>
  <c r="KG85" i="3"/>
  <c r="KM86" i="3"/>
  <c r="JH86" i="3"/>
  <c r="KG87" i="3"/>
  <c r="JB87" i="3"/>
  <c r="JH88" i="3"/>
  <c r="KM88" i="3"/>
  <c r="JJ89" i="3"/>
  <c r="KO89" i="3"/>
  <c r="JL90" i="3"/>
  <c r="KQ90" i="3"/>
  <c r="JN91" i="3"/>
  <c r="KS91" i="3"/>
  <c r="JP92" i="3"/>
  <c r="KU92" i="3"/>
  <c r="KS93" i="3"/>
  <c r="JN93" i="3"/>
  <c r="IP95" i="3"/>
  <c r="JU95" i="3"/>
  <c r="IR96" i="3"/>
  <c r="JW96" i="3"/>
  <c r="IT97" i="3"/>
  <c r="JY97" i="3"/>
  <c r="IV98" i="3"/>
  <c r="KA98" i="3"/>
  <c r="IX99" i="3"/>
  <c r="KC99" i="3"/>
  <c r="IZ100" i="3"/>
  <c r="KE100" i="3"/>
  <c r="JB101" i="3"/>
  <c r="KG101" i="3"/>
  <c r="KE102" i="3"/>
  <c r="IZ102" i="3"/>
  <c r="KG103" i="3"/>
  <c r="JB103" i="3"/>
  <c r="KI104" i="3"/>
  <c r="JD104" i="3"/>
  <c r="JJ105" i="3"/>
  <c r="KO105" i="3"/>
  <c r="IN12" i="3"/>
  <c r="JS12" i="3"/>
  <c r="KQ12" i="3"/>
  <c r="JL12" i="3"/>
  <c r="KO13" i="3"/>
  <c r="JJ13" i="3"/>
  <c r="KU14" i="3"/>
  <c r="JP14" i="3"/>
  <c r="JS16" i="3"/>
  <c r="IN16" i="3"/>
  <c r="JU17" i="3"/>
  <c r="IP17" i="3"/>
  <c r="JW18" i="3"/>
  <c r="IR18" i="3"/>
  <c r="JU19" i="3"/>
  <c r="IP19" i="3"/>
  <c r="KA20" i="3"/>
  <c r="IV20" i="3"/>
  <c r="KC21" i="3"/>
  <c r="IX21" i="3"/>
  <c r="KE22" i="3"/>
  <c r="IZ22" i="3"/>
  <c r="KG23" i="3"/>
  <c r="JB23" i="3"/>
  <c r="KI24" i="3"/>
  <c r="JD24" i="3"/>
  <c r="JF25" i="3"/>
  <c r="KK25" i="3"/>
  <c r="KM26" i="3"/>
  <c r="JH26" i="3"/>
  <c r="KK27" i="3"/>
  <c r="JF27" i="3"/>
  <c r="KQ28" i="3"/>
  <c r="JL28" i="3"/>
  <c r="KO29" i="3"/>
  <c r="JJ29" i="3"/>
  <c r="KQ30" i="3"/>
  <c r="JL30" i="3"/>
  <c r="JS32" i="3"/>
  <c r="IN32" i="3"/>
  <c r="JU33" i="3"/>
  <c r="IP33" i="3"/>
  <c r="JW34" i="3"/>
  <c r="IR34" i="3"/>
  <c r="JU35" i="3"/>
  <c r="IP35" i="3"/>
  <c r="KA36" i="3"/>
  <c r="IV36" i="3"/>
  <c r="JY37" i="3"/>
  <c r="IT37" i="3"/>
  <c r="KE38" i="3"/>
  <c r="IZ38" i="3"/>
  <c r="KG39" i="3"/>
  <c r="JB39" i="3"/>
  <c r="KE40" i="3"/>
  <c r="IZ40" i="3"/>
  <c r="KK41" i="3"/>
  <c r="JF41" i="3"/>
  <c r="KM42" i="3"/>
  <c r="JH42" i="3"/>
  <c r="KK43" i="3"/>
  <c r="JF43" i="3"/>
  <c r="KM44" i="3"/>
  <c r="JH44" i="3"/>
  <c r="KO45" i="3"/>
  <c r="JJ45" i="3"/>
  <c r="KC47" i="3"/>
  <c r="IX47" i="3"/>
  <c r="KE48" i="3"/>
  <c r="IZ48" i="3"/>
  <c r="KG49" i="3"/>
  <c r="JB49" i="3"/>
  <c r="KI50" i="3"/>
  <c r="JD50" i="3"/>
  <c r="KK51" i="3"/>
  <c r="JF51" i="3"/>
  <c r="KM52" i="3"/>
  <c r="JH52" i="3"/>
  <c r="JJ53" i="3"/>
  <c r="KO53" i="3"/>
  <c r="JL54" i="3"/>
  <c r="KQ54" i="3"/>
  <c r="JN55" i="3"/>
  <c r="KS55" i="3"/>
  <c r="JP56" i="3"/>
  <c r="KU56" i="3"/>
  <c r="JW58" i="3"/>
  <c r="IR58" i="3"/>
  <c r="JY59" i="3"/>
  <c r="IT59" i="3"/>
  <c r="KA60" i="3"/>
  <c r="IV60" i="3"/>
  <c r="KC61" i="3"/>
  <c r="IX61" i="3"/>
  <c r="JD62" i="3"/>
  <c r="KI62" i="3"/>
  <c r="KO63" i="3"/>
  <c r="JJ63" i="3"/>
  <c r="KQ64" i="3"/>
  <c r="JL64" i="3"/>
  <c r="KS65" i="3"/>
  <c r="JN65" i="3"/>
  <c r="KU66" i="3"/>
  <c r="JP66" i="3"/>
  <c r="JN67" i="3"/>
  <c r="KS67" i="3"/>
  <c r="JP68" i="3"/>
  <c r="KU68" i="3"/>
  <c r="JW70" i="3"/>
  <c r="IR70" i="3"/>
  <c r="JY71" i="3"/>
  <c r="IT71" i="3"/>
  <c r="KA72" i="3"/>
  <c r="IV72" i="3"/>
  <c r="KK73" i="3"/>
  <c r="JF73" i="3"/>
  <c r="KM74" i="3"/>
  <c r="JH74" i="3"/>
  <c r="JN75" i="3"/>
  <c r="KS75" i="3"/>
  <c r="KQ76" i="3"/>
  <c r="JL76" i="3"/>
  <c r="KK77" i="3"/>
  <c r="JF77" i="3"/>
  <c r="KE78" i="3"/>
  <c r="IZ78" i="3"/>
  <c r="JY79" i="3"/>
  <c r="IT79" i="3"/>
  <c r="JS80" i="3"/>
  <c r="IN80" i="3"/>
  <c r="JU81" i="3"/>
  <c r="IP81" i="3"/>
  <c r="JW82" i="3"/>
  <c r="IR82" i="3"/>
  <c r="JY83" i="3"/>
  <c r="IT83" i="3"/>
  <c r="IR84" i="3"/>
  <c r="JW84" i="3"/>
  <c r="KC85" i="3"/>
  <c r="IX85" i="3"/>
  <c r="JW86" i="3"/>
  <c r="IR86" i="3"/>
  <c r="IX87" i="3"/>
  <c r="KC87" i="3"/>
  <c r="IZ88" i="3"/>
  <c r="KE88" i="3"/>
  <c r="KC89" i="3"/>
  <c r="IX89" i="3"/>
  <c r="KE90" i="3"/>
  <c r="IZ90" i="3"/>
  <c r="KG91" i="3"/>
  <c r="JB91" i="3"/>
  <c r="KI92" i="3"/>
  <c r="JD92" i="3"/>
  <c r="JJ93" i="3"/>
  <c r="KO93" i="3"/>
  <c r="JL94" i="3"/>
  <c r="KQ94" i="3"/>
  <c r="JN95" i="3"/>
  <c r="KS95" i="3"/>
  <c r="JP96" i="3"/>
  <c r="KU96" i="3"/>
  <c r="IN98" i="3"/>
  <c r="JS98" i="3"/>
  <c r="IP99" i="3"/>
  <c r="JU99" i="3"/>
  <c r="IR100" i="3"/>
  <c r="JW100" i="3"/>
  <c r="IT101" i="3"/>
  <c r="JY101" i="3"/>
  <c r="IV102" i="3"/>
  <c r="KA102" i="3"/>
  <c r="IX103" i="3"/>
  <c r="KC103" i="3"/>
  <c r="KA104" i="3"/>
  <c r="IV104" i="3"/>
  <c r="KC105" i="3"/>
  <c r="IX105" i="3"/>
  <c r="JD106" i="3"/>
  <c r="KI106" i="3"/>
  <c r="IX107" i="3"/>
  <c r="KC107" i="3"/>
  <c r="IR108" i="3"/>
  <c r="JW108" i="3"/>
  <c r="KQ108" i="3"/>
  <c r="JL108" i="3"/>
  <c r="JT12" i="3"/>
  <c r="IO12" i="3"/>
  <c r="KB12" i="3"/>
  <c r="IW12" i="3"/>
  <c r="JV13" i="3"/>
  <c r="IQ13" i="3"/>
  <c r="KL13" i="3"/>
  <c r="JG13" i="3"/>
  <c r="JX14" i="3"/>
  <c r="IS14" i="3"/>
  <c r="KV14" i="3"/>
  <c r="JQ14" i="3"/>
  <c r="KP15" i="3"/>
  <c r="JK15" i="3"/>
  <c r="KR16" i="3"/>
  <c r="JM16" i="3"/>
  <c r="KL17" i="3"/>
  <c r="JG17" i="3"/>
  <c r="KF18" i="3"/>
  <c r="JA18" i="3"/>
  <c r="JZ19" i="3"/>
  <c r="IU19" i="3"/>
  <c r="JT20" i="3"/>
  <c r="IO20" i="3"/>
  <c r="JV21" i="3"/>
  <c r="IQ21" i="3"/>
  <c r="JX22" i="3"/>
  <c r="IS22" i="3"/>
  <c r="KV22" i="3"/>
  <c r="JQ22" i="3"/>
  <c r="KP23" i="3"/>
  <c r="JK23" i="3"/>
  <c r="KR24" i="3"/>
  <c r="JM24" i="3"/>
  <c r="KL25" i="3"/>
  <c r="JG25" i="3"/>
  <c r="KF26" i="3"/>
  <c r="JA26" i="3"/>
  <c r="JZ27" i="3"/>
  <c r="IU27" i="3"/>
  <c r="JT28" i="3"/>
  <c r="IO28" i="3"/>
  <c r="KR28" i="3"/>
  <c r="JM28" i="3"/>
  <c r="KL29" i="3"/>
  <c r="JG29" i="3"/>
  <c r="KV30" i="3"/>
  <c r="JQ30" i="3"/>
  <c r="KN34" i="3"/>
  <c r="JI34" i="3"/>
  <c r="JI62" i="3"/>
  <c r="KN62" i="3"/>
  <c r="KV33" i="3"/>
  <c r="JQ33" i="3"/>
  <c r="JZ74" i="3"/>
  <c r="IU74" i="3"/>
  <c r="KP74" i="3"/>
  <c r="JK74" i="3"/>
  <c r="KB75" i="3"/>
  <c r="IW75" i="3"/>
  <c r="KR75" i="3"/>
  <c r="JM75" i="3"/>
  <c r="KD76" i="3"/>
  <c r="IY76" i="3"/>
  <c r="KT76" i="3"/>
  <c r="JO76" i="3"/>
  <c r="KF77" i="3"/>
  <c r="JA77" i="3"/>
  <c r="KV77" i="3"/>
  <c r="JQ77" i="3"/>
  <c r="KH78" i="3"/>
  <c r="JC78" i="3"/>
  <c r="JT79" i="3"/>
  <c r="IO79" i="3"/>
  <c r="KJ79" i="3"/>
  <c r="JE79" i="3"/>
  <c r="JV80" i="3"/>
  <c r="IQ80" i="3"/>
  <c r="KL80" i="3"/>
  <c r="JG80" i="3"/>
  <c r="KF81" i="3"/>
  <c r="JA81" i="3"/>
  <c r="KV81" i="3"/>
  <c r="JQ81" i="3"/>
  <c r="KP82" i="3"/>
  <c r="JK82" i="3"/>
  <c r="KJ83" i="3"/>
  <c r="JE83" i="3"/>
  <c r="JV84" i="3"/>
  <c r="IQ84" i="3"/>
  <c r="KT84" i="3"/>
  <c r="JO84" i="3"/>
  <c r="KF85" i="3"/>
  <c r="JA85" i="3"/>
  <c r="JZ86" i="3"/>
  <c r="IU86" i="3"/>
  <c r="JT87" i="3"/>
  <c r="IO87" i="3"/>
  <c r="KJ87" i="3"/>
  <c r="JE87" i="3"/>
  <c r="KD88" i="3"/>
  <c r="IY88" i="3"/>
  <c r="KT88" i="3"/>
  <c r="JO88" i="3"/>
  <c r="KN89" i="3"/>
  <c r="JI89" i="3"/>
  <c r="JZ90" i="3"/>
  <c r="IU90" i="3"/>
  <c r="KP90" i="3"/>
  <c r="JK90" i="3"/>
  <c r="KB91" i="3"/>
  <c r="IW91" i="3"/>
  <c r="KR91" i="3"/>
  <c r="JM91" i="3"/>
  <c r="KD92" i="3"/>
  <c r="IY92" i="3"/>
  <c r="KT92" i="3"/>
  <c r="JO92" i="3"/>
  <c r="KF93" i="3"/>
  <c r="JA93" i="3"/>
  <c r="KV93" i="3"/>
  <c r="JQ93" i="3"/>
  <c r="KH94" i="3"/>
  <c r="JC94" i="3"/>
  <c r="JT95" i="3"/>
  <c r="IO95" i="3"/>
  <c r="KB95" i="3"/>
  <c r="IW95" i="3"/>
  <c r="KR95" i="3"/>
  <c r="JM95" i="3"/>
  <c r="KD96" i="3"/>
  <c r="IY96" i="3"/>
  <c r="KT96" i="3"/>
  <c r="JO96" i="3"/>
  <c r="KF97" i="3"/>
  <c r="JA97" i="3"/>
  <c r="JZ98" i="3"/>
  <c r="IU98" i="3"/>
  <c r="KP98" i="3"/>
  <c r="JK98" i="3"/>
  <c r="KB99" i="3"/>
  <c r="IW99" i="3"/>
  <c r="KR99" i="3"/>
  <c r="JM99" i="3"/>
  <c r="JV100" i="3"/>
  <c r="IQ100" i="3"/>
  <c r="KL100" i="3"/>
  <c r="JG100" i="3"/>
  <c r="KT100" i="3"/>
  <c r="JO100" i="3"/>
  <c r="JX101" i="3"/>
  <c r="IS101" i="3"/>
  <c r="KF101" i="3"/>
  <c r="JA101" i="3"/>
  <c r="KN101" i="3"/>
  <c r="JI101" i="3"/>
  <c r="KV101" i="3"/>
  <c r="JQ101" i="3"/>
  <c r="JZ102" i="3"/>
  <c r="IU102" i="3"/>
  <c r="KH102" i="3"/>
  <c r="JC102" i="3"/>
  <c r="KP102" i="3"/>
  <c r="JK102" i="3"/>
  <c r="JT103" i="3"/>
  <c r="IO103" i="3"/>
  <c r="KB103" i="3"/>
  <c r="IW103" i="3"/>
  <c r="KJ103" i="3"/>
  <c r="JE103" i="3"/>
  <c r="KR103" i="3"/>
  <c r="JM103" i="3"/>
  <c r="JV104" i="3"/>
  <c r="IQ104" i="3"/>
  <c r="KD104" i="3"/>
  <c r="IY104" i="3"/>
  <c r="KL104" i="3"/>
  <c r="JG104" i="3"/>
  <c r="KT104" i="3"/>
  <c r="JO104" i="3"/>
  <c r="JX105" i="3"/>
  <c r="IS105" i="3"/>
  <c r="JX12" i="3"/>
  <c r="IS12" i="3"/>
  <c r="KN12" i="3"/>
  <c r="JI12" i="3"/>
  <c r="JZ13" i="3"/>
  <c r="IU13" i="3"/>
  <c r="KH13" i="3"/>
  <c r="JC13" i="3"/>
  <c r="JT14" i="3"/>
  <c r="IO14" i="3"/>
  <c r="KR14" i="3"/>
  <c r="JM14" i="3"/>
  <c r="KD15" i="3"/>
  <c r="IY15" i="3"/>
  <c r="KL15" i="3"/>
  <c r="JG15" i="3"/>
  <c r="JX16" i="3"/>
  <c r="IS16" i="3"/>
  <c r="KN16" i="3"/>
  <c r="JI16" i="3"/>
  <c r="KV16" i="3"/>
  <c r="JQ16" i="3"/>
  <c r="KH17" i="3"/>
  <c r="JC17" i="3"/>
  <c r="KP17" i="3"/>
  <c r="JK17" i="3"/>
  <c r="KB18" i="3"/>
  <c r="IW18" i="3"/>
  <c r="KR18" i="3"/>
  <c r="JM18" i="3"/>
  <c r="KD19" i="3"/>
  <c r="IY19" i="3"/>
  <c r="KT19" i="3"/>
  <c r="JO19" i="3"/>
  <c r="KF20" i="3"/>
  <c r="JA20" i="3"/>
  <c r="KN20" i="3"/>
  <c r="JI20" i="3"/>
  <c r="KV20" i="3"/>
  <c r="JQ20" i="3"/>
  <c r="KP21" i="3"/>
  <c r="JK21" i="3"/>
  <c r="KJ22" i="3"/>
  <c r="JE22" i="3"/>
  <c r="KD23" i="3"/>
  <c r="IY23" i="3"/>
  <c r="KT23" i="3"/>
  <c r="JO23" i="3"/>
  <c r="KF24" i="3"/>
  <c r="JA24" i="3"/>
  <c r="KV24" i="3"/>
  <c r="JQ24" i="3"/>
  <c r="JZ25" i="3"/>
  <c r="IU25" i="3"/>
  <c r="KP25" i="3"/>
  <c r="JK25" i="3"/>
  <c r="KB26" i="3"/>
  <c r="IW26" i="3"/>
  <c r="KR26" i="3"/>
  <c r="JM26" i="3"/>
  <c r="KD27" i="3"/>
  <c r="IY27" i="3"/>
  <c r="KT27" i="3"/>
  <c r="JO27" i="3"/>
  <c r="KF28" i="3"/>
  <c r="JA28" i="3"/>
  <c r="KV28" i="3"/>
  <c r="JQ28" i="3"/>
  <c r="KH29" i="3"/>
  <c r="JC29" i="3"/>
  <c r="JT30" i="3"/>
  <c r="IO30" i="3"/>
  <c r="KJ30" i="3"/>
  <c r="JE30" i="3"/>
  <c r="KR30" i="3"/>
  <c r="JM30" i="3"/>
  <c r="KD31" i="3"/>
  <c r="IY31" i="3"/>
  <c r="KT31" i="3"/>
  <c r="JO31" i="3"/>
  <c r="JA32" i="3"/>
  <c r="KF32" i="3"/>
  <c r="JQ32" i="3"/>
  <c r="KV32" i="3"/>
  <c r="JC33" i="3"/>
  <c r="KH33" i="3"/>
  <c r="IO34" i="3"/>
  <c r="JT34" i="3"/>
  <c r="JE34" i="3"/>
  <c r="KJ34" i="3"/>
  <c r="JM34" i="3"/>
  <c r="KR34" i="3"/>
  <c r="IY35" i="3"/>
  <c r="KD35" i="3"/>
  <c r="JO35" i="3"/>
  <c r="KT35" i="3"/>
  <c r="JA36" i="3"/>
  <c r="KF36" i="3"/>
  <c r="JQ36" i="3"/>
  <c r="KV36" i="3"/>
  <c r="JC37" i="3"/>
  <c r="KH37" i="3"/>
  <c r="JK37" i="3"/>
  <c r="KP37" i="3"/>
  <c r="IW38" i="3"/>
  <c r="KB38" i="3"/>
  <c r="JM38" i="3"/>
  <c r="KR38" i="3"/>
  <c r="IY39" i="3"/>
  <c r="KD39" i="3"/>
  <c r="KT39" i="3"/>
  <c r="JO39" i="3"/>
  <c r="JX40" i="3"/>
  <c r="IS40" i="3"/>
  <c r="KN40" i="3"/>
  <c r="JI40" i="3"/>
  <c r="JZ41" i="3"/>
  <c r="IU41" i="3"/>
  <c r="KH41" i="3"/>
  <c r="JC41" i="3"/>
  <c r="JT42" i="3"/>
  <c r="IO42" i="3"/>
  <c r="KB42" i="3"/>
  <c r="IW42" i="3"/>
  <c r="KR42" i="3"/>
  <c r="JM42" i="3"/>
  <c r="JV43" i="3"/>
  <c r="IQ43" i="3"/>
  <c r="KL43" i="3"/>
  <c r="JG43" i="3"/>
  <c r="KT43" i="3"/>
  <c r="JO43" i="3"/>
  <c r="KF44" i="3"/>
  <c r="JA44" i="3"/>
  <c r="KV44" i="3"/>
  <c r="JQ44" i="3"/>
  <c r="JZ45" i="3"/>
  <c r="IU45" i="3"/>
  <c r="KP45" i="3"/>
  <c r="JK45" i="3"/>
  <c r="KB46" i="3"/>
  <c r="IW46" i="3"/>
  <c r="KR46" i="3"/>
  <c r="JM46" i="3"/>
  <c r="KD47" i="3"/>
  <c r="IY47" i="3"/>
  <c r="KL47" i="3"/>
  <c r="JG47" i="3"/>
  <c r="IS48" i="3"/>
  <c r="JX48" i="3"/>
  <c r="KF48" i="3"/>
  <c r="JA48" i="3"/>
  <c r="KV48" i="3"/>
  <c r="JQ48" i="3"/>
  <c r="KH49" i="3"/>
  <c r="JC49" i="3"/>
  <c r="JT50" i="3"/>
  <c r="IO50" i="3"/>
  <c r="KJ50" i="3"/>
  <c r="JE50" i="3"/>
  <c r="JV51" i="3"/>
  <c r="IQ51" i="3"/>
  <c r="IY51" i="3"/>
  <c r="KD51" i="3"/>
  <c r="KT51" i="3"/>
  <c r="JO51" i="3"/>
  <c r="JA52" i="3"/>
  <c r="KF52" i="3"/>
  <c r="KN52" i="3"/>
  <c r="JI52" i="3"/>
  <c r="JZ53" i="3"/>
  <c r="IU53" i="3"/>
  <c r="JC53" i="3"/>
  <c r="KH53" i="3"/>
  <c r="JT54" i="3"/>
  <c r="IO54" i="3"/>
  <c r="JE54" i="3"/>
  <c r="KJ54" i="3"/>
  <c r="KR54" i="3"/>
  <c r="JM54" i="3"/>
  <c r="KD55" i="3"/>
  <c r="IY55" i="3"/>
  <c r="JG55" i="3"/>
  <c r="KL55" i="3"/>
  <c r="JX56" i="3"/>
  <c r="IS56" i="3"/>
  <c r="JI56" i="3"/>
  <c r="KN56" i="3"/>
  <c r="KV56" i="3"/>
  <c r="JQ56" i="3"/>
  <c r="KH57" i="3"/>
  <c r="JC57" i="3"/>
  <c r="JT58" i="3"/>
  <c r="IO58" i="3"/>
  <c r="IW58" i="3"/>
  <c r="KB58" i="3"/>
  <c r="KR58" i="3"/>
  <c r="JM58" i="3"/>
  <c r="IY59" i="3"/>
  <c r="KD59" i="3"/>
  <c r="KL59" i="3"/>
  <c r="JG59" i="3"/>
  <c r="JX60" i="3"/>
  <c r="IS60" i="3"/>
  <c r="JA60" i="3"/>
  <c r="KF60" i="3"/>
  <c r="KV60" i="3"/>
  <c r="JQ60" i="3"/>
  <c r="JZ61" i="3"/>
  <c r="IU61" i="3"/>
  <c r="KP61" i="3"/>
  <c r="JK61" i="3"/>
  <c r="KB62" i="3"/>
  <c r="IW62" i="3"/>
  <c r="KJ62" i="3"/>
  <c r="JE62" i="3"/>
  <c r="JV63" i="3"/>
  <c r="IQ63" i="3"/>
  <c r="KL63" i="3"/>
  <c r="JG63" i="3"/>
  <c r="KT63" i="3"/>
  <c r="JO63" i="3"/>
  <c r="KF64" i="3"/>
  <c r="JA64" i="3"/>
  <c r="KV64" i="3"/>
  <c r="JQ64" i="3"/>
  <c r="JZ65" i="3"/>
  <c r="IU65" i="3"/>
  <c r="KP65" i="3"/>
  <c r="JK65" i="3"/>
  <c r="KB66" i="3"/>
  <c r="IW66" i="3"/>
  <c r="KJ66" i="3"/>
  <c r="JE66" i="3"/>
  <c r="JV67" i="3"/>
  <c r="IQ67" i="3"/>
  <c r="KD67" i="3"/>
  <c r="IY67" i="3"/>
  <c r="KT67" i="3"/>
  <c r="JO67" i="3"/>
  <c r="JX68" i="3"/>
  <c r="IS68" i="3"/>
  <c r="KN68" i="3"/>
  <c r="JI68" i="3"/>
  <c r="JZ69" i="3"/>
  <c r="IU69" i="3"/>
  <c r="KH69" i="3"/>
  <c r="JC69" i="3"/>
  <c r="JT70" i="3"/>
  <c r="IO70" i="3"/>
  <c r="KJ70" i="3"/>
  <c r="JE70" i="3"/>
  <c r="KR70" i="3"/>
  <c r="JM70" i="3"/>
  <c r="KD71" i="3"/>
  <c r="IY71" i="3"/>
  <c r="KL71" i="3"/>
  <c r="JG71" i="3"/>
  <c r="JX72" i="3"/>
  <c r="IS72" i="3"/>
  <c r="KN72" i="3"/>
  <c r="JI72" i="3"/>
  <c r="JZ73" i="3"/>
  <c r="IU73" i="3"/>
  <c r="KP73" i="3"/>
  <c r="JK73" i="3"/>
  <c r="KB74" i="3"/>
  <c r="IW74" i="3"/>
  <c r="KR74" i="3"/>
  <c r="JM74" i="3"/>
  <c r="KD75" i="3"/>
  <c r="IY75" i="3"/>
  <c r="KL75" i="3"/>
  <c r="JG75" i="3"/>
  <c r="JX76" i="3"/>
  <c r="IS76" i="3"/>
  <c r="KF76" i="3"/>
  <c r="JA76" i="3"/>
  <c r="KV76" i="3"/>
  <c r="JQ76" i="3"/>
  <c r="JZ77" i="3"/>
  <c r="IU77" i="3"/>
  <c r="KP77" i="3"/>
  <c r="JK77" i="3"/>
  <c r="JT78" i="3"/>
  <c r="IO78" i="3"/>
  <c r="KJ78" i="3"/>
  <c r="JE78" i="3"/>
  <c r="JV79" i="3"/>
  <c r="IQ79" i="3"/>
  <c r="KD79" i="3"/>
  <c r="IY79" i="3"/>
  <c r="KT79" i="3"/>
  <c r="JO79" i="3"/>
  <c r="KF80" i="3"/>
  <c r="JA80" i="3"/>
  <c r="KN80" i="3"/>
  <c r="JI80" i="3"/>
  <c r="JZ81" i="3"/>
  <c r="IU81" i="3"/>
  <c r="KH81" i="3"/>
  <c r="JC81" i="3"/>
  <c r="JT82" i="3"/>
  <c r="IO82" i="3"/>
  <c r="KB82" i="3"/>
  <c r="IW82" i="3"/>
  <c r="KR82" i="3"/>
  <c r="JM82" i="3"/>
  <c r="JV83" i="3"/>
  <c r="IQ83" i="3"/>
  <c r="KL83" i="3"/>
  <c r="JG83" i="3"/>
  <c r="KT83" i="3"/>
  <c r="JO83" i="3"/>
  <c r="KF84" i="3"/>
  <c r="JA84" i="3"/>
  <c r="KV84" i="3"/>
  <c r="JQ84" i="3"/>
  <c r="JZ85" i="3"/>
  <c r="IU85" i="3"/>
  <c r="KP85" i="3"/>
  <c r="JK85" i="3"/>
  <c r="JT86" i="3"/>
  <c r="IO86" i="3"/>
  <c r="KJ86" i="3"/>
  <c r="JE86" i="3"/>
  <c r="JV87" i="3"/>
  <c r="IQ87" i="3"/>
  <c r="KD87" i="3"/>
  <c r="IY87" i="3"/>
  <c r="KT87" i="3"/>
  <c r="JO87" i="3"/>
  <c r="KF88" i="3"/>
  <c r="JA88" i="3"/>
  <c r="KV88" i="3"/>
  <c r="JQ88" i="3"/>
  <c r="JZ89" i="3"/>
  <c r="IU89" i="3"/>
  <c r="KP89" i="3"/>
  <c r="JK89" i="3"/>
  <c r="JT90" i="3"/>
  <c r="IO90" i="3"/>
  <c r="KJ90" i="3"/>
  <c r="JE90" i="3"/>
  <c r="KR90" i="3"/>
  <c r="JM90" i="3"/>
  <c r="KD91" i="3"/>
  <c r="IY91" i="3"/>
  <c r="KT91" i="3"/>
  <c r="JO91" i="3"/>
  <c r="JX92" i="3"/>
  <c r="IS92" i="3"/>
  <c r="KN92" i="3"/>
  <c r="JI92" i="3"/>
  <c r="KV92" i="3"/>
  <c r="JQ92" i="3"/>
  <c r="KH93" i="3"/>
  <c r="JC93" i="3"/>
  <c r="JT94" i="3"/>
  <c r="IO94" i="3"/>
  <c r="KB94" i="3"/>
  <c r="IW94" i="3"/>
  <c r="KR94" i="3"/>
  <c r="JM94" i="3"/>
  <c r="JV95" i="3"/>
  <c r="IQ95" i="3"/>
  <c r="KL95" i="3"/>
  <c r="JG95" i="3"/>
  <c r="KT95" i="3"/>
  <c r="JO95" i="3"/>
  <c r="KF96" i="3"/>
  <c r="JA96" i="3"/>
  <c r="KN96" i="3"/>
  <c r="JI96" i="3"/>
  <c r="JZ97" i="3"/>
  <c r="IU97" i="3"/>
  <c r="KP97" i="3"/>
  <c r="JK97" i="3"/>
  <c r="JT98" i="3"/>
  <c r="IO98" i="3"/>
  <c r="KJ98" i="3"/>
  <c r="JE98" i="3"/>
  <c r="JV99" i="3"/>
  <c r="IQ99" i="3"/>
  <c r="KL99" i="3"/>
  <c r="JG99" i="3"/>
  <c r="KT99" i="3"/>
  <c r="JO99" i="3"/>
  <c r="KF100" i="3"/>
  <c r="JA100" i="3"/>
  <c r="KV100" i="3"/>
  <c r="JQ100" i="3"/>
  <c r="JZ101" i="3"/>
  <c r="IU101" i="3"/>
  <c r="KH101" i="3"/>
  <c r="JC101" i="3"/>
  <c r="JT102" i="3"/>
  <c r="IO102" i="3"/>
  <c r="KB102" i="3"/>
  <c r="IW102" i="3"/>
  <c r="KR102" i="3"/>
  <c r="JM102" i="3"/>
  <c r="KD103" i="3"/>
  <c r="IY103" i="3"/>
  <c r="KL103" i="3"/>
  <c r="JG103" i="3"/>
  <c r="JX104" i="3"/>
  <c r="IS104" i="3"/>
  <c r="KN104" i="3"/>
  <c r="JI104" i="3"/>
  <c r="JZ105" i="3"/>
  <c r="IU105" i="3"/>
  <c r="KP105" i="3"/>
  <c r="JK105" i="3"/>
  <c r="JT106" i="3"/>
  <c r="IO106" i="3"/>
  <c r="KJ106" i="3"/>
  <c r="JE106" i="3"/>
  <c r="KR106" i="3"/>
  <c r="JM106" i="3"/>
  <c r="KD107" i="3"/>
  <c r="IY107" i="3"/>
  <c r="KL107" i="3"/>
  <c r="JG107" i="3"/>
  <c r="JX108" i="3"/>
  <c r="IS108" i="3"/>
  <c r="KN108" i="3"/>
  <c r="JI108" i="3"/>
  <c r="KM107" i="3"/>
  <c r="JH107" i="3"/>
  <c r="JY108" i="3"/>
  <c r="IT108" i="3"/>
  <c r="KK13" i="3"/>
  <c r="JF13" i="3"/>
  <c r="KO15" i="3"/>
  <c r="JJ15" i="3"/>
  <c r="KQ16" i="3"/>
  <c r="JL16" i="3"/>
  <c r="KQ18" i="3"/>
  <c r="JL18" i="3"/>
  <c r="KU20" i="3"/>
  <c r="JP20" i="3"/>
  <c r="JU23" i="3"/>
  <c r="IP23" i="3"/>
  <c r="JW24" i="3"/>
  <c r="IR24" i="3"/>
  <c r="IV26" i="3"/>
  <c r="KA26" i="3"/>
  <c r="KC27" i="3"/>
  <c r="IX27" i="3"/>
  <c r="KG29" i="3"/>
  <c r="JB29" i="3"/>
  <c r="KI30" i="3"/>
  <c r="JD30" i="3"/>
  <c r="KM32" i="3"/>
  <c r="JH32" i="3"/>
  <c r="KQ34" i="3"/>
  <c r="JL34" i="3"/>
  <c r="KS35" i="3"/>
  <c r="JN35" i="3"/>
  <c r="JS38" i="3"/>
  <c r="IN38" i="3"/>
  <c r="KA40" i="3"/>
  <c r="IV40" i="3"/>
  <c r="KA42" i="3"/>
  <c r="IV42" i="3"/>
  <c r="KG43" i="3"/>
  <c r="JB43" i="3"/>
  <c r="KK45" i="3"/>
  <c r="JF45" i="3"/>
  <c r="KK47" i="3"/>
  <c r="JF47" i="3"/>
  <c r="KM48" i="3"/>
  <c r="JH48" i="3"/>
  <c r="KQ50" i="3"/>
  <c r="JL50" i="3"/>
  <c r="KO51" i="3"/>
  <c r="JJ51" i="3"/>
  <c r="IN54" i="3"/>
  <c r="JS54" i="3"/>
  <c r="IP55" i="3"/>
  <c r="JU55" i="3"/>
  <c r="JH56" i="3"/>
  <c r="KM56" i="3"/>
  <c r="JJ57" i="3"/>
  <c r="KO57" i="3"/>
  <c r="JS60" i="3"/>
  <c r="IN60" i="3"/>
  <c r="JW62" i="3"/>
  <c r="IR62" i="3"/>
  <c r="KG63" i="3"/>
  <c r="JB63" i="3"/>
  <c r="KK65" i="3"/>
  <c r="JF65" i="3"/>
  <c r="JF67" i="3"/>
  <c r="KK67" i="3"/>
  <c r="JJ69" i="3"/>
  <c r="KO69" i="3"/>
  <c r="IN74" i="3"/>
  <c r="JS74" i="3"/>
  <c r="KM98" i="3"/>
  <c r="JH98" i="3"/>
  <c r="HB10" i="3"/>
  <c r="HB11" i="3"/>
  <c r="C11" i="3"/>
  <c r="KX11" i="3" s="1"/>
  <c r="JX10" i="3"/>
  <c r="IS10" i="3"/>
  <c r="KF10" i="3"/>
  <c r="JA10" i="3"/>
  <c r="KN10" i="3"/>
  <c r="JI10" i="3"/>
  <c r="KV10" i="3"/>
  <c r="JQ10" i="3"/>
  <c r="JZ11" i="3"/>
  <c r="IU11" i="3"/>
  <c r="KH11" i="3"/>
  <c r="JC11" i="3"/>
  <c r="KP11" i="3"/>
  <c r="JK11" i="3"/>
  <c r="KT9" i="3"/>
  <c r="JO9" i="3"/>
  <c r="JH9" i="3"/>
  <c r="KM9" i="3"/>
  <c r="JX9" i="3"/>
  <c r="IS9" i="3"/>
  <c r="KF9" i="3"/>
  <c r="JA9" i="3"/>
  <c r="JY10" i="3"/>
  <c r="IT10" i="3"/>
  <c r="KG10" i="3"/>
  <c r="JB10" i="3"/>
  <c r="KO10" i="3"/>
  <c r="JJ10" i="3"/>
  <c r="IR11" i="3"/>
  <c r="JW11" i="3"/>
  <c r="IZ11" i="3"/>
  <c r="KE11" i="3"/>
  <c r="JH11" i="3"/>
  <c r="KM11" i="3"/>
  <c r="JP11" i="3"/>
  <c r="KU11" i="3"/>
  <c r="JP9" i="3"/>
  <c r="KU9" i="3"/>
  <c r="KN9" i="3"/>
  <c r="JI9" i="3"/>
  <c r="IT9" i="3"/>
  <c r="JY9" i="3"/>
  <c r="JB9" i="3"/>
  <c r="KG9" i="3"/>
  <c r="JZ10" i="3"/>
  <c r="IU10" i="3"/>
  <c r="KH10" i="3"/>
  <c r="JC10" i="3"/>
  <c r="KP10" i="3"/>
  <c r="JK10" i="3"/>
  <c r="IO11" i="3"/>
  <c r="JT11" i="3"/>
  <c r="KB11" i="3"/>
  <c r="IW11" i="3"/>
  <c r="JE11" i="3"/>
  <c r="KJ11" i="3"/>
  <c r="KR11" i="3"/>
  <c r="JM11" i="3"/>
  <c r="KR9" i="3"/>
  <c r="JM9" i="3"/>
  <c r="KK9" i="3"/>
  <c r="JF9" i="3"/>
  <c r="JV9" i="3"/>
  <c r="IQ9" i="3"/>
  <c r="IY9" i="3"/>
  <c r="KD9" i="3"/>
  <c r="KA10" i="3"/>
  <c r="IV10" i="3"/>
  <c r="KI10" i="3"/>
  <c r="JD10" i="3"/>
  <c r="KQ10" i="3"/>
  <c r="JL10" i="3"/>
  <c r="IP11" i="3"/>
  <c r="JU11" i="3"/>
  <c r="KC11" i="3"/>
  <c r="IX11" i="3"/>
  <c r="JF11" i="3"/>
  <c r="KK11" i="3"/>
  <c r="JN11" i="3"/>
  <c r="KS11" i="3"/>
  <c r="JC9" i="3"/>
  <c r="KH9" i="3"/>
  <c r="JK9" i="3"/>
  <c r="KP9" i="3"/>
  <c r="IV9" i="3"/>
  <c r="KA9" i="3"/>
  <c r="IO10" i="3"/>
  <c r="JT10" i="3"/>
  <c r="IW10" i="3"/>
  <c r="KB10" i="3"/>
  <c r="JE10" i="3"/>
  <c r="KJ10" i="3"/>
  <c r="JM10" i="3"/>
  <c r="KR10" i="3"/>
  <c r="JV11" i="3"/>
  <c r="IQ11" i="3"/>
  <c r="KD11" i="3"/>
  <c r="IY11" i="3"/>
  <c r="KL11" i="3"/>
  <c r="JG11" i="3"/>
  <c r="KT11" i="3"/>
  <c r="JO11" i="3"/>
  <c r="JD9" i="3"/>
  <c r="KI9" i="3"/>
  <c r="JT9" i="3"/>
  <c r="IO9" i="3"/>
  <c r="KB9" i="3"/>
  <c r="IW9" i="3"/>
  <c r="IP10" i="3"/>
  <c r="JU10" i="3"/>
  <c r="IX10" i="3"/>
  <c r="KC10" i="3"/>
  <c r="JF10" i="3"/>
  <c r="KK10" i="3"/>
  <c r="JN10" i="3"/>
  <c r="KS10" i="3"/>
  <c r="KA11" i="3"/>
  <c r="IV11" i="3"/>
  <c r="KI11" i="3"/>
  <c r="JD11" i="3"/>
  <c r="KQ11" i="3"/>
  <c r="JL11" i="3"/>
  <c r="KQ9" i="3"/>
  <c r="JL9" i="3"/>
  <c r="KJ9" i="3"/>
  <c r="JE9" i="3"/>
  <c r="JU9" i="3"/>
  <c r="IP9" i="3"/>
  <c r="KC9" i="3"/>
  <c r="IX9" i="3"/>
  <c r="JV10" i="3"/>
  <c r="IQ10" i="3"/>
  <c r="KD10" i="3"/>
  <c r="IY10" i="3"/>
  <c r="JG10" i="3"/>
  <c r="KL10" i="3"/>
  <c r="KT10" i="3"/>
  <c r="JO10" i="3"/>
  <c r="IS11" i="3"/>
  <c r="JX11" i="3"/>
  <c r="JA11" i="3"/>
  <c r="KF11" i="3"/>
  <c r="JI11" i="3"/>
  <c r="KN11" i="3"/>
  <c r="JQ11" i="3"/>
  <c r="KV11" i="3"/>
  <c r="KV9" i="3"/>
  <c r="JQ9" i="3"/>
  <c r="JJ9" i="3"/>
  <c r="KO9" i="3"/>
  <c r="IU9" i="3"/>
  <c r="JZ9" i="3"/>
  <c r="JW10" i="3"/>
  <c r="IR10" i="3"/>
  <c r="KE10" i="3"/>
  <c r="IZ10" i="3"/>
  <c r="KM10" i="3"/>
  <c r="JH10" i="3"/>
  <c r="KU10" i="3"/>
  <c r="JP10" i="3"/>
  <c r="JY11" i="3"/>
  <c r="IT11" i="3"/>
  <c r="JB11" i="3"/>
  <c r="KG11" i="3"/>
  <c r="KO11" i="3"/>
  <c r="JJ11" i="3"/>
  <c r="KS9" i="3"/>
  <c r="JN9" i="3"/>
  <c r="KL9" i="3"/>
  <c r="JG9" i="3"/>
  <c r="JW9" i="3"/>
  <c r="IR9" i="3"/>
  <c r="KE9" i="3"/>
  <c r="IZ9" i="3"/>
  <c r="II11" i="3"/>
  <c r="JS11" i="3"/>
  <c r="IK11" i="3"/>
  <c r="IN11" i="3"/>
  <c r="C10" i="3"/>
  <c r="II10" i="3"/>
  <c r="JS10" i="3"/>
  <c r="IK10" i="3"/>
  <c r="IN10" i="3"/>
  <c r="JS9" i="3"/>
  <c r="II9" i="3"/>
  <c r="IK9" i="3"/>
  <c r="IN9" i="3"/>
  <c r="HB9" i="3"/>
  <c r="M12" i="8" s="1"/>
  <c r="C9" i="3"/>
  <c r="M8" i="8" s="1"/>
  <c r="BE7" i="8" s="1"/>
  <c r="BE6" i="8" s="1"/>
  <c r="BW108" i="3"/>
  <c r="BU108" i="3"/>
  <c r="BW107" i="3"/>
  <c r="BU107" i="3"/>
  <c r="BW106" i="3"/>
  <c r="BU106" i="3"/>
  <c r="BW105" i="3"/>
  <c r="BU105" i="3"/>
  <c r="BW104" i="3"/>
  <c r="BU104" i="3"/>
  <c r="BW103" i="3"/>
  <c r="BU103" i="3"/>
  <c r="BW102" i="3"/>
  <c r="BU102" i="3"/>
  <c r="BW101" i="3"/>
  <c r="BU101" i="3"/>
  <c r="BW100" i="3"/>
  <c r="BU100" i="3"/>
  <c r="BW99" i="3"/>
  <c r="BU99" i="3"/>
  <c r="BW98" i="3"/>
  <c r="BU98" i="3"/>
  <c r="BW97" i="3"/>
  <c r="BU97" i="3"/>
  <c r="BW96" i="3"/>
  <c r="BU96" i="3"/>
  <c r="BW95" i="3"/>
  <c r="BU95" i="3"/>
  <c r="BW94" i="3"/>
  <c r="BU94" i="3"/>
  <c r="BW93" i="3"/>
  <c r="BU93" i="3"/>
  <c r="BW92" i="3"/>
  <c r="BU92" i="3"/>
  <c r="BW91" i="3"/>
  <c r="BU91" i="3"/>
  <c r="BW90" i="3"/>
  <c r="BU90" i="3"/>
  <c r="BW89" i="3"/>
  <c r="BU89" i="3"/>
  <c r="BW88" i="3"/>
  <c r="BU88" i="3"/>
  <c r="BW87" i="3"/>
  <c r="BU87" i="3"/>
  <c r="BW86" i="3"/>
  <c r="BU86" i="3"/>
  <c r="BW85" i="3"/>
  <c r="BU85" i="3"/>
  <c r="BW84" i="3"/>
  <c r="BU84" i="3"/>
  <c r="BW83" i="3"/>
  <c r="BU83" i="3"/>
  <c r="BW82" i="3"/>
  <c r="BU82" i="3"/>
  <c r="BW81" i="3"/>
  <c r="BU81" i="3"/>
  <c r="BW80" i="3"/>
  <c r="BU80" i="3"/>
  <c r="BW79" i="3"/>
  <c r="BU79" i="3"/>
  <c r="BW78" i="3"/>
  <c r="BU78" i="3"/>
  <c r="BW77" i="3"/>
  <c r="BU77" i="3"/>
  <c r="BW76" i="3"/>
  <c r="BU76" i="3"/>
  <c r="BW75" i="3"/>
  <c r="BU75" i="3"/>
  <c r="BW74" i="3"/>
  <c r="BU74" i="3"/>
  <c r="BW73" i="3"/>
  <c r="BU73" i="3"/>
  <c r="BW72" i="3"/>
  <c r="BU72" i="3"/>
  <c r="BW71" i="3"/>
  <c r="BU71" i="3"/>
  <c r="BW70" i="3"/>
  <c r="BU70" i="3"/>
  <c r="BW69" i="3"/>
  <c r="BU69" i="3"/>
  <c r="BW68" i="3"/>
  <c r="BU68" i="3"/>
  <c r="BW67" i="3"/>
  <c r="BU67" i="3"/>
  <c r="BW66" i="3"/>
  <c r="BU66" i="3"/>
  <c r="BW65" i="3"/>
  <c r="BU65" i="3"/>
  <c r="BW64" i="3"/>
  <c r="BU64" i="3"/>
  <c r="BW63" i="3"/>
  <c r="BU63" i="3"/>
  <c r="BW62" i="3"/>
  <c r="BU62" i="3"/>
  <c r="BW61" i="3"/>
  <c r="BU61" i="3"/>
  <c r="BW60" i="3"/>
  <c r="BU60" i="3"/>
  <c r="BW59" i="3"/>
  <c r="BU59" i="3"/>
  <c r="BW58" i="3"/>
  <c r="BU58" i="3"/>
  <c r="BW57" i="3"/>
  <c r="BU57" i="3"/>
  <c r="BW56" i="3"/>
  <c r="BU56" i="3"/>
  <c r="BW55" i="3"/>
  <c r="BU55" i="3"/>
  <c r="BW54" i="3"/>
  <c r="BU54" i="3"/>
  <c r="BW53" i="3"/>
  <c r="BU53" i="3"/>
  <c r="BW52" i="3"/>
  <c r="BU52" i="3"/>
  <c r="BW51" i="3"/>
  <c r="BU51" i="3"/>
  <c r="BW50" i="3"/>
  <c r="BU50" i="3"/>
  <c r="BW49" i="3"/>
  <c r="BU49" i="3"/>
  <c r="BW48" i="3"/>
  <c r="BU48" i="3"/>
  <c r="BW47" i="3"/>
  <c r="BU47" i="3"/>
  <c r="BW46" i="3"/>
  <c r="BU46" i="3"/>
  <c r="BW45" i="3"/>
  <c r="BU45" i="3"/>
  <c r="BW44" i="3"/>
  <c r="BU44" i="3"/>
  <c r="BW43" i="3"/>
  <c r="BU43" i="3"/>
  <c r="BW42" i="3"/>
  <c r="BU42" i="3"/>
  <c r="BW41" i="3"/>
  <c r="BU41" i="3"/>
  <c r="BW40" i="3"/>
  <c r="BU40" i="3"/>
  <c r="BW39" i="3"/>
  <c r="BU39" i="3"/>
  <c r="BW38" i="3"/>
  <c r="BU38" i="3"/>
  <c r="BW37" i="3"/>
  <c r="BU37" i="3"/>
  <c r="BW36" i="3"/>
  <c r="BU36" i="3"/>
  <c r="BW35" i="3"/>
  <c r="BU35" i="3"/>
  <c r="BW34" i="3"/>
  <c r="BU34" i="3"/>
  <c r="BW33" i="3"/>
  <c r="BU33" i="3"/>
  <c r="BW32" i="3"/>
  <c r="BU32" i="3"/>
  <c r="BW31" i="3"/>
  <c r="BU31" i="3"/>
  <c r="BW30" i="3"/>
  <c r="BU30" i="3"/>
  <c r="BW29" i="3"/>
  <c r="BU29" i="3"/>
  <c r="BW28" i="3"/>
  <c r="BU28" i="3"/>
  <c r="BW27" i="3"/>
  <c r="BU27" i="3"/>
  <c r="BW26" i="3"/>
  <c r="BU26" i="3"/>
  <c r="BW25" i="3"/>
  <c r="BU25" i="3"/>
  <c r="BW24" i="3"/>
  <c r="BU24" i="3"/>
  <c r="BW23" i="3"/>
  <c r="BU23" i="3"/>
  <c r="BW22" i="3"/>
  <c r="BU22" i="3"/>
  <c r="BW21" i="3"/>
  <c r="BU21" i="3"/>
  <c r="BW20" i="3"/>
  <c r="BU20" i="3"/>
  <c r="BW19" i="3"/>
  <c r="BU19" i="3"/>
  <c r="BW18" i="3"/>
  <c r="BU18" i="3"/>
  <c r="BW17" i="3"/>
  <c r="BU17" i="3"/>
  <c r="BW16" i="3"/>
  <c r="BU16" i="3"/>
  <c r="BW15" i="3"/>
  <c r="BV15" i="3" s="1"/>
  <c r="BU15" i="3"/>
  <c r="BW14" i="3"/>
  <c r="BV14" i="3" s="1"/>
  <c r="BU14" i="3"/>
  <c r="BW13" i="3"/>
  <c r="BV13" i="3" s="1"/>
  <c r="BU13" i="3"/>
  <c r="BW12" i="3"/>
  <c r="BV12" i="3" s="1"/>
  <c r="BU12" i="3"/>
  <c r="BW11" i="3"/>
  <c r="BU11" i="3"/>
  <c r="B11" i="3" s="1"/>
  <c r="BW10" i="3"/>
  <c r="BU10" i="3"/>
  <c r="B10" i="3" s="1"/>
  <c r="IL10" i="3" l="1"/>
  <c r="IJ11" i="3"/>
  <c r="IL11" i="3"/>
  <c r="IJ10" i="3"/>
  <c r="BV11" i="3"/>
  <c r="IJ9" i="3"/>
  <c r="IL9" i="3"/>
  <c r="KX10" i="3"/>
  <c r="KX9" i="3"/>
  <c r="BV19" i="3"/>
  <c r="BV27" i="3"/>
  <c r="BV37" i="3"/>
  <c r="BV43" i="3"/>
  <c r="BV55" i="3"/>
  <c r="BV69" i="3"/>
  <c r="BV21" i="3"/>
  <c r="BV25" i="3"/>
  <c r="BV31" i="3"/>
  <c r="BV35" i="3"/>
  <c r="BV41" i="3"/>
  <c r="BV47" i="3"/>
  <c r="BV51" i="3"/>
  <c r="BV59" i="3"/>
  <c r="BV63" i="3"/>
  <c r="BV67" i="3"/>
  <c r="BV73" i="3"/>
  <c r="BV77" i="3"/>
  <c r="BV81" i="3"/>
  <c r="BX81" i="3" s="1"/>
  <c r="BV85" i="3"/>
  <c r="BV89" i="3"/>
  <c r="BV93" i="3"/>
  <c r="BV97" i="3"/>
  <c r="BV101" i="3"/>
  <c r="BV105" i="3"/>
  <c r="BV10" i="3"/>
  <c r="BV9" i="3"/>
  <c r="BV16" i="3"/>
  <c r="BV18" i="3"/>
  <c r="BV20" i="3"/>
  <c r="BV22" i="3"/>
  <c r="BV24" i="3"/>
  <c r="BV26" i="3"/>
  <c r="BV28" i="3"/>
  <c r="BV30" i="3"/>
  <c r="BV32" i="3"/>
  <c r="BV34" i="3"/>
  <c r="BV36" i="3"/>
  <c r="BV38" i="3"/>
  <c r="BV40" i="3"/>
  <c r="BV42" i="3"/>
  <c r="BV44" i="3"/>
  <c r="BV46" i="3"/>
  <c r="BV48" i="3"/>
  <c r="BV50" i="3"/>
  <c r="BV52" i="3"/>
  <c r="BV54" i="3"/>
  <c r="BV56" i="3"/>
  <c r="BV58" i="3"/>
  <c r="BV60" i="3"/>
  <c r="BV62" i="3"/>
  <c r="BV64" i="3"/>
  <c r="BV66" i="3"/>
  <c r="BV68" i="3"/>
  <c r="BV70" i="3"/>
  <c r="BV72" i="3"/>
  <c r="BV74" i="3"/>
  <c r="BV76" i="3"/>
  <c r="BV78" i="3"/>
  <c r="BV80" i="3"/>
  <c r="BV82" i="3"/>
  <c r="BV84" i="3"/>
  <c r="BV86" i="3"/>
  <c r="BV88" i="3"/>
  <c r="BV90" i="3"/>
  <c r="BV92" i="3"/>
  <c r="BV94" i="3"/>
  <c r="BV96" i="3"/>
  <c r="BV98" i="3"/>
  <c r="BV100" i="3"/>
  <c r="BX100" i="3" s="1"/>
  <c r="BV102" i="3"/>
  <c r="BV104" i="3"/>
  <c r="BV106" i="3"/>
  <c r="BV108" i="3"/>
  <c r="BV17" i="3"/>
  <c r="BV23" i="3"/>
  <c r="BV29" i="3"/>
  <c r="BV33" i="3"/>
  <c r="BV39" i="3"/>
  <c r="BV45" i="3"/>
  <c r="BV49" i="3"/>
  <c r="BV53" i="3"/>
  <c r="BV57" i="3"/>
  <c r="BV61" i="3"/>
  <c r="BV65" i="3"/>
  <c r="BV71" i="3"/>
  <c r="BV75" i="3"/>
  <c r="BV79" i="3"/>
  <c r="BV83" i="3"/>
  <c r="BV87" i="3"/>
  <c r="BV91" i="3"/>
  <c r="BV95" i="3"/>
  <c r="BV99" i="3"/>
  <c r="BV103" i="3"/>
  <c r="BV107" i="3"/>
  <c r="BX15" i="3"/>
  <c r="BX13" i="3"/>
  <c r="BX14" i="3"/>
  <c r="BX12" i="3"/>
  <c r="BX92" i="3" l="1"/>
  <c r="BX68" i="3"/>
  <c r="BX60" i="3"/>
  <c r="BX52" i="3"/>
  <c r="BX44" i="3"/>
  <c r="BX30" i="3"/>
  <c r="BX22" i="3"/>
  <c r="BX97" i="3"/>
  <c r="BX67" i="3"/>
  <c r="BX47" i="3"/>
  <c r="BX25" i="3"/>
  <c r="BX43" i="3"/>
  <c r="BX99" i="3"/>
  <c r="BX49" i="3"/>
  <c r="BX84" i="3"/>
  <c r="BX95" i="3"/>
  <c r="BX23" i="3"/>
  <c r="BX90" i="3"/>
  <c r="BX66" i="3"/>
  <c r="BX50" i="3"/>
  <c r="BX36" i="3"/>
  <c r="BX28" i="3"/>
  <c r="BX20" i="3"/>
  <c r="BX93" i="3"/>
  <c r="BX63" i="3"/>
  <c r="BX41" i="3"/>
  <c r="BX21" i="3"/>
  <c r="BX37" i="3"/>
  <c r="BX83" i="3"/>
  <c r="BX29" i="3"/>
  <c r="BX61" i="3"/>
  <c r="BX104" i="3"/>
  <c r="BX82" i="3"/>
  <c r="BX58" i="3"/>
  <c r="BX107" i="3"/>
  <c r="BX91" i="3"/>
  <c r="BX75" i="3"/>
  <c r="BX57" i="3"/>
  <c r="BX39" i="3"/>
  <c r="BX17" i="3"/>
  <c r="BX102" i="3"/>
  <c r="BX96" i="3"/>
  <c r="BX88" i="3"/>
  <c r="BX80" i="3"/>
  <c r="BX72" i="3"/>
  <c r="BX64" i="3"/>
  <c r="BX56" i="3"/>
  <c r="BX48" i="3"/>
  <c r="BX40" i="3"/>
  <c r="BX34" i="3"/>
  <c r="BX26" i="3"/>
  <c r="BX18" i="3"/>
  <c r="BX105" i="3"/>
  <c r="BX89" i="3"/>
  <c r="BX77" i="3"/>
  <c r="BX59" i="3"/>
  <c r="BX35" i="3"/>
  <c r="BX69" i="3"/>
  <c r="BX27" i="3"/>
  <c r="BX65" i="3"/>
  <c r="BX106" i="3"/>
  <c r="BX76" i="3"/>
  <c r="BX79" i="3"/>
  <c r="BX45" i="3"/>
  <c r="BX98" i="3"/>
  <c r="BX74" i="3"/>
  <c r="BX42" i="3"/>
  <c r="BX103" i="3"/>
  <c r="BX87" i="3"/>
  <c r="BX71" i="3"/>
  <c r="BX53" i="3"/>
  <c r="BX33" i="3"/>
  <c r="BX108" i="3"/>
  <c r="BX94" i="3"/>
  <c r="BX86" i="3"/>
  <c r="BX78" i="3"/>
  <c r="BX70" i="3"/>
  <c r="BX62" i="3"/>
  <c r="BX54" i="3"/>
  <c r="BX46" i="3"/>
  <c r="BX38" i="3"/>
  <c r="BX32" i="3"/>
  <c r="BX24" i="3"/>
  <c r="BX16" i="3"/>
  <c r="BX101" i="3"/>
  <c r="BX85" i="3"/>
  <c r="BX73" i="3"/>
  <c r="BX51" i="3"/>
  <c r="BX31" i="3"/>
  <c r="BX55" i="3"/>
  <c r="BX19" i="3"/>
  <c r="BX9" i="3"/>
  <c r="BX11" i="3"/>
  <c r="BX10" i="3"/>
  <c r="N2508" i="2"/>
  <c r="P2508" i="2" s="1"/>
  <c r="T2508" i="2" s="1"/>
  <c r="BS2508" i="3" s="1"/>
  <c r="N2507" i="2"/>
  <c r="P2507" i="2" s="1"/>
  <c r="T2507" i="2" s="1"/>
  <c r="BS2507" i="3" s="1"/>
  <c r="N2506" i="2"/>
  <c r="P2506" i="2" s="1"/>
  <c r="T2506" i="2" s="1"/>
  <c r="BS2506" i="3" s="1"/>
  <c r="N2505" i="2"/>
  <c r="P2505" i="2" s="1"/>
  <c r="T2505" i="2" s="1"/>
  <c r="BS2505" i="3" s="1"/>
  <c r="N2504" i="2"/>
  <c r="P2504" i="2" s="1"/>
  <c r="T2504" i="2" s="1"/>
  <c r="BS2504" i="3" s="1"/>
  <c r="N2503" i="2"/>
  <c r="P2503" i="2" s="1"/>
  <c r="T2503" i="2" s="1"/>
  <c r="BS2503" i="3" s="1"/>
  <c r="N2502" i="2"/>
  <c r="P2502" i="2" s="1"/>
  <c r="T2502" i="2" s="1"/>
  <c r="BS2502" i="3" s="1"/>
  <c r="N2501" i="2"/>
  <c r="P2501" i="2" s="1"/>
  <c r="T2501" i="2" s="1"/>
  <c r="BS2501" i="3" s="1"/>
  <c r="N2500" i="2"/>
  <c r="P2500" i="2" s="1"/>
  <c r="T2500" i="2" s="1"/>
  <c r="BS2500" i="3" s="1"/>
  <c r="N2499" i="2"/>
  <c r="P2499" i="2" s="1"/>
  <c r="T2499" i="2" s="1"/>
  <c r="BS2499" i="3" s="1"/>
  <c r="N2498" i="2"/>
  <c r="P2498" i="2" s="1"/>
  <c r="T2498" i="2" s="1"/>
  <c r="BS2498" i="3" s="1"/>
  <c r="N2497" i="2"/>
  <c r="P2497" i="2" s="1"/>
  <c r="T2497" i="2" s="1"/>
  <c r="BS2497" i="3" s="1"/>
  <c r="N2496" i="2"/>
  <c r="P2496" i="2" s="1"/>
  <c r="T2496" i="2" s="1"/>
  <c r="BS2496" i="3" s="1"/>
  <c r="N2495" i="2"/>
  <c r="P2495" i="2" s="1"/>
  <c r="T2495" i="2" s="1"/>
  <c r="BS2495" i="3" s="1"/>
  <c r="N2494" i="2"/>
  <c r="P2494" i="2" s="1"/>
  <c r="T2494" i="2" s="1"/>
  <c r="BS2494" i="3" s="1"/>
  <c r="N2493" i="2"/>
  <c r="P2493" i="2" s="1"/>
  <c r="T2493" i="2" s="1"/>
  <c r="BS2493" i="3" s="1"/>
  <c r="N2492" i="2"/>
  <c r="P2492" i="2" s="1"/>
  <c r="T2492" i="2" s="1"/>
  <c r="BS2492" i="3" s="1"/>
  <c r="N2491" i="2"/>
  <c r="P2491" i="2" s="1"/>
  <c r="T2491" i="2" s="1"/>
  <c r="BS2491" i="3" s="1"/>
  <c r="N2490" i="2"/>
  <c r="P2490" i="2" s="1"/>
  <c r="T2490" i="2" s="1"/>
  <c r="BS2490" i="3" s="1"/>
  <c r="N2489" i="2"/>
  <c r="P2489" i="2" s="1"/>
  <c r="T2489" i="2" s="1"/>
  <c r="BS2489" i="3" s="1"/>
  <c r="N2488" i="2"/>
  <c r="P2488" i="2" s="1"/>
  <c r="T2488" i="2" s="1"/>
  <c r="BS2488" i="3" s="1"/>
  <c r="N2487" i="2"/>
  <c r="P2487" i="2" s="1"/>
  <c r="T2487" i="2" s="1"/>
  <c r="BS2487" i="3" s="1"/>
  <c r="N2486" i="2"/>
  <c r="P2486" i="2" s="1"/>
  <c r="T2486" i="2" s="1"/>
  <c r="BS2486" i="3" s="1"/>
  <c r="N2485" i="2"/>
  <c r="P2485" i="2" s="1"/>
  <c r="T2485" i="2" s="1"/>
  <c r="BS2485" i="3" s="1"/>
  <c r="N2484" i="2"/>
  <c r="P2484" i="2" s="1"/>
  <c r="T2484" i="2" s="1"/>
  <c r="BS2484" i="3" s="1"/>
  <c r="N2483" i="2"/>
  <c r="P2483" i="2" s="1"/>
  <c r="T2483" i="2" s="1"/>
  <c r="BS2483" i="3" s="1"/>
  <c r="N2482" i="2"/>
  <c r="P2482" i="2" s="1"/>
  <c r="T2482" i="2" s="1"/>
  <c r="BS2482" i="3" s="1"/>
  <c r="N2481" i="2"/>
  <c r="P2481" i="2" s="1"/>
  <c r="T2481" i="2" s="1"/>
  <c r="BS2481" i="3" s="1"/>
  <c r="N2480" i="2"/>
  <c r="P2480" i="2" s="1"/>
  <c r="T2480" i="2" s="1"/>
  <c r="BS2480" i="3" s="1"/>
  <c r="N2479" i="2"/>
  <c r="P2479" i="2" s="1"/>
  <c r="T2479" i="2" s="1"/>
  <c r="BS2479" i="3" s="1"/>
  <c r="N2478" i="2"/>
  <c r="P2478" i="2" s="1"/>
  <c r="T2478" i="2" s="1"/>
  <c r="BS2478" i="3" s="1"/>
  <c r="N2477" i="2"/>
  <c r="P2477" i="2" s="1"/>
  <c r="T2477" i="2" s="1"/>
  <c r="BS2477" i="3" s="1"/>
  <c r="N2476" i="2"/>
  <c r="P2476" i="2" s="1"/>
  <c r="T2476" i="2" s="1"/>
  <c r="BS2476" i="3" s="1"/>
  <c r="N2475" i="2"/>
  <c r="P2475" i="2" s="1"/>
  <c r="T2475" i="2" s="1"/>
  <c r="BS2475" i="3" s="1"/>
  <c r="N2474" i="2"/>
  <c r="P2474" i="2" s="1"/>
  <c r="T2474" i="2" s="1"/>
  <c r="BS2474" i="3" s="1"/>
  <c r="N2473" i="2"/>
  <c r="P2473" i="2" s="1"/>
  <c r="T2473" i="2" s="1"/>
  <c r="BS2473" i="3" s="1"/>
  <c r="N2472" i="2"/>
  <c r="P2472" i="2" s="1"/>
  <c r="T2472" i="2" s="1"/>
  <c r="BS2472" i="3" s="1"/>
  <c r="N2471" i="2"/>
  <c r="P2471" i="2" s="1"/>
  <c r="T2471" i="2" s="1"/>
  <c r="BS2471" i="3" s="1"/>
  <c r="N2470" i="2"/>
  <c r="P2470" i="2" s="1"/>
  <c r="T2470" i="2" s="1"/>
  <c r="BS2470" i="3" s="1"/>
  <c r="N2469" i="2"/>
  <c r="P2469" i="2" s="1"/>
  <c r="T2469" i="2" s="1"/>
  <c r="BS2469" i="3" s="1"/>
  <c r="N2468" i="2"/>
  <c r="P2468" i="2" s="1"/>
  <c r="T2468" i="2" s="1"/>
  <c r="BS2468" i="3" s="1"/>
  <c r="N2467" i="2"/>
  <c r="P2467" i="2" s="1"/>
  <c r="T2467" i="2" s="1"/>
  <c r="BS2467" i="3" s="1"/>
  <c r="N2466" i="2"/>
  <c r="P2466" i="2" s="1"/>
  <c r="T2466" i="2" s="1"/>
  <c r="BS2466" i="3" s="1"/>
  <c r="N2465" i="2"/>
  <c r="P2465" i="2" s="1"/>
  <c r="T2465" i="2" s="1"/>
  <c r="BS2465" i="3" s="1"/>
  <c r="N2464" i="2"/>
  <c r="P2464" i="2" s="1"/>
  <c r="T2464" i="2" s="1"/>
  <c r="BS2464" i="3" s="1"/>
  <c r="N2463" i="2"/>
  <c r="P2463" i="2" s="1"/>
  <c r="T2463" i="2" s="1"/>
  <c r="BS2463" i="3" s="1"/>
  <c r="N2462" i="2"/>
  <c r="P2462" i="2" s="1"/>
  <c r="T2462" i="2" s="1"/>
  <c r="BS2462" i="3" s="1"/>
  <c r="N2461" i="2"/>
  <c r="P2461" i="2" s="1"/>
  <c r="T2461" i="2" s="1"/>
  <c r="BS2461" i="3" s="1"/>
  <c r="N2460" i="2"/>
  <c r="P2460" i="2" s="1"/>
  <c r="T2460" i="2" s="1"/>
  <c r="BS2460" i="3" s="1"/>
  <c r="N2459" i="2"/>
  <c r="P2459" i="2" s="1"/>
  <c r="T2459" i="2" s="1"/>
  <c r="BS2459" i="3" s="1"/>
  <c r="N2458" i="2"/>
  <c r="P2458" i="2" s="1"/>
  <c r="T2458" i="2" s="1"/>
  <c r="BS2458" i="3" s="1"/>
  <c r="N2457" i="2"/>
  <c r="P2457" i="2" s="1"/>
  <c r="T2457" i="2" s="1"/>
  <c r="BS2457" i="3" s="1"/>
  <c r="N2456" i="2"/>
  <c r="P2456" i="2" s="1"/>
  <c r="T2456" i="2" s="1"/>
  <c r="BS2456" i="3" s="1"/>
  <c r="N2455" i="2"/>
  <c r="P2455" i="2" s="1"/>
  <c r="T2455" i="2" s="1"/>
  <c r="BS2455" i="3" s="1"/>
  <c r="N2454" i="2"/>
  <c r="P2454" i="2" s="1"/>
  <c r="T2454" i="2" s="1"/>
  <c r="BS2454" i="3" s="1"/>
  <c r="N2453" i="2"/>
  <c r="P2453" i="2" s="1"/>
  <c r="T2453" i="2" s="1"/>
  <c r="BS2453" i="3" s="1"/>
  <c r="N2452" i="2"/>
  <c r="P2452" i="2" s="1"/>
  <c r="T2452" i="2" s="1"/>
  <c r="BS2452" i="3" s="1"/>
  <c r="N2451" i="2"/>
  <c r="P2451" i="2" s="1"/>
  <c r="T2451" i="2" s="1"/>
  <c r="BS2451" i="3" s="1"/>
  <c r="N2450" i="2"/>
  <c r="P2450" i="2" s="1"/>
  <c r="T2450" i="2" s="1"/>
  <c r="BS2450" i="3" s="1"/>
  <c r="N2449" i="2"/>
  <c r="P2449" i="2" s="1"/>
  <c r="T2449" i="2" s="1"/>
  <c r="BS2449" i="3" s="1"/>
  <c r="N2448" i="2"/>
  <c r="P2448" i="2" s="1"/>
  <c r="T2448" i="2" s="1"/>
  <c r="BS2448" i="3" s="1"/>
  <c r="N2447" i="2"/>
  <c r="P2447" i="2" s="1"/>
  <c r="T2447" i="2" s="1"/>
  <c r="BS2447" i="3" s="1"/>
  <c r="N2446" i="2"/>
  <c r="P2446" i="2" s="1"/>
  <c r="T2446" i="2" s="1"/>
  <c r="BS2446" i="3" s="1"/>
  <c r="N2445" i="2"/>
  <c r="P2445" i="2" s="1"/>
  <c r="T2445" i="2" s="1"/>
  <c r="BS2445" i="3" s="1"/>
  <c r="N2444" i="2"/>
  <c r="P2444" i="2" s="1"/>
  <c r="T2444" i="2" s="1"/>
  <c r="BS2444" i="3" s="1"/>
  <c r="N2443" i="2"/>
  <c r="P2443" i="2" s="1"/>
  <c r="T2443" i="2" s="1"/>
  <c r="BS2443" i="3" s="1"/>
  <c r="N2442" i="2"/>
  <c r="P2442" i="2" s="1"/>
  <c r="T2442" i="2" s="1"/>
  <c r="BS2442" i="3" s="1"/>
  <c r="N2441" i="2"/>
  <c r="P2441" i="2" s="1"/>
  <c r="T2441" i="2" s="1"/>
  <c r="BS2441" i="3" s="1"/>
  <c r="N2440" i="2"/>
  <c r="P2440" i="2" s="1"/>
  <c r="T2440" i="2" s="1"/>
  <c r="BS2440" i="3" s="1"/>
  <c r="N2439" i="2"/>
  <c r="P2439" i="2" s="1"/>
  <c r="T2439" i="2" s="1"/>
  <c r="BS2439" i="3" s="1"/>
  <c r="N2438" i="2"/>
  <c r="P2438" i="2" s="1"/>
  <c r="T2438" i="2" s="1"/>
  <c r="BS2438" i="3" s="1"/>
  <c r="N2437" i="2"/>
  <c r="P2437" i="2" s="1"/>
  <c r="T2437" i="2" s="1"/>
  <c r="BS2437" i="3" s="1"/>
  <c r="N2436" i="2"/>
  <c r="P2436" i="2" s="1"/>
  <c r="T2436" i="2" s="1"/>
  <c r="BS2436" i="3" s="1"/>
  <c r="N2435" i="2"/>
  <c r="P2435" i="2" s="1"/>
  <c r="T2435" i="2" s="1"/>
  <c r="BS2435" i="3" s="1"/>
  <c r="N2434" i="2"/>
  <c r="P2434" i="2" s="1"/>
  <c r="T2434" i="2" s="1"/>
  <c r="BS2434" i="3" s="1"/>
  <c r="N2433" i="2"/>
  <c r="P2433" i="2" s="1"/>
  <c r="T2433" i="2" s="1"/>
  <c r="BS2433" i="3" s="1"/>
  <c r="N2432" i="2"/>
  <c r="P2432" i="2" s="1"/>
  <c r="T2432" i="2" s="1"/>
  <c r="BS2432" i="3" s="1"/>
  <c r="N2431" i="2"/>
  <c r="P2431" i="2" s="1"/>
  <c r="T2431" i="2" s="1"/>
  <c r="BS2431" i="3" s="1"/>
  <c r="N2430" i="2"/>
  <c r="P2430" i="2" s="1"/>
  <c r="T2430" i="2" s="1"/>
  <c r="BS2430" i="3" s="1"/>
  <c r="N2429" i="2"/>
  <c r="P2429" i="2" s="1"/>
  <c r="T2429" i="2" s="1"/>
  <c r="BS2429" i="3" s="1"/>
  <c r="N2428" i="2"/>
  <c r="P2428" i="2" s="1"/>
  <c r="T2428" i="2" s="1"/>
  <c r="BS2428" i="3" s="1"/>
  <c r="N2427" i="2"/>
  <c r="P2427" i="2" s="1"/>
  <c r="T2427" i="2" s="1"/>
  <c r="BS2427" i="3" s="1"/>
  <c r="N2426" i="2"/>
  <c r="P2426" i="2" s="1"/>
  <c r="T2426" i="2" s="1"/>
  <c r="BS2426" i="3" s="1"/>
  <c r="N2425" i="2"/>
  <c r="P2425" i="2" s="1"/>
  <c r="T2425" i="2" s="1"/>
  <c r="BS2425" i="3" s="1"/>
  <c r="N2424" i="2"/>
  <c r="P2424" i="2" s="1"/>
  <c r="T2424" i="2" s="1"/>
  <c r="BS2424" i="3" s="1"/>
  <c r="N2423" i="2"/>
  <c r="P2423" i="2" s="1"/>
  <c r="T2423" i="2" s="1"/>
  <c r="BS2423" i="3" s="1"/>
  <c r="N2422" i="2"/>
  <c r="P2422" i="2" s="1"/>
  <c r="T2422" i="2" s="1"/>
  <c r="BS2422" i="3" s="1"/>
  <c r="N2421" i="2"/>
  <c r="P2421" i="2" s="1"/>
  <c r="T2421" i="2" s="1"/>
  <c r="BS2421" i="3" s="1"/>
  <c r="N2420" i="2"/>
  <c r="P2420" i="2" s="1"/>
  <c r="T2420" i="2" s="1"/>
  <c r="BS2420" i="3" s="1"/>
  <c r="N2419" i="2"/>
  <c r="P2419" i="2" s="1"/>
  <c r="T2419" i="2" s="1"/>
  <c r="BS2419" i="3" s="1"/>
  <c r="N2418" i="2"/>
  <c r="P2418" i="2" s="1"/>
  <c r="T2418" i="2" s="1"/>
  <c r="BS2418" i="3" s="1"/>
  <c r="N2417" i="2"/>
  <c r="P2417" i="2" s="1"/>
  <c r="T2417" i="2" s="1"/>
  <c r="BS2417" i="3" s="1"/>
  <c r="N2416" i="2"/>
  <c r="P2416" i="2" s="1"/>
  <c r="T2416" i="2" s="1"/>
  <c r="BS2416" i="3" s="1"/>
  <c r="N2415" i="2"/>
  <c r="P2415" i="2" s="1"/>
  <c r="T2415" i="2" s="1"/>
  <c r="BS2415" i="3" s="1"/>
  <c r="N2414" i="2"/>
  <c r="P2414" i="2" s="1"/>
  <c r="T2414" i="2" s="1"/>
  <c r="BS2414" i="3" s="1"/>
  <c r="N2413" i="2"/>
  <c r="P2413" i="2" s="1"/>
  <c r="T2413" i="2" s="1"/>
  <c r="BS2413" i="3" s="1"/>
  <c r="N2412" i="2"/>
  <c r="P2412" i="2" s="1"/>
  <c r="T2412" i="2" s="1"/>
  <c r="BS2412" i="3" s="1"/>
  <c r="N2411" i="2"/>
  <c r="P2411" i="2" s="1"/>
  <c r="T2411" i="2" s="1"/>
  <c r="BS2411" i="3" s="1"/>
  <c r="N2410" i="2"/>
  <c r="P2410" i="2" s="1"/>
  <c r="T2410" i="2" s="1"/>
  <c r="BS2410" i="3" s="1"/>
  <c r="N2409" i="2"/>
  <c r="P2409" i="2" s="1"/>
  <c r="T2409" i="2" s="1"/>
  <c r="BS2409" i="3" s="1"/>
  <c r="N2408" i="2"/>
  <c r="P2408" i="2" s="1"/>
  <c r="T2408" i="2" s="1"/>
  <c r="BS2408" i="3" s="1"/>
  <c r="N2407" i="2"/>
  <c r="P2407" i="2" s="1"/>
  <c r="T2407" i="2" s="1"/>
  <c r="BS2407" i="3" s="1"/>
  <c r="N2406" i="2"/>
  <c r="P2406" i="2" s="1"/>
  <c r="T2406" i="2" s="1"/>
  <c r="BS2406" i="3" s="1"/>
  <c r="N2405" i="2"/>
  <c r="P2405" i="2" s="1"/>
  <c r="T2405" i="2" s="1"/>
  <c r="BS2405" i="3" s="1"/>
  <c r="N2404" i="2"/>
  <c r="P2404" i="2" s="1"/>
  <c r="T2404" i="2" s="1"/>
  <c r="BS2404" i="3" s="1"/>
  <c r="N2403" i="2"/>
  <c r="P2403" i="2" s="1"/>
  <c r="T2403" i="2" s="1"/>
  <c r="BS2403" i="3" s="1"/>
  <c r="N2402" i="2"/>
  <c r="P2402" i="2" s="1"/>
  <c r="T2402" i="2" s="1"/>
  <c r="BS2402" i="3" s="1"/>
  <c r="N2401" i="2"/>
  <c r="P2401" i="2" s="1"/>
  <c r="T2401" i="2" s="1"/>
  <c r="BS2401" i="3" s="1"/>
  <c r="N2400" i="2"/>
  <c r="P2400" i="2" s="1"/>
  <c r="T2400" i="2" s="1"/>
  <c r="BS2400" i="3" s="1"/>
  <c r="N2399" i="2"/>
  <c r="P2399" i="2" s="1"/>
  <c r="T2399" i="2" s="1"/>
  <c r="BS2399" i="3" s="1"/>
  <c r="N2398" i="2"/>
  <c r="P2398" i="2" s="1"/>
  <c r="T2398" i="2" s="1"/>
  <c r="BS2398" i="3" s="1"/>
  <c r="N2397" i="2"/>
  <c r="P2397" i="2" s="1"/>
  <c r="T2397" i="2" s="1"/>
  <c r="BS2397" i="3" s="1"/>
  <c r="N2396" i="2"/>
  <c r="P2396" i="2" s="1"/>
  <c r="T2396" i="2" s="1"/>
  <c r="BS2396" i="3" s="1"/>
  <c r="N2395" i="2"/>
  <c r="P2395" i="2" s="1"/>
  <c r="T2395" i="2" s="1"/>
  <c r="BS2395" i="3" s="1"/>
  <c r="N2394" i="2"/>
  <c r="P2394" i="2" s="1"/>
  <c r="T2394" i="2" s="1"/>
  <c r="BS2394" i="3" s="1"/>
  <c r="N2393" i="2"/>
  <c r="P2393" i="2" s="1"/>
  <c r="T2393" i="2" s="1"/>
  <c r="BS2393" i="3" s="1"/>
  <c r="N2392" i="2"/>
  <c r="P2392" i="2" s="1"/>
  <c r="T2392" i="2" s="1"/>
  <c r="BS2392" i="3" s="1"/>
  <c r="N2391" i="2"/>
  <c r="P2391" i="2" s="1"/>
  <c r="T2391" i="2" s="1"/>
  <c r="BS2391" i="3" s="1"/>
  <c r="N2390" i="2"/>
  <c r="P2390" i="2" s="1"/>
  <c r="T2390" i="2" s="1"/>
  <c r="BS2390" i="3" s="1"/>
  <c r="N2389" i="2"/>
  <c r="P2389" i="2" s="1"/>
  <c r="T2389" i="2" s="1"/>
  <c r="BS2389" i="3" s="1"/>
  <c r="N2388" i="2"/>
  <c r="P2388" i="2" s="1"/>
  <c r="T2388" i="2" s="1"/>
  <c r="BS2388" i="3" s="1"/>
  <c r="N2387" i="2"/>
  <c r="P2387" i="2" s="1"/>
  <c r="T2387" i="2" s="1"/>
  <c r="BS2387" i="3" s="1"/>
  <c r="N2386" i="2"/>
  <c r="P2386" i="2" s="1"/>
  <c r="T2386" i="2" s="1"/>
  <c r="BS2386" i="3" s="1"/>
  <c r="N2385" i="2"/>
  <c r="P2385" i="2" s="1"/>
  <c r="T2385" i="2" s="1"/>
  <c r="BS2385" i="3" s="1"/>
  <c r="N2384" i="2"/>
  <c r="P2384" i="2" s="1"/>
  <c r="T2384" i="2" s="1"/>
  <c r="BS2384" i="3" s="1"/>
  <c r="N2383" i="2"/>
  <c r="P2383" i="2" s="1"/>
  <c r="T2383" i="2" s="1"/>
  <c r="BS2383" i="3" s="1"/>
  <c r="N2382" i="2"/>
  <c r="P2382" i="2" s="1"/>
  <c r="T2382" i="2" s="1"/>
  <c r="BS2382" i="3" s="1"/>
  <c r="N2381" i="2"/>
  <c r="P2381" i="2" s="1"/>
  <c r="T2381" i="2" s="1"/>
  <c r="BS2381" i="3" s="1"/>
  <c r="N2380" i="2"/>
  <c r="P2380" i="2" s="1"/>
  <c r="T2380" i="2" s="1"/>
  <c r="BS2380" i="3" s="1"/>
  <c r="N2379" i="2"/>
  <c r="P2379" i="2" s="1"/>
  <c r="T2379" i="2" s="1"/>
  <c r="BS2379" i="3" s="1"/>
  <c r="N2378" i="2"/>
  <c r="P2378" i="2" s="1"/>
  <c r="T2378" i="2" s="1"/>
  <c r="BS2378" i="3" s="1"/>
  <c r="N2377" i="2"/>
  <c r="P2377" i="2" s="1"/>
  <c r="T2377" i="2" s="1"/>
  <c r="BS2377" i="3" s="1"/>
  <c r="N2376" i="2"/>
  <c r="P2376" i="2" s="1"/>
  <c r="T2376" i="2" s="1"/>
  <c r="BS2376" i="3" s="1"/>
  <c r="N2375" i="2"/>
  <c r="P2375" i="2" s="1"/>
  <c r="T2375" i="2" s="1"/>
  <c r="BS2375" i="3" s="1"/>
  <c r="N2374" i="2"/>
  <c r="P2374" i="2" s="1"/>
  <c r="T2374" i="2" s="1"/>
  <c r="BS2374" i="3" s="1"/>
  <c r="N2373" i="2"/>
  <c r="P2373" i="2" s="1"/>
  <c r="T2373" i="2" s="1"/>
  <c r="BS2373" i="3" s="1"/>
  <c r="N2372" i="2"/>
  <c r="P2372" i="2" s="1"/>
  <c r="T2372" i="2" s="1"/>
  <c r="BS2372" i="3" s="1"/>
  <c r="N2371" i="2"/>
  <c r="P2371" i="2" s="1"/>
  <c r="T2371" i="2" s="1"/>
  <c r="BS2371" i="3" s="1"/>
  <c r="N2370" i="2"/>
  <c r="P2370" i="2" s="1"/>
  <c r="T2370" i="2" s="1"/>
  <c r="BS2370" i="3" s="1"/>
  <c r="N2369" i="2"/>
  <c r="P2369" i="2" s="1"/>
  <c r="T2369" i="2" s="1"/>
  <c r="BS2369" i="3" s="1"/>
  <c r="N2368" i="2"/>
  <c r="P2368" i="2" s="1"/>
  <c r="T2368" i="2" s="1"/>
  <c r="BS2368" i="3" s="1"/>
  <c r="N2367" i="2"/>
  <c r="P2367" i="2" s="1"/>
  <c r="T2367" i="2" s="1"/>
  <c r="BS2367" i="3" s="1"/>
  <c r="N2366" i="2"/>
  <c r="P2366" i="2" s="1"/>
  <c r="T2366" i="2" s="1"/>
  <c r="BS2366" i="3" s="1"/>
  <c r="N2365" i="2"/>
  <c r="P2365" i="2" s="1"/>
  <c r="T2365" i="2" s="1"/>
  <c r="BS2365" i="3" s="1"/>
  <c r="N2364" i="2"/>
  <c r="P2364" i="2" s="1"/>
  <c r="T2364" i="2" s="1"/>
  <c r="BS2364" i="3" s="1"/>
  <c r="N2363" i="2"/>
  <c r="P2363" i="2" s="1"/>
  <c r="T2363" i="2" s="1"/>
  <c r="BS2363" i="3" s="1"/>
  <c r="N2362" i="2"/>
  <c r="P2362" i="2" s="1"/>
  <c r="T2362" i="2" s="1"/>
  <c r="BS2362" i="3" s="1"/>
  <c r="N2361" i="2"/>
  <c r="P2361" i="2" s="1"/>
  <c r="T2361" i="2" s="1"/>
  <c r="BS2361" i="3" s="1"/>
  <c r="N2360" i="2"/>
  <c r="P2360" i="2" s="1"/>
  <c r="T2360" i="2" s="1"/>
  <c r="BS2360" i="3" s="1"/>
  <c r="N2359" i="2"/>
  <c r="P2359" i="2" s="1"/>
  <c r="T2359" i="2" s="1"/>
  <c r="BS2359" i="3" s="1"/>
  <c r="N2358" i="2"/>
  <c r="P2358" i="2" s="1"/>
  <c r="T2358" i="2" s="1"/>
  <c r="BS2358" i="3" s="1"/>
  <c r="N2357" i="2"/>
  <c r="P2357" i="2" s="1"/>
  <c r="T2357" i="2" s="1"/>
  <c r="BS2357" i="3" s="1"/>
  <c r="N2356" i="2"/>
  <c r="P2356" i="2" s="1"/>
  <c r="T2356" i="2" s="1"/>
  <c r="BS2356" i="3" s="1"/>
  <c r="N2355" i="2"/>
  <c r="P2355" i="2" s="1"/>
  <c r="T2355" i="2" s="1"/>
  <c r="BS2355" i="3" s="1"/>
  <c r="N2354" i="2"/>
  <c r="P2354" i="2" s="1"/>
  <c r="T2354" i="2" s="1"/>
  <c r="BS2354" i="3" s="1"/>
  <c r="N2353" i="2"/>
  <c r="P2353" i="2" s="1"/>
  <c r="T2353" i="2" s="1"/>
  <c r="BS2353" i="3" s="1"/>
  <c r="N2352" i="2"/>
  <c r="P2352" i="2" s="1"/>
  <c r="T2352" i="2" s="1"/>
  <c r="BS2352" i="3" s="1"/>
  <c r="N2351" i="2"/>
  <c r="P2351" i="2" s="1"/>
  <c r="T2351" i="2" s="1"/>
  <c r="BS2351" i="3" s="1"/>
  <c r="N2350" i="2"/>
  <c r="P2350" i="2" s="1"/>
  <c r="T2350" i="2" s="1"/>
  <c r="BS2350" i="3" s="1"/>
  <c r="N2349" i="2"/>
  <c r="P2349" i="2" s="1"/>
  <c r="T2349" i="2" s="1"/>
  <c r="BS2349" i="3" s="1"/>
  <c r="N2348" i="2"/>
  <c r="P2348" i="2" s="1"/>
  <c r="T2348" i="2" s="1"/>
  <c r="BS2348" i="3" s="1"/>
  <c r="N2347" i="2"/>
  <c r="P2347" i="2" s="1"/>
  <c r="T2347" i="2" s="1"/>
  <c r="BS2347" i="3" s="1"/>
  <c r="N2346" i="2"/>
  <c r="P2346" i="2" s="1"/>
  <c r="T2346" i="2" s="1"/>
  <c r="BS2346" i="3" s="1"/>
  <c r="N2345" i="2"/>
  <c r="P2345" i="2" s="1"/>
  <c r="T2345" i="2" s="1"/>
  <c r="BS2345" i="3" s="1"/>
  <c r="N2344" i="2"/>
  <c r="P2344" i="2" s="1"/>
  <c r="T2344" i="2" s="1"/>
  <c r="BS2344" i="3" s="1"/>
  <c r="N2343" i="2"/>
  <c r="P2343" i="2" s="1"/>
  <c r="T2343" i="2" s="1"/>
  <c r="BS2343" i="3" s="1"/>
  <c r="N2342" i="2"/>
  <c r="P2342" i="2" s="1"/>
  <c r="T2342" i="2" s="1"/>
  <c r="BS2342" i="3" s="1"/>
  <c r="N2341" i="2"/>
  <c r="P2341" i="2" s="1"/>
  <c r="T2341" i="2" s="1"/>
  <c r="BS2341" i="3" s="1"/>
  <c r="N2340" i="2"/>
  <c r="P2340" i="2" s="1"/>
  <c r="T2340" i="2" s="1"/>
  <c r="BS2340" i="3" s="1"/>
  <c r="N2339" i="2"/>
  <c r="P2339" i="2" s="1"/>
  <c r="T2339" i="2" s="1"/>
  <c r="BS2339" i="3" s="1"/>
  <c r="N2338" i="2"/>
  <c r="P2338" i="2" s="1"/>
  <c r="T2338" i="2" s="1"/>
  <c r="BS2338" i="3" s="1"/>
  <c r="N2337" i="2"/>
  <c r="P2337" i="2" s="1"/>
  <c r="T2337" i="2" s="1"/>
  <c r="BS2337" i="3" s="1"/>
  <c r="N2336" i="2"/>
  <c r="P2336" i="2" s="1"/>
  <c r="T2336" i="2" s="1"/>
  <c r="BS2336" i="3" s="1"/>
  <c r="N2335" i="2"/>
  <c r="P2335" i="2" s="1"/>
  <c r="T2335" i="2" s="1"/>
  <c r="BS2335" i="3" s="1"/>
  <c r="N2334" i="2"/>
  <c r="P2334" i="2" s="1"/>
  <c r="T2334" i="2" s="1"/>
  <c r="BS2334" i="3" s="1"/>
  <c r="N2333" i="2"/>
  <c r="P2333" i="2" s="1"/>
  <c r="T2333" i="2" s="1"/>
  <c r="BS2333" i="3" s="1"/>
  <c r="N2332" i="2"/>
  <c r="P2332" i="2" s="1"/>
  <c r="T2332" i="2" s="1"/>
  <c r="BS2332" i="3" s="1"/>
  <c r="N2331" i="2"/>
  <c r="P2331" i="2" s="1"/>
  <c r="T2331" i="2" s="1"/>
  <c r="BS2331" i="3" s="1"/>
  <c r="N2330" i="2"/>
  <c r="P2330" i="2" s="1"/>
  <c r="T2330" i="2" s="1"/>
  <c r="BS2330" i="3" s="1"/>
  <c r="N2329" i="2"/>
  <c r="P2329" i="2" s="1"/>
  <c r="T2329" i="2" s="1"/>
  <c r="BS2329" i="3" s="1"/>
  <c r="N2328" i="2"/>
  <c r="P2328" i="2" s="1"/>
  <c r="T2328" i="2" s="1"/>
  <c r="BS2328" i="3" s="1"/>
  <c r="N2327" i="2"/>
  <c r="P2327" i="2" s="1"/>
  <c r="T2327" i="2" s="1"/>
  <c r="BS2327" i="3" s="1"/>
  <c r="N2326" i="2"/>
  <c r="P2326" i="2" s="1"/>
  <c r="T2326" i="2" s="1"/>
  <c r="BS2326" i="3" s="1"/>
  <c r="N2325" i="2"/>
  <c r="P2325" i="2" s="1"/>
  <c r="T2325" i="2" s="1"/>
  <c r="BS2325" i="3" s="1"/>
  <c r="N2324" i="2"/>
  <c r="P2324" i="2" s="1"/>
  <c r="T2324" i="2" s="1"/>
  <c r="BS2324" i="3" s="1"/>
  <c r="N2323" i="2"/>
  <c r="P2323" i="2" s="1"/>
  <c r="T2323" i="2" s="1"/>
  <c r="BS2323" i="3" s="1"/>
  <c r="N2322" i="2"/>
  <c r="P2322" i="2" s="1"/>
  <c r="T2322" i="2" s="1"/>
  <c r="BS2322" i="3" s="1"/>
  <c r="N2321" i="2"/>
  <c r="P2321" i="2" s="1"/>
  <c r="T2321" i="2" s="1"/>
  <c r="BS2321" i="3" s="1"/>
  <c r="N2320" i="2"/>
  <c r="P2320" i="2" s="1"/>
  <c r="T2320" i="2" s="1"/>
  <c r="BS2320" i="3" s="1"/>
  <c r="N2319" i="2"/>
  <c r="P2319" i="2" s="1"/>
  <c r="T2319" i="2" s="1"/>
  <c r="BS2319" i="3" s="1"/>
  <c r="N2318" i="2"/>
  <c r="P2318" i="2" s="1"/>
  <c r="T2318" i="2" s="1"/>
  <c r="BS2318" i="3" s="1"/>
  <c r="N2317" i="2"/>
  <c r="P2317" i="2" s="1"/>
  <c r="T2317" i="2" s="1"/>
  <c r="BS2317" i="3" s="1"/>
  <c r="N2316" i="2"/>
  <c r="P2316" i="2" s="1"/>
  <c r="T2316" i="2" s="1"/>
  <c r="BS2316" i="3" s="1"/>
  <c r="N2315" i="2"/>
  <c r="P2315" i="2" s="1"/>
  <c r="T2315" i="2" s="1"/>
  <c r="BS2315" i="3" s="1"/>
  <c r="N2314" i="2"/>
  <c r="P2314" i="2" s="1"/>
  <c r="T2314" i="2" s="1"/>
  <c r="BS2314" i="3" s="1"/>
  <c r="N2313" i="2"/>
  <c r="P2313" i="2" s="1"/>
  <c r="T2313" i="2" s="1"/>
  <c r="BS2313" i="3" s="1"/>
  <c r="N2312" i="2"/>
  <c r="P2312" i="2" s="1"/>
  <c r="T2312" i="2" s="1"/>
  <c r="BS2312" i="3" s="1"/>
  <c r="N2311" i="2"/>
  <c r="P2311" i="2" s="1"/>
  <c r="T2311" i="2" s="1"/>
  <c r="BS2311" i="3" s="1"/>
  <c r="N2310" i="2"/>
  <c r="P2310" i="2" s="1"/>
  <c r="T2310" i="2" s="1"/>
  <c r="BS2310" i="3" s="1"/>
  <c r="N2309" i="2"/>
  <c r="P2309" i="2" s="1"/>
  <c r="T2309" i="2" s="1"/>
  <c r="BS2309" i="3" s="1"/>
  <c r="N2308" i="2"/>
  <c r="P2308" i="2" s="1"/>
  <c r="T2308" i="2" s="1"/>
  <c r="BS2308" i="3" s="1"/>
  <c r="N2307" i="2"/>
  <c r="P2307" i="2" s="1"/>
  <c r="T2307" i="2" s="1"/>
  <c r="BS2307" i="3" s="1"/>
  <c r="N2306" i="2"/>
  <c r="P2306" i="2" s="1"/>
  <c r="T2306" i="2" s="1"/>
  <c r="BS2306" i="3" s="1"/>
  <c r="N2305" i="2"/>
  <c r="P2305" i="2" s="1"/>
  <c r="T2305" i="2" s="1"/>
  <c r="BS2305" i="3" s="1"/>
  <c r="N2304" i="2"/>
  <c r="P2304" i="2" s="1"/>
  <c r="T2304" i="2" s="1"/>
  <c r="BS2304" i="3" s="1"/>
  <c r="N2303" i="2"/>
  <c r="P2303" i="2" s="1"/>
  <c r="T2303" i="2" s="1"/>
  <c r="BS2303" i="3" s="1"/>
  <c r="N2302" i="2"/>
  <c r="P2302" i="2" s="1"/>
  <c r="T2302" i="2" s="1"/>
  <c r="BS2302" i="3" s="1"/>
  <c r="N2301" i="2"/>
  <c r="P2301" i="2" s="1"/>
  <c r="T2301" i="2" s="1"/>
  <c r="BS2301" i="3" s="1"/>
  <c r="N2300" i="2"/>
  <c r="P2300" i="2" s="1"/>
  <c r="T2300" i="2" s="1"/>
  <c r="BS2300" i="3" s="1"/>
  <c r="N2299" i="2"/>
  <c r="P2299" i="2" s="1"/>
  <c r="T2299" i="2" s="1"/>
  <c r="BS2299" i="3" s="1"/>
  <c r="N2298" i="2"/>
  <c r="P2298" i="2" s="1"/>
  <c r="T2298" i="2" s="1"/>
  <c r="BS2298" i="3" s="1"/>
  <c r="N2297" i="2"/>
  <c r="P2297" i="2" s="1"/>
  <c r="T2297" i="2" s="1"/>
  <c r="BS2297" i="3" s="1"/>
  <c r="N2296" i="2"/>
  <c r="P2296" i="2" s="1"/>
  <c r="T2296" i="2" s="1"/>
  <c r="BS2296" i="3" s="1"/>
  <c r="N2295" i="2"/>
  <c r="P2295" i="2" s="1"/>
  <c r="T2295" i="2" s="1"/>
  <c r="BS2295" i="3" s="1"/>
  <c r="N2294" i="2"/>
  <c r="P2294" i="2" s="1"/>
  <c r="T2294" i="2" s="1"/>
  <c r="BS2294" i="3" s="1"/>
  <c r="N2293" i="2"/>
  <c r="P2293" i="2" s="1"/>
  <c r="T2293" i="2" s="1"/>
  <c r="BS2293" i="3" s="1"/>
  <c r="N2292" i="2"/>
  <c r="P2292" i="2" s="1"/>
  <c r="T2292" i="2" s="1"/>
  <c r="BS2292" i="3" s="1"/>
  <c r="N2291" i="2"/>
  <c r="P2291" i="2" s="1"/>
  <c r="T2291" i="2" s="1"/>
  <c r="BS2291" i="3" s="1"/>
  <c r="N2290" i="2"/>
  <c r="P2290" i="2" s="1"/>
  <c r="T2290" i="2" s="1"/>
  <c r="BS2290" i="3" s="1"/>
  <c r="N2289" i="2"/>
  <c r="P2289" i="2" s="1"/>
  <c r="T2289" i="2" s="1"/>
  <c r="BS2289" i="3" s="1"/>
  <c r="N2288" i="2"/>
  <c r="P2288" i="2" s="1"/>
  <c r="T2288" i="2" s="1"/>
  <c r="BS2288" i="3" s="1"/>
  <c r="N2287" i="2"/>
  <c r="P2287" i="2" s="1"/>
  <c r="T2287" i="2" s="1"/>
  <c r="BS2287" i="3" s="1"/>
  <c r="N2286" i="2"/>
  <c r="P2286" i="2" s="1"/>
  <c r="T2286" i="2" s="1"/>
  <c r="BS2286" i="3" s="1"/>
  <c r="N2285" i="2"/>
  <c r="P2285" i="2" s="1"/>
  <c r="T2285" i="2" s="1"/>
  <c r="BS2285" i="3" s="1"/>
  <c r="N2284" i="2"/>
  <c r="P2284" i="2" s="1"/>
  <c r="T2284" i="2" s="1"/>
  <c r="BS2284" i="3" s="1"/>
  <c r="N2283" i="2"/>
  <c r="P2283" i="2" s="1"/>
  <c r="T2283" i="2" s="1"/>
  <c r="BS2283" i="3" s="1"/>
  <c r="N2282" i="2"/>
  <c r="P2282" i="2" s="1"/>
  <c r="T2282" i="2" s="1"/>
  <c r="BS2282" i="3" s="1"/>
  <c r="N2281" i="2"/>
  <c r="P2281" i="2" s="1"/>
  <c r="T2281" i="2" s="1"/>
  <c r="BS2281" i="3" s="1"/>
  <c r="N2280" i="2"/>
  <c r="P2280" i="2" s="1"/>
  <c r="T2280" i="2" s="1"/>
  <c r="BS2280" i="3" s="1"/>
  <c r="N2279" i="2"/>
  <c r="P2279" i="2" s="1"/>
  <c r="T2279" i="2" s="1"/>
  <c r="BS2279" i="3" s="1"/>
  <c r="N2278" i="2"/>
  <c r="P2278" i="2" s="1"/>
  <c r="T2278" i="2" s="1"/>
  <c r="BS2278" i="3" s="1"/>
  <c r="N2277" i="2"/>
  <c r="P2277" i="2" s="1"/>
  <c r="T2277" i="2" s="1"/>
  <c r="BS2277" i="3" s="1"/>
  <c r="N2276" i="2"/>
  <c r="P2276" i="2" s="1"/>
  <c r="T2276" i="2" s="1"/>
  <c r="BS2276" i="3" s="1"/>
  <c r="N2275" i="2"/>
  <c r="P2275" i="2" s="1"/>
  <c r="T2275" i="2" s="1"/>
  <c r="BS2275" i="3" s="1"/>
  <c r="N2274" i="2"/>
  <c r="P2274" i="2" s="1"/>
  <c r="T2274" i="2" s="1"/>
  <c r="BS2274" i="3" s="1"/>
  <c r="N2273" i="2"/>
  <c r="P2273" i="2" s="1"/>
  <c r="T2273" i="2" s="1"/>
  <c r="BS2273" i="3" s="1"/>
  <c r="N2272" i="2"/>
  <c r="P2272" i="2" s="1"/>
  <c r="T2272" i="2" s="1"/>
  <c r="BS2272" i="3" s="1"/>
  <c r="N2271" i="2"/>
  <c r="P2271" i="2" s="1"/>
  <c r="T2271" i="2" s="1"/>
  <c r="BS2271" i="3" s="1"/>
  <c r="N2270" i="2"/>
  <c r="P2270" i="2" s="1"/>
  <c r="T2270" i="2" s="1"/>
  <c r="BS2270" i="3" s="1"/>
  <c r="N2269" i="2"/>
  <c r="P2269" i="2" s="1"/>
  <c r="T2269" i="2" s="1"/>
  <c r="BS2269" i="3" s="1"/>
  <c r="N2268" i="2"/>
  <c r="P2268" i="2" s="1"/>
  <c r="T2268" i="2" s="1"/>
  <c r="BS2268" i="3" s="1"/>
  <c r="N2267" i="2"/>
  <c r="P2267" i="2" s="1"/>
  <c r="T2267" i="2" s="1"/>
  <c r="BS2267" i="3" s="1"/>
  <c r="N2266" i="2"/>
  <c r="P2266" i="2" s="1"/>
  <c r="T2266" i="2" s="1"/>
  <c r="BS2266" i="3" s="1"/>
  <c r="N2265" i="2"/>
  <c r="P2265" i="2" s="1"/>
  <c r="T2265" i="2" s="1"/>
  <c r="BS2265" i="3" s="1"/>
  <c r="N2264" i="2"/>
  <c r="P2264" i="2" s="1"/>
  <c r="T2264" i="2" s="1"/>
  <c r="BS2264" i="3" s="1"/>
  <c r="N2263" i="2"/>
  <c r="P2263" i="2" s="1"/>
  <c r="T2263" i="2" s="1"/>
  <c r="BS2263" i="3" s="1"/>
  <c r="N2262" i="2"/>
  <c r="P2262" i="2" s="1"/>
  <c r="T2262" i="2" s="1"/>
  <c r="BS2262" i="3" s="1"/>
  <c r="N2261" i="2"/>
  <c r="P2261" i="2" s="1"/>
  <c r="T2261" i="2" s="1"/>
  <c r="BS2261" i="3" s="1"/>
  <c r="N2260" i="2"/>
  <c r="P2260" i="2" s="1"/>
  <c r="T2260" i="2" s="1"/>
  <c r="BS2260" i="3" s="1"/>
  <c r="N2259" i="2"/>
  <c r="P2259" i="2" s="1"/>
  <c r="T2259" i="2" s="1"/>
  <c r="BS2259" i="3" s="1"/>
  <c r="N2258" i="2"/>
  <c r="P2258" i="2" s="1"/>
  <c r="T2258" i="2" s="1"/>
  <c r="BS2258" i="3" s="1"/>
  <c r="N2257" i="2"/>
  <c r="P2257" i="2" s="1"/>
  <c r="T2257" i="2" s="1"/>
  <c r="BS2257" i="3" s="1"/>
  <c r="N2256" i="2"/>
  <c r="P2256" i="2" s="1"/>
  <c r="T2256" i="2" s="1"/>
  <c r="BS2256" i="3" s="1"/>
  <c r="N2255" i="2"/>
  <c r="P2255" i="2" s="1"/>
  <c r="T2255" i="2" s="1"/>
  <c r="BS2255" i="3" s="1"/>
  <c r="N2254" i="2"/>
  <c r="P2254" i="2" s="1"/>
  <c r="T2254" i="2" s="1"/>
  <c r="BS2254" i="3" s="1"/>
  <c r="N2253" i="2"/>
  <c r="P2253" i="2" s="1"/>
  <c r="T2253" i="2" s="1"/>
  <c r="BS2253" i="3" s="1"/>
  <c r="N2252" i="2"/>
  <c r="P2252" i="2" s="1"/>
  <c r="T2252" i="2" s="1"/>
  <c r="BS2252" i="3" s="1"/>
  <c r="N2251" i="2"/>
  <c r="P2251" i="2" s="1"/>
  <c r="T2251" i="2" s="1"/>
  <c r="BS2251" i="3" s="1"/>
  <c r="N2250" i="2"/>
  <c r="P2250" i="2" s="1"/>
  <c r="T2250" i="2" s="1"/>
  <c r="BS2250" i="3" s="1"/>
  <c r="N2249" i="2"/>
  <c r="P2249" i="2" s="1"/>
  <c r="T2249" i="2" s="1"/>
  <c r="BS2249" i="3" s="1"/>
  <c r="N2248" i="2"/>
  <c r="P2248" i="2" s="1"/>
  <c r="T2248" i="2" s="1"/>
  <c r="BS2248" i="3" s="1"/>
  <c r="N2247" i="2"/>
  <c r="P2247" i="2" s="1"/>
  <c r="T2247" i="2" s="1"/>
  <c r="BS2247" i="3" s="1"/>
  <c r="N2246" i="2"/>
  <c r="P2246" i="2" s="1"/>
  <c r="T2246" i="2" s="1"/>
  <c r="BS2246" i="3" s="1"/>
  <c r="N2245" i="2"/>
  <c r="P2245" i="2" s="1"/>
  <c r="T2245" i="2" s="1"/>
  <c r="BS2245" i="3" s="1"/>
  <c r="N2244" i="2"/>
  <c r="P2244" i="2" s="1"/>
  <c r="T2244" i="2" s="1"/>
  <c r="BS2244" i="3" s="1"/>
  <c r="N2243" i="2"/>
  <c r="P2243" i="2" s="1"/>
  <c r="T2243" i="2" s="1"/>
  <c r="BS2243" i="3" s="1"/>
  <c r="N2242" i="2"/>
  <c r="P2242" i="2" s="1"/>
  <c r="T2242" i="2" s="1"/>
  <c r="BS2242" i="3" s="1"/>
  <c r="N2241" i="2"/>
  <c r="P2241" i="2" s="1"/>
  <c r="T2241" i="2" s="1"/>
  <c r="BS2241" i="3" s="1"/>
  <c r="N2240" i="2"/>
  <c r="P2240" i="2" s="1"/>
  <c r="T2240" i="2" s="1"/>
  <c r="BS2240" i="3" s="1"/>
  <c r="N2239" i="2"/>
  <c r="P2239" i="2" s="1"/>
  <c r="T2239" i="2" s="1"/>
  <c r="BS2239" i="3" s="1"/>
  <c r="N2238" i="2"/>
  <c r="P2238" i="2" s="1"/>
  <c r="T2238" i="2" s="1"/>
  <c r="BS2238" i="3" s="1"/>
  <c r="N2237" i="2"/>
  <c r="P2237" i="2" s="1"/>
  <c r="T2237" i="2" s="1"/>
  <c r="BS2237" i="3" s="1"/>
  <c r="N2236" i="2"/>
  <c r="P2236" i="2" s="1"/>
  <c r="T2236" i="2" s="1"/>
  <c r="BS2236" i="3" s="1"/>
  <c r="N2235" i="2"/>
  <c r="P2235" i="2" s="1"/>
  <c r="T2235" i="2" s="1"/>
  <c r="BS2235" i="3" s="1"/>
  <c r="N2234" i="2"/>
  <c r="P2234" i="2" s="1"/>
  <c r="T2234" i="2" s="1"/>
  <c r="BS2234" i="3" s="1"/>
  <c r="N2233" i="2"/>
  <c r="P2233" i="2" s="1"/>
  <c r="T2233" i="2" s="1"/>
  <c r="BS2233" i="3" s="1"/>
  <c r="N2232" i="2"/>
  <c r="P2232" i="2" s="1"/>
  <c r="T2232" i="2" s="1"/>
  <c r="BS2232" i="3" s="1"/>
  <c r="N2231" i="2"/>
  <c r="P2231" i="2" s="1"/>
  <c r="T2231" i="2" s="1"/>
  <c r="BS2231" i="3" s="1"/>
  <c r="N2230" i="2"/>
  <c r="P2230" i="2" s="1"/>
  <c r="T2230" i="2" s="1"/>
  <c r="BS2230" i="3" s="1"/>
  <c r="N2229" i="2"/>
  <c r="P2229" i="2" s="1"/>
  <c r="T2229" i="2" s="1"/>
  <c r="BS2229" i="3" s="1"/>
  <c r="N2228" i="2"/>
  <c r="P2228" i="2" s="1"/>
  <c r="T2228" i="2" s="1"/>
  <c r="BS2228" i="3" s="1"/>
  <c r="N2227" i="2"/>
  <c r="P2227" i="2" s="1"/>
  <c r="T2227" i="2" s="1"/>
  <c r="BS2227" i="3" s="1"/>
  <c r="N2226" i="2"/>
  <c r="P2226" i="2" s="1"/>
  <c r="T2226" i="2" s="1"/>
  <c r="BS2226" i="3" s="1"/>
  <c r="N2225" i="2"/>
  <c r="P2225" i="2" s="1"/>
  <c r="T2225" i="2" s="1"/>
  <c r="BS2225" i="3" s="1"/>
  <c r="N2224" i="2"/>
  <c r="P2224" i="2" s="1"/>
  <c r="T2224" i="2" s="1"/>
  <c r="BS2224" i="3" s="1"/>
  <c r="N2223" i="2"/>
  <c r="P2223" i="2" s="1"/>
  <c r="T2223" i="2" s="1"/>
  <c r="BS2223" i="3" s="1"/>
  <c r="N2222" i="2"/>
  <c r="P2222" i="2" s="1"/>
  <c r="T2222" i="2" s="1"/>
  <c r="BS2222" i="3" s="1"/>
  <c r="N2221" i="2"/>
  <c r="P2221" i="2" s="1"/>
  <c r="T2221" i="2" s="1"/>
  <c r="BS2221" i="3" s="1"/>
  <c r="N2220" i="2"/>
  <c r="P2220" i="2" s="1"/>
  <c r="T2220" i="2" s="1"/>
  <c r="BS2220" i="3" s="1"/>
  <c r="N2219" i="2"/>
  <c r="P2219" i="2" s="1"/>
  <c r="T2219" i="2" s="1"/>
  <c r="BS2219" i="3" s="1"/>
  <c r="N2218" i="2"/>
  <c r="P2218" i="2" s="1"/>
  <c r="T2218" i="2" s="1"/>
  <c r="BS2218" i="3" s="1"/>
  <c r="N2217" i="2"/>
  <c r="P2217" i="2" s="1"/>
  <c r="T2217" i="2" s="1"/>
  <c r="BS2217" i="3" s="1"/>
  <c r="N2216" i="2"/>
  <c r="P2216" i="2" s="1"/>
  <c r="T2216" i="2" s="1"/>
  <c r="BS2216" i="3" s="1"/>
  <c r="N2215" i="2"/>
  <c r="P2215" i="2" s="1"/>
  <c r="T2215" i="2" s="1"/>
  <c r="BS2215" i="3" s="1"/>
  <c r="N2214" i="2"/>
  <c r="P2214" i="2" s="1"/>
  <c r="T2214" i="2" s="1"/>
  <c r="BS2214" i="3" s="1"/>
  <c r="N2213" i="2"/>
  <c r="P2213" i="2" s="1"/>
  <c r="T2213" i="2" s="1"/>
  <c r="BS2213" i="3" s="1"/>
  <c r="N2212" i="2"/>
  <c r="P2212" i="2" s="1"/>
  <c r="T2212" i="2" s="1"/>
  <c r="BS2212" i="3" s="1"/>
  <c r="N2211" i="2"/>
  <c r="P2211" i="2" s="1"/>
  <c r="T2211" i="2" s="1"/>
  <c r="BS2211" i="3" s="1"/>
  <c r="N2210" i="2"/>
  <c r="P2210" i="2" s="1"/>
  <c r="T2210" i="2" s="1"/>
  <c r="BS2210" i="3" s="1"/>
  <c r="N2209" i="2"/>
  <c r="P2209" i="2" s="1"/>
  <c r="T2209" i="2" s="1"/>
  <c r="BS2209" i="3" s="1"/>
  <c r="N2208" i="2"/>
  <c r="P2208" i="2" s="1"/>
  <c r="T2208" i="2" s="1"/>
  <c r="BS2208" i="3" s="1"/>
  <c r="N2207" i="2"/>
  <c r="P2207" i="2" s="1"/>
  <c r="T2207" i="2" s="1"/>
  <c r="BS2207" i="3" s="1"/>
  <c r="N2206" i="2"/>
  <c r="P2206" i="2" s="1"/>
  <c r="T2206" i="2" s="1"/>
  <c r="BS2206" i="3" s="1"/>
  <c r="N2205" i="2"/>
  <c r="P2205" i="2" s="1"/>
  <c r="T2205" i="2" s="1"/>
  <c r="BS2205" i="3" s="1"/>
  <c r="N2204" i="2"/>
  <c r="P2204" i="2" s="1"/>
  <c r="T2204" i="2" s="1"/>
  <c r="BS2204" i="3" s="1"/>
  <c r="N2203" i="2"/>
  <c r="P2203" i="2" s="1"/>
  <c r="T2203" i="2" s="1"/>
  <c r="BS2203" i="3" s="1"/>
  <c r="N2202" i="2"/>
  <c r="P2202" i="2" s="1"/>
  <c r="T2202" i="2" s="1"/>
  <c r="BS2202" i="3" s="1"/>
  <c r="N2201" i="2"/>
  <c r="P2201" i="2" s="1"/>
  <c r="T2201" i="2" s="1"/>
  <c r="BS2201" i="3" s="1"/>
  <c r="N2200" i="2"/>
  <c r="P2200" i="2" s="1"/>
  <c r="T2200" i="2" s="1"/>
  <c r="BS2200" i="3" s="1"/>
  <c r="N2199" i="2"/>
  <c r="P2199" i="2" s="1"/>
  <c r="T2199" i="2" s="1"/>
  <c r="BS2199" i="3" s="1"/>
  <c r="N2198" i="2"/>
  <c r="P2198" i="2" s="1"/>
  <c r="T2198" i="2" s="1"/>
  <c r="BS2198" i="3" s="1"/>
  <c r="N2197" i="2"/>
  <c r="P2197" i="2" s="1"/>
  <c r="T2197" i="2" s="1"/>
  <c r="BS2197" i="3" s="1"/>
  <c r="N2196" i="2"/>
  <c r="P2196" i="2" s="1"/>
  <c r="T2196" i="2" s="1"/>
  <c r="BS2196" i="3" s="1"/>
  <c r="N2195" i="2"/>
  <c r="P2195" i="2" s="1"/>
  <c r="T2195" i="2" s="1"/>
  <c r="BS2195" i="3" s="1"/>
  <c r="N2194" i="2"/>
  <c r="P2194" i="2" s="1"/>
  <c r="T2194" i="2" s="1"/>
  <c r="BS2194" i="3" s="1"/>
  <c r="N2193" i="2"/>
  <c r="P2193" i="2" s="1"/>
  <c r="T2193" i="2" s="1"/>
  <c r="BS2193" i="3" s="1"/>
  <c r="N2192" i="2"/>
  <c r="P2192" i="2" s="1"/>
  <c r="T2192" i="2" s="1"/>
  <c r="BS2192" i="3" s="1"/>
  <c r="N2191" i="2"/>
  <c r="P2191" i="2" s="1"/>
  <c r="T2191" i="2" s="1"/>
  <c r="BS2191" i="3" s="1"/>
  <c r="N2190" i="2"/>
  <c r="P2190" i="2" s="1"/>
  <c r="T2190" i="2" s="1"/>
  <c r="BS2190" i="3" s="1"/>
  <c r="N2189" i="2"/>
  <c r="P2189" i="2" s="1"/>
  <c r="T2189" i="2" s="1"/>
  <c r="BS2189" i="3" s="1"/>
  <c r="N2188" i="2"/>
  <c r="P2188" i="2" s="1"/>
  <c r="T2188" i="2" s="1"/>
  <c r="BS2188" i="3" s="1"/>
  <c r="N2187" i="2"/>
  <c r="P2187" i="2" s="1"/>
  <c r="T2187" i="2" s="1"/>
  <c r="BS2187" i="3" s="1"/>
  <c r="N2186" i="2"/>
  <c r="P2186" i="2" s="1"/>
  <c r="T2186" i="2" s="1"/>
  <c r="BS2186" i="3" s="1"/>
  <c r="N2185" i="2"/>
  <c r="P2185" i="2" s="1"/>
  <c r="T2185" i="2" s="1"/>
  <c r="BS2185" i="3" s="1"/>
  <c r="N2184" i="2"/>
  <c r="P2184" i="2" s="1"/>
  <c r="T2184" i="2" s="1"/>
  <c r="BS2184" i="3" s="1"/>
  <c r="N2183" i="2"/>
  <c r="P2183" i="2" s="1"/>
  <c r="T2183" i="2" s="1"/>
  <c r="BS2183" i="3" s="1"/>
  <c r="N2182" i="2"/>
  <c r="P2182" i="2" s="1"/>
  <c r="T2182" i="2" s="1"/>
  <c r="BS2182" i="3" s="1"/>
  <c r="N2181" i="2"/>
  <c r="P2181" i="2" s="1"/>
  <c r="T2181" i="2" s="1"/>
  <c r="BS2181" i="3" s="1"/>
  <c r="N2180" i="2"/>
  <c r="P2180" i="2" s="1"/>
  <c r="T2180" i="2" s="1"/>
  <c r="BS2180" i="3" s="1"/>
  <c r="N2179" i="2"/>
  <c r="P2179" i="2" s="1"/>
  <c r="T2179" i="2" s="1"/>
  <c r="BS2179" i="3" s="1"/>
  <c r="N2178" i="2"/>
  <c r="P2178" i="2" s="1"/>
  <c r="T2178" i="2" s="1"/>
  <c r="BS2178" i="3" s="1"/>
  <c r="N2177" i="2"/>
  <c r="P2177" i="2" s="1"/>
  <c r="T2177" i="2" s="1"/>
  <c r="BS2177" i="3" s="1"/>
  <c r="N2176" i="2"/>
  <c r="P2176" i="2" s="1"/>
  <c r="T2176" i="2" s="1"/>
  <c r="BS2176" i="3" s="1"/>
  <c r="N2175" i="2"/>
  <c r="P2175" i="2" s="1"/>
  <c r="T2175" i="2" s="1"/>
  <c r="BS2175" i="3" s="1"/>
  <c r="N2174" i="2"/>
  <c r="P2174" i="2" s="1"/>
  <c r="T2174" i="2" s="1"/>
  <c r="BS2174" i="3" s="1"/>
  <c r="N2173" i="2"/>
  <c r="P2173" i="2" s="1"/>
  <c r="T2173" i="2" s="1"/>
  <c r="BS2173" i="3" s="1"/>
  <c r="N2172" i="2"/>
  <c r="P2172" i="2" s="1"/>
  <c r="T2172" i="2" s="1"/>
  <c r="BS2172" i="3" s="1"/>
  <c r="N2171" i="2"/>
  <c r="P2171" i="2" s="1"/>
  <c r="T2171" i="2" s="1"/>
  <c r="BS2171" i="3" s="1"/>
  <c r="N2170" i="2"/>
  <c r="P2170" i="2" s="1"/>
  <c r="T2170" i="2" s="1"/>
  <c r="BS2170" i="3" s="1"/>
  <c r="N2169" i="2"/>
  <c r="P2169" i="2" s="1"/>
  <c r="T2169" i="2" s="1"/>
  <c r="BS2169" i="3" s="1"/>
  <c r="N2168" i="2"/>
  <c r="P2168" i="2" s="1"/>
  <c r="T2168" i="2" s="1"/>
  <c r="BS2168" i="3" s="1"/>
  <c r="N2167" i="2"/>
  <c r="P2167" i="2" s="1"/>
  <c r="T2167" i="2" s="1"/>
  <c r="BS2167" i="3" s="1"/>
  <c r="N2166" i="2"/>
  <c r="P2166" i="2" s="1"/>
  <c r="T2166" i="2" s="1"/>
  <c r="BS2166" i="3" s="1"/>
  <c r="N2165" i="2"/>
  <c r="P2165" i="2" s="1"/>
  <c r="T2165" i="2" s="1"/>
  <c r="BS2165" i="3" s="1"/>
  <c r="N2164" i="2"/>
  <c r="P2164" i="2" s="1"/>
  <c r="T2164" i="2" s="1"/>
  <c r="BS2164" i="3" s="1"/>
  <c r="N2163" i="2"/>
  <c r="P2163" i="2" s="1"/>
  <c r="T2163" i="2" s="1"/>
  <c r="BS2163" i="3" s="1"/>
  <c r="N2162" i="2"/>
  <c r="P2162" i="2" s="1"/>
  <c r="T2162" i="2" s="1"/>
  <c r="BS2162" i="3" s="1"/>
  <c r="N2161" i="2"/>
  <c r="P2161" i="2" s="1"/>
  <c r="T2161" i="2" s="1"/>
  <c r="BS2161" i="3" s="1"/>
  <c r="N2160" i="2"/>
  <c r="P2160" i="2" s="1"/>
  <c r="T2160" i="2" s="1"/>
  <c r="BS2160" i="3" s="1"/>
  <c r="N2159" i="2"/>
  <c r="P2159" i="2" s="1"/>
  <c r="T2159" i="2" s="1"/>
  <c r="BS2159" i="3" s="1"/>
  <c r="N2158" i="2"/>
  <c r="P2158" i="2" s="1"/>
  <c r="T2158" i="2" s="1"/>
  <c r="BS2158" i="3" s="1"/>
  <c r="N2157" i="2"/>
  <c r="P2157" i="2" s="1"/>
  <c r="T2157" i="2" s="1"/>
  <c r="BS2157" i="3" s="1"/>
  <c r="N2156" i="2"/>
  <c r="P2156" i="2" s="1"/>
  <c r="T2156" i="2" s="1"/>
  <c r="BS2156" i="3" s="1"/>
  <c r="N2155" i="2"/>
  <c r="P2155" i="2" s="1"/>
  <c r="T2155" i="2" s="1"/>
  <c r="BS2155" i="3" s="1"/>
  <c r="N2154" i="2"/>
  <c r="P2154" i="2" s="1"/>
  <c r="T2154" i="2" s="1"/>
  <c r="BS2154" i="3" s="1"/>
  <c r="N2153" i="2"/>
  <c r="P2153" i="2" s="1"/>
  <c r="T2153" i="2" s="1"/>
  <c r="BS2153" i="3" s="1"/>
  <c r="N2152" i="2"/>
  <c r="P2152" i="2" s="1"/>
  <c r="T2152" i="2" s="1"/>
  <c r="BS2152" i="3" s="1"/>
  <c r="N2151" i="2"/>
  <c r="P2151" i="2" s="1"/>
  <c r="T2151" i="2" s="1"/>
  <c r="BS2151" i="3" s="1"/>
  <c r="N2150" i="2"/>
  <c r="P2150" i="2" s="1"/>
  <c r="T2150" i="2" s="1"/>
  <c r="BS2150" i="3" s="1"/>
  <c r="N2149" i="2"/>
  <c r="P2149" i="2" s="1"/>
  <c r="T2149" i="2" s="1"/>
  <c r="BS2149" i="3" s="1"/>
  <c r="N2148" i="2"/>
  <c r="P2148" i="2" s="1"/>
  <c r="T2148" i="2" s="1"/>
  <c r="BS2148" i="3" s="1"/>
  <c r="N2147" i="2"/>
  <c r="P2147" i="2" s="1"/>
  <c r="T2147" i="2" s="1"/>
  <c r="BS2147" i="3" s="1"/>
  <c r="N2146" i="2"/>
  <c r="P2146" i="2" s="1"/>
  <c r="T2146" i="2" s="1"/>
  <c r="BS2146" i="3" s="1"/>
  <c r="N2145" i="2"/>
  <c r="P2145" i="2" s="1"/>
  <c r="T2145" i="2" s="1"/>
  <c r="BS2145" i="3" s="1"/>
  <c r="N2144" i="2"/>
  <c r="P2144" i="2" s="1"/>
  <c r="T2144" i="2" s="1"/>
  <c r="BS2144" i="3" s="1"/>
  <c r="N2143" i="2"/>
  <c r="P2143" i="2" s="1"/>
  <c r="T2143" i="2" s="1"/>
  <c r="BS2143" i="3" s="1"/>
  <c r="N2142" i="2"/>
  <c r="P2142" i="2" s="1"/>
  <c r="T2142" i="2" s="1"/>
  <c r="BS2142" i="3" s="1"/>
  <c r="N2141" i="2"/>
  <c r="P2141" i="2" s="1"/>
  <c r="T2141" i="2" s="1"/>
  <c r="BS2141" i="3" s="1"/>
  <c r="N2140" i="2"/>
  <c r="P2140" i="2" s="1"/>
  <c r="T2140" i="2" s="1"/>
  <c r="BS2140" i="3" s="1"/>
  <c r="N2139" i="2"/>
  <c r="P2139" i="2" s="1"/>
  <c r="T2139" i="2" s="1"/>
  <c r="BS2139" i="3" s="1"/>
  <c r="N2138" i="2"/>
  <c r="P2138" i="2" s="1"/>
  <c r="T2138" i="2" s="1"/>
  <c r="BS2138" i="3" s="1"/>
  <c r="N2137" i="2"/>
  <c r="P2137" i="2" s="1"/>
  <c r="T2137" i="2" s="1"/>
  <c r="BS2137" i="3" s="1"/>
  <c r="N2136" i="2"/>
  <c r="P2136" i="2" s="1"/>
  <c r="T2136" i="2" s="1"/>
  <c r="BS2136" i="3" s="1"/>
  <c r="N2135" i="2"/>
  <c r="P2135" i="2" s="1"/>
  <c r="T2135" i="2" s="1"/>
  <c r="BS2135" i="3" s="1"/>
  <c r="N2134" i="2"/>
  <c r="P2134" i="2" s="1"/>
  <c r="T2134" i="2" s="1"/>
  <c r="BS2134" i="3" s="1"/>
  <c r="N2133" i="2"/>
  <c r="P2133" i="2" s="1"/>
  <c r="T2133" i="2" s="1"/>
  <c r="BS2133" i="3" s="1"/>
  <c r="N2132" i="2"/>
  <c r="P2132" i="2" s="1"/>
  <c r="T2132" i="2" s="1"/>
  <c r="BS2132" i="3" s="1"/>
  <c r="N2131" i="2"/>
  <c r="P2131" i="2" s="1"/>
  <c r="T2131" i="2" s="1"/>
  <c r="BS2131" i="3" s="1"/>
  <c r="N2130" i="2"/>
  <c r="P2130" i="2" s="1"/>
  <c r="T2130" i="2" s="1"/>
  <c r="BS2130" i="3" s="1"/>
  <c r="N2129" i="2"/>
  <c r="P2129" i="2" s="1"/>
  <c r="T2129" i="2" s="1"/>
  <c r="BS2129" i="3" s="1"/>
  <c r="N2128" i="2"/>
  <c r="P2128" i="2" s="1"/>
  <c r="T2128" i="2" s="1"/>
  <c r="BS2128" i="3" s="1"/>
  <c r="N2127" i="2"/>
  <c r="P2127" i="2" s="1"/>
  <c r="T2127" i="2" s="1"/>
  <c r="BS2127" i="3" s="1"/>
  <c r="N2126" i="2"/>
  <c r="P2126" i="2" s="1"/>
  <c r="T2126" i="2" s="1"/>
  <c r="BS2126" i="3" s="1"/>
  <c r="N2125" i="2"/>
  <c r="P2125" i="2" s="1"/>
  <c r="T2125" i="2" s="1"/>
  <c r="BS2125" i="3" s="1"/>
  <c r="N2124" i="2"/>
  <c r="P2124" i="2" s="1"/>
  <c r="T2124" i="2" s="1"/>
  <c r="BS2124" i="3" s="1"/>
  <c r="N2123" i="2"/>
  <c r="P2123" i="2" s="1"/>
  <c r="T2123" i="2" s="1"/>
  <c r="BS2123" i="3" s="1"/>
  <c r="N2122" i="2"/>
  <c r="P2122" i="2" s="1"/>
  <c r="T2122" i="2" s="1"/>
  <c r="BS2122" i="3" s="1"/>
  <c r="N2121" i="2"/>
  <c r="P2121" i="2" s="1"/>
  <c r="T2121" i="2" s="1"/>
  <c r="BS2121" i="3" s="1"/>
  <c r="N2120" i="2"/>
  <c r="P2120" i="2" s="1"/>
  <c r="T2120" i="2" s="1"/>
  <c r="BS2120" i="3" s="1"/>
  <c r="N2119" i="2"/>
  <c r="P2119" i="2" s="1"/>
  <c r="T2119" i="2" s="1"/>
  <c r="BS2119" i="3" s="1"/>
  <c r="N2118" i="2"/>
  <c r="P2118" i="2" s="1"/>
  <c r="T2118" i="2" s="1"/>
  <c r="BS2118" i="3" s="1"/>
  <c r="N2117" i="2"/>
  <c r="P2117" i="2" s="1"/>
  <c r="T2117" i="2" s="1"/>
  <c r="BS2117" i="3" s="1"/>
  <c r="N2116" i="2"/>
  <c r="P2116" i="2" s="1"/>
  <c r="T2116" i="2" s="1"/>
  <c r="BS2116" i="3" s="1"/>
  <c r="N2115" i="2"/>
  <c r="P2115" i="2" s="1"/>
  <c r="T2115" i="2" s="1"/>
  <c r="BS2115" i="3" s="1"/>
  <c r="N2114" i="2"/>
  <c r="P2114" i="2" s="1"/>
  <c r="T2114" i="2" s="1"/>
  <c r="BS2114" i="3" s="1"/>
  <c r="N2113" i="2"/>
  <c r="P2113" i="2" s="1"/>
  <c r="T2113" i="2" s="1"/>
  <c r="BS2113" i="3" s="1"/>
  <c r="N2112" i="2"/>
  <c r="P2112" i="2" s="1"/>
  <c r="T2112" i="2" s="1"/>
  <c r="BS2112" i="3" s="1"/>
  <c r="N2111" i="2"/>
  <c r="P2111" i="2" s="1"/>
  <c r="T2111" i="2" s="1"/>
  <c r="BS2111" i="3" s="1"/>
  <c r="N2110" i="2"/>
  <c r="P2110" i="2" s="1"/>
  <c r="T2110" i="2" s="1"/>
  <c r="BS2110" i="3" s="1"/>
  <c r="N2109" i="2"/>
  <c r="P2109" i="2" s="1"/>
  <c r="T2109" i="2" s="1"/>
  <c r="BS2109" i="3" s="1"/>
  <c r="N2108" i="2"/>
  <c r="P2108" i="2" s="1"/>
  <c r="T2108" i="2" s="1"/>
  <c r="BS2108" i="3" s="1"/>
  <c r="N2107" i="2"/>
  <c r="P2107" i="2" s="1"/>
  <c r="T2107" i="2" s="1"/>
  <c r="BS2107" i="3" s="1"/>
  <c r="N2106" i="2"/>
  <c r="P2106" i="2" s="1"/>
  <c r="T2106" i="2" s="1"/>
  <c r="BS2106" i="3" s="1"/>
  <c r="N2105" i="2"/>
  <c r="P2105" i="2" s="1"/>
  <c r="T2105" i="2" s="1"/>
  <c r="BS2105" i="3" s="1"/>
  <c r="N2104" i="2"/>
  <c r="P2104" i="2" s="1"/>
  <c r="T2104" i="2" s="1"/>
  <c r="BS2104" i="3" s="1"/>
  <c r="N2103" i="2"/>
  <c r="P2103" i="2" s="1"/>
  <c r="T2103" i="2" s="1"/>
  <c r="BS2103" i="3" s="1"/>
  <c r="N2102" i="2"/>
  <c r="P2102" i="2" s="1"/>
  <c r="T2102" i="2" s="1"/>
  <c r="BS2102" i="3" s="1"/>
  <c r="N2101" i="2"/>
  <c r="P2101" i="2" s="1"/>
  <c r="T2101" i="2" s="1"/>
  <c r="BS2101" i="3" s="1"/>
  <c r="N2100" i="2"/>
  <c r="P2100" i="2" s="1"/>
  <c r="T2100" i="2" s="1"/>
  <c r="BS2100" i="3" s="1"/>
  <c r="N2099" i="2"/>
  <c r="P2099" i="2" s="1"/>
  <c r="T2099" i="2" s="1"/>
  <c r="BS2099" i="3" s="1"/>
  <c r="N2098" i="2"/>
  <c r="P2098" i="2" s="1"/>
  <c r="T2098" i="2" s="1"/>
  <c r="BS2098" i="3" s="1"/>
  <c r="N2097" i="2"/>
  <c r="P2097" i="2" s="1"/>
  <c r="T2097" i="2" s="1"/>
  <c r="BS2097" i="3" s="1"/>
  <c r="N2096" i="2"/>
  <c r="P2096" i="2" s="1"/>
  <c r="T2096" i="2" s="1"/>
  <c r="BS2096" i="3" s="1"/>
  <c r="N2095" i="2"/>
  <c r="P2095" i="2" s="1"/>
  <c r="T2095" i="2" s="1"/>
  <c r="BS2095" i="3" s="1"/>
  <c r="N2094" i="2"/>
  <c r="P2094" i="2" s="1"/>
  <c r="T2094" i="2" s="1"/>
  <c r="BS2094" i="3" s="1"/>
  <c r="N2093" i="2"/>
  <c r="P2093" i="2" s="1"/>
  <c r="T2093" i="2" s="1"/>
  <c r="BS2093" i="3" s="1"/>
  <c r="N2092" i="2"/>
  <c r="P2092" i="2" s="1"/>
  <c r="T2092" i="2" s="1"/>
  <c r="BS2092" i="3" s="1"/>
  <c r="N2091" i="2"/>
  <c r="P2091" i="2" s="1"/>
  <c r="T2091" i="2" s="1"/>
  <c r="BS2091" i="3" s="1"/>
  <c r="N2090" i="2"/>
  <c r="P2090" i="2" s="1"/>
  <c r="T2090" i="2" s="1"/>
  <c r="BS2090" i="3" s="1"/>
  <c r="N2089" i="2"/>
  <c r="P2089" i="2" s="1"/>
  <c r="T2089" i="2" s="1"/>
  <c r="BS2089" i="3" s="1"/>
  <c r="N2088" i="2"/>
  <c r="P2088" i="2" s="1"/>
  <c r="T2088" i="2" s="1"/>
  <c r="BS2088" i="3" s="1"/>
  <c r="N2087" i="2"/>
  <c r="P2087" i="2" s="1"/>
  <c r="T2087" i="2" s="1"/>
  <c r="BS2087" i="3" s="1"/>
  <c r="N2086" i="2"/>
  <c r="P2086" i="2" s="1"/>
  <c r="T2086" i="2" s="1"/>
  <c r="BS2086" i="3" s="1"/>
  <c r="N2085" i="2"/>
  <c r="P2085" i="2" s="1"/>
  <c r="T2085" i="2" s="1"/>
  <c r="BS2085" i="3" s="1"/>
  <c r="N2084" i="2"/>
  <c r="P2084" i="2" s="1"/>
  <c r="T2084" i="2" s="1"/>
  <c r="BS2084" i="3" s="1"/>
  <c r="N2083" i="2"/>
  <c r="P2083" i="2" s="1"/>
  <c r="T2083" i="2" s="1"/>
  <c r="BS2083" i="3" s="1"/>
  <c r="N2082" i="2"/>
  <c r="P2082" i="2" s="1"/>
  <c r="T2082" i="2" s="1"/>
  <c r="BS2082" i="3" s="1"/>
  <c r="N2081" i="2"/>
  <c r="P2081" i="2" s="1"/>
  <c r="T2081" i="2" s="1"/>
  <c r="BS2081" i="3" s="1"/>
  <c r="N2080" i="2"/>
  <c r="P2080" i="2" s="1"/>
  <c r="T2080" i="2" s="1"/>
  <c r="BS2080" i="3" s="1"/>
  <c r="N2079" i="2"/>
  <c r="P2079" i="2" s="1"/>
  <c r="T2079" i="2" s="1"/>
  <c r="BS2079" i="3" s="1"/>
  <c r="N2078" i="2"/>
  <c r="P2078" i="2" s="1"/>
  <c r="T2078" i="2" s="1"/>
  <c r="BS2078" i="3" s="1"/>
  <c r="N2077" i="2"/>
  <c r="P2077" i="2" s="1"/>
  <c r="T2077" i="2" s="1"/>
  <c r="BS2077" i="3" s="1"/>
  <c r="N2076" i="2"/>
  <c r="P2076" i="2" s="1"/>
  <c r="T2076" i="2" s="1"/>
  <c r="BS2076" i="3" s="1"/>
  <c r="N2075" i="2"/>
  <c r="P2075" i="2" s="1"/>
  <c r="T2075" i="2" s="1"/>
  <c r="BS2075" i="3" s="1"/>
  <c r="N2074" i="2"/>
  <c r="P2074" i="2" s="1"/>
  <c r="T2074" i="2" s="1"/>
  <c r="BS2074" i="3" s="1"/>
  <c r="N2073" i="2"/>
  <c r="P2073" i="2" s="1"/>
  <c r="T2073" i="2" s="1"/>
  <c r="BS2073" i="3" s="1"/>
  <c r="N2072" i="2"/>
  <c r="P2072" i="2" s="1"/>
  <c r="T2072" i="2" s="1"/>
  <c r="BS2072" i="3" s="1"/>
  <c r="N2071" i="2"/>
  <c r="P2071" i="2" s="1"/>
  <c r="T2071" i="2" s="1"/>
  <c r="BS2071" i="3" s="1"/>
  <c r="N2070" i="2"/>
  <c r="P2070" i="2" s="1"/>
  <c r="T2070" i="2" s="1"/>
  <c r="BS2070" i="3" s="1"/>
  <c r="N2069" i="2"/>
  <c r="P2069" i="2" s="1"/>
  <c r="T2069" i="2" s="1"/>
  <c r="BS2069" i="3" s="1"/>
  <c r="N2068" i="2"/>
  <c r="P2068" i="2" s="1"/>
  <c r="T2068" i="2" s="1"/>
  <c r="BS2068" i="3" s="1"/>
  <c r="N2067" i="2"/>
  <c r="P2067" i="2" s="1"/>
  <c r="T2067" i="2" s="1"/>
  <c r="BS2067" i="3" s="1"/>
  <c r="N2066" i="2"/>
  <c r="P2066" i="2" s="1"/>
  <c r="T2066" i="2" s="1"/>
  <c r="BS2066" i="3" s="1"/>
  <c r="N2065" i="2"/>
  <c r="P2065" i="2" s="1"/>
  <c r="T2065" i="2" s="1"/>
  <c r="BS2065" i="3" s="1"/>
  <c r="N2064" i="2"/>
  <c r="P2064" i="2" s="1"/>
  <c r="T2064" i="2" s="1"/>
  <c r="BS2064" i="3" s="1"/>
  <c r="N2063" i="2"/>
  <c r="P2063" i="2" s="1"/>
  <c r="T2063" i="2" s="1"/>
  <c r="BS2063" i="3" s="1"/>
  <c r="N2062" i="2"/>
  <c r="P2062" i="2" s="1"/>
  <c r="T2062" i="2" s="1"/>
  <c r="BS2062" i="3" s="1"/>
  <c r="N2061" i="2"/>
  <c r="P2061" i="2" s="1"/>
  <c r="T2061" i="2" s="1"/>
  <c r="BS2061" i="3" s="1"/>
  <c r="N2060" i="2"/>
  <c r="P2060" i="2" s="1"/>
  <c r="T2060" i="2" s="1"/>
  <c r="BS2060" i="3" s="1"/>
  <c r="N2059" i="2"/>
  <c r="P2059" i="2" s="1"/>
  <c r="T2059" i="2" s="1"/>
  <c r="BS2059" i="3" s="1"/>
  <c r="N2058" i="2"/>
  <c r="P2058" i="2" s="1"/>
  <c r="T2058" i="2" s="1"/>
  <c r="BS2058" i="3" s="1"/>
  <c r="N2057" i="2"/>
  <c r="P2057" i="2" s="1"/>
  <c r="T2057" i="2" s="1"/>
  <c r="BS2057" i="3" s="1"/>
  <c r="N2056" i="2"/>
  <c r="P2056" i="2" s="1"/>
  <c r="T2056" i="2" s="1"/>
  <c r="BS2056" i="3" s="1"/>
  <c r="N2055" i="2"/>
  <c r="P2055" i="2" s="1"/>
  <c r="T2055" i="2" s="1"/>
  <c r="BS2055" i="3" s="1"/>
  <c r="N2054" i="2"/>
  <c r="P2054" i="2" s="1"/>
  <c r="T2054" i="2" s="1"/>
  <c r="BS2054" i="3" s="1"/>
  <c r="N2053" i="2"/>
  <c r="P2053" i="2" s="1"/>
  <c r="T2053" i="2" s="1"/>
  <c r="BS2053" i="3" s="1"/>
  <c r="N2052" i="2"/>
  <c r="P2052" i="2" s="1"/>
  <c r="T2052" i="2" s="1"/>
  <c r="BS2052" i="3" s="1"/>
  <c r="N2051" i="2"/>
  <c r="P2051" i="2" s="1"/>
  <c r="T2051" i="2" s="1"/>
  <c r="BS2051" i="3" s="1"/>
  <c r="N2050" i="2"/>
  <c r="P2050" i="2" s="1"/>
  <c r="T2050" i="2" s="1"/>
  <c r="BS2050" i="3" s="1"/>
  <c r="N2049" i="2"/>
  <c r="P2049" i="2" s="1"/>
  <c r="T2049" i="2" s="1"/>
  <c r="BS2049" i="3" s="1"/>
  <c r="N2048" i="2"/>
  <c r="P2048" i="2" s="1"/>
  <c r="T2048" i="2" s="1"/>
  <c r="BS2048" i="3" s="1"/>
  <c r="N2047" i="2"/>
  <c r="P2047" i="2" s="1"/>
  <c r="T2047" i="2" s="1"/>
  <c r="BS2047" i="3" s="1"/>
  <c r="N2046" i="2"/>
  <c r="P2046" i="2" s="1"/>
  <c r="T2046" i="2" s="1"/>
  <c r="BS2046" i="3" s="1"/>
  <c r="N2045" i="2"/>
  <c r="P2045" i="2" s="1"/>
  <c r="T2045" i="2" s="1"/>
  <c r="BS2045" i="3" s="1"/>
  <c r="N2044" i="2"/>
  <c r="P2044" i="2" s="1"/>
  <c r="T2044" i="2" s="1"/>
  <c r="BS2044" i="3" s="1"/>
  <c r="N2043" i="2"/>
  <c r="P2043" i="2" s="1"/>
  <c r="T2043" i="2" s="1"/>
  <c r="BS2043" i="3" s="1"/>
  <c r="N2042" i="2"/>
  <c r="P2042" i="2" s="1"/>
  <c r="T2042" i="2" s="1"/>
  <c r="BS2042" i="3" s="1"/>
  <c r="N2041" i="2"/>
  <c r="P2041" i="2" s="1"/>
  <c r="T2041" i="2" s="1"/>
  <c r="BS2041" i="3" s="1"/>
  <c r="N2040" i="2"/>
  <c r="P2040" i="2" s="1"/>
  <c r="T2040" i="2" s="1"/>
  <c r="BS2040" i="3" s="1"/>
  <c r="N2039" i="2"/>
  <c r="P2039" i="2" s="1"/>
  <c r="T2039" i="2" s="1"/>
  <c r="BS2039" i="3" s="1"/>
  <c r="N2038" i="2"/>
  <c r="P2038" i="2" s="1"/>
  <c r="T2038" i="2" s="1"/>
  <c r="BS2038" i="3" s="1"/>
  <c r="N2037" i="2"/>
  <c r="P2037" i="2" s="1"/>
  <c r="T2037" i="2" s="1"/>
  <c r="BS2037" i="3" s="1"/>
  <c r="N2036" i="2"/>
  <c r="P2036" i="2" s="1"/>
  <c r="T2036" i="2" s="1"/>
  <c r="BS2036" i="3" s="1"/>
  <c r="N2035" i="2"/>
  <c r="P2035" i="2" s="1"/>
  <c r="T2035" i="2" s="1"/>
  <c r="BS2035" i="3" s="1"/>
  <c r="N2034" i="2"/>
  <c r="P2034" i="2" s="1"/>
  <c r="T2034" i="2" s="1"/>
  <c r="BS2034" i="3" s="1"/>
  <c r="N2033" i="2"/>
  <c r="P2033" i="2" s="1"/>
  <c r="T2033" i="2" s="1"/>
  <c r="BS2033" i="3" s="1"/>
  <c r="N2032" i="2"/>
  <c r="P2032" i="2" s="1"/>
  <c r="T2032" i="2" s="1"/>
  <c r="BS2032" i="3" s="1"/>
  <c r="N2031" i="2"/>
  <c r="P2031" i="2" s="1"/>
  <c r="T2031" i="2" s="1"/>
  <c r="BS2031" i="3" s="1"/>
  <c r="N2030" i="2"/>
  <c r="P2030" i="2" s="1"/>
  <c r="T2030" i="2" s="1"/>
  <c r="BS2030" i="3" s="1"/>
  <c r="N2029" i="2"/>
  <c r="P2029" i="2" s="1"/>
  <c r="T2029" i="2" s="1"/>
  <c r="BS2029" i="3" s="1"/>
  <c r="N2028" i="2"/>
  <c r="P2028" i="2" s="1"/>
  <c r="T2028" i="2" s="1"/>
  <c r="BS2028" i="3" s="1"/>
  <c r="N2027" i="2"/>
  <c r="P2027" i="2" s="1"/>
  <c r="T2027" i="2" s="1"/>
  <c r="BS2027" i="3" s="1"/>
  <c r="N2026" i="2"/>
  <c r="P2026" i="2" s="1"/>
  <c r="T2026" i="2" s="1"/>
  <c r="BS2026" i="3" s="1"/>
  <c r="N2025" i="2"/>
  <c r="P2025" i="2" s="1"/>
  <c r="T2025" i="2" s="1"/>
  <c r="BS2025" i="3" s="1"/>
  <c r="N2024" i="2"/>
  <c r="P2024" i="2" s="1"/>
  <c r="T2024" i="2" s="1"/>
  <c r="BS2024" i="3" s="1"/>
  <c r="N2023" i="2"/>
  <c r="P2023" i="2" s="1"/>
  <c r="T2023" i="2" s="1"/>
  <c r="BS2023" i="3" s="1"/>
  <c r="N2022" i="2"/>
  <c r="P2022" i="2" s="1"/>
  <c r="T2022" i="2" s="1"/>
  <c r="BS2022" i="3" s="1"/>
  <c r="N2021" i="2"/>
  <c r="P2021" i="2" s="1"/>
  <c r="T2021" i="2" s="1"/>
  <c r="BS2021" i="3" s="1"/>
  <c r="N2020" i="2"/>
  <c r="P2020" i="2" s="1"/>
  <c r="T2020" i="2" s="1"/>
  <c r="BS2020" i="3" s="1"/>
  <c r="N2019" i="2"/>
  <c r="P2019" i="2" s="1"/>
  <c r="T2019" i="2" s="1"/>
  <c r="BS2019" i="3" s="1"/>
  <c r="N2018" i="2"/>
  <c r="P2018" i="2" s="1"/>
  <c r="T2018" i="2" s="1"/>
  <c r="BS2018" i="3" s="1"/>
  <c r="N2017" i="2"/>
  <c r="P2017" i="2" s="1"/>
  <c r="T2017" i="2" s="1"/>
  <c r="BS2017" i="3" s="1"/>
  <c r="N2016" i="2"/>
  <c r="P2016" i="2" s="1"/>
  <c r="T2016" i="2" s="1"/>
  <c r="BS2016" i="3" s="1"/>
  <c r="N2015" i="2"/>
  <c r="P2015" i="2" s="1"/>
  <c r="T2015" i="2" s="1"/>
  <c r="BS2015" i="3" s="1"/>
  <c r="N2014" i="2"/>
  <c r="P2014" i="2" s="1"/>
  <c r="T2014" i="2" s="1"/>
  <c r="BS2014" i="3" s="1"/>
  <c r="N2013" i="2"/>
  <c r="P2013" i="2" s="1"/>
  <c r="T2013" i="2" s="1"/>
  <c r="BS2013" i="3" s="1"/>
  <c r="N2012" i="2"/>
  <c r="P2012" i="2" s="1"/>
  <c r="T2012" i="2" s="1"/>
  <c r="BS2012" i="3" s="1"/>
  <c r="N2011" i="2"/>
  <c r="P2011" i="2" s="1"/>
  <c r="T2011" i="2" s="1"/>
  <c r="BS2011" i="3" s="1"/>
  <c r="N2010" i="2"/>
  <c r="P2010" i="2" s="1"/>
  <c r="T2010" i="2" s="1"/>
  <c r="BS2010" i="3" s="1"/>
  <c r="N2009" i="2"/>
  <c r="P2009" i="2" s="1"/>
  <c r="T2009" i="2" s="1"/>
  <c r="BS2009" i="3" s="1"/>
  <c r="N2008" i="2"/>
  <c r="P2008" i="2" s="1"/>
  <c r="T2008" i="2" s="1"/>
  <c r="BS2008" i="3" s="1"/>
  <c r="N2007" i="2"/>
  <c r="P2007" i="2" s="1"/>
  <c r="T2007" i="2" s="1"/>
  <c r="BS2007" i="3" s="1"/>
  <c r="N2006" i="2"/>
  <c r="P2006" i="2" s="1"/>
  <c r="T2006" i="2" s="1"/>
  <c r="BS2006" i="3" s="1"/>
  <c r="N2005" i="2"/>
  <c r="P2005" i="2" s="1"/>
  <c r="T2005" i="2" s="1"/>
  <c r="BS2005" i="3" s="1"/>
  <c r="N2004" i="2"/>
  <c r="P2004" i="2" s="1"/>
  <c r="T2004" i="2" s="1"/>
  <c r="BS2004" i="3" s="1"/>
  <c r="N2003" i="2"/>
  <c r="P2003" i="2" s="1"/>
  <c r="T2003" i="2" s="1"/>
  <c r="BS2003" i="3" s="1"/>
  <c r="N2002" i="2"/>
  <c r="P2002" i="2" s="1"/>
  <c r="T2002" i="2" s="1"/>
  <c r="BS2002" i="3" s="1"/>
  <c r="N2001" i="2"/>
  <c r="P2001" i="2" s="1"/>
  <c r="T2001" i="2" s="1"/>
  <c r="BS2001" i="3" s="1"/>
  <c r="N2000" i="2"/>
  <c r="P2000" i="2" s="1"/>
  <c r="T2000" i="2" s="1"/>
  <c r="BS2000" i="3" s="1"/>
  <c r="N1999" i="2"/>
  <c r="P1999" i="2" s="1"/>
  <c r="T1999" i="2" s="1"/>
  <c r="BS1999" i="3" s="1"/>
  <c r="N1998" i="2"/>
  <c r="P1998" i="2" s="1"/>
  <c r="T1998" i="2" s="1"/>
  <c r="BS1998" i="3" s="1"/>
  <c r="N1997" i="2"/>
  <c r="P1997" i="2" s="1"/>
  <c r="T1997" i="2" s="1"/>
  <c r="BS1997" i="3" s="1"/>
  <c r="N1996" i="2"/>
  <c r="P1996" i="2" s="1"/>
  <c r="T1996" i="2" s="1"/>
  <c r="BS1996" i="3" s="1"/>
  <c r="N1995" i="2"/>
  <c r="P1995" i="2" s="1"/>
  <c r="T1995" i="2" s="1"/>
  <c r="BS1995" i="3" s="1"/>
  <c r="N1994" i="2"/>
  <c r="P1994" i="2" s="1"/>
  <c r="T1994" i="2" s="1"/>
  <c r="BS1994" i="3" s="1"/>
  <c r="N1993" i="2"/>
  <c r="P1993" i="2" s="1"/>
  <c r="T1993" i="2" s="1"/>
  <c r="BS1993" i="3" s="1"/>
  <c r="N1992" i="2"/>
  <c r="P1992" i="2" s="1"/>
  <c r="T1992" i="2" s="1"/>
  <c r="BS1992" i="3" s="1"/>
  <c r="N1991" i="2"/>
  <c r="P1991" i="2" s="1"/>
  <c r="T1991" i="2" s="1"/>
  <c r="BS1991" i="3" s="1"/>
  <c r="N1990" i="2"/>
  <c r="P1990" i="2" s="1"/>
  <c r="T1990" i="2" s="1"/>
  <c r="BS1990" i="3" s="1"/>
  <c r="N1989" i="2"/>
  <c r="P1989" i="2" s="1"/>
  <c r="T1989" i="2" s="1"/>
  <c r="BS1989" i="3" s="1"/>
  <c r="N1988" i="2"/>
  <c r="P1988" i="2" s="1"/>
  <c r="T1988" i="2" s="1"/>
  <c r="BS1988" i="3" s="1"/>
  <c r="N1987" i="2"/>
  <c r="P1987" i="2" s="1"/>
  <c r="T1987" i="2" s="1"/>
  <c r="BS1987" i="3" s="1"/>
  <c r="N1986" i="2"/>
  <c r="P1986" i="2" s="1"/>
  <c r="T1986" i="2" s="1"/>
  <c r="BS1986" i="3" s="1"/>
  <c r="N1985" i="2"/>
  <c r="P1985" i="2" s="1"/>
  <c r="T1985" i="2" s="1"/>
  <c r="BS1985" i="3" s="1"/>
  <c r="N1984" i="2"/>
  <c r="P1984" i="2" s="1"/>
  <c r="T1984" i="2" s="1"/>
  <c r="BS1984" i="3" s="1"/>
  <c r="N1983" i="2"/>
  <c r="P1983" i="2" s="1"/>
  <c r="T1983" i="2" s="1"/>
  <c r="BS1983" i="3" s="1"/>
  <c r="N1982" i="2"/>
  <c r="P1982" i="2" s="1"/>
  <c r="T1982" i="2" s="1"/>
  <c r="BS1982" i="3" s="1"/>
  <c r="N1981" i="2"/>
  <c r="P1981" i="2" s="1"/>
  <c r="T1981" i="2" s="1"/>
  <c r="BS1981" i="3" s="1"/>
  <c r="N1980" i="2"/>
  <c r="P1980" i="2" s="1"/>
  <c r="T1980" i="2" s="1"/>
  <c r="BS1980" i="3" s="1"/>
  <c r="N1979" i="2"/>
  <c r="P1979" i="2" s="1"/>
  <c r="T1979" i="2" s="1"/>
  <c r="BS1979" i="3" s="1"/>
  <c r="N1978" i="2"/>
  <c r="P1978" i="2" s="1"/>
  <c r="T1978" i="2" s="1"/>
  <c r="BS1978" i="3" s="1"/>
  <c r="N1977" i="2"/>
  <c r="P1977" i="2" s="1"/>
  <c r="T1977" i="2" s="1"/>
  <c r="BS1977" i="3" s="1"/>
  <c r="N1976" i="2"/>
  <c r="P1976" i="2" s="1"/>
  <c r="T1976" i="2" s="1"/>
  <c r="BS1976" i="3" s="1"/>
  <c r="N1975" i="2"/>
  <c r="P1975" i="2" s="1"/>
  <c r="T1975" i="2" s="1"/>
  <c r="BS1975" i="3" s="1"/>
  <c r="N1974" i="2"/>
  <c r="P1974" i="2" s="1"/>
  <c r="T1974" i="2" s="1"/>
  <c r="BS1974" i="3" s="1"/>
  <c r="N1973" i="2"/>
  <c r="P1973" i="2" s="1"/>
  <c r="T1973" i="2" s="1"/>
  <c r="BS1973" i="3" s="1"/>
  <c r="N1972" i="2"/>
  <c r="P1972" i="2" s="1"/>
  <c r="T1972" i="2" s="1"/>
  <c r="BS1972" i="3" s="1"/>
  <c r="N1971" i="2"/>
  <c r="P1971" i="2" s="1"/>
  <c r="T1971" i="2" s="1"/>
  <c r="BS1971" i="3" s="1"/>
  <c r="N1970" i="2"/>
  <c r="P1970" i="2" s="1"/>
  <c r="T1970" i="2" s="1"/>
  <c r="BS1970" i="3" s="1"/>
  <c r="N1969" i="2"/>
  <c r="P1969" i="2" s="1"/>
  <c r="T1969" i="2" s="1"/>
  <c r="BS1969" i="3" s="1"/>
  <c r="N1968" i="2"/>
  <c r="P1968" i="2" s="1"/>
  <c r="T1968" i="2" s="1"/>
  <c r="BS1968" i="3" s="1"/>
  <c r="N1967" i="2"/>
  <c r="P1967" i="2" s="1"/>
  <c r="T1967" i="2" s="1"/>
  <c r="BS1967" i="3" s="1"/>
  <c r="N1966" i="2"/>
  <c r="P1966" i="2" s="1"/>
  <c r="T1966" i="2" s="1"/>
  <c r="BS1966" i="3" s="1"/>
  <c r="N1965" i="2"/>
  <c r="P1965" i="2" s="1"/>
  <c r="T1965" i="2" s="1"/>
  <c r="BS1965" i="3" s="1"/>
  <c r="N1964" i="2"/>
  <c r="P1964" i="2" s="1"/>
  <c r="T1964" i="2" s="1"/>
  <c r="BS1964" i="3" s="1"/>
  <c r="N1963" i="2"/>
  <c r="P1963" i="2" s="1"/>
  <c r="T1963" i="2" s="1"/>
  <c r="BS1963" i="3" s="1"/>
  <c r="N1962" i="2"/>
  <c r="P1962" i="2" s="1"/>
  <c r="T1962" i="2" s="1"/>
  <c r="BS1962" i="3" s="1"/>
  <c r="N1961" i="2"/>
  <c r="P1961" i="2" s="1"/>
  <c r="T1961" i="2" s="1"/>
  <c r="BS1961" i="3" s="1"/>
  <c r="N1960" i="2"/>
  <c r="P1960" i="2" s="1"/>
  <c r="T1960" i="2" s="1"/>
  <c r="BS1960" i="3" s="1"/>
  <c r="N1959" i="2"/>
  <c r="P1959" i="2" s="1"/>
  <c r="T1959" i="2" s="1"/>
  <c r="BS1959" i="3" s="1"/>
  <c r="N1958" i="2"/>
  <c r="P1958" i="2" s="1"/>
  <c r="T1958" i="2" s="1"/>
  <c r="BS1958" i="3" s="1"/>
  <c r="N1957" i="2"/>
  <c r="P1957" i="2" s="1"/>
  <c r="T1957" i="2" s="1"/>
  <c r="BS1957" i="3" s="1"/>
  <c r="N1956" i="2"/>
  <c r="P1956" i="2" s="1"/>
  <c r="T1956" i="2" s="1"/>
  <c r="BS1956" i="3" s="1"/>
  <c r="N1955" i="2"/>
  <c r="P1955" i="2" s="1"/>
  <c r="T1955" i="2" s="1"/>
  <c r="BS1955" i="3" s="1"/>
  <c r="N1954" i="2"/>
  <c r="P1954" i="2" s="1"/>
  <c r="T1954" i="2" s="1"/>
  <c r="BS1954" i="3" s="1"/>
  <c r="N1953" i="2"/>
  <c r="P1953" i="2" s="1"/>
  <c r="T1953" i="2" s="1"/>
  <c r="BS1953" i="3" s="1"/>
  <c r="N1952" i="2"/>
  <c r="P1952" i="2" s="1"/>
  <c r="T1952" i="2" s="1"/>
  <c r="BS1952" i="3" s="1"/>
  <c r="N1951" i="2"/>
  <c r="P1951" i="2" s="1"/>
  <c r="T1951" i="2" s="1"/>
  <c r="BS1951" i="3" s="1"/>
  <c r="N1950" i="2"/>
  <c r="P1950" i="2" s="1"/>
  <c r="T1950" i="2" s="1"/>
  <c r="BS1950" i="3" s="1"/>
  <c r="N1949" i="2"/>
  <c r="P1949" i="2" s="1"/>
  <c r="T1949" i="2" s="1"/>
  <c r="BS1949" i="3" s="1"/>
  <c r="N1948" i="2"/>
  <c r="P1948" i="2" s="1"/>
  <c r="T1948" i="2" s="1"/>
  <c r="BS1948" i="3" s="1"/>
  <c r="N1947" i="2"/>
  <c r="P1947" i="2" s="1"/>
  <c r="T1947" i="2" s="1"/>
  <c r="BS1947" i="3" s="1"/>
  <c r="N1946" i="2"/>
  <c r="P1946" i="2" s="1"/>
  <c r="T1946" i="2" s="1"/>
  <c r="BS1946" i="3" s="1"/>
  <c r="N1945" i="2"/>
  <c r="P1945" i="2" s="1"/>
  <c r="T1945" i="2" s="1"/>
  <c r="BS1945" i="3" s="1"/>
  <c r="N1944" i="2"/>
  <c r="P1944" i="2" s="1"/>
  <c r="T1944" i="2" s="1"/>
  <c r="BS1944" i="3" s="1"/>
  <c r="N1943" i="2"/>
  <c r="P1943" i="2" s="1"/>
  <c r="T1943" i="2" s="1"/>
  <c r="BS1943" i="3" s="1"/>
  <c r="N1942" i="2"/>
  <c r="P1942" i="2" s="1"/>
  <c r="T1942" i="2" s="1"/>
  <c r="BS1942" i="3" s="1"/>
  <c r="N1941" i="2"/>
  <c r="P1941" i="2" s="1"/>
  <c r="T1941" i="2" s="1"/>
  <c r="BS1941" i="3" s="1"/>
  <c r="N1940" i="2"/>
  <c r="P1940" i="2" s="1"/>
  <c r="T1940" i="2" s="1"/>
  <c r="BS1940" i="3" s="1"/>
  <c r="N1939" i="2"/>
  <c r="P1939" i="2" s="1"/>
  <c r="T1939" i="2" s="1"/>
  <c r="BS1939" i="3" s="1"/>
  <c r="N1938" i="2"/>
  <c r="P1938" i="2" s="1"/>
  <c r="T1938" i="2" s="1"/>
  <c r="BS1938" i="3" s="1"/>
  <c r="N1937" i="2"/>
  <c r="P1937" i="2" s="1"/>
  <c r="T1937" i="2" s="1"/>
  <c r="BS1937" i="3" s="1"/>
  <c r="N1936" i="2"/>
  <c r="P1936" i="2" s="1"/>
  <c r="T1936" i="2" s="1"/>
  <c r="BS1936" i="3" s="1"/>
  <c r="N1935" i="2"/>
  <c r="P1935" i="2" s="1"/>
  <c r="T1935" i="2" s="1"/>
  <c r="BS1935" i="3" s="1"/>
  <c r="N1934" i="2"/>
  <c r="P1934" i="2" s="1"/>
  <c r="T1934" i="2" s="1"/>
  <c r="BS1934" i="3" s="1"/>
  <c r="N1933" i="2"/>
  <c r="P1933" i="2" s="1"/>
  <c r="T1933" i="2" s="1"/>
  <c r="BS1933" i="3" s="1"/>
  <c r="N1932" i="2"/>
  <c r="P1932" i="2" s="1"/>
  <c r="T1932" i="2" s="1"/>
  <c r="BS1932" i="3" s="1"/>
  <c r="N1931" i="2"/>
  <c r="P1931" i="2" s="1"/>
  <c r="T1931" i="2" s="1"/>
  <c r="BS1931" i="3" s="1"/>
  <c r="N1930" i="2"/>
  <c r="P1930" i="2" s="1"/>
  <c r="T1930" i="2" s="1"/>
  <c r="BS1930" i="3" s="1"/>
  <c r="N1929" i="2"/>
  <c r="P1929" i="2" s="1"/>
  <c r="T1929" i="2" s="1"/>
  <c r="BS1929" i="3" s="1"/>
  <c r="N1928" i="2"/>
  <c r="P1928" i="2" s="1"/>
  <c r="T1928" i="2" s="1"/>
  <c r="BS1928" i="3" s="1"/>
  <c r="N1927" i="2"/>
  <c r="P1927" i="2" s="1"/>
  <c r="T1927" i="2" s="1"/>
  <c r="BS1927" i="3" s="1"/>
  <c r="N1926" i="2"/>
  <c r="P1926" i="2" s="1"/>
  <c r="T1926" i="2" s="1"/>
  <c r="BS1926" i="3" s="1"/>
  <c r="N1925" i="2"/>
  <c r="P1925" i="2" s="1"/>
  <c r="T1925" i="2" s="1"/>
  <c r="BS1925" i="3" s="1"/>
  <c r="N1924" i="2"/>
  <c r="P1924" i="2" s="1"/>
  <c r="T1924" i="2" s="1"/>
  <c r="BS1924" i="3" s="1"/>
  <c r="N1923" i="2"/>
  <c r="P1923" i="2" s="1"/>
  <c r="T1923" i="2" s="1"/>
  <c r="BS1923" i="3" s="1"/>
  <c r="N1922" i="2"/>
  <c r="P1922" i="2" s="1"/>
  <c r="T1922" i="2" s="1"/>
  <c r="BS1922" i="3" s="1"/>
  <c r="N1921" i="2"/>
  <c r="P1921" i="2" s="1"/>
  <c r="T1921" i="2" s="1"/>
  <c r="BS1921" i="3" s="1"/>
  <c r="N1920" i="2"/>
  <c r="P1920" i="2" s="1"/>
  <c r="T1920" i="2" s="1"/>
  <c r="BS1920" i="3" s="1"/>
  <c r="N1919" i="2"/>
  <c r="P1919" i="2" s="1"/>
  <c r="T1919" i="2" s="1"/>
  <c r="BS1919" i="3" s="1"/>
  <c r="N1918" i="2"/>
  <c r="P1918" i="2" s="1"/>
  <c r="T1918" i="2" s="1"/>
  <c r="BS1918" i="3" s="1"/>
  <c r="N1917" i="2"/>
  <c r="P1917" i="2" s="1"/>
  <c r="T1917" i="2" s="1"/>
  <c r="BS1917" i="3" s="1"/>
  <c r="N1916" i="2"/>
  <c r="P1916" i="2" s="1"/>
  <c r="T1916" i="2" s="1"/>
  <c r="BS1916" i="3" s="1"/>
  <c r="N1915" i="2"/>
  <c r="P1915" i="2" s="1"/>
  <c r="T1915" i="2" s="1"/>
  <c r="BS1915" i="3" s="1"/>
  <c r="N1914" i="2"/>
  <c r="P1914" i="2" s="1"/>
  <c r="T1914" i="2" s="1"/>
  <c r="BS1914" i="3" s="1"/>
  <c r="N1913" i="2"/>
  <c r="P1913" i="2" s="1"/>
  <c r="T1913" i="2" s="1"/>
  <c r="BS1913" i="3" s="1"/>
  <c r="N1912" i="2"/>
  <c r="P1912" i="2" s="1"/>
  <c r="T1912" i="2" s="1"/>
  <c r="BS1912" i="3" s="1"/>
  <c r="N1911" i="2"/>
  <c r="P1911" i="2" s="1"/>
  <c r="T1911" i="2" s="1"/>
  <c r="BS1911" i="3" s="1"/>
  <c r="N1910" i="2"/>
  <c r="P1910" i="2" s="1"/>
  <c r="T1910" i="2" s="1"/>
  <c r="BS1910" i="3" s="1"/>
  <c r="N1909" i="2"/>
  <c r="P1909" i="2" s="1"/>
  <c r="T1909" i="2" s="1"/>
  <c r="BS1909" i="3" s="1"/>
  <c r="N1908" i="2"/>
  <c r="P1908" i="2" s="1"/>
  <c r="T1908" i="2" s="1"/>
  <c r="BS1908" i="3" s="1"/>
  <c r="N1907" i="2"/>
  <c r="P1907" i="2" s="1"/>
  <c r="T1907" i="2" s="1"/>
  <c r="BS1907" i="3" s="1"/>
  <c r="N1906" i="2"/>
  <c r="P1906" i="2" s="1"/>
  <c r="T1906" i="2" s="1"/>
  <c r="BS1906" i="3" s="1"/>
  <c r="N1905" i="2"/>
  <c r="P1905" i="2" s="1"/>
  <c r="T1905" i="2" s="1"/>
  <c r="BS1905" i="3" s="1"/>
  <c r="N1904" i="2"/>
  <c r="P1904" i="2" s="1"/>
  <c r="T1904" i="2" s="1"/>
  <c r="BS1904" i="3" s="1"/>
  <c r="N1903" i="2"/>
  <c r="P1903" i="2" s="1"/>
  <c r="T1903" i="2" s="1"/>
  <c r="BS1903" i="3" s="1"/>
  <c r="N1902" i="2"/>
  <c r="P1902" i="2" s="1"/>
  <c r="T1902" i="2" s="1"/>
  <c r="BS1902" i="3" s="1"/>
  <c r="N1901" i="2"/>
  <c r="P1901" i="2" s="1"/>
  <c r="T1901" i="2" s="1"/>
  <c r="BS1901" i="3" s="1"/>
  <c r="N1900" i="2"/>
  <c r="P1900" i="2" s="1"/>
  <c r="T1900" i="2" s="1"/>
  <c r="BS1900" i="3" s="1"/>
  <c r="N1899" i="2"/>
  <c r="P1899" i="2" s="1"/>
  <c r="T1899" i="2" s="1"/>
  <c r="BS1899" i="3" s="1"/>
  <c r="N1898" i="2"/>
  <c r="P1898" i="2" s="1"/>
  <c r="T1898" i="2" s="1"/>
  <c r="BS1898" i="3" s="1"/>
  <c r="N1897" i="2"/>
  <c r="P1897" i="2" s="1"/>
  <c r="T1897" i="2" s="1"/>
  <c r="BS1897" i="3" s="1"/>
  <c r="N1896" i="2"/>
  <c r="P1896" i="2" s="1"/>
  <c r="T1896" i="2" s="1"/>
  <c r="BS1896" i="3" s="1"/>
  <c r="N1895" i="2"/>
  <c r="P1895" i="2" s="1"/>
  <c r="T1895" i="2" s="1"/>
  <c r="BS1895" i="3" s="1"/>
  <c r="N1894" i="2"/>
  <c r="P1894" i="2" s="1"/>
  <c r="T1894" i="2" s="1"/>
  <c r="BS1894" i="3" s="1"/>
  <c r="N1893" i="2"/>
  <c r="P1893" i="2" s="1"/>
  <c r="T1893" i="2" s="1"/>
  <c r="BS1893" i="3" s="1"/>
  <c r="N1892" i="2"/>
  <c r="P1892" i="2" s="1"/>
  <c r="T1892" i="2" s="1"/>
  <c r="BS1892" i="3" s="1"/>
  <c r="N1891" i="2"/>
  <c r="P1891" i="2" s="1"/>
  <c r="T1891" i="2" s="1"/>
  <c r="BS1891" i="3" s="1"/>
  <c r="N1890" i="2"/>
  <c r="P1890" i="2" s="1"/>
  <c r="T1890" i="2" s="1"/>
  <c r="BS1890" i="3" s="1"/>
  <c r="N1889" i="2"/>
  <c r="P1889" i="2" s="1"/>
  <c r="T1889" i="2" s="1"/>
  <c r="BS1889" i="3" s="1"/>
  <c r="N1888" i="2"/>
  <c r="P1888" i="2" s="1"/>
  <c r="T1888" i="2" s="1"/>
  <c r="BS1888" i="3" s="1"/>
  <c r="N1887" i="2"/>
  <c r="P1887" i="2" s="1"/>
  <c r="T1887" i="2" s="1"/>
  <c r="BS1887" i="3" s="1"/>
  <c r="N1886" i="2"/>
  <c r="P1886" i="2" s="1"/>
  <c r="T1886" i="2" s="1"/>
  <c r="BS1886" i="3" s="1"/>
  <c r="N1885" i="2"/>
  <c r="P1885" i="2" s="1"/>
  <c r="T1885" i="2" s="1"/>
  <c r="BS1885" i="3" s="1"/>
  <c r="N1884" i="2"/>
  <c r="P1884" i="2" s="1"/>
  <c r="T1884" i="2" s="1"/>
  <c r="BS1884" i="3" s="1"/>
  <c r="N1883" i="2"/>
  <c r="P1883" i="2" s="1"/>
  <c r="T1883" i="2" s="1"/>
  <c r="BS1883" i="3" s="1"/>
  <c r="N1882" i="2"/>
  <c r="P1882" i="2" s="1"/>
  <c r="T1882" i="2" s="1"/>
  <c r="BS1882" i="3" s="1"/>
  <c r="N1881" i="2"/>
  <c r="P1881" i="2" s="1"/>
  <c r="T1881" i="2" s="1"/>
  <c r="BS1881" i="3" s="1"/>
  <c r="N1880" i="2"/>
  <c r="P1880" i="2" s="1"/>
  <c r="T1880" i="2" s="1"/>
  <c r="BS1880" i="3" s="1"/>
  <c r="N1879" i="2"/>
  <c r="P1879" i="2" s="1"/>
  <c r="T1879" i="2" s="1"/>
  <c r="BS1879" i="3" s="1"/>
  <c r="N1878" i="2"/>
  <c r="P1878" i="2" s="1"/>
  <c r="T1878" i="2" s="1"/>
  <c r="BS1878" i="3" s="1"/>
  <c r="N1877" i="2"/>
  <c r="P1877" i="2" s="1"/>
  <c r="T1877" i="2" s="1"/>
  <c r="BS1877" i="3" s="1"/>
  <c r="N1876" i="2"/>
  <c r="P1876" i="2" s="1"/>
  <c r="T1876" i="2" s="1"/>
  <c r="BS1876" i="3" s="1"/>
  <c r="N1875" i="2"/>
  <c r="P1875" i="2" s="1"/>
  <c r="T1875" i="2" s="1"/>
  <c r="BS1875" i="3" s="1"/>
  <c r="N1874" i="2"/>
  <c r="P1874" i="2" s="1"/>
  <c r="T1874" i="2" s="1"/>
  <c r="BS1874" i="3" s="1"/>
  <c r="N1873" i="2"/>
  <c r="P1873" i="2" s="1"/>
  <c r="T1873" i="2" s="1"/>
  <c r="BS1873" i="3" s="1"/>
  <c r="N1872" i="2"/>
  <c r="P1872" i="2" s="1"/>
  <c r="T1872" i="2" s="1"/>
  <c r="BS1872" i="3" s="1"/>
  <c r="N1871" i="2"/>
  <c r="P1871" i="2" s="1"/>
  <c r="T1871" i="2" s="1"/>
  <c r="BS1871" i="3" s="1"/>
  <c r="N1870" i="2"/>
  <c r="P1870" i="2" s="1"/>
  <c r="T1870" i="2" s="1"/>
  <c r="BS1870" i="3" s="1"/>
  <c r="N1869" i="2"/>
  <c r="P1869" i="2" s="1"/>
  <c r="T1869" i="2" s="1"/>
  <c r="BS1869" i="3" s="1"/>
  <c r="N1868" i="2"/>
  <c r="P1868" i="2" s="1"/>
  <c r="T1868" i="2" s="1"/>
  <c r="BS1868" i="3" s="1"/>
  <c r="N1867" i="2"/>
  <c r="P1867" i="2" s="1"/>
  <c r="T1867" i="2" s="1"/>
  <c r="BS1867" i="3" s="1"/>
  <c r="N1866" i="2"/>
  <c r="P1866" i="2" s="1"/>
  <c r="T1866" i="2" s="1"/>
  <c r="BS1866" i="3" s="1"/>
  <c r="N1865" i="2"/>
  <c r="P1865" i="2" s="1"/>
  <c r="T1865" i="2" s="1"/>
  <c r="BS1865" i="3" s="1"/>
  <c r="N1864" i="2"/>
  <c r="P1864" i="2" s="1"/>
  <c r="T1864" i="2" s="1"/>
  <c r="BS1864" i="3" s="1"/>
  <c r="N1863" i="2"/>
  <c r="P1863" i="2" s="1"/>
  <c r="T1863" i="2" s="1"/>
  <c r="BS1863" i="3" s="1"/>
  <c r="N1862" i="2"/>
  <c r="P1862" i="2" s="1"/>
  <c r="T1862" i="2" s="1"/>
  <c r="BS1862" i="3" s="1"/>
  <c r="N1861" i="2"/>
  <c r="P1861" i="2" s="1"/>
  <c r="T1861" i="2" s="1"/>
  <c r="BS1861" i="3" s="1"/>
  <c r="N1860" i="2"/>
  <c r="P1860" i="2" s="1"/>
  <c r="T1860" i="2" s="1"/>
  <c r="BS1860" i="3" s="1"/>
  <c r="N1859" i="2"/>
  <c r="P1859" i="2" s="1"/>
  <c r="T1859" i="2" s="1"/>
  <c r="BS1859" i="3" s="1"/>
  <c r="N1858" i="2"/>
  <c r="P1858" i="2" s="1"/>
  <c r="T1858" i="2" s="1"/>
  <c r="BS1858" i="3" s="1"/>
  <c r="N1857" i="2"/>
  <c r="P1857" i="2" s="1"/>
  <c r="T1857" i="2" s="1"/>
  <c r="BS1857" i="3" s="1"/>
  <c r="N1856" i="2"/>
  <c r="P1856" i="2" s="1"/>
  <c r="T1856" i="2" s="1"/>
  <c r="BS1856" i="3" s="1"/>
  <c r="N1855" i="2"/>
  <c r="P1855" i="2" s="1"/>
  <c r="T1855" i="2" s="1"/>
  <c r="BS1855" i="3" s="1"/>
  <c r="N1854" i="2"/>
  <c r="P1854" i="2" s="1"/>
  <c r="T1854" i="2" s="1"/>
  <c r="BS1854" i="3" s="1"/>
  <c r="N1853" i="2"/>
  <c r="P1853" i="2" s="1"/>
  <c r="T1853" i="2" s="1"/>
  <c r="BS1853" i="3" s="1"/>
  <c r="N1852" i="2"/>
  <c r="P1852" i="2" s="1"/>
  <c r="T1852" i="2" s="1"/>
  <c r="BS1852" i="3" s="1"/>
  <c r="N1851" i="2"/>
  <c r="P1851" i="2" s="1"/>
  <c r="T1851" i="2" s="1"/>
  <c r="BS1851" i="3" s="1"/>
  <c r="N1850" i="2"/>
  <c r="P1850" i="2" s="1"/>
  <c r="T1850" i="2" s="1"/>
  <c r="BS1850" i="3" s="1"/>
  <c r="N1849" i="2"/>
  <c r="P1849" i="2" s="1"/>
  <c r="T1849" i="2" s="1"/>
  <c r="BS1849" i="3" s="1"/>
  <c r="N1848" i="2"/>
  <c r="P1848" i="2" s="1"/>
  <c r="T1848" i="2" s="1"/>
  <c r="BS1848" i="3" s="1"/>
  <c r="N1847" i="2"/>
  <c r="P1847" i="2" s="1"/>
  <c r="T1847" i="2" s="1"/>
  <c r="BS1847" i="3" s="1"/>
  <c r="N1846" i="2"/>
  <c r="P1846" i="2" s="1"/>
  <c r="T1846" i="2" s="1"/>
  <c r="BS1846" i="3" s="1"/>
  <c r="N1845" i="2"/>
  <c r="P1845" i="2" s="1"/>
  <c r="T1845" i="2" s="1"/>
  <c r="BS1845" i="3" s="1"/>
  <c r="N1844" i="2"/>
  <c r="P1844" i="2" s="1"/>
  <c r="T1844" i="2" s="1"/>
  <c r="BS1844" i="3" s="1"/>
  <c r="N1843" i="2"/>
  <c r="P1843" i="2" s="1"/>
  <c r="T1843" i="2" s="1"/>
  <c r="BS1843" i="3" s="1"/>
  <c r="N1842" i="2"/>
  <c r="P1842" i="2" s="1"/>
  <c r="T1842" i="2" s="1"/>
  <c r="BS1842" i="3" s="1"/>
  <c r="N1841" i="2"/>
  <c r="P1841" i="2" s="1"/>
  <c r="T1841" i="2" s="1"/>
  <c r="BS1841" i="3" s="1"/>
  <c r="N1840" i="2"/>
  <c r="P1840" i="2" s="1"/>
  <c r="T1840" i="2" s="1"/>
  <c r="BS1840" i="3" s="1"/>
  <c r="N1839" i="2"/>
  <c r="P1839" i="2" s="1"/>
  <c r="T1839" i="2" s="1"/>
  <c r="BS1839" i="3" s="1"/>
  <c r="N1838" i="2"/>
  <c r="P1838" i="2" s="1"/>
  <c r="T1838" i="2" s="1"/>
  <c r="BS1838" i="3" s="1"/>
  <c r="N1837" i="2"/>
  <c r="P1837" i="2" s="1"/>
  <c r="T1837" i="2" s="1"/>
  <c r="BS1837" i="3" s="1"/>
  <c r="N1836" i="2"/>
  <c r="P1836" i="2" s="1"/>
  <c r="T1836" i="2" s="1"/>
  <c r="BS1836" i="3" s="1"/>
  <c r="N1835" i="2"/>
  <c r="P1835" i="2" s="1"/>
  <c r="T1835" i="2" s="1"/>
  <c r="BS1835" i="3" s="1"/>
  <c r="N1834" i="2"/>
  <c r="P1834" i="2" s="1"/>
  <c r="T1834" i="2" s="1"/>
  <c r="BS1834" i="3" s="1"/>
  <c r="N1833" i="2"/>
  <c r="P1833" i="2" s="1"/>
  <c r="T1833" i="2" s="1"/>
  <c r="BS1833" i="3" s="1"/>
  <c r="N1832" i="2"/>
  <c r="P1832" i="2" s="1"/>
  <c r="T1832" i="2" s="1"/>
  <c r="BS1832" i="3" s="1"/>
  <c r="N1831" i="2"/>
  <c r="P1831" i="2" s="1"/>
  <c r="T1831" i="2" s="1"/>
  <c r="BS1831" i="3" s="1"/>
  <c r="N1830" i="2"/>
  <c r="P1830" i="2" s="1"/>
  <c r="T1830" i="2" s="1"/>
  <c r="BS1830" i="3" s="1"/>
  <c r="N1829" i="2"/>
  <c r="P1829" i="2" s="1"/>
  <c r="T1829" i="2" s="1"/>
  <c r="BS1829" i="3" s="1"/>
  <c r="N1828" i="2"/>
  <c r="P1828" i="2" s="1"/>
  <c r="T1828" i="2" s="1"/>
  <c r="BS1828" i="3" s="1"/>
  <c r="N1827" i="2"/>
  <c r="P1827" i="2" s="1"/>
  <c r="T1827" i="2" s="1"/>
  <c r="BS1827" i="3" s="1"/>
  <c r="N1826" i="2"/>
  <c r="P1826" i="2" s="1"/>
  <c r="T1826" i="2" s="1"/>
  <c r="BS1826" i="3" s="1"/>
  <c r="N1825" i="2"/>
  <c r="P1825" i="2" s="1"/>
  <c r="T1825" i="2" s="1"/>
  <c r="BS1825" i="3" s="1"/>
  <c r="N1824" i="2"/>
  <c r="P1824" i="2" s="1"/>
  <c r="T1824" i="2" s="1"/>
  <c r="BS1824" i="3" s="1"/>
  <c r="N1823" i="2"/>
  <c r="P1823" i="2" s="1"/>
  <c r="T1823" i="2" s="1"/>
  <c r="BS1823" i="3" s="1"/>
  <c r="N1822" i="2"/>
  <c r="P1822" i="2" s="1"/>
  <c r="T1822" i="2" s="1"/>
  <c r="BS1822" i="3" s="1"/>
  <c r="N1821" i="2"/>
  <c r="P1821" i="2" s="1"/>
  <c r="T1821" i="2" s="1"/>
  <c r="BS1821" i="3" s="1"/>
  <c r="N1820" i="2"/>
  <c r="P1820" i="2" s="1"/>
  <c r="T1820" i="2" s="1"/>
  <c r="BS1820" i="3" s="1"/>
  <c r="N1819" i="2"/>
  <c r="P1819" i="2" s="1"/>
  <c r="T1819" i="2" s="1"/>
  <c r="BS1819" i="3" s="1"/>
  <c r="N1818" i="2"/>
  <c r="P1818" i="2" s="1"/>
  <c r="T1818" i="2" s="1"/>
  <c r="BS1818" i="3" s="1"/>
  <c r="N1817" i="2"/>
  <c r="P1817" i="2" s="1"/>
  <c r="T1817" i="2" s="1"/>
  <c r="BS1817" i="3" s="1"/>
  <c r="N1816" i="2"/>
  <c r="P1816" i="2" s="1"/>
  <c r="T1816" i="2" s="1"/>
  <c r="BS1816" i="3" s="1"/>
  <c r="N1815" i="2"/>
  <c r="P1815" i="2" s="1"/>
  <c r="T1815" i="2" s="1"/>
  <c r="BS1815" i="3" s="1"/>
  <c r="N1814" i="2"/>
  <c r="P1814" i="2" s="1"/>
  <c r="T1814" i="2" s="1"/>
  <c r="BS1814" i="3" s="1"/>
  <c r="N1813" i="2"/>
  <c r="P1813" i="2" s="1"/>
  <c r="T1813" i="2" s="1"/>
  <c r="BS1813" i="3" s="1"/>
  <c r="N1812" i="2"/>
  <c r="P1812" i="2" s="1"/>
  <c r="T1812" i="2" s="1"/>
  <c r="BS1812" i="3" s="1"/>
  <c r="N1811" i="2"/>
  <c r="P1811" i="2" s="1"/>
  <c r="T1811" i="2" s="1"/>
  <c r="BS1811" i="3" s="1"/>
  <c r="N1810" i="2"/>
  <c r="P1810" i="2" s="1"/>
  <c r="T1810" i="2" s="1"/>
  <c r="BS1810" i="3" s="1"/>
  <c r="N1809" i="2"/>
  <c r="P1809" i="2" s="1"/>
  <c r="T1809" i="2" s="1"/>
  <c r="BS1809" i="3" s="1"/>
  <c r="N1808" i="2"/>
  <c r="P1808" i="2" s="1"/>
  <c r="T1808" i="2" s="1"/>
  <c r="BS1808" i="3" s="1"/>
  <c r="N1807" i="2"/>
  <c r="P1807" i="2" s="1"/>
  <c r="T1807" i="2" s="1"/>
  <c r="BS1807" i="3" s="1"/>
  <c r="N1806" i="2"/>
  <c r="P1806" i="2" s="1"/>
  <c r="T1806" i="2" s="1"/>
  <c r="BS1806" i="3" s="1"/>
  <c r="N1805" i="2"/>
  <c r="P1805" i="2" s="1"/>
  <c r="T1805" i="2" s="1"/>
  <c r="BS1805" i="3" s="1"/>
  <c r="N1804" i="2"/>
  <c r="P1804" i="2" s="1"/>
  <c r="T1804" i="2" s="1"/>
  <c r="BS1804" i="3" s="1"/>
  <c r="N1803" i="2"/>
  <c r="P1803" i="2" s="1"/>
  <c r="T1803" i="2" s="1"/>
  <c r="BS1803" i="3" s="1"/>
  <c r="N1802" i="2"/>
  <c r="P1802" i="2" s="1"/>
  <c r="T1802" i="2" s="1"/>
  <c r="BS1802" i="3" s="1"/>
  <c r="N1801" i="2"/>
  <c r="P1801" i="2" s="1"/>
  <c r="T1801" i="2" s="1"/>
  <c r="BS1801" i="3" s="1"/>
  <c r="N1800" i="2"/>
  <c r="P1800" i="2" s="1"/>
  <c r="T1800" i="2" s="1"/>
  <c r="BS1800" i="3" s="1"/>
  <c r="N1799" i="2"/>
  <c r="P1799" i="2" s="1"/>
  <c r="T1799" i="2" s="1"/>
  <c r="BS1799" i="3" s="1"/>
  <c r="N1798" i="2"/>
  <c r="P1798" i="2" s="1"/>
  <c r="T1798" i="2" s="1"/>
  <c r="BS1798" i="3" s="1"/>
  <c r="N1797" i="2"/>
  <c r="P1797" i="2" s="1"/>
  <c r="T1797" i="2" s="1"/>
  <c r="BS1797" i="3" s="1"/>
  <c r="N1796" i="2"/>
  <c r="P1796" i="2" s="1"/>
  <c r="T1796" i="2" s="1"/>
  <c r="BS1796" i="3" s="1"/>
  <c r="N1795" i="2"/>
  <c r="P1795" i="2" s="1"/>
  <c r="T1795" i="2" s="1"/>
  <c r="BS1795" i="3" s="1"/>
  <c r="N1794" i="2"/>
  <c r="P1794" i="2" s="1"/>
  <c r="T1794" i="2" s="1"/>
  <c r="BS1794" i="3" s="1"/>
  <c r="N1793" i="2"/>
  <c r="P1793" i="2" s="1"/>
  <c r="T1793" i="2" s="1"/>
  <c r="BS1793" i="3" s="1"/>
  <c r="N1792" i="2"/>
  <c r="P1792" i="2" s="1"/>
  <c r="T1792" i="2" s="1"/>
  <c r="BS1792" i="3" s="1"/>
  <c r="N1791" i="2"/>
  <c r="P1791" i="2" s="1"/>
  <c r="T1791" i="2" s="1"/>
  <c r="BS1791" i="3" s="1"/>
  <c r="N1790" i="2"/>
  <c r="P1790" i="2" s="1"/>
  <c r="T1790" i="2" s="1"/>
  <c r="BS1790" i="3" s="1"/>
  <c r="N1789" i="2"/>
  <c r="P1789" i="2" s="1"/>
  <c r="T1789" i="2" s="1"/>
  <c r="BS1789" i="3" s="1"/>
  <c r="N1788" i="2"/>
  <c r="P1788" i="2" s="1"/>
  <c r="T1788" i="2" s="1"/>
  <c r="BS1788" i="3" s="1"/>
  <c r="N1787" i="2"/>
  <c r="P1787" i="2" s="1"/>
  <c r="T1787" i="2" s="1"/>
  <c r="BS1787" i="3" s="1"/>
  <c r="N1786" i="2"/>
  <c r="P1786" i="2" s="1"/>
  <c r="T1786" i="2" s="1"/>
  <c r="BS1786" i="3" s="1"/>
  <c r="N1785" i="2"/>
  <c r="P1785" i="2" s="1"/>
  <c r="T1785" i="2" s="1"/>
  <c r="BS1785" i="3" s="1"/>
  <c r="N1784" i="2"/>
  <c r="P1784" i="2" s="1"/>
  <c r="T1784" i="2" s="1"/>
  <c r="BS1784" i="3" s="1"/>
  <c r="N1783" i="2"/>
  <c r="P1783" i="2" s="1"/>
  <c r="T1783" i="2" s="1"/>
  <c r="BS1783" i="3" s="1"/>
  <c r="N1782" i="2"/>
  <c r="P1782" i="2" s="1"/>
  <c r="T1782" i="2" s="1"/>
  <c r="BS1782" i="3" s="1"/>
  <c r="N1781" i="2"/>
  <c r="P1781" i="2" s="1"/>
  <c r="T1781" i="2" s="1"/>
  <c r="BS1781" i="3" s="1"/>
  <c r="N1780" i="2"/>
  <c r="P1780" i="2" s="1"/>
  <c r="T1780" i="2" s="1"/>
  <c r="BS1780" i="3" s="1"/>
  <c r="N1779" i="2"/>
  <c r="P1779" i="2" s="1"/>
  <c r="T1779" i="2" s="1"/>
  <c r="BS1779" i="3" s="1"/>
  <c r="N1778" i="2"/>
  <c r="P1778" i="2" s="1"/>
  <c r="T1778" i="2" s="1"/>
  <c r="BS1778" i="3" s="1"/>
  <c r="N1777" i="2"/>
  <c r="P1777" i="2" s="1"/>
  <c r="T1777" i="2" s="1"/>
  <c r="BS1777" i="3" s="1"/>
  <c r="N1776" i="2"/>
  <c r="P1776" i="2" s="1"/>
  <c r="T1776" i="2" s="1"/>
  <c r="BS1776" i="3" s="1"/>
  <c r="N1775" i="2"/>
  <c r="P1775" i="2" s="1"/>
  <c r="T1775" i="2" s="1"/>
  <c r="BS1775" i="3" s="1"/>
  <c r="N1774" i="2"/>
  <c r="P1774" i="2" s="1"/>
  <c r="T1774" i="2" s="1"/>
  <c r="BS1774" i="3" s="1"/>
  <c r="N1773" i="2"/>
  <c r="P1773" i="2" s="1"/>
  <c r="T1773" i="2" s="1"/>
  <c r="BS1773" i="3" s="1"/>
  <c r="N1772" i="2"/>
  <c r="P1772" i="2" s="1"/>
  <c r="T1772" i="2" s="1"/>
  <c r="BS1772" i="3" s="1"/>
  <c r="N1771" i="2"/>
  <c r="P1771" i="2" s="1"/>
  <c r="T1771" i="2" s="1"/>
  <c r="BS1771" i="3" s="1"/>
  <c r="N1770" i="2"/>
  <c r="P1770" i="2" s="1"/>
  <c r="T1770" i="2" s="1"/>
  <c r="BS1770" i="3" s="1"/>
  <c r="N1769" i="2"/>
  <c r="P1769" i="2" s="1"/>
  <c r="T1769" i="2" s="1"/>
  <c r="BS1769" i="3" s="1"/>
  <c r="N1768" i="2"/>
  <c r="P1768" i="2" s="1"/>
  <c r="T1768" i="2" s="1"/>
  <c r="BS1768" i="3" s="1"/>
  <c r="N1767" i="2"/>
  <c r="P1767" i="2" s="1"/>
  <c r="T1767" i="2" s="1"/>
  <c r="BS1767" i="3" s="1"/>
  <c r="N1766" i="2"/>
  <c r="P1766" i="2" s="1"/>
  <c r="T1766" i="2" s="1"/>
  <c r="BS1766" i="3" s="1"/>
  <c r="N1765" i="2"/>
  <c r="P1765" i="2" s="1"/>
  <c r="T1765" i="2" s="1"/>
  <c r="BS1765" i="3" s="1"/>
  <c r="N1764" i="2"/>
  <c r="P1764" i="2" s="1"/>
  <c r="T1764" i="2" s="1"/>
  <c r="BS1764" i="3" s="1"/>
  <c r="N1763" i="2"/>
  <c r="P1763" i="2" s="1"/>
  <c r="T1763" i="2" s="1"/>
  <c r="BS1763" i="3" s="1"/>
  <c r="N1762" i="2"/>
  <c r="P1762" i="2" s="1"/>
  <c r="T1762" i="2" s="1"/>
  <c r="BS1762" i="3" s="1"/>
  <c r="N1761" i="2"/>
  <c r="P1761" i="2" s="1"/>
  <c r="T1761" i="2" s="1"/>
  <c r="BS1761" i="3" s="1"/>
  <c r="N1760" i="2"/>
  <c r="P1760" i="2" s="1"/>
  <c r="T1760" i="2" s="1"/>
  <c r="BS1760" i="3" s="1"/>
  <c r="N1759" i="2"/>
  <c r="P1759" i="2" s="1"/>
  <c r="T1759" i="2" s="1"/>
  <c r="BS1759" i="3" s="1"/>
  <c r="N1758" i="2"/>
  <c r="P1758" i="2" s="1"/>
  <c r="T1758" i="2" s="1"/>
  <c r="BS1758" i="3" s="1"/>
  <c r="N1757" i="2"/>
  <c r="P1757" i="2" s="1"/>
  <c r="T1757" i="2" s="1"/>
  <c r="BS1757" i="3" s="1"/>
  <c r="N1756" i="2"/>
  <c r="P1756" i="2" s="1"/>
  <c r="T1756" i="2" s="1"/>
  <c r="BS1756" i="3" s="1"/>
  <c r="N1755" i="2"/>
  <c r="P1755" i="2" s="1"/>
  <c r="T1755" i="2" s="1"/>
  <c r="BS1755" i="3" s="1"/>
  <c r="N1754" i="2"/>
  <c r="P1754" i="2" s="1"/>
  <c r="T1754" i="2" s="1"/>
  <c r="BS1754" i="3" s="1"/>
  <c r="N1753" i="2"/>
  <c r="P1753" i="2" s="1"/>
  <c r="T1753" i="2" s="1"/>
  <c r="BS1753" i="3" s="1"/>
  <c r="N1752" i="2"/>
  <c r="P1752" i="2" s="1"/>
  <c r="T1752" i="2" s="1"/>
  <c r="BS1752" i="3" s="1"/>
  <c r="N1751" i="2"/>
  <c r="P1751" i="2" s="1"/>
  <c r="T1751" i="2" s="1"/>
  <c r="BS1751" i="3" s="1"/>
  <c r="N1750" i="2"/>
  <c r="P1750" i="2" s="1"/>
  <c r="T1750" i="2" s="1"/>
  <c r="BS1750" i="3" s="1"/>
  <c r="N1749" i="2"/>
  <c r="P1749" i="2" s="1"/>
  <c r="T1749" i="2" s="1"/>
  <c r="BS1749" i="3" s="1"/>
  <c r="N1748" i="2"/>
  <c r="P1748" i="2" s="1"/>
  <c r="T1748" i="2" s="1"/>
  <c r="BS1748" i="3" s="1"/>
  <c r="N1747" i="2"/>
  <c r="P1747" i="2" s="1"/>
  <c r="T1747" i="2" s="1"/>
  <c r="BS1747" i="3" s="1"/>
  <c r="N1746" i="2"/>
  <c r="P1746" i="2" s="1"/>
  <c r="T1746" i="2" s="1"/>
  <c r="BS1746" i="3" s="1"/>
  <c r="N1745" i="2"/>
  <c r="P1745" i="2" s="1"/>
  <c r="T1745" i="2" s="1"/>
  <c r="BS1745" i="3" s="1"/>
  <c r="N1744" i="2"/>
  <c r="P1744" i="2" s="1"/>
  <c r="T1744" i="2" s="1"/>
  <c r="BS1744" i="3" s="1"/>
  <c r="N1743" i="2"/>
  <c r="P1743" i="2" s="1"/>
  <c r="T1743" i="2" s="1"/>
  <c r="BS1743" i="3" s="1"/>
  <c r="N1742" i="2"/>
  <c r="P1742" i="2" s="1"/>
  <c r="T1742" i="2" s="1"/>
  <c r="BS1742" i="3" s="1"/>
  <c r="N1741" i="2"/>
  <c r="P1741" i="2" s="1"/>
  <c r="T1741" i="2" s="1"/>
  <c r="BS1741" i="3" s="1"/>
  <c r="N1740" i="2"/>
  <c r="P1740" i="2" s="1"/>
  <c r="T1740" i="2" s="1"/>
  <c r="BS1740" i="3" s="1"/>
  <c r="N1739" i="2"/>
  <c r="P1739" i="2" s="1"/>
  <c r="T1739" i="2" s="1"/>
  <c r="BS1739" i="3" s="1"/>
  <c r="N1738" i="2"/>
  <c r="P1738" i="2" s="1"/>
  <c r="T1738" i="2" s="1"/>
  <c r="BS1738" i="3" s="1"/>
  <c r="N1737" i="2"/>
  <c r="P1737" i="2" s="1"/>
  <c r="T1737" i="2" s="1"/>
  <c r="BS1737" i="3" s="1"/>
  <c r="N1736" i="2"/>
  <c r="P1736" i="2" s="1"/>
  <c r="T1736" i="2" s="1"/>
  <c r="BS1736" i="3" s="1"/>
  <c r="N1735" i="2"/>
  <c r="P1735" i="2" s="1"/>
  <c r="T1735" i="2" s="1"/>
  <c r="BS1735" i="3" s="1"/>
  <c r="N1734" i="2"/>
  <c r="P1734" i="2" s="1"/>
  <c r="T1734" i="2" s="1"/>
  <c r="BS1734" i="3" s="1"/>
  <c r="N1733" i="2"/>
  <c r="P1733" i="2" s="1"/>
  <c r="T1733" i="2" s="1"/>
  <c r="BS1733" i="3" s="1"/>
  <c r="N1732" i="2"/>
  <c r="P1732" i="2" s="1"/>
  <c r="T1732" i="2" s="1"/>
  <c r="BS1732" i="3" s="1"/>
  <c r="N1731" i="2"/>
  <c r="P1731" i="2" s="1"/>
  <c r="T1731" i="2" s="1"/>
  <c r="BS1731" i="3" s="1"/>
  <c r="N1730" i="2"/>
  <c r="P1730" i="2" s="1"/>
  <c r="T1730" i="2" s="1"/>
  <c r="BS1730" i="3" s="1"/>
  <c r="N1729" i="2"/>
  <c r="P1729" i="2" s="1"/>
  <c r="T1729" i="2" s="1"/>
  <c r="BS1729" i="3" s="1"/>
  <c r="N1728" i="2"/>
  <c r="P1728" i="2" s="1"/>
  <c r="T1728" i="2" s="1"/>
  <c r="BS1728" i="3" s="1"/>
  <c r="N1727" i="2"/>
  <c r="P1727" i="2" s="1"/>
  <c r="T1727" i="2" s="1"/>
  <c r="BS1727" i="3" s="1"/>
  <c r="N1726" i="2"/>
  <c r="P1726" i="2" s="1"/>
  <c r="T1726" i="2" s="1"/>
  <c r="BS1726" i="3" s="1"/>
  <c r="N1725" i="2"/>
  <c r="P1725" i="2" s="1"/>
  <c r="T1725" i="2" s="1"/>
  <c r="BS1725" i="3" s="1"/>
  <c r="N1724" i="2"/>
  <c r="P1724" i="2" s="1"/>
  <c r="T1724" i="2" s="1"/>
  <c r="BS1724" i="3" s="1"/>
  <c r="N1723" i="2"/>
  <c r="P1723" i="2" s="1"/>
  <c r="T1723" i="2" s="1"/>
  <c r="BS1723" i="3" s="1"/>
  <c r="N1722" i="2"/>
  <c r="P1722" i="2" s="1"/>
  <c r="T1722" i="2" s="1"/>
  <c r="BS1722" i="3" s="1"/>
  <c r="N1721" i="2"/>
  <c r="P1721" i="2" s="1"/>
  <c r="T1721" i="2" s="1"/>
  <c r="BS1721" i="3" s="1"/>
  <c r="N1720" i="2"/>
  <c r="P1720" i="2" s="1"/>
  <c r="T1720" i="2" s="1"/>
  <c r="BS1720" i="3" s="1"/>
  <c r="N1719" i="2"/>
  <c r="P1719" i="2" s="1"/>
  <c r="T1719" i="2" s="1"/>
  <c r="BS1719" i="3" s="1"/>
  <c r="N1718" i="2"/>
  <c r="P1718" i="2" s="1"/>
  <c r="T1718" i="2" s="1"/>
  <c r="BS1718" i="3" s="1"/>
  <c r="N1717" i="2"/>
  <c r="P1717" i="2" s="1"/>
  <c r="T1717" i="2" s="1"/>
  <c r="BS1717" i="3" s="1"/>
  <c r="N1716" i="2"/>
  <c r="P1716" i="2" s="1"/>
  <c r="T1716" i="2" s="1"/>
  <c r="BS1716" i="3" s="1"/>
  <c r="N1715" i="2"/>
  <c r="P1715" i="2" s="1"/>
  <c r="T1715" i="2" s="1"/>
  <c r="BS1715" i="3" s="1"/>
  <c r="N1714" i="2"/>
  <c r="P1714" i="2" s="1"/>
  <c r="T1714" i="2" s="1"/>
  <c r="BS1714" i="3" s="1"/>
  <c r="N1713" i="2"/>
  <c r="P1713" i="2" s="1"/>
  <c r="T1713" i="2" s="1"/>
  <c r="BS1713" i="3" s="1"/>
  <c r="N1712" i="2"/>
  <c r="P1712" i="2" s="1"/>
  <c r="T1712" i="2" s="1"/>
  <c r="BS1712" i="3" s="1"/>
  <c r="N1711" i="2"/>
  <c r="P1711" i="2" s="1"/>
  <c r="T1711" i="2" s="1"/>
  <c r="BS1711" i="3" s="1"/>
  <c r="N1710" i="2"/>
  <c r="P1710" i="2" s="1"/>
  <c r="T1710" i="2" s="1"/>
  <c r="BS1710" i="3" s="1"/>
  <c r="N1709" i="2"/>
  <c r="P1709" i="2" s="1"/>
  <c r="T1709" i="2" s="1"/>
  <c r="BS1709" i="3" s="1"/>
  <c r="N1708" i="2"/>
  <c r="P1708" i="2" s="1"/>
  <c r="T1708" i="2" s="1"/>
  <c r="BS1708" i="3" s="1"/>
  <c r="N1707" i="2"/>
  <c r="P1707" i="2" s="1"/>
  <c r="T1707" i="2" s="1"/>
  <c r="BS1707" i="3" s="1"/>
  <c r="N1706" i="2"/>
  <c r="P1706" i="2" s="1"/>
  <c r="T1706" i="2" s="1"/>
  <c r="BS1706" i="3" s="1"/>
  <c r="N1705" i="2"/>
  <c r="P1705" i="2" s="1"/>
  <c r="T1705" i="2" s="1"/>
  <c r="BS1705" i="3" s="1"/>
  <c r="N1704" i="2"/>
  <c r="P1704" i="2" s="1"/>
  <c r="T1704" i="2" s="1"/>
  <c r="BS1704" i="3" s="1"/>
  <c r="N1703" i="2"/>
  <c r="P1703" i="2" s="1"/>
  <c r="T1703" i="2" s="1"/>
  <c r="BS1703" i="3" s="1"/>
  <c r="N1702" i="2"/>
  <c r="P1702" i="2" s="1"/>
  <c r="T1702" i="2" s="1"/>
  <c r="BS1702" i="3" s="1"/>
  <c r="N1701" i="2"/>
  <c r="P1701" i="2" s="1"/>
  <c r="T1701" i="2" s="1"/>
  <c r="BS1701" i="3" s="1"/>
  <c r="N1700" i="2"/>
  <c r="P1700" i="2" s="1"/>
  <c r="T1700" i="2" s="1"/>
  <c r="BS1700" i="3" s="1"/>
  <c r="N1699" i="2"/>
  <c r="P1699" i="2" s="1"/>
  <c r="T1699" i="2" s="1"/>
  <c r="BS1699" i="3" s="1"/>
  <c r="N1698" i="2"/>
  <c r="P1698" i="2" s="1"/>
  <c r="T1698" i="2" s="1"/>
  <c r="BS1698" i="3" s="1"/>
  <c r="N1697" i="2"/>
  <c r="P1697" i="2" s="1"/>
  <c r="T1697" i="2" s="1"/>
  <c r="BS1697" i="3" s="1"/>
  <c r="N1696" i="2"/>
  <c r="P1696" i="2" s="1"/>
  <c r="T1696" i="2" s="1"/>
  <c r="BS1696" i="3" s="1"/>
  <c r="N1695" i="2"/>
  <c r="P1695" i="2" s="1"/>
  <c r="T1695" i="2" s="1"/>
  <c r="BS1695" i="3" s="1"/>
  <c r="N1694" i="2"/>
  <c r="P1694" i="2" s="1"/>
  <c r="T1694" i="2" s="1"/>
  <c r="BS1694" i="3" s="1"/>
  <c r="N1693" i="2"/>
  <c r="P1693" i="2" s="1"/>
  <c r="T1693" i="2" s="1"/>
  <c r="BS1693" i="3" s="1"/>
  <c r="N1692" i="2"/>
  <c r="P1692" i="2" s="1"/>
  <c r="T1692" i="2" s="1"/>
  <c r="BS1692" i="3" s="1"/>
  <c r="N1691" i="2"/>
  <c r="P1691" i="2" s="1"/>
  <c r="T1691" i="2" s="1"/>
  <c r="BS1691" i="3" s="1"/>
  <c r="N1690" i="2"/>
  <c r="P1690" i="2" s="1"/>
  <c r="T1690" i="2" s="1"/>
  <c r="BS1690" i="3" s="1"/>
  <c r="N1689" i="2"/>
  <c r="P1689" i="2" s="1"/>
  <c r="T1689" i="2" s="1"/>
  <c r="BS1689" i="3" s="1"/>
  <c r="N1688" i="2"/>
  <c r="P1688" i="2" s="1"/>
  <c r="T1688" i="2" s="1"/>
  <c r="BS1688" i="3" s="1"/>
  <c r="N1687" i="2"/>
  <c r="P1687" i="2" s="1"/>
  <c r="T1687" i="2" s="1"/>
  <c r="BS1687" i="3" s="1"/>
  <c r="N1686" i="2"/>
  <c r="P1686" i="2" s="1"/>
  <c r="T1686" i="2" s="1"/>
  <c r="BS1686" i="3" s="1"/>
  <c r="N1685" i="2"/>
  <c r="P1685" i="2" s="1"/>
  <c r="T1685" i="2" s="1"/>
  <c r="BS1685" i="3" s="1"/>
  <c r="N1684" i="2"/>
  <c r="P1684" i="2" s="1"/>
  <c r="T1684" i="2" s="1"/>
  <c r="BS1684" i="3" s="1"/>
  <c r="N1683" i="2"/>
  <c r="P1683" i="2" s="1"/>
  <c r="T1683" i="2" s="1"/>
  <c r="BS1683" i="3" s="1"/>
  <c r="N1682" i="2"/>
  <c r="P1682" i="2" s="1"/>
  <c r="T1682" i="2" s="1"/>
  <c r="BS1682" i="3" s="1"/>
  <c r="N1681" i="2"/>
  <c r="P1681" i="2" s="1"/>
  <c r="T1681" i="2" s="1"/>
  <c r="BS1681" i="3" s="1"/>
  <c r="N1680" i="2"/>
  <c r="P1680" i="2" s="1"/>
  <c r="T1680" i="2" s="1"/>
  <c r="BS1680" i="3" s="1"/>
  <c r="N1679" i="2"/>
  <c r="P1679" i="2" s="1"/>
  <c r="T1679" i="2" s="1"/>
  <c r="BS1679" i="3" s="1"/>
  <c r="N1678" i="2"/>
  <c r="P1678" i="2" s="1"/>
  <c r="T1678" i="2" s="1"/>
  <c r="BS1678" i="3" s="1"/>
  <c r="N1677" i="2"/>
  <c r="P1677" i="2" s="1"/>
  <c r="T1677" i="2" s="1"/>
  <c r="BS1677" i="3" s="1"/>
  <c r="N1676" i="2"/>
  <c r="P1676" i="2" s="1"/>
  <c r="T1676" i="2" s="1"/>
  <c r="BS1676" i="3" s="1"/>
  <c r="N1675" i="2"/>
  <c r="P1675" i="2" s="1"/>
  <c r="T1675" i="2" s="1"/>
  <c r="BS1675" i="3" s="1"/>
  <c r="N1674" i="2"/>
  <c r="P1674" i="2" s="1"/>
  <c r="T1674" i="2" s="1"/>
  <c r="BS1674" i="3" s="1"/>
  <c r="N1673" i="2"/>
  <c r="P1673" i="2" s="1"/>
  <c r="T1673" i="2" s="1"/>
  <c r="BS1673" i="3" s="1"/>
  <c r="N1672" i="2"/>
  <c r="P1672" i="2" s="1"/>
  <c r="T1672" i="2" s="1"/>
  <c r="BS1672" i="3" s="1"/>
  <c r="N1671" i="2"/>
  <c r="P1671" i="2" s="1"/>
  <c r="T1671" i="2" s="1"/>
  <c r="BS1671" i="3" s="1"/>
  <c r="N1670" i="2"/>
  <c r="P1670" i="2" s="1"/>
  <c r="T1670" i="2" s="1"/>
  <c r="BS1670" i="3" s="1"/>
  <c r="N1669" i="2"/>
  <c r="P1669" i="2" s="1"/>
  <c r="T1669" i="2" s="1"/>
  <c r="BS1669" i="3" s="1"/>
  <c r="N1668" i="2"/>
  <c r="P1668" i="2" s="1"/>
  <c r="T1668" i="2" s="1"/>
  <c r="BS1668" i="3" s="1"/>
  <c r="N1667" i="2"/>
  <c r="P1667" i="2" s="1"/>
  <c r="T1667" i="2" s="1"/>
  <c r="BS1667" i="3" s="1"/>
  <c r="N1666" i="2"/>
  <c r="P1666" i="2" s="1"/>
  <c r="T1666" i="2" s="1"/>
  <c r="BS1666" i="3" s="1"/>
  <c r="N1665" i="2"/>
  <c r="P1665" i="2" s="1"/>
  <c r="T1665" i="2" s="1"/>
  <c r="BS1665" i="3" s="1"/>
  <c r="N1664" i="2"/>
  <c r="P1664" i="2" s="1"/>
  <c r="T1664" i="2" s="1"/>
  <c r="BS1664" i="3" s="1"/>
  <c r="N1663" i="2"/>
  <c r="P1663" i="2" s="1"/>
  <c r="T1663" i="2" s="1"/>
  <c r="BS1663" i="3" s="1"/>
  <c r="N1662" i="2"/>
  <c r="P1662" i="2" s="1"/>
  <c r="T1662" i="2" s="1"/>
  <c r="BS1662" i="3" s="1"/>
  <c r="N1661" i="2"/>
  <c r="P1661" i="2" s="1"/>
  <c r="T1661" i="2" s="1"/>
  <c r="BS1661" i="3" s="1"/>
  <c r="N1660" i="2"/>
  <c r="P1660" i="2" s="1"/>
  <c r="T1660" i="2" s="1"/>
  <c r="BS1660" i="3" s="1"/>
  <c r="N1659" i="2"/>
  <c r="P1659" i="2" s="1"/>
  <c r="T1659" i="2" s="1"/>
  <c r="BS1659" i="3" s="1"/>
  <c r="N1658" i="2"/>
  <c r="P1658" i="2" s="1"/>
  <c r="T1658" i="2" s="1"/>
  <c r="BS1658" i="3" s="1"/>
  <c r="N1657" i="2"/>
  <c r="P1657" i="2" s="1"/>
  <c r="T1657" i="2" s="1"/>
  <c r="BS1657" i="3" s="1"/>
  <c r="N1656" i="2"/>
  <c r="P1656" i="2" s="1"/>
  <c r="T1656" i="2" s="1"/>
  <c r="BS1656" i="3" s="1"/>
  <c r="N1655" i="2"/>
  <c r="P1655" i="2" s="1"/>
  <c r="T1655" i="2" s="1"/>
  <c r="BS1655" i="3" s="1"/>
  <c r="N1654" i="2"/>
  <c r="P1654" i="2" s="1"/>
  <c r="T1654" i="2" s="1"/>
  <c r="BS1654" i="3" s="1"/>
  <c r="N1653" i="2"/>
  <c r="P1653" i="2" s="1"/>
  <c r="T1653" i="2" s="1"/>
  <c r="BS1653" i="3" s="1"/>
  <c r="N1652" i="2"/>
  <c r="P1652" i="2" s="1"/>
  <c r="T1652" i="2" s="1"/>
  <c r="BS1652" i="3" s="1"/>
  <c r="N1651" i="2"/>
  <c r="P1651" i="2" s="1"/>
  <c r="T1651" i="2" s="1"/>
  <c r="BS1651" i="3" s="1"/>
  <c r="N1650" i="2"/>
  <c r="P1650" i="2" s="1"/>
  <c r="T1650" i="2" s="1"/>
  <c r="BS1650" i="3" s="1"/>
  <c r="N1649" i="2"/>
  <c r="P1649" i="2" s="1"/>
  <c r="T1649" i="2" s="1"/>
  <c r="BS1649" i="3" s="1"/>
  <c r="N1648" i="2"/>
  <c r="P1648" i="2" s="1"/>
  <c r="T1648" i="2" s="1"/>
  <c r="BS1648" i="3" s="1"/>
  <c r="N1647" i="2"/>
  <c r="P1647" i="2" s="1"/>
  <c r="T1647" i="2" s="1"/>
  <c r="BS1647" i="3" s="1"/>
  <c r="N1646" i="2"/>
  <c r="P1646" i="2" s="1"/>
  <c r="T1646" i="2" s="1"/>
  <c r="BS1646" i="3" s="1"/>
  <c r="N1645" i="2"/>
  <c r="P1645" i="2" s="1"/>
  <c r="T1645" i="2" s="1"/>
  <c r="BS1645" i="3" s="1"/>
  <c r="N1644" i="2"/>
  <c r="P1644" i="2" s="1"/>
  <c r="T1644" i="2" s="1"/>
  <c r="BS1644" i="3" s="1"/>
  <c r="N1643" i="2"/>
  <c r="P1643" i="2" s="1"/>
  <c r="T1643" i="2" s="1"/>
  <c r="BS1643" i="3" s="1"/>
  <c r="N1642" i="2"/>
  <c r="P1642" i="2" s="1"/>
  <c r="T1642" i="2" s="1"/>
  <c r="BS1642" i="3" s="1"/>
  <c r="N1641" i="2"/>
  <c r="P1641" i="2" s="1"/>
  <c r="T1641" i="2" s="1"/>
  <c r="BS1641" i="3" s="1"/>
  <c r="N1640" i="2"/>
  <c r="P1640" i="2" s="1"/>
  <c r="T1640" i="2" s="1"/>
  <c r="BS1640" i="3" s="1"/>
  <c r="N1639" i="2"/>
  <c r="P1639" i="2" s="1"/>
  <c r="T1639" i="2" s="1"/>
  <c r="BS1639" i="3" s="1"/>
  <c r="N1638" i="2"/>
  <c r="P1638" i="2" s="1"/>
  <c r="T1638" i="2" s="1"/>
  <c r="BS1638" i="3" s="1"/>
  <c r="N1637" i="2"/>
  <c r="P1637" i="2" s="1"/>
  <c r="T1637" i="2" s="1"/>
  <c r="BS1637" i="3" s="1"/>
  <c r="N1636" i="2"/>
  <c r="P1636" i="2" s="1"/>
  <c r="T1636" i="2" s="1"/>
  <c r="BS1636" i="3" s="1"/>
  <c r="N1635" i="2"/>
  <c r="P1635" i="2" s="1"/>
  <c r="T1635" i="2" s="1"/>
  <c r="BS1635" i="3" s="1"/>
  <c r="N1634" i="2"/>
  <c r="P1634" i="2" s="1"/>
  <c r="T1634" i="2" s="1"/>
  <c r="BS1634" i="3" s="1"/>
  <c r="N1633" i="2"/>
  <c r="P1633" i="2" s="1"/>
  <c r="T1633" i="2" s="1"/>
  <c r="BS1633" i="3" s="1"/>
  <c r="N1632" i="2"/>
  <c r="P1632" i="2" s="1"/>
  <c r="T1632" i="2" s="1"/>
  <c r="BS1632" i="3" s="1"/>
  <c r="N1631" i="2"/>
  <c r="P1631" i="2" s="1"/>
  <c r="T1631" i="2" s="1"/>
  <c r="BS1631" i="3" s="1"/>
  <c r="N1630" i="2"/>
  <c r="P1630" i="2" s="1"/>
  <c r="T1630" i="2" s="1"/>
  <c r="BS1630" i="3" s="1"/>
  <c r="N1629" i="2"/>
  <c r="P1629" i="2" s="1"/>
  <c r="T1629" i="2" s="1"/>
  <c r="BS1629" i="3" s="1"/>
  <c r="N1628" i="2"/>
  <c r="P1628" i="2" s="1"/>
  <c r="T1628" i="2" s="1"/>
  <c r="BS1628" i="3" s="1"/>
  <c r="N1627" i="2"/>
  <c r="P1627" i="2" s="1"/>
  <c r="T1627" i="2" s="1"/>
  <c r="BS1627" i="3" s="1"/>
  <c r="N1626" i="2"/>
  <c r="P1626" i="2" s="1"/>
  <c r="T1626" i="2" s="1"/>
  <c r="BS1626" i="3" s="1"/>
  <c r="N1625" i="2"/>
  <c r="P1625" i="2" s="1"/>
  <c r="T1625" i="2" s="1"/>
  <c r="BS1625" i="3" s="1"/>
  <c r="N1624" i="2"/>
  <c r="P1624" i="2" s="1"/>
  <c r="T1624" i="2" s="1"/>
  <c r="BS1624" i="3" s="1"/>
  <c r="N1623" i="2"/>
  <c r="P1623" i="2" s="1"/>
  <c r="T1623" i="2" s="1"/>
  <c r="BS1623" i="3" s="1"/>
  <c r="N1622" i="2"/>
  <c r="P1622" i="2" s="1"/>
  <c r="T1622" i="2" s="1"/>
  <c r="BS1622" i="3" s="1"/>
  <c r="N1621" i="2"/>
  <c r="P1621" i="2" s="1"/>
  <c r="T1621" i="2" s="1"/>
  <c r="BS1621" i="3" s="1"/>
  <c r="N1620" i="2"/>
  <c r="P1620" i="2" s="1"/>
  <c r="T1620" i="2" s="1"/>
  <c r="BS1620" i="3" s="1"/>
  <c r="N1619" i="2"/>
  <c r="P1619" i="2" s="1"/>
  <c r="T1619" i="2" s="1"/>
  <c r="BS1619" i="3" s="1"/>
  <c r="N1618" i="2"/>
  <c r="P1618" i="2" s="1"/>
  <c r="T1618" i="2" s="1"/>
  <c r="BS1618" i="3" s="1"/>
  <c r="N1617" i="2"/>
  <c r="P1617" i="2" s="1"/>
  <c r="T1617" i="2" s="1"/>
  <c r="BS1617" i="3" s="1"/>
  <c r="N1616" i="2"/>
  <c r="P1616" i="2" s="1"/>
  <c r="T1616" i="2" s="1"/>
  <c r="BS1616" i="3" s="1"/>
  <c r="N1615" i="2"/>
  <c r="P1615" i="2" s="1"/>
  <c r="T1615" i="2" s="1"/>
  <c r="BS1615" i="3" s="1"/>
  <c r="N1614" i="2"/>
  <c r="P1614" i="2" s="1"/>
  <c r="T1614" i="2" s="1"/>
  <c r="BS1614" i="3" s="1"/>
  <c r="N1613" i="2"/>
  <c r="P1613" i="2" s="1"/>
  <c r="T1613" i="2" s="1"/>
  <c r="BS1613" i="3" s="1"/>
  <c r="N1612" i="2"/>
  <c r="P1612" i="2" s="1"/>
  <c r="T1612" i="2" s="1"/>
  <c r="BS1612" i="3" s="1"/>
  <c r="N1611" i="2"/>
  <c r="P1611" i="2" s="1"/>
  <c r="T1611" i="2" s="1"/>
  <c r="BS1611" i="3" s="1"/>
  <c r="N1610" i="2"/>
  <c r="P1610" i="2" s="1"/>
  <c r="T1610" i="2" s="1"/>
  <c r="BS1610" i="3" s="1"/>
  <c r="N1609" i="2"/>
  <c r="P1609" i="2" s="1"/>
  <c r="T1609" i="2" s="1"/>
  <c r="BS1609" i="3" s="1"/>
  <c r="N1608" i="2"/>
  <c r="P1608" i="2" s="1"/>
  <c r="T1608" i="2" s="1"/>
  <c r="BS1608" i="3" s="1"/>
  <c r="N1607" i="2"/>
  <c r="P1607" i="2" s="1"/>
  <c r="T1607" i="2" s="1"/>
  <c r="BS1607" i="3" s="1"/>
  <c r="N1606" i="2"/>
  <c r="P1606" i="2" s="1"/>
  <c r="T1606" i="2" s="1"/>
  <c r="BS1606" i="3" s="1"/>
  <c r="N1605" i="2"/>
  <c r="P1605" i="2" s="1"/>
  <c r="T1605" i="2" s="1"/>
  <c r="BS1605" i="3" s="1"/>
  <c r="N1604" i="2"/>
  <c r="P1604" i="2" s="1"/>
  <c r="T1604" i="2" s="1"/>
  <c r="BS1604" i="3" s="1"/>
  <c r="N1603" i="2"/>
  <c r="P1603" i="2" s="1"/>
  <c r="T1603" i="2" s="1"/>
  <c r="BS1603" i="3" s="1"/>
  <c r="N1602" i="2"/>
  <c r="P1602" i="2" s="1"/>
  <c r="T1602" i="2" s="1"/>
  <c r="BS1602" i="3" s="1"/>
  <c r="N1601" i="2"/>
  <c r="P1601" i="2" s="1"/>
  <c r="T1601" i="2" s="1"/>
  <c r="BS1601" i="3" s="1"/>
  <c r="N1600" i="2"/>
  <c r="P1600" i="2" s="1"/>
  <c r="T1600" i="2" s="1"/>
  <c r="BS1600" i="3" s="1"/>
  <c r="N1599" i="2"/>
  <c r="P1599" i="2" s="1"/>
  <c r="T1599" i="2" s="1"/>
  <c r="BS1599" i="3" s="1"/>
  <c r="N1598" i="2"/>
  <c r="P1598" i="2" s="1"/>
  <c r="T1598" i="2" s="1"/>
  <c r="BS1598" i="3" s="1"/>
  <c r="N1597" i="2"/>
  <c r="P1597" i="2" s="1"/>
  <c r="T1597" i="2" s="1"/>
  <c r="BS1597" i="3" s="1"/>
  <c r="N1596" i="2"/>
  <c r="P1596" i="2" s="1"/>
  <c r="T1596" i="2" s="1"/>
  <c r="BS1596" i="3" s="1"/>
  <c r="N1595" i="2"/>
  <c r="P1595" i="2" s="1"/>
  <c r="T1595" i="2" s="1"/>
  <c r="BS1595" i="3" s="1"/>
  <c r="N1594" i="2"/>
  <c r="P1594" i="2" s="1"/>
  <c r="T1594" i="2" s="1"/>
  <c r="BS1594" i="3" s="1"/>
  <c r="N1593" i="2"/>
  <c r="P1593" i="2" s="1"/>
  <c r="T1593" i="2" s="1"/>
  <c r="BS1593" i="3" s="1"/>
  <c r="N1592" i="2"/>
  <c r="P1592" i="2" s="1"/>
  <c r="T1592" i="2" s="1"/>
  <c r="BS1592" i="3" s="1"/>
  <c r="N1591" i="2"/>
  <c r="P1591" i="2" s="1"/>
  <c r="T1591" i="2" s="1"/>
  <c r="BS1591" i="3" s="1"/>
  <c r="N1590" i="2"/>
  <c r="P1590" i="2" s="1"/>
  <c r="T1590" i="2" s="1"/>
  <c r="BS1590" i="3" s="1"/>
  <c r="N1589" i="2"/>
  <c r="P1589" i="2" s="1"/>
  <c r="T1589" i="2" s="1"/>
  <c r="BS1589" i="3" s="1"/>
  <c r="N1588" i="2"/>
  <c r="P1588" i="2" s="1"/>
  <c r="T1588" i="2" s="1"/>
  <c r="BS1588" i="3" s="1"/>
  <c r="N1587" i="2"/>
  <c r="P1587" i="2" s="1"/>
  <c r="T1587" i="2" s="1"/>
  <c r="BS1587" i="3" s="1"/>
  <c r="N1586" i="2"/>
  <c r="P1586" i="2" s="1"/>
  <c r="T1586" i="2" s="1"/>
  <c r="BS1586" i="3" s="1"/>
  <c r="N1585" i="2"/>
  <c r="P1585" i="2" s="1"/>
  <c r="T1585" i="2" s="1"/>
  <c r="BS1585" i="3" s="1"/>
  <c r="N1584" i="2"/>
  <c r="P1584" i="2" s="1"/>
  <c r="T1584" i="2" s="1"/>
  <c r="BS1584" i="3" s="1"/>
  <c r="N1583" i="2"/>
  <c r="P1583" i="2" s="1"/>
  <c r="T1583" i="2" s="1"/>
  <c r="BS1583" i="3" s="1"/>
  <c r="N1582" i="2"/>
  <c r="P1582" i="2" s="1"/>
  <c r="T1582" i="2" s="1"/>
  <c r="BS1582" i="3" s="1"/>
  <c r="N1581" i="2"/>
  <c r="P1581" i="2" s="1"/>
  <c r="T1581" i="2" s="1"/>
  <c r="BS1581" i="3" s="1"/>
  <c r="N1580" i="2"/>
  <c r="P1580" i="2" s="1"/>
  <c r="T1580" i="2" s="1"/>
  <c r="BS1580" i="3" s="1"/>
  <c r="N1579" i="2"/>
  <c r="P1579" i="2" s="1"/>
  <c r="T1579" i="2" s="1"/>
  <c r="BS1579" i="3" s="1"/>
  <c r="N1578" i="2"/>
  <c r="P1578" i="2" s="1"/>
  <c r="T1578" i="2" s="1"/>
  <c r="BS1578" i="3" s="1"/>
  <c r="N1577" i="2"/>
  <c r="P1577" i="2" s="1"/>
  <c r="T1577" i="2" s="1"/>
  <c r="BS1577" i="3" s="1"/>
  <c r="N1576" i="2"/>
  <c r="P1576" i="2" s="1"/>
  <c r="T1576" i="2" s="1"/>
  <c r="BS1576" i="3" s="1"/>
  <c r="N1575" i="2"/>
  <c r="P1575" i="2" s="1"/>
  <c r="T1575" i="2" s="1"/>
  <c r="BS1575" i="3" s="1"/>
  <c r="N1574" i="2"/>
  <c r="P1574" i="2" s="1"/>
  <c r="T1574" i="2" s="1"/>
  <c r="BS1574" i="3" s="1"/>
  <c r="N1573" i="2"/>
  <c r="P1573" i="2" s="1"/>
  <c r="T1573" i="2" s="1"/>
  <c r="BS1573" i="3" s="1"/>
  <c r="N1572" i="2"/>
  <c r="P1572" i="2" s="1"/>
  <c r="T1572" i="2" s="1"/>
  <c r="BS1572" i="3" s="1"/>
  <c r="N1571" i="2"/>
  <c r="P1571" i="2" s="1"/>
  <c r="T1571" i="2" s="1"/>
  <c r="BS1571" i="3" s="1"/>
  <c r="N1570" i="2"/>
  <c r="P1570" i="2" s="1"/>
  <c r="T1570" i="2" s="1"/>
  <c r="BS1570" i="3" s="1"/>
  <c r="N1569" i="2"/>
  <c r="P1569" i="2" s="1"/>
  <c r="T1569" i="2" s="1"/>
  <c r="BS1569" i="3" s="1"/>
  <c r="N1568" i="2"/>
  <c r="P1568" i="2" s="1"/>
  <c r="T1568" i="2" s="1"/>
  <c r="BS1568" i="3" s="1"/>
  <c r="N1567" i="2"/>
  <c r="P1567" i="2" s="1"/>
  <c r="T1567" i="2" s="1"/>
  <c r="BS1567" i="3" s="1"/>
  <c r="N1566" i="2"/>
  <c r="P1566" i="2" s="1"/>
  <c r="T1566" i="2" s="1"/>
  <c r="BS1566" i="3" s="1"/>
  <c r="N1565" i="2"/>
  <c r="P1565" i="2" s="1"/>
  <c r="T1565" i="2" s="1"/>
  <c r="BS1565" i="3" s="1"/>
  <c r="N1564" i="2"/>
  <c r="P1564" i="2" s="1"/>
  <c r="T1564" i="2" s="1"/>
  <c r="BS1564" i="3" s="1"/>
  <c r="N1563" i="2"/>
  <c r="P1563" i="2" s="1"/>
  <c r="T1563" i="2" s="1"/>
  <c r="BS1563" i="3" s="1"/>
  <c r="N1562" i="2"/>
  <c r="P1562" i="2" s="1"/>
  <c r="T1562" i="2" s="1"/>
  <c r="BS1562" i="3" s="1"/>
  <c r="N1561" i="2"/>
  <c r="P1561" i="2" s="1"/>
  <c r="T1561" i="2" s="1"/>
  <c r="BS1561" i="3" s="1"/>
  <c r="N1560" i="2"/>
  <c r="P1560" i="2" s="1"/>
  <c r="T1560" i="2" s="1"/>
  <c r="BS1560" i="3" s="1"/>
  <c r="N1559" i="2"/>
  <c r="P1559" i="2" s="1"/>
  <c r="T1559" i="2" s="1"/>
  <c r="BS1559" i="3" s="1"/>
  <c r="N1558" i="2"/>
  <c r="P1558" i="2" s="1"/>
  <c r="T1558" i="2" s="1"/>
  <c r="BS1558" i="3" s="1"/>
  <c r="N1557" i="2"/>
  <c r="P1557" i="2" s="1"/>
  <c r="T1557" i="2" s="1"/>
  <c r="BS1557" i="3" s="1"/>
  <c r="N1556" i="2"/>
  <c r="P1556" i="2" s="1"/>
  <c r="T1556" i="2" s="1"/>
  <c r="BS1556" i="3" s="1"/>
  <c r="N1555" i="2"/>
  <c r="P1555" i="2" s="1"/>
  <c r="T1555" i="2" s="1"/>
  <c r="BS1555" i="3" s="1"/>
  <c r="N1554" i="2"/>
  <c r="P1554" i="2" s="1"/>
  <c r="T1554" i="2" s="1"/>
  <c r="BS1554" i="3" s="1"/>
  <c r="N1553" i="2"/>
  <c r="P1553" i="2" s="1"/>
  <c r="T1553" i="2" s="1"/>
  <c r="BS1553" i="3" s="1"/>
  <c r="N1552" i="2"/>
  <c r="P1552" i="2" s="1"/>
  <c r="T1552" i="2" s="1"/>
  <c r="BS1552" i="3" s="1"/>
  <c r="N1551" i="2"/>
  <c r="P1551" i="2" s="1"/>
  <c r="T1551" i="2" s="1"/>
  <c r="BS1551" i="3" s="1"/>
  <c r="N1550" i="2"/>
  <c r="P1550" i="2" s="1"/>
  <c r="T1550" i="2" s="1"/>
  <c r="BS1550" i="3" s="1"/>
  <c r="N1549" i="2"/>
  <c r="P1549" i="2" s="1"/>
  <c r="T1549" i="2" s="1"/>
  <c r="BS1549" i="3" s="1"/>
  <c r="N1548" i="2"/>
  <c r="P1548" i="2" s="1"/>
  <c r="T1548" i="2" s="1"/>
  <c r="BS1548" i="3" s="1"/>
  <c r="N1547" i="2"/>
  <c r="P1547" i="2" s="1"/>
  <c r="T1547" i="2" s="1"/>
  <c r="BS1547" i="3" s="1"/>
  <c r="N1546" i="2"/>
  <c r="P1546" i="2" s="1"/>
  <c r="T1546" i="2" s="1"/>
  <c r="BS1546" i="3" s="1"/>
  <c r="N1545" i="2"/>
  <c r="P1545" i="2" s="1"/>
  <c r="T1545" i="2" s="1"/>
  <c r="BS1545" i="3" s="1"/>
  <c r="N1544" i="2"/>
  <c r="P1544" i="2" s="1"/>
  <c r="T1544" i="2" s="1"/>
  <c r="BS1544" i="3" s="1"/>
  <c r="N1543" i="2"/>
  <c r="P1543" i="2" s="1"/>
  <c r="T1543" i="2" s="1"/>
  <c r="BS1543" i="3" s="1"/>
  <c r="N1542" i="2"/>
  <c r="P1542" i="2" s="1"/>
  <c r="T1542" i="2" s="1"/>
  <c r="BS1542" i="3" s="1"/>
  <c r="N1541" i="2"/>
  <c r="P1541" i="2" s="1"/>
  <c r="T1541" i="2" s="1"/>
  <c r="BS1541" i="3" s="1"/>
  <c r="N1540" i="2"/>
  <c r="P1540" i="2" s="1"/>
  <c r="T1540" i="2" s="1"/>
  <c r="BS1540" i="3" s="1"/>
  <c r="N1539" i="2"/>
  <c r="P1539" i="2" s="1"/>
  <c r="T1539" i="2" s="1"/>
  <c r="BS1539" i="3" s="1"/>
  <c r="N1538" i="2"/>
  <c r="P1538" i="2" s="1"/>
  <c r="T1538" i="2" s="1"/>
  <c r="BS1538" i="3" s="1"/>
  <c r="N1537" i="2"/>
  <c r="P1537" i="2" s="1"/>
  <c r="T1537" i="2" s="1"/>
  <c r="BS1537" i="3" s="1"/>
  <c r="N1536" i="2"/>
  <c r="P1536" i="2" s="1"/>
  <c r="T1536" i="2" s="1"/>
  <c r="BS1536" i="3" s="1"/>
  <c r="N1535" i="2"/>
  <c r="P1535" i="2" s="1"/>
  <c r="T1535" i="2" s="1"/>
  <c r="BS1535" i="3" s="1"/>
  <c r="N1534" i="2"/>
  <c r="P1534" i="2" s="1"/>
  <c r="T1534" i="2" s="1"/>
  <c r="BS1534" i="3" s="1"/>
  <c r="N1533" i="2"/>
  <c r="P1533" i="2" s="1"/>
  <c r="T1533" i="2" s="1"/>
  <c r="BS1533" i="3" s="1"/>
  <c r="N1532" i="2"/>
  <c r="P1532" i="2" s="1"/>
  <c r="T1532" i="2" s="1"/>
  <c r="BS1532" i="3" s="1"/>
  <c r="N1531" i="2"/>
  <c r="P1531" i="2" s="1"/>
  <c r="T1531" i="2" s="1"/>
  <c r="BS1531" i="3" s="1"/>
  <c r="N1530" i="2"/>
  <c r="P1530" i="2" s="1"/>
  <c r="T1530" i="2" s="1"/>
  <c r="BS1530" i="3" s="1"/>
  <c r="N1529" i="2"/>
  <c r="P1529" i="2" s="1"/>
  <c r="T1529" i="2" s="1"/>
  <c r="BS1529" i="3" s="1"/>
  <c r="N1528" i="2"/>
  <c r="P1528" i="2" s="1"/>
  <c r="T1528" i="2" s="1"/>
  <c r="BS1528" i="3" s="1"/>
  <c r="N1527" i="2"/>
  <c r="P1527" i="2" s="1"/>
  <c r="T1527" i="2" s="1"/>
  <c r="BS1527" i="3" s="1"/>
  <c r="N1526" i="2"/>
  <c r="P1526" i="2" s="1"/>
  <c r="T1526" i="2" s="1"/>
  <c r="BS1526" i="3" s="1"/>
  <c r="N1525" i="2"/>
  <c r="P1525" i="2" s="1"/>
  <c r="T1525" i="2" s="1"/>
  <c r="BS1525" i="3" s="1"/>
  <c r="N1524" i="2"/>
  <c r="P1524" i="2" s="1"/>
  <c r="T1524" i="2" s="1"/>
  <c r="BS1524" i="3" s="1"/>
  <c r="N1523" i="2"/>
  <c r="P1523" i="2" s="1"/>
  <c r="T1523" i="2" s="1"/>
  <c r="BS1523" i="3" s="1"/>
  <c r="N1522" i="2"/>
  <c r="P1522" i="2" s="1"/>
  <c r="T1522" i="2" s="1"/>
  <c r="BS1522" i="3" s="1"/>
  <c r="N1521" i="2"/>
  <c r="P1521" i="2" s="1"/>
  <c r="T1521" i="2" s="1"/>
  <c r="BS1521" i="3" s="1"/>
  <c r="N1520" i="2"/>
  <c r="P1520" i="2" s="1"/>
  <c r="T1520" i="2" s="1"/>
  <c r="BS1520" i="3" s="1"/>
  <c r="N1519" i="2"/>
  <c r="P1519" i="2" s="1"/>
  <c r="T1519" i="2" s="1"/>
  <c r="BS1519" i="3" s="1"/>
  <c r="N1518" i="2"/>
  <c r="P1518" i="2" s="1"/>
  <c r="T1518" i="2" s="1"/>
  <c r="BS1518" i="3" s="1"/>
  <c r="N1517" i="2"/>
  <c r="P1517" i="2" s="1"/>
  <c r="T1517" i="2" s="1"/>
  <c r="BS1517" i="3" s="1"/>
  <c r="N1516" i="2"/>
  <c r="P1516" i="2" s="1"/>
  <c r="T1516" i="2" s="1"/>
  <c r="BS1516" i="3" s="1"/>
  <c r="N1515" i="2"/>
  <c r="P1515" i="2" s="1"/>
  <c r="T1515" i="2" s="1"/>
  <c r="BS1515" i="3" s="1"/>
  <c r="N1514" i="2"/>
  <c r="P1514" i="2" s="1"/>
  <c r="T1514" i="2" s="1"/>
  <c r="BS1514" i="3" s="1"/>
  <c r="N1513" i="2"/>
  <c r="P1513" i="2" s="1"/>
  <c r="T1513" i="2" s="1"/>
  <c r="BS1513" i="3" s="1"/>
  <c r="N1512" i="2"/>
  <c r="P1512" i="2" s="1"/>
  <c r="T1512" i="2" s="1"/>
  <c r="BS1512" i="3" s="1"/>
  <c r="N1511" i="2"/>
  <c r="P1511" i="2" s="1"/>
  <c r="T1511" i="2" s="1"/>
  <c r="BS1511" i="3" s="1"/>
  <c r="N1510" i="2"/>
  <c r="P1510" i="2" s="1"/>
  <c r="T1510" i="2" s="1"/>
  <c r="BS1510" i="3" s="1"/>
  <c r="N1509" i="2"/>
  <c r="P1509" i="2" s="1"/>
  <c r="T1509" i="2" s="1"/>
  <c r="BS1509" i="3" s="1"/>
  <c r="N1508" i="2"/>
  <c r="P1508" i="2" s="1"/>
  <c r="T1508" i="2" s="1"/>
  <c r="BS1508" i="3" s="1"/>
  <c r="N1507" i="2"/>
  <c r="P1507" i="2" s="1"/>
  <c r="T1507" i="2" s="1"/>
  <c r="BS1507" i="3" s="1"/>
  <c r="N1506" i="2"/>
  <c r="P1506" i="2" s="1"/>
  <c r="T1506" i="2" s="1"/>
  <c r="BS1506" i="3" s="1"/>
  <c r="N1505" i="2"/>
  <c r="P1505" i="2" s="1"/>
  <c r="T1505" i="2" s="1"/>
  <c r="BS1505" i="3" s="1"/>
  <c r="N1504" i="2"/>
  <c r="P1504" i="2" s="1"/>
  <c r="T1504" i="2" s="1"/>
  <c r="BS1504" i="3" s="1"/>
  <c r="N1503" i="2"/>
  <c r="P1503" i="2" s="1"/>
  <c r="T1503" i="2" s="1"/>
  <c r="BS1503" i="3" s="1"/>
  <c r="N1502" i="2"/>
  <c r="P1502" i="2" s="1"/>
  <c r="T1502" i="2" s="1"/>
  <c r="BS1502" i="3" s="1"/>
  <c r="N1501" i="2"/>
  <c r="P1501" i="2" s="1"/>
  <c r="T1501" i="2" s="1"/>
  <c r="BS1501" i="3" s="1"/>
  <c r="N1500" i="2"/>
  <c r="P1500" i="2" s="1"/>
  <c r="T1500" i="2" s="1"/>
  <c r="BS1500" i="3" s="1"/>
  <c r="N1499" i="2"/>
  <c r="P1499" i="2" s="1"/>
  <c r="T1499" i="2" s="1"/>
  <c r="BS1499" i="3" s="1"/>
  <c r="N1498" i="2"/>
  <c r="P1498" i="2" s="1"/>
  <c r="T1498" i="2" s="1"/>
  <c r="BS1498" i="3" s="1"/>
  <c r="N1497" i="2"/>
  <c r="P1497" i="2" s="1"/>
  <c r="T1497" i="2" s="1"/>
  <c r="BS1497" i="3" s="1"/>
  <c r="N1496" i="2"/>
  <c r="P1496" i="2" s="1"/>
  <c r="T1496" i="2" s="1"/>
  <c r="BS1496" i="3" s="1"/>
  <c r="N1495" i="2"/>
  <c r="P1495" i="2" s="1"/>
  <c r="T1495" i="2" s="1"/>
  <c r="BS1495" i="3" s="1"/>
  <c r="N1494" i="2"/>
  <c r="P1494" i="2" s="1"/>
  <c r="T1494" i="2" s="1"/>
  <c r="BS1494" i="3" s="1"/>
  <c r="N1493" i="2"/>
  <c r="P1493" i="2" s="1"/>
  <c r="T1493" i="2" s="1"/>
  <c r="BS1493" i="3" s="1"/>
  <c r="N1492" i="2"/>
  <c r="P1492" i="2" s="1"/>
  <c r="T1492" i="2" s="1"/>
  <c r="BS1492" i="3" s="1"/>
  <c r="N1491" i="2"/>
  <c r="P1491" i="2" s="1"/>
  <c r="T1491" i="2" s="1"/>
  <c r="BS1491" i="3" s="1"/>
  <c r="N1490" i="2"/>
  <c r="P1490" i="2" s="1"/>
  <c r="T1490" i="2" s="1"/>
  <c r="BS1490" i="3" s="1"/>
  <c r="N1489" i="2"/>
  <c r="P1489" i="2" s="1"/>
  <c r="T1489" i="2" s="1"/>
  <c r="BS1489" i="3" s="1"/>
  <c r="N1488" i="2"/>
  <c r="P1488" i="2" s="1"/>
  <c r="T1488" i="2" s="1"/>
  <c r="BS1488" i="3" s="1"/>
  <c r="N1487" i="2"/>
  <c r="P1487" i="2" s="1"/>
  <c r="T1487" i="2" s="1"/>
  <c r="BS1487" i="3" s="1"/>
  <c r="N1486" i="2"/>
  <c r="P1486" i="2" s="1"/>
  <c r="T1486" i="2" s="1"/>
  <c r="BS1486" i="3" s="1"/>
  <c r="N1485" i="2"/>
  <c r="P1485" i="2" s="1"/>
  <c r="T1485" i="2" s="1"/>
  <c r="BS1485" i="3" s="1"/>
  <c r="N1484" i="2"/>
  <c r="P1484" i="2" s="1"/>
  <c r="T1484" i="2" s="1"/>
  <c r="BS1484" i="3" s="1"/>
  <c r="N1483" i="2"/>
  <c r="P1483" i="2" s="1"/>
  <c r="T1483" i="2" s="1"/>
  <c r="BS1483" i="3" s="1"/>
  <c r="N1482" i="2"/>
  <c r="P1482" i="2" s="1"/>
  <c r="T1482" i="2" s="1"/>
  <c r="BS1482" i="3" s="1"/>
  <c r="N1481" i="2"/>
  <c r="P1481" i="2" s="1"/>
  <c r="T1481" i="2" s="1"/>
  <c r="BS1481" i="3" s="1"/>
  <c r="N1480" i="2"/>
  <c r="P1480" i="2" s="1"/>
  <c r="T1480" i="2" s="1"/>
  <c r="BS1480" i="3" s="1"/>
  <c r="N1479" i="2"/>
  <c r="P1479" i="2" s="1"/>
  <c r="T1479" i="2" s="1"/>
  <c r="BS1479" i="3" s="1"/>
  <c r="N1478" i="2"/>
  <c r="P1478" i="2" s="1"/>
  <c r="T1478" i="2" s="1"/>
  <c r="BS1478" i="3" s="1"/>
  <c r="N1477" i="2"/>
  <c r="P1477" i="2" s="1"/>
  <c r="T1477" i="2" s="1"/>
  <c r="BS1477" i="3" s="1"/>
  <c r="N1476" i="2"/>
  <c r="P1476" i="2" s="1"/>
  <c r="T1476" i="2" s="1"/>
  <c r="BS1476" i="3" s="1"/>
  <c r="N1475" i="2"/>
  <c r="P1475" i="2" s="1"/>
  <c r="T1475" i="2" s="1"/>
  <c r="BS1475" i="3" s="1"/>
  <c r="N1474" i="2"/>
  <c r="P1474" i="2" s="1"/>
  <c r="T1474" i="2" s="1"/>
  <c r="BS1474" i="3" s="1"/>
  <c r="N1473" i="2"/>
  <c r="P1473" i="2" s="1"/>
  <c r="T1473" i="2" s="1"/>
  <c r="BS1473" i="3" s="1"/>
  <c r="N1472" i="2"/>
  <c r="P1472" i="2" s="1"/>
  <c r="T1472" i="2" s="1"/>
  <c r="BS1472" i="3" s="1"/>
  <c r="N1471" i="2"/>
  <c r="P1471" i="2" s="1"/>
  <c r="T1471" i="2" s="1"/>
  <c r="BS1471" i="3" s="1"/>
  <c r="N1470" i="2"/>
  <c r="P1470" i="2" s="1"/>
  <c r="T1470" i="2" s="1"/>
  <c r="BS1470" i="3" s="1"/>
  <c r="N1469" i="2"/>
  <c r="P1469" i="2" s="1"/>
  <c r="T1469" i="2" s="1"/>
  <c r="BS1469" i="3" s="1"/>
  <c r="N1468" i="2"/>
  <c r="P1468" i="2" s="1"/>
  <c r="T1468" i="2" s="1"/>
  <c r="BS1468" i="3" s="1"/>
  <c r="N1467" i="2"/>
  <c r="P1467" i="2" s="1"/>
  <c r="T1467" i="2" s="1"/>
  <c r="BS1467" i="3" s="1"/>
  <c r="N1466" i="2"/>
  <c r="P1466" i="2" s="1"/>
  <c r="T1466" i="2" s="1"/>
  <c r="BS1466" i="3" s="1"/>
  <c r="N1465" i="2"/>
  <c r="P1465" i="2" s="1"/>
  <c r="T1465" i="2" s="1"/>
  <c r="BS1465" i="3" s="1"/>
  <c r="N1464" i="2"/>
  <c r="P1464" i="2" s="1"/>
  <c r="T1464" i="2" s="1"/>
  <c r="BS1464" i="3" s="1"/>
  <c r="N1463" i="2"/>
  <c r="P1463" i="2" s="1"/>
  <c r="T1463" i="2" s="1"/>
  <c r="BS1463" i="3" s="1"/>
  <c r="N1462" i="2"/>
  <c r="P1462" i="2" s="1"/>
  <c r="T1462" i="2" s="1"/>
  <c r="BS1462" i="3" s="1"/>
  <c r="N1461" i="2"/>
  <c r="P1461" i="2" s="1"/>
  <c r="T1461" i="2" s="1"/>
  <c r="BS1461" i="3" s="1"/>
  <c r="N1460" i="2"/>
  <c r="P1460" i="2" s="1"/>
  <c r="T1460" i="2" s="1"/>
  <c r="BS1460" i="3" s="1"/>
  <c r="N1459" i="2"/>
  <c r="P1459" i="2" s="1"/>
  <c r="T1459" i="2" s="1"/>
  <c r="BS1459" i="3" s="1"/>
  <c r="N1458" i="2"/>
  <c r="P1458" i="2" s="1"/>
  <c r="T1458" i="2" s="1"/>
  <c r="BS1458" i="3" s="1"/>
  <c r="N1457" i="2"/>
  <c r="P1457" i="2" s="1"/>
  <c r="T1457" i="2" s="1"/>
  <c r="BS1457" i="3" s="1"/>
  <c r="N1456" i="2"/>
  <c r="P1456" i="2" s="1"/>
  <c r="T1456" i="2" s="1"/>
  <c r="BS1456" i="3" s="1"/>
  <c r="N1455" i="2"/>
  <c r="P1455" i="2" s="1"/>
  <c r="T1455" i="2" s="1"/>
  <c r="BS1455" i="3" s="1"/>
  <c r="N1454" i="2"/>
  <c r="P1454" i="2" s="1"/>
  <c r="T1454" i="2" s="1"/>
  <c r="BS1454" i="3" s="1"/>
  <c r="N1453" i="2"/>
  <c r="P1453" i="2" s="1"/>
  <c r="T1453" i="2" s="1"/>
  <c r="BS1453" i="3" s="1"/>
  <c r="N1452" i="2"/>
  <c r="P1452" i="2" s="1"/>
  <c r="T1452" i="2" s="1"/>
  <c r="BS1452" i="3" s="1"/>
  <c r="N1451" i="2"/>
  <c r="P1451" i="2" s="1"/>
  <c r="T1451" i="2" s="1"/>
  <c r="BS1451" i="3" s="1"/>
  <c r="N1450" i="2"/>
  <c r="P1450" i="2" s="1"/>
  <c r="T1450" i="2" s="1"/>
  <c r="BS1450" i="3" s="1"/>
  <c r="N1449" i="2"/>
  <c r="P1449" i="2" s="1"/>
  <c r="T1449" i="2" s="1"/>
  <c r="BS1449" i="3" s="1"/>
  <c r="N1448" i="2"/>
  <c r="P1448" i="2" s="1"/>
  <c r="T1448" i="2" s="1"/>
  <c r="BS1448" i="3" s="1"/>
  <c r="N1447" i="2"/>
  <c r="P1447" i="2" s="1"/>
  <c r="T1447" i="2" s="1"/>
  <c r="BS1447" i="3" s="1"/>
  <c r="N1446" i="2"/>
  <c r="P1446" i="2" s="1"/>
  <c r="T1446" i="2" s="1"/>
  <c r="BS1446" i="3" s="1"/>
  <c r="N1445" i="2"/>
  <c r="P1445" i="2" s="1"/>
  <c r="T1445" i="2" s="1"/>
  <c r="BS1445" i="3" s="1"/>
  <c r="N1444" i="2"/>
  <c r="P1444" i="2" s="1"/>
  <c r="T1444" i="2" s="1"/>
  <c r="BS1444" i="3" s="1"/>
  <c r="N1443" i="2"/>
  <c r="P1443" i="2" s="1"/>
  <c r="T1443" i="2" s="1"/>
  <c r="BS1443" i="3" s="1"/>
  <c r="N1442" i="2"/>
  <c r="P1442" i="2" s="1"/>
  <c r="T1442" i="2" s="1"/>
  <c r="BS1442" i="3" s="1"/>
  <c r="N1441" i="2"/>
  <c r="P1441" i="2" s="1"/>
  <c r="T1441" i="2" s="1"/>
  <c r="BS1441" i="3" s="1"/>
  <c r="N1440" i="2"/>
  <c r="P1440" i="2" s="1"/>
  <c r="T1440" i="2" s="1"/>
  <c r="BS1440" i="3" s="1"/>
  <c r="N1439" i="2"/>
  <c r="P1439" i="2" s="1"/>
  <c r="T1439" i="2" s="1"/>
  <c r="BS1439" i="3" s="1"/>
  <c r="N1438" i="2"/>
  <c r="P1438" i="2" s="1"/>
  <c r="T1438" i="2" s="1"/>
  <c r="BS1438" i="3" s="1"/>
  <c r="N1437" i="2"/>
  <c r="P1437" i="2" s="1"/>
  <c r="T1437" i="2" s="1"/>
  <c r="BS1437" i="3" s="1"/>
  <c r="N1436" i="2"/>
  <c r="P1436" i="2" s="1"/>
  <c r="T1436" i="2" s="1"/>
  <c r="BS1436" i="3" s="1"/>
  <c r="N1435" i="2"/>
  <c r="P1435" i="2" s="1"/>
  <c r="T1435" i="2" s="1"/>
  <c r="BS1435" i="3" s="1"/>
  <c r="N1434" i="2"/>
  <c r="P1434" i="2" s="1"/>
  <c r="T1434" i="2" s="1"/>
  <c r="BS1434" i="3" s="1"/>
  <c r="N1433" i="2"/>
  <c r="P1433" i="2" s="1"/>
  <c r="T1433" i="2" s="1"/>
  <c r="BS1433" i="3" s="1"/>
  <c r="N1432" i="2"/>
  <c r="P1432" i="2" s="1"/>
  <c r="T1432" i="2" s="1"/>
  <c r="BS1432" i="3" s="1"/>
  <c r="N1431" i="2"/>
  <c r="P1431" i="2" s="1"/>
  <c r="T1431" i="2" s="1"/>
  <c r="BS1431" i="3" s="1"/>
  <c r="N1430" i="2"/>
  <c r="P1430" i="2" s="1"/>
  <c r="T1430" i="2" s="1"/>
  <c r="BS1430" i="3" s="1"/>
  <c r="N1429" i="2"/>
  <c r="P1429" i="2" s="1"/>
  <c r="T1429" i="2" s="1"/>
  <c r="BS1429" i="3" s="1"/>
  <c r="N1428" i="2"/>
  <c r="P1428" i="2" s="1"/>
  <c r="T1428" i="2" s="1"/>
  <c r="BS1428" i="3" s="1"/>
  <c r="N1427" i="2"/>
  <c r="P1427" i="2" s="1"/>
  <c r="T1427" i="2" s="1"/>
  <c r="BS1427" i="3" s="1"/>
  <c r="N1426" i="2"/>
  <c r="P1426" i="2" s="1"/>
  <c r="T1426" i="2" s="1"/>
  <c r="BS1426" i="3" s="1"/>
  <c r="N1425" i="2"/>
  <c r="P1425" i="2" s="1"/>
  <c r="T1425" i="2" s="1"/>
  <c r="BS1425" i="3" s="1"/>
  <c r="N1424" i="2"/>
  <c r="P1424" i="2" s="1"/>
  <c r="T1424" i="2" s="1"/>
  <c r="BS1424" i="3" s="1"/>
  <c r="N1423" i="2"/>
  <c r="P1423" i="2" s="1"/>
  <c r="T1423" i="2" s="1"/>
  <c r="BS1423" i="3" s="1"/>
  <c r="N1422" i="2"/>
  <c r="P1422" i="2" s="1"/>
  <c r="T1422" i="2" s="1"/>
  <c r="BS1422" i="3" s="1"/>
  <c r="N1421" i="2"/>
  <c r="P1421" i="2" s="1"/>
  <c r="T1421" i="2" s="1"/>
  <c r="BS1421" i="3" s="1"/>
  <c r="N1420" i="2"/>
  <c r="P1420" i="2" s="1"/>
  <c r="T1420" i="2" s="1"/>
  <c r="BS1420" i="3" s="1"/>
  <c r="N1419" i="2"/>
  <c r="P1419" i="2" s="1"/>
  <c r="T1419" i="2" s="1"/>
  <c r="BS1419" i="3" s="1"/>
  <c r="N1418" i="2"/>
  <c r="P1418" i="2" s="1"/>
  <c r="T1418" i="2" s="1"/>
  <c r="BS1418" i="3" s="1"/>
  <c r="N1417" i="2"/>
  <c r="P1417" i="2" s="1"/>
  <c r="T1417" i="2" s="1"/>
  <c r="BS1417" i="3" s="1"/>
  <c r="N1416" i="2"/>
  <c r="P1416" i="2" s="1"/>
  <c r="T1416" i="2" s="1"/>
  <c r="BS1416" i="3" s="1"/>
  <c r="N1415" i="2"/>
  <c r="P1415" i="2" s="1"/>
  <c r="T1415" i="2" s="1"/>
  <c r="BS1415" i="3" s="1"/>
  <c r="N1414" i="2"/>
  <c r="P1414" i="2" s="1"/>
  <c r="T1414" i="2" s="1"/>
  <c r="BS1414" i="3" s="1"/>
  <c r="N1413" i="2"/>
  <c r="P1413" i="2" s="1"/>
  <c r="T1413" i="2" s="1"/>
  <c r="BS1413" i="3" s="1"/>
  <c r="N1412" i="2"/>
  <c r="P1412" i="2" s="1"/>
  <c r="T1412" i="2" s="1"/>
  <c r="BS1412" i="3" s="1"/>
  <c r="N1411" i="2"/>
  <c r="P1411" i="2" s="1"/>
  <c r="T1411" i="2" s="1"/>
  <c r="BS1411" i="3" s="1"/>
  <c r="N1410" i="2"/>
  <c r="P1410" i="2" s="1"/>
  <c r="T1410" i="2" s="1"/>
  <c r="BS1410" i="3" s="1"/>
  <c r="N1409" i="2"/>
  <c r="P1409" i="2" s="1"/>
  <c r="T1409" i="2" s="1"/>
  <c r="BS1409" i="3" s="1"/>
  <c r="N1408" i="2"/>
  <c r="P1408" i="2" s="1"/>
  <c r="T1408" i="2" s="1"/>
  <c r="BS1408" i="3" s="1"/>
  <c r="N1407" i="2"/>
  <c r="P1407" i="2" s="1"/>
  <c r="T1407" i="2" s="1"/>
  <c r="BS1407" i="3" s="1"/>
  <c r="N1406" i="2"/>
  <c r="P1406" i="2" s="1"/>
  <c r="T1406" i="2" s="1"/>
  <c r="BS1406" i="3" s="1"/>
  <c r="N1405" i="2"/>
  <c r="P1405" i="2" s="1"/>
  <c r="T1405" i="2" s="1"/>
  <c r="BS1405" i="3" s="1"/>
  <c r="N1404" i="2"/>
  <c r="P1404" i="2" s="1"/>
  <c r="T1404" i="2" s="1"/>
  <c r="BS1404" i="3" s="1"/>
  <c r="N1403" i="2"/>
  <c r="P1403" i="2" s="1"/>
  <c r="T1403" i="2" s="1"/>
  <c r="BS1403" i="3" s="1"/>
  <c r="N1402" i="2"/>
  <c r="P1402" i="2" s="1"/>
  <c r="T1402" i="2" s="1"/>
  <c r="BS1402" i="3" s="1"/>
  <c r="N1401" i="2"/>
  <c r="P1401" i="2" s="1"/>
  <c r="T1401" i="2" s="1"/>
  <c r="BS1401" i="3" s="1"/>
  <c r="N1400" i="2"/>
  <c r="P1400" i="2" s="1"/>
  <c r="T1400" i="2" s="1"/>
  <c r="BS1400" i="3" s="1"/>
  <c r="N1399" i="2"/>
  <c r="P1399" i="2" s="1"/>
  <c r="T1399" i="2" s="1"/>
  <c r="BS1399" i="3" s="1"/>
  <c r="N1398" i="2"/>
  <c r="P1398" i="2" s="1"/>
  <c r="T1398" i="2" s="1"/>
  <c r="BS1398" i="3" s="1"/>
  <c r="N1397" i="2"/>
  <c r="P1397" i="2" s="1"/>
  <c r="T1397" i="2" s="1"/>
  <c r="BS1397" i="3" s="1"/>
  <c r="N1396" i="2"/>
  <c r="P1396" i="2" s="1"/>
  <c r="T1396" i="2" s="1"/>
  <c r="BS1396" i="3" s="1"/>
  <c r="N1395" i="2"/>
  <c r="P1395" i="2" s="1"/>
  <c r="T1395" i="2" s="1"/>
  <c r="BS1395" i="3" s="1"/>
  <c r="N1394" i="2"/>
  <c r="P1394" i="2" s="1"/>
  <c r="T1394" i="2" s="1"/>
  <c r="BS1394" i="3" s="1"/>
  <c r="N1393" i="2"/>
  <c r="P1393" i="2" s="1"/>
  <c r="T1393" i="2" s="1"/>
  <c r="BS1393" i="3" s="1"/>
  <c r="N1392" i="2"/>
  <c r="P1392" i="2" s="1"/>
  <c r="T1392" i="2" s="1"/>
  <c r="BS1392" i="3" s="1"/>
  <c r="N1391" i="2"/>
  <c r="P1391" i="2" s="1"/>
  <c r="T1391" i="2" s="1"/>
  <c r="BS1391" i="3" s="1"/>
  <c r="N1390" i="2"/>
  <c r="P1390" i="2" s="1"/>
  <c r="T1390" i="2" s="1"/>
  <c r="BS1390" i="3" s="1"/>
  <c r="N1389" i="2"/>
  <c r="P1389" i="2" s="1"/>
  <c r="T1389" i="2" s="1"/>
  <c r="BS1389" i="3" s="1"/>
  <c r="N1388" i="2"/>
  <c r="P1388" i="2" s="1"/>
  <c r="T1388" i="2" s="1"/>
  <c r="BS1388" i="3" s="1"/>
  <c r="N1387" i="2"/>
  <c r="P1387" i="2" s="1"/>
  <c r="T1387" i="2" s="1"/>
  <c r="BS1387" i="3" s="1"/>
  <c r="N1386" i="2"/>
  <c r="P1386" i="2" s="1"/>
  <c r="T1386" i="2" s="1"/>
  <c r="BS1386" i="3" s="1"/>
  <c r="N1385" i="2"/>
  <c r="P1385" i="2" s="1"/>
  <c r="T1385" i="2" s="1"/>
  <c r="BS1385" i="3" s="1"/>
  <c r="N1384" i="2"/>
  <c r="P1384" i="2" s="1"/>
  <c r="T1384" i="2" s="1"/>
  <c r="BS1384" i="3" s="1"/>
  <c r="N1383" i="2"/>
  <c r="P1383" i="2" s="1"/>
  <c r="T1383" i="2" s="1"/>
  <c r="BS1383" i="3" s="1"/>
  <c r="N1382" i="2"/>
  <c r="P1382" i="2" s="1"/>
  <c r="T1382" i="2" s="1"/>
  <c r="BS1382" i="3" s="1"/>
  <c r="N1381" i="2"/>
  <c r="P1381" i="2" s="1"/>
  <c r="T1381" i="2" s="1"/>
  <c r="BS1381" i="3" s="1"/>
  <c r="N1380" i="2"/>
  <c r="P1380" i="2" s="1"/>
  <c r="T1380" i="2" s="1"/>
  <c r="BS1380" i="3" s="1"/>
  <c r="N1379" i="2"/>
  <c r="P1379" i="2" s="1"/>
  <c r="T1379" i="2" s="1"/>
  <c r="BS1379" i="3" s="1"/>
  <c r="N1378" i="2"/>
  <c r="P1378" i="2" s="1"/>
  <c r="T1378" i="2" s="1"/>
  <c r="BS1378" i="3" s="1"/>
  <c r="N1377" i="2"/>
  <c r="P1377" i="2" s="1"/>
  <c r="T1377" i="2" s="1"/>
  <c r="BS1377" i="3" s="1"/>
  <c r="N1376" i="2"/>
  <c r="P1376" i="2" s="1"/>
  <c r="T1376" i="2" s="1"/>
  <c r="BS1376" i="3" s="1"/>
  <c r="N1375" i="2"/>
  <c r="P1375" i="2" s="1"/>
  <c r="T1375" i="2" s="1"/>
  <c r="BS1375" i="3" s="1"/>
  <c r="N1374" i="2"/>
  <c r="P1374" i="2" s="1"/>
  <c r="T1374" i="2" s="1"/>
  <c r="BS1374" i="3" s="1"/>
  <c r="N1373" i="2"/>
  <c r="P1373" i="2" s="1"/>
  <c r="T1373" i="2" s="1"/>
  <c r="BS1373" i="3" s="1"/>
  <c r="N1372" i="2"/>
  <c r="P1372" i="2" s="1"/>
  <c r="T1372" i="2" s="1"/>
  <c r="BS1372" i="3" s="1"/>
  <c r="N1371" i="2"/>
  <c r="P1371" i="2" s="1"/>
  <c r="T1371" i="2" s="1"/>
  <c r="BS1371" i="3" s="1"/>
  <c r="N1370" i="2"/>
  <c r="P1370" i="2" s="1"/>
  <c r="T1370" i="2" s="1"/>
  <c r="BS1370" i="3" s="1"/>
  <c r="N1369" i="2"/>
  <c r="P1369" i="2" s="1"/>
  <c r="T1369" i="2" s="1"/>
  <c r="BS1369" i="3" s="1"/>
  <c r="N1368" i="2"/>
  <c r="P1368" i="2" s="1"/>
  <c r="T1368" i="2" s="1"/>
  <c r="BS1368" i="3" s="1"/>
  <c r="N1367" i="2"/>
  <c r="P1367" i="2" s="1"/>
  <c r="T1367" i="2" s="1"/>
  <c r="BS1367" i="3" s="1"/>
  <c r="N1366" i="2"/>
  <c r="P1366" i="2" s="1"/>
  <c r="T1366" i="2" s="1"/>
  <c r="BS1366" i="3" s="1"/>
  <c r="N1365" i="2"/>
  <c r="P1365" i="2" s="1"/>
  <c r="T1365" i="2" s="1"/>
  <c r="BS1365" i="3" s="1"/>
  <c r="N1364" i="2"/>
  <c r="P1364" i="2" s="1"/>
  <c r="T1364" i="2" s="1"/>
  <c r="BS1364" i="3" s="1"/>
  <c r="N1363" i="2"/>
  <c r="P1363" i="2" s="1"/>
  <c r="T1363" i="2" s="1"/>
  <c r="BS1363" i="3" s="1"/>
  <c r="N1362" i="2"/>
  <c r="P1362" i="2" s="1"/>
  <c r="T1362" i="2" s="1"/>
  <c r="BS1362" i="3" s="1"/>
  <c r="N1361" i="2"/>
  <c r="P1361" i="2" s="1"/>
  <c r="T1361" i="2" s="1"/>
  <c r="BS1361" i="3" s="1"/>
  <c r="N1360" i="2"/>
  <c r="P1360" i="2" s="1"/>
  <c r="T1360" i="2" s="1"/>
  <c r="BS1360" i="3" s="1"/>
  <c r="N1359" i="2"/>
  <c r="P1359" i="2" s="1"/>
  <c r="T1359" i="2" s="1"/>
  <c r="BS1359" i="3" s="1"/>
  <c r="N1358" i="2"/>
  <c r="P1358" i="2" s="1"/>
  <c r="T1358" i="2" s="1"/>
  <c r="BS1358" i="3" s="1"/>
  <c r="N1357" i="2"/>
  <c r="P1357" i="2" s="1"/>
  <c r="T1357" i="2" s="1"/>
  <c r="BS1357" i="3" s="1"/>
  <c r="N1356" i="2"/>
  <c r="P1356" i="2" s="1"/>
  <c r="T1356" i="2" s="1"/>
  <c r="BS1356" i="3" s="1"/>
  <c r="N1355" i="2"/>
  <c r="P1355" i="2" s="1"/>
  <c r="T1355" i="2" s="1"/>
  <c r="BS1355" i="3" s="1"/>
  <c r="N1354" i="2"/>
  <c r="P1354" i="2" s="1"/>
  <c r="T1354" i="2" s="1"/>
  <c r="BS1354" i="3" s="1"/>
  <c r="N1353" i="2"/>
  <c r="P1353" i="2" s="1"/>
  <c r="T1353" i="2" s="1"/>
  <c r="BS1353" i="3" s="1"/>
  <c r="N1352" i="2"/>
  <c r="P1352" i="2" s="1"/>
  <c r="T1352" i="2" s="1"/>
  <c r="BS1352" i="3" s="1"/>
  <c r="N1351" i="2"/>
  <c r="P1351" i="2" s="1"/>
  <c r="T1351" i="2" s="1"/>
  <c r="BS1351" i="3" s="1"/>
  <c r="N1350" i="2"/>
  <c r="P1350" i="2" s="1"/>
  <c r="T1350" i="2" s="1"/>
  <c r="BS1350" i="3" s="1"/>
  <c r="N1349" i="2"/>
  <c r="P1349" i="2" s="1"/>
  <c r="T1349" i="2" s="1"/>
  <c r="BS1349" i="3" s="1"/>
  <c r="N1348" i="2"/>
  <c r="P1348" i="2" s="1"/>
  <c r="T1348" i="2" s="1"/>
  <c r="BS1348" i="3" s="1"/>
  <c r="N1347" i="2"/>
  <c r="P1347" i="2" s="1"/>
  <c r="T1347" i="2" s="1"/>
  <c r="BS1347" i="3" s="1"/>
  <c r="N1346" i="2"/>
  <c r="P1346" i="2" s="1"/>
  <c r="T1346" i="2" s="1"/>
  <c r="BS1346" i="3" s="1"/>
  <c r="N1345" i="2"/>
  <c r="P1345" i="2" s="1"/>
  <c r="T1345" i="2" s="1"/>
  <c r="BS1345" i="3" s="1"/>
  <c r="N1344" i="2"/>
  <c r="P1344" i="2" s="1"/>
  <c r="T1344" i="2" s="1"/>
  <c r="BS1344" i="3" s="1"/>
  <c r="N1343" i="2"/>
  <c r="P1343" i="2" s="1"/>
  <c r="T1343" i="2" s="1"/>
  <c r="BS1343" i="3" s="1"/>
  <c r="N1342" i="2"/>
  <c r="P1342" i="2" s="1"/>
  <c r="T1342" i="2" s="1"/>
  <c r="BS1342" i="3" s="1"/>
  <c r="N1341" i="2"/>
  <c r="P1341" i="2" s="1"/>
  <c r="T1341" i="2" s="1"/>
  <c r="BS1341" i="3" s="1"/>
  <c r="N1340" i="2"/>
  <c r="P1340" i="2" s="1"/>
  <c r="T1340" i="2" s="1"/>
  <c r="BS1340" i="3" s="1"/>
  <c r="N1339" i="2"/>
  <c r="P1339" i="2" s="1"/>
  <c r="T1339" i="2" s="1"/>
  <c r="BS1339" i="3" s="1"/>
  <c r="N1338" i="2"/>
  <c r="P1338" i="2" s="1"/>
  <c r="T1338" i="2" s="1"/>
  <c r="BS1338" i="3" s="1"/>
  <c r="N1337" i="2"/>
  <c r="P1337" i="2" s="1"/>
  <c r="T1337" i="2" s="1"/>
  <c r="BS1337" i="3" s="1"/>
  <c r="N1336" i="2"/>
  <c r="P1336" i="2" s="1"/>
  <c r="T1336" i="2" s="1"/>
  <c r="BS1336" i="3" s="1"/>
  <c r="N1335" i="2"/>
  <c r="P1335" i="2" s="1"/>
  <c r="T1335" i="2" s="1"/>
  <c r="BS1335" i="3" s="1"/>
  <c r="N1334" i="2"/>
  <c r="P1334" i="2" s="1"/>
  <c r="T1334" i="2" s="1"/>
  <c r="BS1334" i="3" s="1"/>
  <c r="N1333" i="2"/>
  <c r="P1333" i="2" s="1"/>
  <c r="T1333" i="2" s="1"/>
  <c r="BS1333" i="3" s="1"/>
  <c r="N1332" i="2"/>
  <c r="P1332" i="2" s="1"/>
  <c r="T1332" i="2" s="1"/>
  <c r="BS1332" i="3" s="1"/>
  <c r="N1331" i="2"/>
  <c r="P1331" i="2" s="1"/>
  <c r="T1331" i="2" s="1"/>
  <c r="BS1331" i="3" s="1"/>
  <c r="N1330" i="2"/>
  <c r="P1330" i="2" s="1"/>
  <c r="T1330" i="2" s="1"/>
  <c r="BS1330" i="3" s="1"/>
  <c r="N1329" i="2"/>
  <c r="P1329" i="2" s="1"/>
  <c r="T1329" i="2" s="1"/>
  <c r="BS1329" i="3" s="1"/>
  <c r="N1328" i="2"/>
  <c r="P1328" i="2" s="1"/>
  <c r="T1328" i="2" s="1"/>
  <c r="BS1328" i="3" s="1"/>
  <c r="N1327" i="2"/>
  <c r="P1327" i="2" s="1"/>
  <c r="T1327" i="2" s="1"/>
  <c r="BS1327" i="3" s="1"/>
  <c r="N1326" i="2"/>
  <c r="P1326" i="2" s="1"/>
  <c r="T1326" i="2" s="1"/>
  <c r="BS1326" i="3" s="1"/>
  <c r="N1325" i="2"/>
  <c r="P1325" i="2" s="1"/>
  <c r="T1325" i="2" s="1"/>
  <c r="BS1325" i="3" s="1"/>
  <c r="N1324" i="2"/>
  <c r="P1324" i="2" s="1"/>
  <c r="T1324" i="2" s="1"/>
  <c r="BS1324" i="3" s="1"/>
  <c r="N1323" i="2"/>
  <c r="P1323" i="2" s="1"/>
  <c r="T1323" i="2" s="1"/>
  <c r="BS1323" i="3" s="1"/>
  <c r="N1322" i="2"/>
  <c r="P1322" i="2" s="1"/>
  <c r="T1322" i="2" s="1"/>
  <c r="BS1322" i="3" s="1"/>
  <c r="N1321" i="2"/>
  <c r="P1321" i="2" s="1"/>
  <c r="T1321" i="2" s="1"/>
  <c r="BS1321" i="3" s="1"/>
  <c r="N1320" i="2"/>
  <c r="P1320" i="2" s="1"/>
  <c r="T1320" i="2" s="1"/>
  <c r="BS1320" i="3" s="1"/>
  <c r="N1319" i="2"/>
  <c r="P1319" i="2" s="1"/>
  <c r="T1319" i="2" s="1"/>
  <c r="BS1319" i="3" s="1"/>
  <c r="N1318" i="2"/>
  <c r="P1318" i="2" s="1"/>
  <c r="T1318" i="2" s="1"/>
  <c r="BS1318" i="3" s="1"/>
  <c r="N1317" i="2"/>
  <c r="P1317" i="2" s="1"/>
  <c r="T1317" i="2" s="1"/>
  <c r="BS1317" i="3" s="1"/>
  <c r="N1316" i="2"/>
  <c r="P1316" i="2" s="1"/>
  <c r="T1316" i="2" s="1"/>
  <c r="BS1316" i="3" s="1"/>
  <c r="N1315" i="2"/>
  <c r="P1315" i="2" s="1"/>
  <c r="T1315" i="2" s="1"/>
  <c r="BS1315" i="3" s="1"/>
  <c r="N1314" i="2"/>
  <c r="P1314" i="2" s="1"/>
  <c r="T1314" i="2" s="1"/>
  <c r="BS1314" i="3" s="1"/>
  <c r="N1313" i="2"/>
  <c r="P1313" i="2" s="1"/>
  <c r="T1313" i="2" s="1"/>
  <c r="BS1313" i="3" s="1"/>
  <c r="N1312" i="2"/>
  <c r="P1312" i="2" s="1"/>
  <c r="T1312" i="2" s="1"/>
  <c r="BS1312" i="3" s="1"/>
  <c r="N1311" i="2"/>
  <c r="P1311" i="2" s="1"/>
  <c r="T1311" i="2" s="1"/>
  <c r="BS1311" i="3" s="1"/>
  <c r="N1310" i="2"/>
  <c r="P1310" i="2" s="1"/>
  <c r="T1310" i="2" s="1"/>
  <c r="BS1310" i="3" s="1"/>
  <c r="N1309" i="2"/>
  <c r="P1309" i="2" s="1"/>
  <c r="T1309" i="2" s="1"/>
  <c r="BS1309" i="3" s="1"/>
  <c r="N1308" i="2"/>
  <c r="P1308" i="2" s="1"/>
  <c r="T1308" i="2" s="1"/>
  <c r="BS1308" i="3" s="1"/>
  <c r="N1307" i="2"/>
  <c r="P1307" i="2" s="1"/>
  <c r="T1307" i="2" s="1"/>
  <c r="BS1307" i="3" s="1"/>
  <c r="N1306" i="2"/>
  <c r="P1306" i="2" s="1"/>
  <c r="T1306" i="2" s="1"/>
  <c r="BS1306" i="3" s="1"/>
  <c r="N1305" i="2"/>
  <c r="P1305" i="2" s="1"/>
  <c r="T1305" i="2" s="1"/>
  <c r="BS1305" i="3" s="1"/>
  <c r="N1304" i="2"/>
  <c r="P1304" i="2" s="1"/>
  <c r="T1304" i="2" s="1"/>
  <c r="BS1304" i="3" s="1"/>
  <c r="N1303" i="2"/>
  <c r="P1303" i="2" s="1"/>
  <c r="T1303" i="2" s="1"/>
  <c r="BS1303" i="3" s="1"/>
  <c r="N1302" i="2"/>
  <c r="P1302" i="2" s="1"/>
  <c r="T1302" i="2" s="1"/>
  <c r="BS1302" i="3" s="1"/>
  <c r="N1301" i="2"/>
  <c r="P1301" i="2" s="1"/>
  <c r="T1301" i="2" s="1"/>
  <c r="BS1301" i="3" s="1"/>
  <c r="N1300" i="2"/>
  <c r="P1300" i="2" s="1"/>
  <c r="T1300" i="2" s="1"/>
  <c r="BS1300" i="3" s="1"/>
  <c r="N1299" i="2"/>
  <c r="P1299" i="2" s="1"/>
  <c r="T1299" i="2" s="1"/>
  <c r="BS1299" i="3" s="1"/>
  <c r="N1298" i="2"/>
  <c r="P1298" i="2" s="1"/>
  <c r="T1298" i="2" s="1"/>
  <c r="BS1298" i="3" s="1"/>
  <c r="N1297" i="2"/>
  <c r="P1297" i="2" s="1"/>
  <c r="T1297" i="2" s="1"/>
  <c r="BS1297" i="3" s="1"/>
  <c r="N1296" i="2"/>
  <c r="P1296" i="2" s="1"/>
  <c r="T1296" i="2" s="1"/>
  <c r="BS1296" i="3" s="1"/>
  <c r="N1295" i="2"/>
  <c r="P1295" i="2" s="1"/>
  <c r="T1295" i="2" s="1"/>
  <c r="BS1295" i="3" s="1"/>
  <c r="N1294" i="2"/>
  <c r="P1294" i="2" s="1"/>
  <c r="T1294" i="2" s="1"/>
  <c r="BS1294" i="3" s="1"/>
  <c r="N1293" i="2"/>
  <c r="P1293" i="2" s="1"/>
  <c r="T1293" i="2" s="1"/>
  <c r="BS1293" i="3" s="1"/>
  <c r="N1292" i="2"/>
  <c r="P1292" i="2" s="1"/>
  <c r="T1292" i="2" s="1"/>
  <c r="BS1292" i="3" s="1"/>
  <c r="N1291" i="2"/>
  <c r="P1291" i="2" s="1"/>
  <c r="T1291" i="2" s="1"/>
  <c r="BS1291" i="3" s="1"/>
  <c r="N1290" i="2"/>
  <c r="P1290" i="2" s="1"/>
  <c r="T1290" i="2" s="1"/>
  <c r="BS1290" i="3" s="1"/>
  <c r="N1289" i="2"/>
  <c r="P1289" i="2" s="1"/>
  <c r="T1289" i="2" s="1"/>
  <c r="BS1289" i="3" s="1"/>
  <c r="N1288" i="2"/>
  <c r="P1288" i="2" s="1"/>
  <c r="T1288" i="2" s="1"/>
  <c r="BS1288" i="3" s="1"/>
  <c r="N1287" i="2"/>
  <c r="P1287" i="2" s="1"/>
  <c r="T1287" i="2" s="1"/>
  <c r="BS1287" i="3" s="1"/>
  <c r="N1286" i="2"/>
  <c r="P1286" i="2" s="1"/>
  <c r="T1286" i="2" s="1"/>
  <c r="BS1286" i="3" s="1"/>
  <c r="N1285" i="2"/>
  <c r="P1285" i="2" s="1"/>
  <c r="T1285" i="2" s="1"/>
  <c r="BS1285" i="3" s="1"/>
  <c r="N1284" i="2"/>
  <c r="P1284" i="2" s="1"/>
  <c r="T1284" i="2" s="1"/>
  <c r="BS1284" i="3" s="1"/>
  <c r="N1283" i="2"/>
  <c r="P1283" i="2" s="1"/>
  <c r="T1283" i="2" s="1"/>
  <c r="BS1283" i="3" s="1"/>
  <c r="N1282" i="2"/>
  <c r="P1282" i="2" s="1"/>
  <c r="T1282" i="2" s="1"/>
  <c r="BS1282" i="3" s="1"/>
  <c r="N1281" i="2"/>
  <c r="P1281" i="2" s="1"/>
  <c r="T1281" i="2" s="1"/>
  <c r="BS1281" i="3" s="1"/>
  <c r="N1280" i="2"/>
  <c r="P1280" i="2" s="1"/>
  <c r="T1280" i="2" s="1"/>
  <c r="BS1280" i="3" s="1"/>
  <c r="N1279" i="2"/>
  <c r="P1279" i="2" s="1"/>
  <c r="T1279" i="2" s="1"/>
  <c r="BS1279" i="3" s="1"/>
  <c r="N1278" i="2"/>
  <c r="P1278" i="2" s="1"/>
  <c r="T1278" i="2" s="1"/>
  <c r="BS1278" i="3" s="1"/>
  <c r="N1277" i="2"/>
  <c r="P1277" i="2" s="1"/>
  <c r="T1277" i="2" s="1"/>
  <c r="BS1277" i="3" s="1"/>
  <c r="N1276" i="2"/>
  <c r="P1276" i="2" s="1"/>
  <c r="T1276" i="2" s="1"/>
  <c r="BS1276" i="3" s="1"/>
  <c r="N1275" i="2"/>
  <c r="P1275" i="2" s="1"/>
  <c r="T1275" i="2" s="1"/>
  <c r="BS1275" i="3" s="1"/>
  <c r="N1274" i="2"/>
  <c r="P1274" i="2" s="1"/>
  <c r="T1274" i="2" s="1"/>
  <c r="BS1274" i="3" s="1"/>
  <c r="N1273" i="2"/>
  <c r="P1273" i="2" s="1"/>
  <c r="T1273" i="2" s="1"/>
  <c r="BS1273" i="3" s="1"/>
  <c r="N1272" i="2"/>
  <c r="P1272" i="2" s="1"/>
  <c r="T1272" i="2" s="1"/>
  <c r="BS1272" i="3" s="1"/>
  <c r="N1271" i="2"/>
  <c r="P1271" i="2" s="1"/>
  <c r="T1271" i="2" s="1"/>
  <c r="BS1271" i="3" s="1"/>
  <c r="N1270" i="2"/>
  <c r="P1270" i="2" s="1"/>
  <c r="T1270" i="2" s="1"/>
  <c r="BS1270" i="3" s="1"/>
  <c r="N1269" i="2"/>
  <c r="P1269" i="2" s="1"/>
  <c r="T1269" i="2" s="1"/>
  <c r="BS1269" i="3" s="1"/>
  <c r="N1268" i="2"/>
  <c r="P1268" i="2" s="1"/>
  <c r="T1268" i="2" s="1"/>
  <c r="BS1268" i="3" s="1"/>
  <c r="N1267" i="2"/>
  <c r="P1267" i="2" s="1"/>
  <c r="T1267" i="2" s="1"/>
  <c r="BS1267" i="3" s="1"/>
  <c r="N1266" i="2"/>
  <c r="P1266" i="2" s="1"/>
  <c r="T1266" i="2" s="1"/>
  <c r="BS1266" i="3" s="1"/>
  <c r="N1265" i="2"/>
  <c r="P1265" i="2" s="1"/>
  <c r="T1265" i="2" s="1"/>
  <c r="BS1265" i="3" s="1"/>
  <c r="N1264" i="2"/>
  <c r="P1264" i="2" s="1"/>
  <c r="T1264" i="2" s="1"/>
  <c r="BS1264" i="3" s="1"/>
  <c r="N1263" i="2"/>
  <c r="P1263" i="2" s="1"/>
  <c r="T1263" i="2" s="1"/>
  <c r="BS1263" i="3" s="1"/>
  <c r="N1262" i="2"/>
  <c r="P1262" i="2" s="1"/>
  <c r="T1262" i="2" s="1"/>
  <c r="BS1262" i="3" s="1"/>
  <c r="N1261" i="2"/>
  <c r="P1261" i="2" s="1"/>
  <c r="T1261" i="2" s="1"/>
  <c r="BS1261" i="3" s="1"/>
  <c r="N1260" i="2"/>
  <c r="P1260" i="2" s="1"/>
  <c r="T1260" i="2" s="1"/>
  <c r="BS1260" i="3" s="1"/>
  <c r="N1259" i="2"/>
  <c r="P1259" i="2" s="1"/>
  <c r="T1259" i="2" s="1"/>
  <c r="BS1259" i="3" s="1"/>
  <c r="N1258" i="2"/>
  <c r="P1258" i="2" s="1"/>
  <c r="T1258" i="2" s="1"/>
  <c r="BS1258" i="3" s="1"/>
  <c r="N1257" i="2"/>
  <c r="P1257" i="2" s="1"/>
  <c r="T1257" i="2" s="1"/>
  <c r="BS1257" i="3" s="1"/>
  <c r="N1256" i="2"/>
  <c r="P1256" i="2" s="1"/>
  <c r="T1256" i="2" s="1"/>
  <c r="BS1256" i="3" s="1"/>
  <c r="N1255" i="2"/>
  <c r="P1255" i="2" s="1"/>
  <c r="T1255" i="2" s="1"/>
  <c r="BS1255" i="3" s="1"/>
  <c r="N1254" i="2"/>
  <c r="P1254" i="2" s="1"/>
  <c r="T1254" i="2" s="1"/>
  <c r="BS1254" i="3" s="1"/>
  <c r="N1253" i="2"/>
  <c r="P1253" i="2" s="1"/>
  <c r="T1253" i="2" s="1"/>
  <c r="BS1253" i="3" s="1"/>
  <c r="N1252" i="2"/>
  <c r="P1252" i="2" s="1"/>
  <c r="T1252" i="2" s="1"/>
  <c r="BS1252" i="3" s="1"/>
  <c r="N1251" i="2"/>
  <c r="P1251" i="2" s="1"/>
  <c r="T1251" i="2" s="1"/>
  <c r="BS1251" i="3" s="1"/>
  <c r="N1250" i="2"/>
  <c r="P1250" i="2" s="1"/>
  <c r="T1250" i="2" s="1"/>
  <c r="BS1250" i="3" s="1"/>
  <c r="N1249" i="2"/>
  <c r="P1249" i="2" s="1"/>
  <c r="T1249" i="2" s="1"/>
  <c r="BS1249" i="3" s="1"/>
  <c r="N1248" i="2"/>
  <c r="P1248" i="2" s="1"/>
  <c r="T1248" i="2" s="1"/>
  <c r="BS1248" i="3" s="1"/>
  <c r="N1247" i="2"/>
  <c r="P1247" i="2" s="1"/>
  <c r="T1247" i="2" s="1"/>
  <c r="BS1247" i="3" s="1"/>
  <c r="N1246" i="2"/>
  <c r="P1246" i="2" s="1"/>
  <c r="T1246" i="2" s="1"/>
  <c r="BS1246" i="3" s="1"/>
  <c r="N1245" i="2"/>
  <c r="P1245" i="2" s="1"/>
  <c r="T1245" i="2" s="1"/>
  <c r="BS1245" i="3" s="1"/>
  <c r="N1244" i="2"/>
  <c r="P1244" i="2" s="1"/>
  <c r="T1244" i="2" s="1"/>
  <c r="BS1244" i="3" s="1"/>
  <c r="N1243" i="2"/>
  <c r="P1243" i="2" s="1"/>
  <c r="T1243" i="2" s="1"/>
  <c r="BS1243" i="3" s="1"/>
  <c r="N1242" i="2"/>
  <c r="P1242" i="2" s="1"/>
  <c r="T1242" i="2" s="1"/>
  <c r="BS1242" i="3" s="1"/>
  <c r="N1241" i="2"/>
  <c r="P1241" i="2" s="1"/>
  <c r="T1241" i="2" s="1"/>
  <c r="BS1241" i="3" s="1"/>
  <c r="N1240" i="2"/>
  <c r="P1240" i="2" s="1"/>
  <c r="T1240" i="2" s="1"/>
  <c r="BS1240" i="3" s="1"/>
  <c r="N1239" i="2"/>
  <c r="P1239" i="2" s="1"/>
  <c r="T1239" i="2" s="1"/>
  <c r="BS1239" i="3" s="1"/>
  <c r="N1238" i="2"/>
  <c r="P1238" i="2" s="1"/>
  <c r="T1238" i="2" s="1"/>
  <c r="BS1238" i="3" s="1"/>
  <c r="N1237" i="2"/>
  <c r="P1237" i="2" s="1"/>
  <c r="T1237" i="2" s="1"/>
  <c r="BS1237" i="3" s="1"/>
  <c r="N1236" i="2"/>
  <c r="P1236" i="2" s="1"/>
  <c r="T1236" i="2" s="1"/>
  <c r="BS1236" i="3" s="1"/>
  <c r="N1235" i="2"/>
  <c r="P1235" i="2" s="1"/>
  <c r="T1235" i="2" s="1"/>
  <c r="BS1235" i="3" s="1"/>
  <c r="N1234" i="2"/>
  <c r="P1234" i="2" s="1"/>
  <c r="T1234" i="2" s="1"/>
  <c r="BS1234" i="3" s="1"/>
  <c r="N1233" i="2"/>
  <c r="P1233" i="2" s="1"/>
  <c r="T1233" i="2" s="1"/>
  <c r="BS1233" i="3" s="1"/>
  <c r="N1232" i="2"/>
  <c r="P1232" i="2" s="1"/>
  <c r="T1232" i="2" s="1"/>
  <c r="BS1232" i="3" s="1"/>
  <c r="N1231" i="2"/>
  <c r="P1231" i="2" s="1"/>
  <c r="T1231" i="2" s="1"/>
  <c r="BS1231" i="3" s="1"/>
  <c r="N1230" i="2"/>
  <c r="P1230" i="2" s="1"/>
  <c r="T1230" i="2" s="1"/>
  <c r="BS1230" i="3" s="1"/>
  <c r="N1229" i="2"/>
  <c r="P1229" i="2" s="1"/>
  <c r="T1229" i="2" s="1"/>
  <c r="BS1229" i="3" s="1"/>
  <c r="N1228" i="2"/>
  <c r="P1228" i="2" s="1"/>
  <c r="T1228" i="2" s="1"/>
  <c r="BS1228" i="3" s="1"/>
  <c r="N1227" i="2"/>
  <c r="P1227" i="2" s="1"/>
  <c r="T1227" i="2" s="1"/>
  <c r="BS1227" i="3" s="1"/>
  <c r="N1226" i="2"/>
  <c r="P1226" i="2" s="1"/>
  <c r="T1226" i="2" s="1"/>
  <c r="BS1226" i="3" s="1"/>
  <c r="N1225" i="2"/>
  <c r="P1225" i="2" s="1"/>
  <c r="T1225" i="2" s="1"/>
  <c r="BS1225" i="3" s="1"/>
  <c r="N1224" i="2"/>
  <c r="P1224" i="2" s="1"/>
  <c r="T1224" i="2" s="1"/>
  <c r="BS1224" i="3" s="1"/>
  <c r="N1223" i="2"/>
  <c r="P1223" i="2" s="1"/>
  <c r="T1223" i="2" s="1"/>
  <c r="BS1223" i="3" s="1"/>
  <c r="N1222" i="2"/>
  <c r="P1222" i="2" s="1"/>
  <c r="T1222" i="2" s="1"/>
  <c r="BS1222" i="3" s="1"/>
  <c r="N1221" i="2"/>
  <c r="P1221" i="2" s="1"/>
  <c r="T1221" i="2" s="1"/>
  <c r="BS1221" i="3" s="1"/>
  <c r="N1220" i="2"/>
  <c r="P1220" i="2" s="1"/>
  <c r="T1220" i="2" s="1"/>
  <c r="BS1220" i="3" s="1"/>
  <c r="N1219" i="2"/>
  <c r="P1219" i="2" s="1"/>
  <c r="T1219" i="2" s="1"/>
  <c r="BS1219" i="3" s="1"/>
  <c r="N1218" i="2"/>
  <c r="P1218" i="2" s="1"/>
  <c r="T1218" i="2" s="1"/>
  <c r="BS1218" i="3" s="1"/>
  <c r="N1217" i="2"/>
  <c r="P1217" i="2" s="1"/>
  <c r="T1217" i="2" s="1"/>
  <c r="BS1217" i="3" s="1"/>
  <c r="N1216" i="2"/>
  <c r="P1216" i="2" s="1"/>
  <c r="T1216" i="2" s="1"/>
  <c r="BS1216" i="3" s="1"/>
  <c r="N1215" i="2"/>
  <c r="P1215" i="2" s="1"/>
  <c r="T1215" i="2" s="1"/>
  <c r="BS1215" i="3" s="1"/>
  <c r="N1214" i="2"/>
  <c r="P1214" i="2" s="1"/>
  <c r="T1214" i="2" s="1"/>
  <c r="BS1214" i="3" s="1"/>
  <c r="N1213" i="2"/>
  <c r="P1213" i="2" s="1"/>
  <c r="T1213" i="2" s="1"/>
  <c r="BS1213" i="3" s="1"/>
  <c r="N1212" i="2"/>
  <c r="P1212" i="2" s="1"/>
  <c r="T1212" i="2" s="1"/>
  <c r="BS1212" i="3" s="1"/>
  <c r="N1211" i="2"/>
  <c r="P1211" i="2" s="1"/>
  <c r="T1211" i="2" s="1"/>
  <c r="BS1211" i="3" s="1"/>
  <c r="N1210" i="2"/>
  <c r="P1210" i="2" s="1"/>
  <c r="T1210" i="2" s="1"/>
  <c r="BS1210" i="3" s="1"/>
  <c r="N1209" i="2"/>
  <c r="P1209" i="2" s="1"/>
  <c r="T1209" i="2" s="1"/>
  <c r="BS1209" i="3" s="1"/>
  <c r="N1208" i="2"/>
  <c r="P1208" i="2" s="1"/>
  <c r="T1208" i="2" s="1"/>
  <c r="BS1208" i="3" s="1"/>
  <c r="N1207" i="2"/>
  <c r="P1207" i="2" s="1"/>
  <c r="T1207" i="2" s="1"/>
  <c r="BS1207" i="3" s="1"/>
  <c r="N1206" i="2"/>
  <c r="P1206" i="2" s="1"/>
  <c r="T1206" i="2" s="1"/>
  <c r="BS1206" i="3" s="1"/>
  <c r="N1205" i="2"/>
  <c r="P1205" i="2" s="1"/>
  <c r="T1205" i="2" s="1"/>
  <c r="BS1205" i="3" s="1"/>
  <c r="N1204" i="2"/>
  <c r="P1204" i="2" s="1"/>
  <c r="T1204" i="2" s="1"/>
  <c r="BS1204" i="3" s="1"/>
  <c r="N1203" i="2"/>
  <c r="P1203" i="2" s="1"/>
  <c r="T1203" i="2" s="1"/>
  <c r="BS1203" i="3" s="1"/>
  <c r="N1202" i="2"/>
  <c r="P1202" i="2" s="1"/>
  <c r="T1202" i="2" s="1"/>
  <c r="BS1202" i="3" s="1"/>
  <c r="N1201" i="2"/>
  <c r="P1201" i="2" s="1"/>
  <c r="T1201" i="2" s="1"/>
  <c r="BS1201" i="3" s="1"/>
  <c r="N1200" i="2"/>
  <c r="P1200" i="2" s="1"/>
  <c r="T1200" i="2" s="1"/>
  <c r="BS1200" i="3" s="1"/>
  <c r="N1199" i="2"/>
  <c r="P1199" i="2" s="1"/>
  <c r="T1199" i="2" s="1"/>
  <c r="BS1199" i="3" s="1"/>
  <c r="N1198" i="2"/>
  <c r="P1198" i="2" s="1"/>
  <c r="T1198" i="2" s="1"/>
  <c r="BS1198" i="3" s="1"/>
  <c r="N1197" i="2"/>
  <c r="P1197" i="2" s="1"/>
  <c r="T1197" i="2" s="1"/>
  <c r="BS1197" i="3" s="1"/>
  <c r="N1196" i="2"/>
  <c r="P1196" i="2" s="1"/>
  <c r="T1196" i="2" s="1"/>
  <c r="BS1196" i="3" s="1"/>
  <c r="N1195" i="2"/>
  <c r="P1195" i="2" s="1"/>
  <c r="T1195" i="2" s="1"/>
  <c r="BS1195" i="3" s="1"/>
  <c r="N1194" i="2"/>
  <c r="P1194" i="2" s="1"/>
  <c r="T1194" i="2" s="1"/>
  <c r="BS1194" i="3" s="1"/>
  <c r="N1193" i="2"/>
  <c r="P1193" i="2" s="1"/>
  <c r="T1193" i="2" s="1"/>
  <c r="BS1193" i="3" s="1"/>
  <c r="N1192" i="2"/>
  <c r="P1192" i="2" s="1"/>
  <c r="T1192" i="2" s="1"/>
  <c r="BS1192" i="3" s="1"/>
  <c r="N1191" i="2"/>
  <c r="P1191" i="2" s="1"/>
  <c r="T1191" i="2" s="1"/>
  <c r="BS1191" i="3" s="1"/>
  <c r="N1190" i="2"/>
  <c r="P1190" i="2" s="1"/>
  <c r="T1190" i="2" s="1"/>
  <c r="BS1190" i="3" s="1"/>
  <c r="N1189" i="2"/>
  <c r="P1189" i="2" s="1"/>
  <c r="T1189" i="2" s="1"/>
  <c r="BS1189" i="3" s="1"/>
  <c r="N1188" i="2"/>
  <c r="P1188" i="2" s="1"/>
  <c r="T1188" i="2" s="1"/>
  <c r="BS1188" i="3" s="1"/>
  <c r="N1187" i="2"/>
  <c r="P1187" i="2" s="1"/>
  <c r="T1187" i="2" s="1"/>
  <c r="BS1187" i="3" s="1"/>
  <c r="N1186" i="2"/>
  <c r="P1186" i="2" s="1"/>
  <c r="T1186" i="2" s="1"/>
  <c r="BS1186" i="3" s="1"/>
  <c r="N1185" i="2"/>
  <c r="P1185" i="2" s="1"/>
  <c r="T1185" i="2" s="1"/>
  <c r="BS1185" i="3" s="1"/>
  <c r="N1184" i="2"/>
  <c r="P1184" i="2" s="1"/>
  <c r="T1184" i="2" s="1"/>
  <c r="BS1184" i="3" s="1"/>
  <c r="N1183" i="2"/>
  <c r="P1183" i="2" s="1"/>
  <c r="T1183" i="2" s="1"/>
  <c r="BS1183" i="3" s="1"/>
  <c r="N1182" i="2"/>
  <c r="P1182" i="2" s="1"/>
  <c r="T1182" i="2" s="1"/>
  <c r="BS1182" i="3" s="1"/>
  <c r="N1181" i="2"/>
  <c r="P1181" i="2" s="1"/>
  <c r="T1181" i="2" s="1"/>
  <c r="BS1181" i="3" s="1"/>
  <c r="N1180" i="2"/>
  <c r="P1180" i="2" s="1"/>
  <c r="T1180" i="2" s="1"/>
  <c r="BS1180" i="3" s="1"/>
  <c r="N1179" i="2"/>
  <c r="P1179" i="2" s="1"/>
  <c r="T1179" i="2" s="1"/>
  <c r="BS1179" i="3" s="1"/>
  <c r="N1178" i="2"/>
  <c r="P1178" i="2" s="1"/>
  <c r="T1178" i="2" s="1"/>
  <c r="BS1178" i="3" s="1"/>
  <c r="N1177" i="2"/>
  <c r="P1177" i="2" s="1"/>
  <c r="T1177" i="2" s="1"/>
  <c r="BS1177" i="3" s="1"/>
  <c r="N1176" i="2"/>
  <c r="P1176" i="2" s="1"/>
  <c r="T1176" i="2" s="1"/>
  <c r="BS1176" i="3" s="1"/>
  <c r="N1175" i="2"/>
  <c r="P1175" i="2" s="1"/>
  <c r="T1175" i="2" s="1"/>
  <c r="BS1175" i="3" s="1"/>
  <c r="N1174" i="2"/>
  <c r="P1174" i="2" s="1"/>
  <c r="T1174" i="2" s="1"/>
  <c r="BS1174" i="3" s="1"/>
  <c r="N1173" i="2"/>
  <c r="P1173" i="2" s="1"/>
  <c r="T1173" i="2" s="1"/>
  <c r="BS1173" i="3" s="1"/>
  <c r="N1172" i="2"/>
  <c r="P1172" i="2" s="1"/>
  <c r="T1172" i="2" s="1"/>
  <c r="BS1172" i="3" s="1"/>
  <c r="N1171" i="2"/>
  <c r="P1171" i="2" s="1"/>
  <c r="T1171" i="2" s="1"/>
  <c r="BS1171" i="3" s="1"/>
  <c r="N1170" i="2"/>
  <c r="P1170" i="2" s="1"/>
  <c r="T1170" i="2" s="1"/>
  <c r="BS1170" i="3" s="1"/>
  <c r="N1169" i="2"/>
  <c r="P1169" i="2" s="1"/>
  <c r="T1169" i="2" s="1"/>
  <c r="BS1169" i="3" s="1"/>
  <c r="N1168" i="2"/>
  <c r="P1168" i="2" s="1"/>
  <c r="T1168" i="2" s="1"/>
  <c r="BS1168" i="3" s="1"/>
  <c r="N1167" i="2"/>
  <c r="P1167" i="2" s="1"/>
  <c r="T1167" i="2" s="1"/>
  <c r="BS1167" i="3" s="1"/>
  <c r="N1166" i="2"/>
  <c r="P1166" i="2" s="1"/>
  <c r="T1166" i="2" s="1"/>
  <c r="BS1166" i="3" s="1"/>
  <c r="N1165" i="2"/>
  <c r="P1165" i="2" s="1"/>
  <c r="T1165" i="2" s="1"/>
  <c r="BS1165" i="3" s="1"/>
  <c r="N1164" i="2"/>
  <c r="P1164" i="2" s="1"/>
  <c r="T1164" i="2" s="1"/>
  <c r="BS1164" i="3" s="1"/>
  <c r="N1163" i="2"/>
  <c r="P1163" i="2" s="1"/>
  <c r="T1163" i="2" s="1"/>
  <c r="BS1163" i="3" s="1"/>
  <c r="N1162" i="2"/>
  <c r="P1162" i="2" s="1"/>
  <c r="T1162" i="2" s="1"/>
  <c r="BS1162" i="3" s="1"/>
  <c r="N1161" i="2"/>
  <c r="P1161" i="2" s="1"/>
  <c r="T1161" i="2" s="1"/>
  <c r="BS1161" i="3" s="1"/>
  <c r="N1160" i="2"/>
  <c r="P1160" i="2" s="1"/>
  <c r="T1160" i="2" s="1"/>
  <c r="BS1160" i="3" s="1"/>
  <c r="N1159" i="2"/>
  <c r="P1159" i="2" s="1"/>
  <c r="T1159" i="2" s="1"/>
  <c r="BS1159" i="3" s="1"/>
  <c r="N1158" i="2"/>
  <c r="P1158" i="2" s="1"/>
  <c r="T1158" i="2" s="1"/>
  <c r="BS1158" i="3" s="1"/>
  <c r="N1157" i="2"/>
  <c r="P1157" i="2" s="1"/>
  <c r="T1157" i="2" s="1"/>
  <c r="BS1157" i="3" s="1"/>
  <c r="N1156" i="2"/>
  <c r="P1156" i="2" s="1"/>
  <c r="T1156" i="2" s="1"/>
  <c r="BS1156" i="3" s="1"/>
  <c r="N1155" i="2"/>
  <c r="P1155" i="2" s="1"/>
  <c r="T1155" i="2" s="1"/>
  <c r="BS1155" i="3" s="1"/>
  <c r="N1154" i="2"/>
  <c r="P1154" i="2" s="1"/>
  <c r="T1154" i="2" s="1"/>
  <c r="BS1154" i="3" s="1"/>
  <c r="N1153" i="2"/>
  <c r="P1153" i="2" s="1"/>
  <c r="T1153" i="2" s="1"/>
  <c r="BS1153" i="3" s="1"/>
  <c r="N1152" i="2"/>
  <c r="P1152" i="2" s="1"/>
  <c r="T1152" i="2" s="1"/>
  <c r="BS1152" i="3" s="1"/>
  <c r="N1151" i="2"/>
  <c r="P1151" i="2" s="1"/>
  <c r="T1151" i="2" s="1"/>
  <c r="BS1151" i="3" s="1"/>
  <c r="N1150" i="2"/>
  <c r="P1150" i="2" s="1"/>
  <c r="T1150" i="2" s="1"/>
  <c r="BS1150" i="3" s="1"/>
  <c r="N1149" i="2"/>
  <c r="P1149" i="2" s="1"/>
  <c r="T1149" i="2" s="1"/>
  <c r="BS1149" i="3" s="1"/>
  <c r="N1148" i="2"/>
  <c r="P1148" i="2" s="1"/>
  <c r="T1148" i="2" s="1"/>
  <c r="BS1148" i="3" s="1"/>
  <c r="N1147" i="2"/>
  <c r="P1147" i="2" s="1"/>
  <c r="T1147" i="2" s="1"/>
  <c r="BS1147" i="3" s="1"/>
  <c r="N1146" i="2"/>
  <c r="P1146" i="2" s="1"/>
  <c r="T1146" i="2" s="1"/>
  <c r="BS1146" i="3" s="1"/>
  <c r="N1145" i="2"/>
  <c r="P1145" i="2" s="1"/>
  <c r="T1145" i="2" s="1"/>
  <c r="BS1145" i="3" s="1"/>
  <c r="N1144" i="2"/>
  <c r="P1144" i="2" s="1"/>
  <c r="T1144" i="2" s="1"/>
  <c r="BS1144" i="3" s="1"/>
  <c r="N1143" i="2"/>
  <c r="P1143" i="2" s="1"/>
  <c r="T1143" i="2" s="1"/>
  <c r="BS1143" i="3" s="1"/>
  <c r="N1142" i="2"/>
  <c r="P1142" i="2" s="1"/>
  <c r="T1142" i="2" s="1"/>
  <c r="BS1142" i="3" s="1"/>
  <c r="N1141" i="2"/>
  <c r="P1141" i="2" s="1"/>
  <c r="T1141" i="2" s="1"/>
  <c r="BS1141" i="3" s="1"/>
  <c r="N1140" i="2"/>
  <c r="P1140" i="2" s="1"/>
  <c r="T1140" i="2" s="1"/>
  <c r="BS1140" i="3" s="1"/>
  <c r="N1139" i="2"/>
  <c r="P1139" i="2" s="1"/>
  <c r="T1139" i="2" s="1"/>
  <c r="BS1139" i="3" s="1"/>
  <c r="N1138" i="2"/>
  <c r="P1138" i="2" s="1"/>
  <c r="T1138" i="2" s="1"/>
  <c r="BS1138" i="3" s="1"/>
  <c r="N1137" i="2"/>
  <c r="P1137" i="2" s="1"/>
  <c r="T1137" i="2" s="1"/>
  <c r="BS1137" i="3" s="1"/>
  <c r="N1136" i="2"/>
  <c r="P1136" i="2" s="1"/>
  <c r="T1136" i="2" s="1"/>
  <c r="BS1136" i="3" s="1"/>
  <c r="N1135" i="2"/>
  <c r="P1135" i="2" s="1"/>
  <c r="T1135" i="2" s="1"/>
  <c r="BS1135" i="3" s="1"/>
  <c r="N1134" i="2"/>
  <c r="P1134" i="2" s="1"/>
  <c r="T1134" i="2" s="1"/>
  <c r="BS1134" i="3" s="1"/>
  <c r="N1133" i="2"/>
  <c r="P1133" i="2" s="1"/>
  <c r="T1133" i="2" s="1"/>
  <c r="BS1133" i="3" s="1"/>
  <c r="N1132" i="2"/>
  <c r="P1132" i="2" s="1"/>
  <c r="T1132" i="2" s="1"/>
  <c r="BS1132" i="3" s="1"/>
  <c r="N1131" i="2"/>
  <c r="P1131" i="2" s="1"/>
  <c r="T1131" i="2" s="1"/>
  <c r="BS1131" i="3" s="1"/>
  <c r="N1130" i="2"/>
  <c r="P1130" i="2" s="1"/>
  <c r="T1130" i="2" s="1"/>
  <c r="BS1130" i="3" s="1"/>
  <c r="N1129" i="2"/>
  <c r="P1129" i="2" s="1"/>
  <c r="T1129" i="2" s="1"/>
  <c r="BS1129" i="3" s="1"/>
  <c r="N1128" i="2"/>
  <c r="P1128" i="2" s="1"/>
  <c r="T1128" i="2" s="1"/>
  <c r="BS1128" i="3" s="1"/>
  <c r="N1127" i="2"/>
  <c r="P1127" i="2" s="1"/>
  <c r="T1127" i="2" s="1"/>
  <c r="BS1127" i="3" s="1"/>
  <c r="N1126" i="2"/>
  <c r="P1126" i="2" s="1"/>
  <c r="T1126" i="2" s="1"/>
  <c r="BS1126" i="3" s="1"/>
  <c r="N1125" i="2"/>
  <c r="P1125" i="2" s="1"/>
  <c r="T1125" i="2" s="1"/>
  <c r="BS1125" i="3" s="1"/>
  <c r="N1124" i="2"/>
  <c r="P1124" i="2" s="1"/>
  <c r="T1124" i="2" s="1"/>
  <c r="BS1124" i="3" s="1"/>
  <c r="N1123" i="2"/>
  <c r="P1123" i="2" s="1"/>
  <c r="T1123" i="2" s="1"/>
  <c r="BS1123" i="3" s="1"/>
  <c r="N1122" i="2"/>
  <c r="P1122" i="2" s="1"/>
  <c r="T1122" i="2" s="1"/>
  <c r="BS1122" i="3" s="1"/>
  <c r="N1121" i="2"/>
  <c r="P1121" i="2" s="1"/>
  <c r="T1121" i="2" s="1"/>
  <c r="BS1121" i="3" s="1"/>
  <c r="N1120" i="2"/>
  <c r="P1120" i="2" s="1"/>
  <c r="T1120" i="2" s="1"/>
  <c r="BS1120" i="3" s="1"/>
  <c r="N1119" i="2"/>
  <c r="P1119" i="2" s="1"/>
  <c r="T1119" i="2" s="1"/>
  <c r="BS1119" i="3" s="1"/>
  <c r="N1118" i="2"/>
  <c r="P1118" i="2" s="1"/>
  <c r="T1118" i="2" s="1"/>
  <c r="BS1118" i="3" s="1"/>
  <c r="N1117" i="2"/>
  <c r="P1117" i="2" s="1"/>
  <c r="T1117" i="2" s="1"/>
  <c r="BS1117" i="3" s="1"/>
  <c r="N1116" i="2"/>
  <c r="P1116" i="2" s="1"/>
  <c r="T1116" i="2" s="1"/>
  <c r="BS1116" i="3" s="1"/>
  <c r="N1115" i="2"/>
  <c r="P1115" i="2" s="1"/>
  <c r="T1115" i="2" s="1"/>
  <c r="BS1115" i="3" s="1"/>
  <c r="N1114" i="2"/>
  <c r="P1114" i="2" s="1"/>
  <c r="T1114" i="2" s="1"/>
  <c r="BS1114" i="3" s="1"/>
  <c r="N1113" i="2"/>
  <c r="P1113" i="2" s="1"/>
  <c r="T1113" i="2" s="1"/>
  <c r="BS1113" i="3" s="1"/>
  <c r="N1112" i="2"/>
  <c r="P1112" i="2" s="1"/>
  <c r="T1112" i="2" s="1"/>
  <c r="BS1112" i="3" s="1"/>
  <c r="N1111" i="2"/>
  <c r="P1111" i="2" s="1"/>
  <c r="T1111" i="2" s="1"/>
  <c r="BS1111" i="3" s="1"/>
  <c r="N1110" i="2"/>
  <c r="P1110" i="2" s="1"/>
  <c r="T1110" i="2" s="1"/>
  <c r="BS1110" i="3" s="1"/>
  <c r="N1109" i="2"/>
  <c r="P1109" i="2" s="1"/>
  <c r="T1109" i="2" s="1"/>
  <c r="BS1109" i="3" s="1"/>
  <c r="N1108" i="2"/>
  <c r="P1108" i="2" s="1"/>
  <c r="T1108" i="2" s="1"/>
  <c r="BS1108" i="3" s="1"/>
  <c r="N1107" i="2"/>
  <c r="P1107" i="2" s="1"/>
  <c r="T1107" i="2" s="1"/>
  <c r="BS1107" i="3" s="1"/>
  <c r="N1106" i="2"/>
  <c r="P1106" i="2" s="1"/>
  <c r="T1106" i="2" s="1"/>
  <c r="BS1106" i="3" s="1"/>
  <c r="N1105" i="2"/>
  <c r="P1105" i="2" s="1"/>
  <c r="T1105" i="2" s="1"/>
  <c r="BS1105" i="3" s="1"/>
  <c r="N1104" i="2"/>
  <c r="P1104" i="2" s="1"/>
  <c r="T1104" i="2" s="1"/>
  <c r="BS1104" i="3" s="1"/>
  <c r="N1103" i="2"/>
  <c r="P1103" i="2" s="1"/>
  <c r="T1103" i="2" s="1"/>
  <c r="BS1103" i="3" s="1"/>
  <c r="N1102" i="2"/>
  <c r="P1102" i="2" s="1"/>
  <c r="T1102" i="2" s="1"/>
  <c r="BS1102" i="3" s="1"/>
  <c r="N1101" i="2"/>
  <c r="P1101" i="2" s="1"/>
  <c r="T1101" i="2" s="1"/>
  <c r="BS1101" i="3" s="1"/>
  <c r="N1100" i="2"/>
  <c r="P1100" i="2" s="1"/>
  <c r="T1100" i="2" s="1"/>
  <c r="BS1100" i="3" s="1"/>
  <c r="N1099" i="2"/>
  <c r="P1099" i="2" s="1"/>
  <c r="T1099" i="2" s="1"/>
  <c r="BS1099" i="3" s="1"/>
  <c r="N1098" i="2"/>
  <c r="P1098" i="2" s="1"/>
  <c r="T1098" i="2" s="1"/>
  <c r="BS1098" i="3" s="1"/>
  <c r="N1097" i="2"/>
  <c r="P1097" i="2" s="1"/>
  <c r="T1097" i="2" s="1"/>
  <c r="BS1097" i="3" s="1"/>
  <c r="N1096" i="2"/>
  <c r="P1096" i="2" s="1"/>
  <c r="T1096" i="2" s="1"/>
  <c r="BS1096" i="3" s="1"/>
  <c r="N1095" i="2"/>
  <c r="P1095" i="2" s="1"/>
  <c r="T1095" i="2" s="1"/>
  <c r="BS1095" i="3" s="1"/>
  <c r="N1094" i="2"/>
  <c r="P1094" i="2" s="1"/>
  <c r="T1094" i="2" s="1"/>
  <c r="BS1094" i="3" s="1"/>
  <c r="N1093" i="2"/>
  <c r="P1093" i="2" s="1"/>
  <c r="T1093" i="2" s="1"/>
  <c r="BS1093" i="3" s="1"/>
  <c r="N1092" i="2"/>
  <c r="P1092" i="2" s="1"/>
  <c r="T1092" i="2" s="1"/>
  <c r="BS1092" i="3" s="1"/>
  <c r="N1091" i="2"/>
  <c r="P1091" i="2" s="1"/>
  <c r="T1091" i="2" s="1"/>
  <c r="BS1091" i="3" s="1"/>
  <c r="N1090" i="2"/>
  <c r="P1090" i="2" s="1"/>
  <c r="T1090" i="2" s="1"/>
  <c r="BS1090" i="3" s="1"/>
  <c r="N1089" i="2"/>
  <c r="P1089" i="2" s="1"/>
  <c r="T1089" i="2" s="1"/>
  <c r="BS1089" i="3" s="1"/>
  <c r="N1088" i="2"/>
  <c r="P1088" i="2" s="1"/>
  <c r="T1088" i="2" s="1"/>
  <c r="BS1088" i="3" s="1"/>
  <c r="N1087" i="2"/>
  <c r="P1087" i="2" s="1"/>
  <c r="T1087" i="2" s="1"/>
  <c r="BS1087" i="3" s="1"/>
  <c r="N1086" i="2"/>
  <c r="P1086" i="2" s="1"/>
  <c r="T1086" i="2" s="1"/>
  <c r="BS1086" i="3" s="1"/>
  <c r="N1085" i="2"/>
  <c r="P1085" i="2" s="1"/>
  <c r="T1085" i="2" s="1"/>
  <c r="BS1085" i="3" s="1"/>
  <c r="N1084" i="2"/>
  <c r="P1084" i="2" s="1"/>
  <c r="T1084" i="2" s="1"/>
  <c r="BS1084" i="3" s="1"/>
  <c r="N1083" i="2"/>
  <c r="P1083" i="2" s="1"/>
  <c r="T1083" i="2" s="1"/>
  <c r="BS1083" i="3" s="1"/>
  <c r="N1082" i="2"/>
  <c r="P1082" i="2" s="1"/>
  <c r="T1082" i="2" s="1"/>
  <c r="BS1082" i="3" s="1"/>
  <c r="N1081" i="2"/>
  <c r="P1081" i="2" s="1"/>
  <c r="T1081" i="2" s="1"/>
  <c r="BS1081" i="3" s="1"/>
  <c r="N1080" i="2"/>
  <c r="P1080" i="2" s="1"/>
  <c r="T1080" i="2" s="1"/>
  <c r="BS1080" i="3" s="1"/>
  <c r="N1079" i="2"/>
  <c r="P1079" i="2" s="1"/>
  <c r="T1079" i="2" s="1"/>
  <c r="BS1079" i="3" s="1"/>
  <c r="N1078" i="2"/>
  <c r="P1078" i="2" s="1"/>
  <c r="T1078" i="2" s="1"/>
  <c r="BS1078" i="3" s="1"/>
  <c r="N1077" i="2"/>
  <c r="P1077" i="2" s="1"/>
  <c r="T1077" i="2" s="1"/>
  <c r="BS1077" i="3" s="1"/>
  <c r="N1076" i="2"/>
  <c r="P1076" i="2" s="1"/>
  <c r="T1076" i="2" s="1"/>
  <c r="BS1076" i="3" s="1"/>
  <c r="N1075" i="2"/>
  <c r="P1075" i="2" s="1"/>
  <c r="T1075" i="2" s="1"/>
  <c r="BS1075" i="3" s="1"/>
  <c r="N1074" i="2"/>
  <c r="P1074" i="2" s="1"/>
  <c r="T1074" i="2" s="1"/>
  <c r="BS1074" i="3" s="1"/>
  <c r="N1073" i="2"/>
  <c r="P1073" i="2" s="1"/>
  <c r="T1073" i="2" s="1"/>
  <c r="BS1073" i="3" s="1"/>
  <c r="N1072" i="2"/>
  <c r="P1072" i="2" s="1"/>
  <c r="T1072" i="2" s="1"/>
  <c r="BS1072" i="3" s="1"/>
  <c r="N1071" i="2"/>
  <c r="P1071" i="2" s="1"/>
  <c r="T1071" i="2" s="1"/>
  <c r="BS1071" i="3" s="1"/>
  <c r="N1070" i="2"/>
  <c r="P1070" i="2" s="1"/>
  <c r="T1070" i="2" s="1"/>
  <c r="BS1070" i="3" s="1"/>
  <c r="N1069" i="2"/>
  <c r="P1069" i="2" s="1"/>
  <c r="T1069" i="2" s="1"/>
  <c r="BS1069" i="3" s="1"/>
  <c r="N1068" i="2"/>
  <c r="P1068" i="2" s="1"/>
  <c r="T1068" i="2" s="1"/>
  <c r="BS1068" i="3" s="1"/>
  <c r="N1067" i="2"/>
  <c r="P1067" i="2" s="1"/>
  <c r="T1067" i="2" s="1"/>
  <c r="BS1067" i="3" s="1"/>
  <c r="N1066" i="2"/>
  <c r="P1066" i="2" s="1"/>
  <c r="T1066" i="2" s="1"/>
  <c r="BS1066" i="3" s="1"/>
  <c r="N1065" i="2"/>
  <c r="P1065" i="2" s="1"/>
  <c r="T1065" i="2" s="1"/>
  <c r="BS1065" i="3" s="1"/>
  <c r="N1064" i="2"/>
  <c r="P1064" i="2" s="1"/>
  <c r="T1064" i="2" s="1"/>
  <c r="BS1064" i="3" s="1"/>
  <c r="N1063" i="2"/>
  <c r="P1063" i="2" s="1"/>
  <c r="T1063" i="2" s="1"/>
  <c r="BS1063" i="3" s="1"/>
  <c r="N1062" i="2"/>
  <c r="P1062" i="2" s="1"/>
  <c r="T1062" i="2" s="1"/>
  <c r="BS1062" i="3" s="1"/>
  <c r="N1061" i="2"/>
  <c r="P1061" i="2" s="1"/>
  <c r="T1061" i="2" s="1"/>
  <c r="BS1061" i="3" s="1"/>
  <c r="N1060" i="2"/>
  <c r="P1060" i="2" s="1"/>
  <c r="T1060" i="2" s="1"/>
  <c r="BS1060" i="3" s="1"/>
  <c r="N1059" i="2"/>
  <c r="P1059" i="2" s="1"/>
  <c r="T1059" i="2" s="1"/>
  <c r="BS1059" i="3" s="1"/>
  <c r="N1058" i="2"/>
  <c r="P1058" i="2" s="1"/>
  <c r="T1058" i="2" s="1"/>
  <c r="BS1058" i="3" s="1"/>
  <c r="N1057" i="2"/>
  <c r="P1057" i="2" s="1"/>
  <c r="T1057" i="2" s="1"/>
  <c r="BS1057" i="3" s="1"/>
  <c r="N1056" i="2"/>
  <c r="P1056" i="2" s="1"/>
  <c r="T1056" i="2" s="1"/>
  <c r="BS1056" i="3" s="1"/>
  <c r="N1055" i="2"/>
  <c r="P1055" i="2" s="1"/>
  <c r="T1055" i="2" s="1"/>
  <c r="BS1055" i="3" s="1"/>
  <c r="N1054" i="2"/>
  <c r="P1054" i="2" s="1"/>
  <c r="T1054" i="2" s="1"/>
  <c r="BS1054" i="3" s="1"/>
  <c r="N1053" i="2"/>
  <c r="P1053" i="2" s="1"/>
  <c r="T1053" i="2" s="1"/>
  <c r="BS1053" i="3" s="1"/>
  <c r="N1052" i="2"/>
  <c r="P1052" i="2" s="1"/>
  <c r="T1052" i="2" s="1"/>
  <c r="BS1052" i="3" s="1"/>
  <c r="N1051" i="2"/>
  <c r="P1051" i="2" s="1"/>
  <c r="T1051" i="2" s="1"/>
  <c r="BS1051" i="3" s="1"/>
  <c r="N1050" i="2"/>
  <c r="P1050" i="2" s="1"/>
  <c r="T1050" i="2" s="1"/>
  <c r="BS1050" i="3" s="1"/>
  <c r="N1049" i="2"/>
  <c r="P1049" i="2" s="1"/>
  <c r="T1049" i="2" s="1"/>
  <c r="BS1049" i="3" s="1"/>
  <c r="N1048" i="2"/>
  <c r="P1048" i="2" s="1"/>
  <c r="T1048" i="2" s="1"/>
  <c r="BS1048" i="3" s="1"/>
  <c r="N1047" i="2"/>
  <c r="P1047" i="2" s="1"/>
  <c r="T1047" i="2" s="1"/>
  <c r="BS1047" i="3" s="1"/>
  <c r="N1046" i="2"/>
  <c r="P1046" i="2" s="1"/>
  <c r="T1046" i="2" s="1"/>
  <c r="BS1046" i="3" s="1"/>
  <c r="N1045" i="2"/>
  <c r="P1045" i="2" s="1"/>
  <c r="T1045" i="2" s="1"/>
  <c r="BS1045" i="3" s="1"/>
  <c r="N1044" i="2"/>
  <c r="P1044" i="2" s="1"/>
  <c r="T1044" i="2" s="1"/>
  <c r="BS1044" i="3" s="1"/>
  <c r="N1043" i="2"/>
  <c r="P1043" i="2" s="1"/>
  <c r="T1043" i="2" s="1"/>
  <c r="BS1043" i="3" s="1"/>
  <c r="N1042" i="2"/>
  <c r="P1042" i="2" s="1"/>
  <c r="T1042" i="2" s="1"/>
  <c r="BS1042" i="3" s="1"/>
  <c r="N1041" i="2"/>
  <c r="P1041" i="2" s="1"/>
  <c r="T1041" i="2" s="1"/>
  <c r="BS1041" i="3" s="1"/>
  <c r="N1040" i="2"/>
  <c r="P1040" i="2" s="1"/>
  <c r="T1040" i="2" s="1"/>
  <c r="BS1040" i="3" s="1"/>
  <c r="N1039" i="2"/>
  <c r="P1039" i="2" s="1"/>
  <c r="T1039" i="2" s="1"/>
  <c r="BS1039" i="3" s="1"/>
  <c r="N1038" i="2"/>
  <c r="P1038" i="2" s="1"/>
  <c r="T1038" i="2" s="1"/>
  <c r="BS1038" i="3" s="1"/>
  <c r="N1037" i="2"/>
  <c r="P1037" i="2" s="1"/>
  <c r="T1037" i="2" s="1"/>
  <c r="BS1037" i="3" s="1"/>
  <c r="N1036" i="2"/>
  <c r="P1036" i="2" s="1"/>
  <c r="T1036" i="2" s="1"/>
  <c r="BS1036" i="3" s="1"/>
  <c r="N1035" i="2"/>
  <c r="P1035" i="2" s="1"/>
  <c r="T1035" i="2" s="1"/>
  <c r="BS1035" i="3" s="1"/>
  <c r="N1034" i="2"/>
  <c r="P1034" i="2" s="1"/>
  <c r="T1034" i="2" s="1"/>
  <c r="BS1034" i="3" s="1"/>
  <c r="N1033" i="2"/>
  <c r="P1033" i="2" s="1"/>
  <c r="T1033" i="2" s="1"/>
  <c r="BS1033" i="3" s="1"/>
  <c r="N1032" i="2"/>
  <c r="P1032" i="2" s="1"/>
  <c r="T1032" i="2" s="1"/>
  <c r="BS1032" i="3" s="1"/>
  <c r="N1031" i="2"/>
  <c r="P1031" i="2" s="1"/>
  <c r="T1031" i="2" s="1"/>
  <c r="BS1031" i="3" s="1"/>
  <c r="N1030" i="2"/>
  <c r="P1030" i="2" s="1"/>
  <c r="T1030" i="2" s="1"/>
  <c r="BS1030" i="3" s="1"/>
  <c r="N1029" i="2"/>
  <c r="P1029" i="2" s="1"/>
  <c r="T1029" i="2" s="1"/>
  <c r="BS1029" i="3" s="1"/>
  <c r="N1028" i="2"/>
  <c r="P1028" i="2" s="1"/>
  <c r="T1028" i="2" s="1"/>
  <c r="BS1028" i="3" s="1"/>
  <c r="N1027" i="2"/>
  <c r="P1027" i="2" s="1"/>
  <c r="T1027" i="2" s="1"/>
  <c r="BS1027" i="3" s="1"/>
  <c r="N1026" i="2"/>
  <c r="P1026" i="2" s="1"/>
  <c r="T1026" i="2" s="1"/>
  <c r="BS1026" i="3" s="1"/>
  <c r="N1025" i="2"/>
  <c r="P1025" i="2" s="1"/>
  <c r="T1025" i="2" s="1"/>
  <c r="BS1025" i="3" s="1"/>
  <c r="N1024" i="2"/>
  <c r="P1024" i="2" s="1"/>
  <c r="T1024" i="2" s="1"/>
  <c r="BS1024" i="3" s="1"/>
  <c r="N1023" i="2"/>
  <c r="P1023" i="2" s="1"/>
  <c r="T1023" i="2" s="1"/>
  <c r="BS1023" i="3" s="1"/>
  <c r="N1022" i="2"/>
  <c r="P1022" i="2" s="1"/>
  <c r="T1022" i="2" s="1"/>
  <c r="BS1022" i="3" s="1"/>
  <c r="N1021" i="2"/>
  <c r="P1021" i="2" s="1"/>
  <c r="T1021" i="2" s="1"/>
  <c r="BS1021" i="3" s="1"/>
  <c r="N1020" i="2"/>
  <c r="P1020" i="2" s="1"/>
  <c r="T1020" i="2" s="1"/>
  <c r="BS1020" i="3" s="1"/>
  <c r="N1019" i="2"/>
  <c r="P1019" i="2" s="1"/>
  <c r="T1019" i="2" s="1"/>
  <c r="BS1019" i="3" s="1"/>
  <c r="N1018" i="2"/>
  <c r="P1018" i="2" s="1"/>
  <c r="T1018" i="2" s="1"/>
  <c r="BS1018" i="3" s="1"/>
  <c r="N1017" i="2"/>
  <c r="P1017" i="2" s="1"/>
  <c r="T1017" i="2" s="1"/>
  <c r="BS1017" i="3" s="1"/>
  <c r="N1016" i="2"/>
  <c r="P1016" i="2" s="1"/>
  <c r="T1016" i="2" s="1"/>
  <c r="BS1016" i="3" s="1"/>
  <c r="N1015" i="2"/>
  <c r="P1015" i="2" s="1"/>
  <c r="T1015" i="2" s="1"/>
  <c r="BS1015" i="3" s="1"/>
  <c r="N1014" i="2"/>
  <c r="P1014" i="2" s="1"/>
  <c r="T1014" i="2" s="1"/>
  <c r="BS1014" i="3" s="1"/>
  <c r="N1013" i="2"/>
  <c r="P1013" i="2" s="1"/>
  <c r="T1013" i="2" s="1"/>
  <c r="BS1013" i="3" s="1"/>
  <c r="N1012" i="2"/>
  <c r="P1012" i="2" s="1"/>
  <c r="T1012" i="2" s="1"/>
  <c r="BS1012" i="3" s="1"/>
  <c r="N1011" i="2"/>
  <c r="P1011" i="2" s="1"/>
  <c r="T1011" i="2" s="1"/>
  <c r="BS1011" i="3" s="1"/>
  <c r="N1010" i="2"/>
  <c r="P1010" i="2" s="1"/>
  <c r="T1010" i="2" s="1"/>
  <c r="BS1010" i="3" s="1"/>
  <c r="N1009" i="2"/>
  <c r="P1009" i="2" s="1"/>
  <c r="T1009" i="2" s="1"/>
  <c r="BS1009" i="3" s="1"/>
  <c r="N1008" i="2"/>
  <c r="P1008" i="2" s="1"/>
  <c r="T1008" i="2" s="1"/>
  <c r="BS1008" i="3" s="1"/>
  <c r="N1007" i="2"/>
  <c r="P1007" i="2" s="1"/>
  <c r="T1007" i="2" s="1"/>
  <c r="BS1007" i="3" s="1"/>
  <c r="N1006" i="2"/>
  <c r="P1006" i="2" s="1"/>
  <c r="T1006" i="2" s="1"/>
  <c r="BS1006" i="3" s="1"/>
  <c r="N1005" i="2"/>
  <c r="P1005" i="2" s="1"/>
  <c r="T1005" i="2" s="1"/>
  <c r="BS1005" i="3" s="1"/>
  <c r="N1004" i="2"/>
  <c r="P1004" i="2" s="1"/>
  <c r="T1004" i="2" s="1"/>
  <c r="BS1004" i="3" s="1"/>
  <c r="N1003" i="2"/>
  <c r="P1003" i="2" s="1"/>
  <c r="T1003" i="2" s="1"/>
  <c r="BS1003" i="3" s="1"/>
  <c r="N1002" i="2"/>
  <c r="P1002" i="2" s="1"/>
  <c r="T1002" i="2" s="1"/>
  <c r="BS1002" i="3" s="1"/>
  <c r="N1001" i="2"/>
  <c r="P1001" i="2" s="1"/>
  <c r="T1001" i="2" s="1"/>
  <c r="BS1001" i="3" s="1"/>
  <c r="N1000" i="2"/>
  <c r="P1000" i="2" s="1"/>
  <c r="T1000" i="2" s="1"/>
  <c r="BS1000" i="3" s="1"/>
  <c r="N999" i="2"/>
  <c r="P999" i="2" s="1"/>
  <c r="T999" i="2" s="1"/>
  <c r="BS999" i="3" s="1"/>
  <c r="N998" i="2"/>
  <c r="P998" i="2" s="1"/>
  <c r="T998" i="2" s="1"/>
  <c r="BS998" i="3" s="1"/>
  <c r="N997" i="2"/>
  <c r="P997" i="2" s="1"/>
  <c r="T997" i="2" s="1"/>
  <c r="BS997" i="3" s="1"/>
  <c r="N996" i="2"/>
  <c r="P996" i="2" s="1"/>
  <c r="T996" i="2" s="1"/>
  <c r="BS996" i="3" s="1"/>
  <c r="N995" i="2"/>
  <c r="P995" i="2" s="1"/>
  <c r="T995" i="2" s="1"/>
  <c r="BS995" i="3" s="1"/>
  <c r="N994" i="2"/>
  <c r="P994" i="2" s="1"/>
  <c r="T994" i="2" s="1"/>
  <c r="BS994" i="3" s="1"/>
  <c r="N993" i="2"/>
  <c r="P993" i="2" s="1"/>
  <c r="T993" i="2" s="1"/>
  <c r="BS993" i="3" s="1"/>
  <c r="N992" i="2"/>
  <c r="P992" i="2" s="1"/>
  <c r="T992" i="2" s="1"/>
  <c r="BS992" i="3" s="1"/>
  <c r="N991" i="2"/>
  <c r="P991" i="2" s="1"/>
  <c r="T991" i="2" s="1"/>
  <c r="BS991" i="3" s="1"/>
  <c r="N990" i="2"/>
  <c r="P990" i="2" s="1"/>
  <c r="T990" i="2" s="1"/>
  <c r="BS990" i="3" s="1"/>
  <c r="N989" i="2"/>
  <c r="P989" i="2" s="1"/>
  <c r="T989" i="2" s="1"/>
  <c r="BS989" i="3" s="1"/>
  <c r="N988" i="2"/>
  <c r="P988" i="2" s="1"/>
  <c r="T988" i="2" s="1"/>
  <c r="BS988" i="3" s="1"/>
  <c r="N987" i="2"/>
  <c r="P987" i="2" s="1"/>
  <c r="T987" i="2" s="1"/>
  <c r="BS987" i="3" s="1"/>
  <c r="N986" i="2"/>
  <c r="P986" i="2" s="1"/>
  <c r="T986" i="2" s="1"/>
  <c r="BS986" i="3" s="1"/>
  <c r="N985" i="2"/>
  <c r="P985" i="2" s="1"/>
  <c r="T985" i="2" s="1"/>
  <c r="BS985" i="3" s="1"/>
  <c r="N984" i="2"/>
  <c r="P984" i="2" s="1"/>
  <c r="T984" i="2" s="1"/>
  <c r="BS984" i="3" s="1"/>
  <c r="N983" i="2"/>
  <c r="P983" i="2" s="1"/>
  <c r="T983" i="2" s="1"/>
  <c r="BS983" i="3" s="1"/>
  <c r="N982" i="2"/>
  <c r="P982" i="2" s="1"/>
  <c r="T982" i="2" s="1"/>
  <c r="BS982" i="3" s="1"/>
  <c r="N981" i="2"/>
  <c r="P981" i="2" s="1"/>
  <c r="T981" i="2" s="1"/>
  <c r="BS981" i="3" s="1"/>
  <c r="N980" i="2"/>
  <c r="P980" i="2" s="1"/>
  <c r="T980" i="2" s="1"/>
  <c r="BS980" i="3" s="1"/>
  <c r="N979" i="2"/>
  <c r="P979" i="2" s="1"/>
  <c r="T979" i="2" s="1"/>
  <c r="BS979" i="3" s="1"/>
  <c r="N978" i="2"/>
  <c r="P978" i="2" s="1"/>
  <c r="T978" i="2" s="1"/>
  <c r="BS978" i="3" s="1"/>
  <c r="N977" i="2"/>
  <c r="P977" i="2" s="1"/>
  <c r="T977" i="2" s="1"/>
  <c r="BS977" i="3" s="1"/>
  <c r="N976" i="2"/>
  <c r="P976" i="2" s="1"/>
  <c r="T976" i="2" s="1"/>
  <c r="BS976" i="3" s="1"/>
  <c r="N975" i="2"/>
  <c r="P975" i="2" s="1"/>
  <c r="T975" i="2" s="1"/>
  <c r="BS975" i="3" s="1"/>
  <c r="N974" i="2"/>
  <c r="P974" i="2" s="1"/>
  <c r="T974" i="2" s="1"/>
  <c r="BS974" i="3" s="1"/>
  <c r="N973" i="2"/>
  <c r="P973" i="2" s="1"/>
  <c r="T973" i="2" s="1"/>
  <c r="BS973" i="3" s="1"/>
  <c r="N972" i="2"/>
  <c r="P972" i="2" s="1"/>
  <c r="T972" i="2" s="1"/>
  <c r="BS972" i="3" s="1"/>
  <c r="N971" i="2"/>
  <c r="P971" i="2" s="1"/>
  <c r="T971" i="2" s="1"/>
  <c r="BS971" i="3" s="1"/>
  <c r="N970" i="2"/>
  <c r="P970" i="2" s="1"/>
  <c r="T970" i="2" s="1"/>
  <c r="BS970" i="3" s="1"/>
  <c r="N969" i="2"/>
  <c r="P969" i="2" s="1"/>
  <c r="T969" i="2" s="1"/>
  <c r="BS969" i="3" s="1"/>
  <c r="N968" i="2"/>
  <c r="P968" i="2" s="1"/>
  <c r="T968" i="2" s="1"/>
  <c r="BS968" i="3" s="1"/>
  <c r="N967" i="2"/>
  <c r="P967" i="2" s="1"/>
  <c r="T967" i="2" s="1"/>
  <c r="BS967" i="3" s="1"/>
  <c r="N966" i="2"/>
  <c r="P966" i="2" s="1"/>
  <c r="T966" i="2" s="1"/>
  <c r="BS966" i="3" s="1"/>
  <c r="N965" i="2"/>
  <c r="P965" i="2" s="1"/>
  <c r="T965" i="2" s="1"/>
  <c r="BS965" i="3" s="1"/>
  <c r="N964" i="2"/>
  <c r="P964" i="2" s="1"/>
  <c r="T964" i="2" s="1"/>
  <c r="BS964" i="3" s="1"/>
  <c r="N963" i="2"/>
  <c r="P963" i="2" s="1"/>
  <c r="T963" i="2" s="1"/>
  <c r="BS963" i="3" s="1"/>
  <c r="N962" i="2"/>
  <c r="P962" i="2" s="1"/>
  <c r="T962" i="2" s="1"/>
  <c r="BS962" i="3" s="1"/>
  <c r="N961" i="2"/>
  <c r="P961" i="2" s="1"/>
  <c r="T961" i="2" s="1"/>
  <c r="BS961" i="3" s="1"/>
  <c r="N960" i="2"/>
  <c r="P960" i="2" s="1"/>
  <c r="T960" i="2" s="1"/>
  <c r="BS960" i="3" s="1"/>
  <c r="N959" i="2"/>
  <c r="P959" i="2" s="1"/>
  <c r="T959" i="2" s="1"/>
  <c r="BS959" i="3" s="1"/>
  <c r="N958" i="2"/>
  <c r="P958" i="2" s="1"/>
  <c r="T958" i="2" s="1"/>
  <c r="BS958" i="3" s="1"/>
  <c r="N957" i="2"/>
  <c r="P957" i="2" s="1"/>
  <c r="T957" i="2" s="1"/>
  <c r="BS957" i="3" s="1"/>
  <c r="N956" i="2"/>
  <c r="P956" i="2" s="1"/>
  <c r="T956" i="2" s="1"/>
  <c r="BS956" i="3" s="1"/>
  <c r="N955" i="2"/>
  <c r="P955" i="2" s="1"/>
  <c r="T955" i="2" s="1"/>
  <c r="BS955" i="3" s="1"/>
  <c r="N954" i="2"/>
  <c r="P954" i="2" s="1"/>
  <c r="T954" i="2" s="1"/>
  <c r="BS954" i="3" s="1"/>
  <c r="N953" i="2"/>
  <c r="P953" i="2" s="1"/>
  <c r="T953" i="2" s="1"/>
  <c r="BS953" i="3" s="1"/>
  <c r="N952" i="2"/>
  <c r="P952" i="2" s="1"/>
  <c r="T952" i="2" s="1"/>
  <c r="BS952" i="3" s="1"/>
  <c r="N951" i="2"/>
  <c r="P951" i="2" s="1"/>
  <c r="T951" i="2" s="1"/>
  <c r="BS951" i="3" s="1"/>
  <c r="N950" i="2"/>
  <c r="P950" i="2" s="1"/>
  <c r="T950" i="2" s="1"/>
  <c r="BS950" i="3" s="1"/>
  <c r="N949" i="2"/>
  <c r="P949" i="2" s="1"/>
  <c r="T949" i="2" s="1"/>
  <c r="BS949" i="3" s="1"/>
  <c r="N948" i="2"/>
  <c r="P948" i="2" s="1"/>
  <c r="T948" i="2" s="1"/>
  <c r="BS948" i="3" s="1"/>
  <c r="N947" i="2"/>
  <c r="P947" i="2" s="1"/>
  <c r="T947" i="2" s="1"/>
  <c r="BS947" i="3" s="1"/>
  <c r="N946" i="2"/>
  <c r="P946" i="2" s="1"/>
  <c r="T946" i="2" s="1"/>
  <c r="BS946" i="3" s="1"/>
  <c r="N945" i="2"/>
  <c r="P945" i="2" s="1"/>
  <c r="T945" i="2" s="1"/>
  <c r="BS945" i="3" s="1"/>
  <c r="N944" i="2"/>
  <c r="P944" i="2" s="1"/>
  <c r="T944" i="2" s="1"/>
  <c r="BS944" i="3" s="1"/>
  <c r="N943" i="2"/>
  <c r="P943" i="2" s="1"/>
  <c r="T943" i="2" s="1"/>
  <c r="BS943" i="3" s="1"/>
  <c r="N942" i="2"/>
  <c r="P942" i="2" s="1"/>
  <c r="T942" i="2" s="1"/>
  <c r="BS942" i="3" s="1"/>
  <c r="N941" i="2"/>
  <c r="P941" i="2" s="1"/>
  <c r="T941" i="2" s="1"/>
  <c r="BS941" i="3" s="1"/>
  <c r="N940" i="2"/>
  <c r="P940" i="2" s="1"/>
  <c r="T940" i="2" s="1"/>
  <c r="BS940" i="3" s="1"/>
  <c r="N939" i="2"/>
  <c r="P939" i="2" s="1"/>
  <c r="T939" i="2" s="1"/>
  <c r="BS939" i="3" s="1"/>
  <c r="N938" i="2"/>
  <c r="P938" i="2" s="1"/>
  <c r="T938" i="2" s="1"/>
  <c r="BS938" i="3" s="1"/>
  <c r="N937" i="2"/>
  <c r="P937" i="2" s="1"/>
  <c r="T937" i="2" s="1"/>
  <c r="BS937" i="3" s="1"/>
  <c r="N936" i="2"/>
  <c r="P936" i="2" s="1"/>
  <c r="T936" i="2" s="1"/>
  <c r="BS936" i="3" s="1"/>
  <c r="N935" i="2"/>
  <c r="P935" i="2" s="1"/>
  <c r="T935" i="2" s="1"/>
  <c r="BS935" i="3" s="1"/>
  <c r="N934" i="2"/>
  <c r="P934" i="2" s="1"/>
  <c r="T934" i="2" s="1"/>
  <c r="BS934" i="3" s="1"/>
  <c r="N933" i="2"/>
  <c r="P933" i="2" s="1"/>
  <c r="T933" i="2" s="1"/>
  <c r="BS933" i="3" s="1"/>
  <c r="N932" i="2"/>
  <c r="P932" i="2" s="1"/>
  <c r="T932" i="2" s="1"/>
  <c r="BS932" i="3" s="1"/>
  <c r="N931" i="2"/>
  <c r="P931" i="2" s="1"/>
  <c r="T931" i="2" s="1"/>
  <c r="BS931" i="3" s="1"/>
  <c r="N930" i="2"/>
  <c r="P930" i="2" s="1"/>
  <c r="T930" i="2" s="1"/>
  <c r="BS930" i="3" s="1"/>
  <c r="N929" i="2"/>
  <c r="P929" i="2" s="1"/>
  <c r="T929" i="2" s="1"/>
  <c r="BS929" i="3" s="1"/>
  <c r="N928" i="2"/>
  <c r="P928" i="2" s="1"/>
  <c r="T928" i="2" s="1"/>
  <c r="BS928" i="3" s="1"/>
  <c r="N927" i="2"/>
  <c r="P927" i="2" s="1"/>
  <c r="T927" i="2" s="1"/>
  <c r="BS927" i="3" s="1"/>
  <c r="N926" i="2"/>
  <c r="P926" i="2" s="1"/>
  <c r="T926" i="2" s="1"/>
  <c r="BS926" i="3" s="1"/>
  <c r="N925" i="2"/>
  <c r="P925" i="2" s="1"/>
  <c r="T925" i="2" s="1"/>
  <c r="BS925" i="3" s="1"/>
  <c r="N924" i="2"/>
  <c r="P924" i="2" s="1"/>
  <c r="T924" i="2" s="1"/>
  <c r="BS924" i="3" s="1"/>
  <c r="N923" i="2"/>
  <c r="P923" i="2" s="1"/>
  <c r="T923" i="2" s="1"/>
  <c r="BS923" i="3" s="1"/>
  <c r="N922" i="2"/>
  <c r="P922" i="2" s="1"/>
  <c r="T922" i="2" s="1"/>
  <c r="BS922" i="3" s="1"/>
  <c r="N921" i="2"/>
  <c r="P921" i="2" s="1"/>
  <c r="T921" i="2" s="1"/>
  <c r="BS921" i="3" s="1"/>
  <c r="N920" i="2"/>
  <c r="P920" i="2" s="1"/>
  <c r="T920" i="2" s="1"/>
  <c r="BS920" i="3" s="1"/>
  <c r="N919" i="2"/>
  <c r="P919" i="2" s="1"/>
  <c r="T919" i="2" s="1"/>
  <c r="BS919" i="3" s="1"/>
  <c r="N918" i="2"/>
  <c r="P918" i="2" s="1"/>
  <c r="T918" i="2" s="1"/>
  <c r="BS918" i="3" s="1"/>
  <c r="N917" i="2"/>
  <c r="P917" i="2" s="1"/>
  <c r="T917" i="2" s="1"/>
  <c r="BS917" i="3" s="1"/>
  <c r="N916" i="2"/>
  <c r="P916" i="2" s="1"/>
  <c r="T916" i="2" s="1"/>
  <c r="BS916" i="3" s="1"/>
  <c r="N915" i="2"/>
  <c r="P915" i="2" s="1"/>
  <c r="T915" i="2" s="1"/>
  <c r="BS915" i="3" s="1"/>
  <c r="N914" i="2"/>
  <c r="P914" i="2" s="1"/>
  <c r="T914" i="2" s="1"/>
  <c r="BS914" i="3" s="1"/>
  <c r="N913" i="2"/>
  <c r="P913" i="2" s="1"/>
  <c r="T913" i="2" s="1"/>
  <c r="BS913" i="3" s="1"/>
  <c r="N912" i="2"/>
  <c r="P912" i="2" s="1"/>
  <c r="T912" i="2" s="1"/>
  <c r="BS912" i="3" s="1"/>
  <c r="N911" i="2"/>
  <c r="P911" i="2" s="1"/>
  <c r="T911" i="2" s="1"/>
  <c r="BS911" i="3" s="1"/>
  <c r="N910" i="2"/>
  <c r="P910" i="2" s="1"/>
  <c r="T910" i="2" s="1"/>
  <c r="BS910" i="3" s="1"/>
  <c r="N909" i="2"/>
  <c r="P909" i="2" s="1"/>
  <c r="T909" i="2" s="1"/>
  <c r="BS909" i="3" s="1"/>
  <c r="N908" i="2"/>
  <c r="P908" i="2" s="1"/>
  <c r="T908" i="2" s="1"/>
  <c r="BS908" i="3" s="1"/>
  <c r="N907" i="2"/>
  <c r="P907" i="2" s="1"/>
  <c r="T907" i="2" s="1"/>
  <c r="BS907" i="3" s="1"/>
  <c r="N906" i="2"/>
  <c r="P906" i="2" s="1"/>
  <c r="T906" i="2" s="1"/>
  <c r="BS906" i="3" s="1"/>
  <c r="N905" i="2"/>
  <c r="P905" i="2" s="1"/>
  <c r="T905" i="2" s="1"/>
  <c r="BS905" i="3" s="1"/>
  <c r="N904" i="2"/>
  <c r="P904" i="2" s="1"/>
  <c r="T904" i="2" s="1"/>
  <c r="BS904" i="3" s="1"/>
  <c r="N903" i="2"/>
  <c r="P903" i="2" s="1"/>
  <c r="T903" i="2" s="1"/>
  <c r="BS903" i="3" s="1"/>
  <c r="N902" i="2"/>
  <c r="P902" i="2" s="1"/>
  <c r="T902" i="2" s="1"/>
  <c r="BS902" i="3" s="1"/>
  <c r="N901" i="2"/>
  <c r="P901" i="2" s="1"/>
  <c r="T901" i="2" s="1"/>
  <c r="BS901" i="3" s="1"/>
  <c r="N900" i="2"/>
  <c r="P900" i="2" s="1"/>
  <c r="T900" i="2" s="1"/>
  <c r="BS900" i="3" s="1"/>
  <c r="N899" i="2"/>
  <c r="P899" i="2" s="1"/>
  <c r="T899" i="2" s="1"/>
  <c r="BS899" i="3" s="1"/>
  <c r="N898" i="2"/>
  <c r="P898" i="2" s="1"/>
  <c r="T898" i="2" s="1"/>
  <c r="BS898" i="3" s="1"/>
  <c r="N897" i="2"/>
  <c r="P897" i="2" s="1"/>
  <c r="T897" i="2" s="1"/>
  <c r="BS897" i="3" s="1"/>
  <c r="N896" i="2"/>
  <c r="P896" i="2" s="1"/>
  <c r="T896" i="2" s="1"/>
  <c r="BS896" i="3" s="1"/>
  <c r="N895" i="2"/>
  <c r="P895" i="2" s="1"/>
  <c r="T895" i="2" s="1"/>
  <c r="BS895" i="3" s="1"/>
  <c r="N894" i="2"/>
  <c r="P894" i="2" s="1"/>
  <c r="T894" i="2" s="1"/>
  <c r="BS894" i="3" s="1"/>
  <c r="N893" i="2"/>
  <c r="P893" i="2" s="1"/>
  <c r="T893" i="2" s="1"/>
  <c r="BS893" i="3" s="1"/>
  <c r="N892" i="2"/>
  <c r="P892" i="2" s="1"/>
  <c r="T892" i="2" s="1"/>
  <c r="BS892" i="3" s="1"/>
  <c r="N891" i="2"/>
  <c r="P891" i="2" s="1"/>
  <c r="T891" i="2" s="1"/>
  <c r="BS891" i="3" s="1"/>
  <c r="N890" i="2"/>
  <c r="P890" i="2" s="1"/>
  <c r="T890" i="2" s="1"/>
  <c r="BS890" i="3" s="1"/>
  <c r="N889" i="2"/>
  <c r="P889" i="2" s="1"/>
  <c r="T889" i="2" s="1"/>
  <c r="BS889" i="3" s="1"/>
  <c r="N888" i="2"/>
  <c r="P888" i="2" s="1"/>
  <c r="T888" i="2" s="1"/>
  <c r="BS888" i="3" s="1"/>
  <c r="N887" i="2"/>
  <c r="P887" i="2" s="1"/>
  <c r="T887" i="2" s="1"/>
  <c r="BS887" i="3" s="1"/>
  <c r="N886" i="2"/>
  <c r="P886" i="2" s="1"/>
  <c r="T886" i="2" s="1"/>
  <c r="BS886" i="3" s="1"/>
  <c r="N885" i="2"/>
  <c r="P885" i="2" s="1"/>
  <c r="T885" i="2" s="1"/>
  <c r="BS885" i="3" s="1"/>
  <c r="N884" i="2"/>
  <c r="P884" i="2" s="1"/>
  <c r="T884" i="2" s="1"/>
  <c r="BS884" i="3" s="1"/>
  <c r="N883" i="2"/>
  <c r="P883" i="2" s="1"/>
  <c r="T883" i="2" s="1"/>
  <c r="BS883" i="3" s="1"/>
  <c r="N882" i="2"/>
  <c r="P882" i="2" s="1"/>
  <c r="T882" i="2" s="1"/>
  <c r="BS882" i="3" s="1"/>
  <c r="N881" i="2"/>
  <c r="P881" i="2" s="1"/>
  <c r="T881" i="2" s="1"/>
  <c r="BS881" i="3" s="1"/>
  <c r="N880" i="2"/>
  <c r="P880" i="2" s="1"/>
  <c r="T880" i="2" s="1"/>
  <c r="BS880" i="3" s="1"/>
  <c r="N879" i="2"/>
  <c r="P879" i="2" s="1"/>
  <c r="T879" i="2" s="1"/>
  <c r="BS879" i="3" s="1"/>
  <c r="N878" i="2"/>
  <c r="P878" i="2" s="1"/>
  <c r="T878" i="2" s="1"/>
  <c r="BS878" i="3" s="1"/>
  <c r="N877" i="2"/>
  <c r="P877" i="2" s="1"/>
  <c r="T877" i="2" s="1"/>
  <c r="BS877" i="3" s="1"/>
  <c r="N876" i="2"/>
  <c r="P876" i="2" s="1"/>
  <c r="T876" i="2" s="1"/>
  <c r="BS876" i="3" s="1"/>
  <c r="N875" i="2"/>
  <c r="P875" i="2" s="1"/>
  <c r="T875" i="2" s="1"/>
  <c r="BS875" i="3" s="1"/>
  <c r="N874" i="2"/>
  <c r="P874" i="2" s="1"/>
  <c r="T874" i="2" s="1"/>
  <c r="BS874" i="3" s="1"/>
  <c r="N873" i="2"/>
  <c r="P873" i="2" s="1"/>
  <c r="T873" i="2" s="1"/>
  <c r="BS873" i="3" s="1"/>
  <c r="N872" i="2"/>
  <c r="P872" i="2" s="1"/>
  <c r="T872" i="2" s="1"/>
  <c r="BS872" i="3" s="1"/>
  <c r="N871" i="2"/>
  <c r="P871" i="2" s="1"/>
  <c r="T871" i="2" s="1"/>
  <c r="BS871" i="3" s="1"/>
  <c r="N870" i="2"/>
  <c r="P870" i="2" s="1"/>
  <c r="T870" i="2" s="1"/>
  <c r="BS870" i="3" s="1"/>
  <c r="N869" i="2"/>
  <c r="P869" i="2" s="1"/>
  <c r="T869" i="2" s="1"/>
  <c r="BS869" i="3" s="1"/>
  <c r="N868" i="2"/>
  <c r="P868" i="2" s="1"/>
  <c r="T868" i="2" s="1"/>
  <c r="BS868" i="3" s="1"/>
  <c r="N867" i="2"/>
  <c r="P867" i="2" s="1"/>
  <c r="T867" i="2" s="1"/>
  <c r="BS867" i="3" s="1"/>
  <c r="N866" i="2"/>
  <c r="P866" i="2" s="1"/>
  <c r="T866" i="2" s="1"/>
  <c r="BS866" i="3" s="1"/>
  <c r="N865" i="2"/>
  <c r="P865" i="2" s="1"/>
  <c r="T865" i="2" s="1"/>
  <c r="BS865" i="3" s="1"/>
  <c r="N864" i="2"/>
  <c r="P864" i="2" s="1"/>
  <c r="T864" i="2" s="1"/>
  <c r="BS864" i="3" s="1"/>
  <c r="N863" i="2"/>
  <c r="P863" i="2" s="1"/>
  <c r="T863" i="2" s="1"/>
  <c r="BS863" i="3" s="1"/>
  <c r="N862" i="2"/>
  <c r="P862" i="2" s="1"/>
  <c r="T862" i="2" s="1"/>
  <c r="BS862" i="3" s="1"/>
  <c r="N861" i="2"/>
  <c r="P861" i="2" s="1"/>
  <c r="T861" i="2" s="1"/>
  <c r="BS861" i="3" s="1"/>
  <c r="N860" i="2"/>
  <c r="P860" i="2" s="1"/>
  <c r="T860" i="2" s="1"/>
  <c r="BS860" i="3" s="1"/>
  <c r="N859" i="2"/>
  <c r="P859" i="2" s="1"/>
  <c r="T859" i="2" s="1"/>
  <c r="BS859" i="3" s="1"/>
  <c r="N858" i="2"/>
  <c r="P858" i="2" s="1"/>
  <c r="T858" i="2" s="1"/>
  <c r="BS858" i="3" s="1"/>
  <c r="N857" i="2"/>
  <c r="P857" i="2" s="1"/>
  <c r="T857" i="2" s="1"/>
  <c r="BS857" i="3" s="1"/>
  <c r="N856" i="2"/>
  <c r="P856" i="2" s="1"/>
  <c r="T856" i="2" s="1"/>
  <c r="BS856" i="3" s="1"/>
  <c r="N855" i="2"/>
  <c r="P855" i="2" s="1"/>
  <c r="T855" i="2" s="1"/>
  <c r="BS855" i="3" s="1"/>
  <c r="N854" i="2"/>
  <c r="P854" i="2" s="1"/>
  <c r="T854" i="2" s="1"/>
  <c r="BS854" i="3" s="1"/>
  <c r="N853" i="2"/>
  <c r="P853" i="2" s="1"/>
  <c r="T853" i="2" s="1"/>
  <c r="BS853" i="3" s="1"/>
  <c r="N852" i="2"/>
  <c r="P852" i="2" s="1"/>
  <c r="T852" i="2" s="1"/>
  <c r="BS852" i="3" s="1"/>
  <c r="N851" i="2"/>
  <c r="P851" i="2" s="1"/>
  <c r="T851" i="2" s="1"/>
  <c r="BS851" i="3" s="1"/>
  <c r="N850" i="2"/>
  <c r="P850" i="2" s="1"/>
  <c r="T850" i="2" s="1"/>
  <c r="BS850" i="3" s="1"/>
  <c r="N849" i="2"/>
  <c r="P849" i="2" s="1"/>
  <c r="T849" i="2" s="1"/>
  <c r="BS849" i="3" s="1"/>
  <c r="N848" i="2"/>
  <c r="P848" i="2" s="1"/>
  <c r="T848" i="2" s="1"/>
  <c r="BS848" i="3" s="1"/>
  <c r="N847" i="2"/>
  <c r="P847" i="2" s="1"/>
  <c r="T847" i="2" s="1"/>
  <c r="BS847" i="3" s="1"/>
  <c r="N846" i="2"/>
  <c r="P846" i="2" s="1"/>
  <c r="T846" i="2" s="1"/>
  <c r="BS846" i="3" s="1"/>
  <c r="N845" i="2"/>
  <c r="P845" i="2" s="1"/>
  <c r="T845" i="2" s="1"/>
  <c r="BS845" i="3" s="1"/>
  <c r="N844" i="2"/>
  <c r="P844" i="2" s="1"/>
  <c r="T844" i="2" s="1"/>
  <c r="BS844" i="3" s="1"/>
  <c r="N843" i="2"/>
  <c r="P843" i="2" s="1"/>
  <c r="T843" i="2" s="1"/>
  <c r="BS843" i="3" s="1"/>
  <c r="N842" i="2"/>
  <c r="P842" i="2" s="1"/>
  <c r="T842" i="2" s="1"/>
  <c r="BS842" i="3" s="1"/>
  <c r="N841" i="2"/>
  <c r="P841" i="2" s="1"/>
  <c r="T841" i="2" s="1"/>
  <c r="BS841" i="3" s="1"/>
  <c r="N840" i="2"/>
  <c r="P840" i="2" s="1"/>
  <c r="T840" i="2" s="1"/>
  <c r="BS840" i="3" s="1"/>
  <c r="N839" i="2"/>
  <c r="P839" i="2" s="1"/>
  <c r="T839" i="2" s="1"/>
  <c r="BS839" i="3" s="1"/>
  <c r="N838" i="2"/>
  <c r="P838" i="2" s="1"/>
  <c r="T838" i="2" s="1"/>
  <c r="BS838" i="3" s="1"/>
  <c r="N837" i="2"/>
  <c r="P837" i="2" s="1"/>
  <c r="T837" i="2" s="1"/>
  <c r="BS837" i="3" s="1"/>
  <c r="N836" i="2"/>
  <c r="P836" i="2" s="1"/>
  <c r="T836" i="2" s="1"/>
  <c r="BS836" i="3" s="1"/>
  <c r="N835" i="2"/>
  <c r="P835" i="2" s="1"/>
  <c r="T835" i="2" s="1"/>
  <c r="BS835" i="3" s="1"/>
  <c r="N834" i="2"/>
  <c r="P834" i="2" s="1"/>
  <c r="T834" i="2" s="1"/>
  <c r="BS834" i="3" s="1"/>
  <c r="N833" i="2"/>
  <c r="P833" i="2" s="1"/>
  <c r="T833" i="2" s="1"/>
  <c r="BS833" i="3" s="1"/>
  <c r="N832" i="2"/>
  <c r="P832" i="2" s="1"/>
  <c r="T832" i="2" s="1"/>
  <c r="BS832" i="3" s="1"/>
  <c r="N831" i="2"/>
  <c r="P831" i="2" s="1"/>
  <c r="T831" i="2" s="1"/>
  <c r="BS831" i="3" s="1"/>
  <c r="N830" i="2"/>
  <c r="P830" i="2" s="1"/>
  <c r="T830" i="2" s="1"/>
  <c r="BS830" i="3" s="1"/>
  <c r="N829" i="2"/>
  <c r="P829" i="2" s="1"/>
  <c r="T829" i="2" s="1"/>
  <c r="BS829" i="3" s="1"/>
  <c r="N828" i="2"/>
  <c r="P828" i="2" s="1"/>
  <c r="T828" i="2" s="1"/>
  <c r="BS828" i="3" s="1"/>
  <c r="N827" i="2"/>
  <c r="P827" i="2" s="1"/>
  <c r="T827" i="2" s="1"/>
  <c r="BS827" i="3" s="1"/>
  <c r="N826" i="2"/>
  <c r="P826" i="2" s="1"/>
  <c r="T826" i="2" s="1"/>
  <c r="BS826" i="3" s="1"/>
  <c r="N825" i="2"/>
  <c r="P825" i="2" s="1"/>
  <c r="T825" i="2" s="1"/>
  <c r="BS825" i="3" s="1"/>
  <c r="N824" i="2"/>
  <c r="P824" i="2" s="1"/>
  <c r="T824" i="2" s="1"/>
  <c r="BS824" i="3" s="1"/>
  <c r="N823" i="2"/>
  <c r="P823" i="2" s="1"/>
  <c r="T823" i="2" s="1"/>
  <c r="BS823" i="3" s="1"/>
  <c r="N822" i="2"/>
  <c r="P822" i="2" s="1"/>
  <c r="T822" i="2" s="1"/>
  <c r="BS822" i="3" s="1"/>
  <c r="N821" i="2"/>
  <c r="P821" i="2" s="1"/>
  <c r="T821" i="2" s="1"/>
  <c r="BS821" i="3" s="1"/>
  <c r="N820" i="2"/>
  <c r="P820" i="2" s="1"/>
  <c r="T820" i="2" s="1"/>
  <c r="BS820" i="3" s="1"/>
  <c r="N819" i="2"/>
  <c r="P819" i="2" s="1"/>
  <c r="T819" i="2" s="1"/>
  <c r="BS819" i="3" s="1"/>
  <c r="N818" i="2"/>
  <c r="P818" i="2" s="1"/>
  <c r="T818" i="2" s="1"/>
  <c r="BS818" i="3" s="1"/>
  <c r="N817" i="2"/>
  <c r="P817" i="2" s="1"/>
  <c r="T817" i="2" s="1"/>
  <c r="BS817" i="3" s="1"/>
  <c r="N816" i="2"/>
  <c r="P816" i="2" s="1"/>
  <c r="T816" i="2" s="1"/>
  <c r="BS816" i="3" s="1"/>
  <c r="N815" i="2"/>
  <c r="P815" i="2" s="1"/>
  <c r="T815" i="2" s="1"/>
  <c r="BS815" i="3" s="1"/>
  <c r="N814" i="2"/>
  <c r="P814" i="2" s="1"/>
  <c r="T814" i="2" s="1"/>
  <c r="BS814" i="3" s="1"/>
  <c r="N813" i="2"/>
  <c r="P813" i="2" s="1"/>
  <c r="T813" i="2" s="1"/>
  <c r="BS813" i="3" s="1"/>
  <c r="N812" i="2"/>
  <c r="P812" i="2" s="1"/>
  <c r="T812" i="2" s="1"/>
  <c r="BS812" i="3" s="1"/>
  <c r="N811" i="2"/>
  <c r="P811" i="2" s="1"/>
  <c r="T811" i="2" s="1"/>
  <c r="BS811" i="3" s="1"/>
  <c r="N810" i="2"/>
  <c r="P810" i="2" s="1"/>
  <c r="T810" i="2" s="1"/>
  <c r="BS810" i="3" s="1"/>
  <c r="N809" i="2"/>
  <c r="P809" i="2" s="1"/>
  <c r="T809" i="2" s="1"/>
  <c r="BS809" i="3" s="1"/>
  <c r="N808" i="2"/>
  <c r="P808" i="2" s="1"/>
  <c r="T808" i="2" s="1"/>
  <c r="BS808" i="3" s="1"/>
  <c r="N807" i="2"/>
  <c r="P807" i="2" s="1"/>
  <c r="T807" i="2" s="1"/>
  <c r="BS807" i="3" s="1"/>
  <c r="N806" i="2"/>
  <c r="P806" i="2" s="1"/>
  <c r="T806" i="2" s="1"/>
  <c r="BS806" i="3" s="1"/>
  <c r="N805" i="2"/>
  <c r="P805" i="2" s="1"/>
  <c r="T805" i="2" s="1"/>
  <c r="BS805" i="3" s="1"/>
  <c r="N804" i="2"/>
  <c r="P804" i="2" s="1"/>
  <c r="T804" i="2" s="1"/>
  <c r="BS804" i="3" s="1"/>
  <c r="N803" i="2"/>
  <c r="P803" i="2" s="1"/>
  <c r="T803" i="2" s="1"/>
  <c r="BS803" i="3" s="1"/>
  <c r="N802" i="2"/>
  <c r="P802" i="2" s="1"/>
  <c r="T802" i="2" s="1"/>
  <c r="BS802" i="3" s="1"/>
  <c r="N801" i="2"/>
  <c r="P801" i="2" s="1"/>
  <c r="T801" i="2" s="1"/>
  <c r="BS801" i="3" s="1"/>
  <c r="N800" i="2"/>
  <c r="P800" i="2" s="1"/>
  <c r="T800" i="2" s="1"/>
  <c r="BS800" i="3" s="1"/>
  <c r="N799" i="2"/>
  <c r="P799" i="2" s="1"/>
  <c r="T799" i="2" s="1"/>
  <c r="BS799" i="3" s="1"/>
  <c r="N798" i="2"/>
  <c r="P798" i="2" s="1"/>
  <c r="T798" i="2" s="1"/>
  <c r="BS798" i="3" s="1"/>
  <c r="N797" i="2"/>
  <c r="P797" i="2" s="1"/>
  <c r="T797" i="2" s="1"/>
  <c r="BS797" i="3" s="1"/>
  <c r="N796" i="2"/>
  <c r="P796" i="2" s="1"/>
  <c r="T796" i="2" s="1"/>
  <c r="BS796" i="3" s="1"/>
  <c r="N795" i="2"/>
  <c r="P795" i="2" s="1"/>
  <c r="T795" i="2" s="1"/>
  <c r="BS795" i="3" s="1"/>
  <c r="N794" i="2"/>
  <c r="P794" i="2" s="1"/>
  <c r="T794" i="2" s="1"/>
  <c r="BS794" i="3" s="1"/>
  <c r="N793" i="2"/>
  <c r="P793" i="2" s="1"/>
  <c r="T793" i="2" s="1"/>
  <c r="BS793" i="3" s="1"/>
  <c r="N792" i="2"/>
  <c r="P792" i="2" s="1"/>
  <c r="T792" i="2" s="1"/>
  <c r="BS792" i="3" s="1"/>
  <c r="N791" i="2"/>
  <c r="P791" i="2" s="1"/>
  <c r="T791" i="2" s="1"/>
  <c r="BS791" i="3" s="1"/>
  <c r="N790" i="2"/>
  <c r="P790" i="2" s="1"/>
  <c r="T790" i="2" s="1"/>
  <c r="BS790" i="3" s="1"/>
  <c r="N789" i="2"/>
  <c r="P789" i="2" s="1"/>
  <c r="T789" i="2" s="1"/>
  <c r="BS789" i="3" s="1"/>
  <c r="N788" i="2"/>
  <c r="P788" i="2" s="1"/>
  <c r="T788" i="2" s="1"/>
  <c r="BS788" i="3" s="1"/>
  <c r="N787" i="2"/>
  <c r="P787" i="2" s="1"/>
  <c r="T787" i="2" s="1"/>
  <c r="BS787" i="3" s="1"/>
  <c r="N786" i="2"/>
  <c r="P786" i="2" s="1"/>
  <c r="T786" i="2" s="1"/>
  <c r="BS786" i="3" s="1"/>
  <c r="N785" i="2"/>
  <c r="P785" i="2" s="1"/>
  <c r="T785" i="2" s="1"/>
  <c r="BS785" i="3" s="1"/>
  <c r="N784" i="2"/>
  <c r="P784" i="2" s="1"/>
  <c r="T784" i="2" s="1"/>
  <c r="BS784" i="3" s="1"/>
  <c r="N783" i="2"/>
  <c r="P783" i="2" s="1"/>
  <c r="T783" i="2" s="1"/>
  <c r="BS783" i="3" s="1"/>
  <c r="N782" i="2"/>
  <c r="P782" i="2" s="1"/>
  <c r="T782" i="2" s="1"/>
  <c r="BS782" i="3" s="1"/>
  <c r="N781" i="2"/>
  <c r="P781" i="2" s="1"/>
  <c r="T781" i="2" s="1"/>
  <c r="BS781" i="3" s="1"/>
  <c r="N780" i="2"/>
  <c r="P780" i="2" s="1"/>
  <c r="T780" i="2" s="1"/>
  <c r="BS780" i="3" s="1"/>
  <c r="N779" i="2"/>
  <c r="P779" i="2" s="1"/>
  <c r="T779" i="2" s="1"/>
  <c r="BS779" i="3" s="1"/>
  <c r="N778" i="2"/>
  <c r="P778" i="2" s="1"/>
  <c r="T778" i="2" s="1"/>
  <c r="BS778" i="3" s="1"/>
  <c r="N777" i="2"/>
  <c r="P777" i="2" s="1"/>
  <c r="T777" i="2" s="1"/>
  <c r="BS777" i="3" s="1"/>
  <c r="N776" i="2"/>
  <c r="P776" i="2" s="1"/>
  <c r="T776" i="2" s="1"/>
  <c r="BS776" i="3" s="1"/>
  <c r="N775" i="2"/>
  <c r="P775" i="2" s="1"/>
  <c r="T775" i="2" s="1"/>
  <c r="BS775" i="3" s="1"/>
  <c r="N774" i="2"/>
  <c r="P774" i="2" s="1"/>
  <c r="T774" i="2" s="1"/>
  <c r="BS774" i="3" s="1"/>
  <c r="N773" i="2"/>
  <c r="P773" i="2" s="1"/>
  <c r="T773" i="2" s="1"/>
  <c r="BS773" i="3" s="1"/>
  <c r="N772" i="2"/>
  <c r="P772" i="2" s="1"/>
  <c r="T772" i="2" s="1"/>
  <c r="BS772" i="3" s="1"/>
  <c r="N771" i="2"/>
  <c r="P771" i="2" s="1"/>
  <c r="T771" i="2" s="1"/>
  <c r="BS771" i="3" s="1"/>
  <c r="N770" i="2"/>
  <c r="P770" i="2" s="1"/>
  <c r="T770" i="2" s="1"/>
  <c r="BS770" i="3" s="1"/>
  <c r="N769" i="2"/>
  <c r="P769" i="2" s="1"/>
  <c r="T769" i="2" s="1"/>
  <c r="BS769" i="3" s="1"/>
  <c r="N768" i="2"/>
  <c r="P768" i="2" s="1"/>
  <c r="T768" i="2" s="1"/>
  <c r="BS768" i="3" s="1"/>
  <c r="N767" i="2"/>
  <c r="P767" i="2" s="1"/>
  <c r="T767" i="2" s="1"/>
  <c r="BS767" i="3" s="1"/>
  <c r="N766" i="2"/>
  <c r="P766" i="2" s="1"/>
  <c r="T766" i="2" s="1"/>
  <c r="BS766" i="3" s="1"/>
  <c r="N765" i="2"/>
  <c r="P765" i="2" s="1"/>
  <c r="T765" i="2" s="1"/>
  <c r="BS765" i="3" s="1"/>
  <c r="N764" i="2"/>
  <c r="P764" i="2" s="1"/>
  <c r="T764" i="2" s="1"/>
  <c r="BS764" i="3" s="1"/>
  <c r="N763" i="2"/>
  <c r="P763" i="2" s="1"/>
  <c r="T763" i="2" s="1"/>
  <c r="BS763" i="3" s="1"/>
  <c r="N762" i="2"/>
  <c r="P762" i="2" s="1"/>
  <c r="T762" i="2" s="1"/>
  <c r="BS762" i="3" s="1"/>
  <c r="N761" i="2"/>
  <c r="P761" i="2" s="1"/>
  <c r="T761" i="2" s="1"/>
  <c r="BS761" i="3" s="1"/>
  <c r="N760" i="2"/>
  <c r="P760" i="2" s="1"/>
  <c r="T760" i="2" s="1"/>
  <c r="BS760" i="3" s="1"/>
  <c r="N759" i="2"/>
  <c r="P759" i="2" s="1"/>
  <c r="T759" i="2" s="1"/>
  <c r="BS759" i="3" s="1"/>
  <c r="N758" i="2"/>
  <c r="P758" i="2" s="1"/>
  <c r="T758" i="2" s="1"/>
  <c r="BS758" i="3" s="1"/>
  <c r="N757" i="2"/>
  <c r="P757" i="2" s="1"/>
  <c r="T757" i="2" s="1"/>
  <c r="BS757" i="3" s="1"/>
  <c r="N756" i="2"/>
  <c r="P756" i="2" s="1"/>
  <c r="T756" i="2" s="1"/>
  <c r="BS756" i="3" s="1"/>
  <c r="N755" i="2"/>
  <c r="P755" i="2" s="1"/>
  <c r="T755" i="2" s="1"/>
  <c r="BS755" i="3" s="1"/>
  <c r="N754" i="2"/>
  <c r="P754" i="2" s="1"/>
  <c r="T754" i="2" s="1"/>
  <c r="BS754" i="3" s="1"/>
  <c r="N753" i="2"/>
  <c r="P753" i="2" s="1"/>
  <c r="T753" i="2" s="1"/>
  <c r="BS753" i="3" s="1"/>
  <c r="N752" i="2"/>
  <c r="P752" i="2" s="1"/>
  <c r="T752" i="2" s="1"/>
  <c r="BS752" i="3" s="1"/>
  <c r="N751" i="2"/>
  <c r="P751" i="2" s="1"/>
  <c r="T751" i="2" s="1"/>
  <c r="BS751" i="3" s="1"/>
  <c r="N750" i="2"/>
  <c r="P750" i="2" s="1"/>
  <c r="T750" i="2" s="1"/>
  <c r="BS750" i="3" s="1"/>
  <c r="N749" i="2"/>
  <c r="P749" i="2" s="1"/>
  <c r="T749" i="2" s="1"/>
  <c r="BS749" i="3" s="1"/>
  <c r="N748" i="2"/>
  <c r="P748" i="2" s="1"/>
  <c r="T748" i="2" s="1"/>
  <c r="BS748" i="3" s="1"/>
  <c r="N747" i="2"/>
  <c r="P747" i="2" s="1"/>
  <c r="T747" i="2" s="1"/>
  <c r="BS747" i="3" s="1"/>
  <c r="N746" i="2"/>
  <c r="P746" i="2" s="1"/>
  <c r="T746" i="2" s="1"/>
  <c r="BS746" i="3" s="1"/>
  <c r="N745" i="2"/>
  <c r="P745" i="2" s="1"/>
  <c r="T745" i="2" s="1"/>
  <c r="BS745" i="3" s="1"/>
  <c r="N744" i="2"/>
  <c r="P744" i="2" s="1"/>
  <c r="T744" i="2" s="1"/>
  <c r="BS744" i="3" s="1"/>
  <c r="N743" i="2"/>
  <c r="P743" i="2" s="1"/>
  <c r="T743" i="2" s="1"/>
  <c r="BS743" i="3" s="1"/>
  <c r="N742" i="2"/>
  <c r="P742" i="2" s="1"/>
  <c r="T742" i="2" s="1"/>
  <c r="BS742" i="3" s="1"/>
  <c r="N741" i="2"/>
  <c r="P741" i="2" s="1"/>
  <c r="T741" i="2" s="1"/>
  <c r="BS741" i="3" s="1"/>
  <c r="N740" i="2"/>
  <c r="P740" i="2" s="1"/>
  <c r="T740" i="2" s="1"/>
  <c r="BS740" i="3" s="1"/>
  <c r="N739" i="2"/>
  <c r="P739" i="2" s="1"/>
  <c r="T739" i="2" s="1"/>
  <c r="BS739" i="3" s="1"/>
  <c r="N738" i="2"/>
  <c r="P738" i="2" s="1"/>
  <c r="T738" i="2" s="1"/>
  <c r="BS738" i="3" s="1"/>
  <c r="N737" i="2"/>
  <c r="P737" i="2" s="1"/>
  <c r="T737" i="2" s="1"/>
  <c r="BS737" i="3" s="1"/>
  <c r="N736" i="2"/>
  <c r="P736" i="2" s="1"/>
  <c r="T736" i="2" s="1"/>
  <c r="BS736" i="3" s="1"/>
  <c r="N735" i="2"/>
  <c r="P735" i="2" s="1"/>
  <c r="T735" i="2" s="1"/>
  <c r="BS735" i="3" s="1"/>
  <c r="N734" i="2"/>
  <c r="P734" i="2" s="1"/>
  <c r="T734" i="2" s="1"/>
  <c r="BS734" i="3" s="1"/>
  <c r="N733" i="2"/>
  <c r="P733" i="2" s="1"/>
  <c r="T733" i="2" s="1"/>
  <c r="BS733" i="3" s="1"/>
  <c r="N732" i="2"/>
  <c r="P732" i="2" s="1"/>
  <c r="T732" i="2" s="1"/>
  <c r="BS732" i="3" s="1"/>
  <c r="N731" i="2"/>
  <c r="P731" i="2" s="1"/>
  <c r="T731" i="2" s="1"/>
  <c r="BS731" i="3" s="1"/>
  <c r="N730" i="2"/>
  <c r="P730" i="2" s="1"/>
  <c r="T730" i="2" s="1"/>
  <c r="BS730" i="3" s="1"/>
  <c r="N729" i="2"/>
  <c r="P729" i="2" s="1"/>
  <c r="T729" i="2" s="1"/>
  <c r="BS729" i="3" s="1"/>
  <c r="N728" i="2"/>
  <c r="P728" i="2" s="1"/>
  <c r="T728" i="2" s="1"/>
  <c r="BS728" i="3" s="1"/>
  <c r="N727" i="2"/>
  <c r="P727" i="2" s="1"/>
  <c r="T727" i="2" s="1"/>
  <c r="BS727" i="3" s="1"/>
  <c r="N726" i="2"/>
  <c r="P726" i="2" s="1"/>
  <c r="T726" i="2" s="1"/>
  <c r="BS726" i="3" s="1"/>
  <c r="N725" i="2"/>
  <c r="P725" i="2" s="1"/>
  <c r="T725" i="2" s="1"/>
  <c r="BS725" i="3" s="1"/>
  <c r="N724" i="2"/>
  <c r="P724" i="2" s="1"/>
  <c r="T724" i="2" s="1"/>
  <c r="BS724" i="3" s="1"/>
  <c r="N723" i="2"/>
  <c r="P723" i="2" s="1"/>
  <c r="T723" i="2" s="1"/>
  <c r="BS723" i="3" s="1"/>
  <c r="N722" i="2"/>
  <c r="P722" i="2" s="1"/>
  <c r="T722" i="2" s="1"/>
  <c r="BS722" i="3" s="1"/>
  <c r="N721" i="2"/>
  <c r="P721" i="2" s="1"/>
  <c r="T721" i="2" s="1"/>
  <c r="BS721" i="3" s="1"/>
  <c r="N720" i="2"/>
  <c r="P720" i="2" s="1"/>
  <c r="T720" i="2" s="1"/>
  <c r="BS720" i="3" s="1"/>
  <c r="N719" i="2"/>
  <c r="P719" i="2" s="1"/>
  <c r="T719" i="2" s="1"/>
  <c r="BS719" i="3" s="1"/>
  <c r="N718" i="2"/>
  <c r="P718" i="2" s="1"/>
  <c r="T718" i="2" s="1"/>
  <c r="BS718" i="3" s="1"/>
  <c r="N717" i="2"/>
  <c r="P717" i="2" s="1"/>
  <c r="T717" i="2" s="1"/>
  <c r="BS717" i="3" s="1"/>
  <c r="N716" i="2"/>
  <c r="P716" i="2" s="1"/>
  <c r="T716" i="2" s="1"/>
  <c r="BS716" i="3" s="1"/>
  <c r="N715" i="2"/>
  <c r="P715" i="2" s="1"/>
  <c r="T715" i="2" s="1"/>
  <c r="BS715" i="3" s="1"/>
  <c r="N714" i="2"/>
  <c r="P714" i="2" s="1"/>
  <c r="T714" i="2" s="1"/>
  <c r="BS714" i="3" s="1"/>
  <c r="N713" i="2"/>
  <c r="P713" i="2" s="1"/>
  <c r="T713" i="2" s="1"/>
  <c r="BS713" i="3" s="1"/>
  <c r="N712" i="2"/>
  <c r="P712" i="2" s="1"/>
  <c r="T712" i="2" s="1"/>
  <c r="BS712" i="3" s="1"/>
  <c r="N711" i="2"/>
  <c r="P711" i="2" s="1"/>
  <c r="T711" i="2" s="1"/>
  <c r="BS711" i="3" s="1"/>
  <c r="N710" i="2"/>
  <c r="P710" i="2" s="1"/>
  <c r="T710" i="2" s="1"/>
  <c r="BS710" i="3" s="1"/>
  <c r="N709" i="2"/>
  <c r="P709" i="2" s="1"/>
  <c r="T709" i="2" s="1"/>
  <c r="BS709" i="3" s="1"/>
  <c r="N708" i="2"/>
  <c r="P708" i="2" s="1"/>
  <c r="T708" i="2" s="1"/>
  <c r="BS708" i="3" s="1"/>
  <c r="N707" i="2"/>
  <c r="P707" i="2" s="1"/>
  <c r="T707" i="2" s="1"/>
  <c r="BS707" i="3" s="1"/>
  <c r="N706" i="2"/>
  <c r="P706" i="2" s="1"/>
  <c r="T706" i="2" s="1"/>
  <c r="BS706" i="3" s="1"/>
  <c r="N705" i="2"/>
  <c r="P705" i="2" s="1"/>
  <c r="T705" i="2" s="1"/>
  <c r="BS705" i="3" s="1"/>
  <c r="N704" i="2"/>
  <c r="P704" i="2" s="1"/>
  <c r="T704" i="2" s="1"/>
  <c r="BS704" i="3" s="1"/>
  <c r="N703" i="2"/>
  <c r="P703" i="2" s="1"/>
  <c r="T703" i="2" s="1"/>
  <c r="BS703" i="3" s="1"/>
  <c r="N702" i="2"/>
  <c r="P702" i="2" s="1"/>
  <c r="T702" i="2" s="1"/>
  <c r="BS702" i="3" s="1"/>
  <c r="N701" i="2"/>
  <c r="P701" i="2" s="1"/>
  <c r="T701" i="2" s="1"/>
  <c r="BS701" i="3" s="1"/>
  <c r="N700" i="2"/>
  <c r="P700" i="2" s="1"/>
  <c r="T700" i="2" s="1"/>
  <c r="BS700" i="3" s="1"/>
  <c r="N699" i="2"/>
  <c r="P699" i="2" s="1"/>
  <c r="T699" i="2" s="1"/>
  <c r="BS699" i="3" s="1"/>
  <c r="N698" i="2"/>
  <c r="P698" i="2" s="1"/>
  <c r="T698" i="2" s="1"/>
  <c r="BS698" i="3" s="1"/>
  <c r="N697" i="2"/>
  <c r="P697" i="2" s="1"/>
  <c r="T697" i="2" s="1"/>
  <c r="BS697" i="3" s="1"/>
  <c r="N696" i="2"/>
  <c r="P696" i="2" s="1"/>
  <c r="T696" i="2" s="1"/>
  <c r="BS696" i="3" s="1"/>
  <c r="N695" i="2"/>
  <c r="P695" i="2" s="1"/>
  <c r="T695" i="2" s="1"/>
  <c r="BS695" i="3" s="1"/>
  <c r="N694" i="2"/>
  <c r="P694" i="2" s="1"/>
  <c r="T694" i="2" s="1"/>
  <c r="BS694" i="3" s="1"/>
  <c r="N693" i="2"/>
  <c r="P693" i="2" s="1"/>
  <c r="T693" i="2" s="1"/>
  <c r="BS693" i="3" s="1"/>
  <c r="N692" i="2"/>
  <c r="P692" i="2" s="1"/>
  <c r="T692" i="2" s="1"/>
  <c r="BS692" i="3" s="1"/>
  <c r="N691" i="2"/>
  <c r="P691" i="2" s="1"/>
  <c r="T691" i="2" s="1"/>
  <c r="BS691" i="3" s="1"/>
  <c r="N690" i="2"/>
  <c r="P690" i="2" s="1"/>
  <c r="T690" i="2" s="1"/>
  <c r="BS690" i="3" s="1"/>
  <c r="N689" i="2"/>
  <c r="P689" i="2" s="1"/>
  <c r="T689" i="2" s="1"/>
  <c r="BS689" i="3" s="1"/>
  <c r="N688" i="2"/>
  <c r="P688" i="2" s="1"/>
  <c r="T688" i="2" s="1"/>
  <c r="BS688" i="3" s="1"/>
  <c r="N687" i="2"/>
  <c r="P687" i="2" s="1"/>
  <c r="T687" i="2" s="1"/>
  <c r="BS687" i="3" s="1"/>
  <c r="N686" i="2"/>
  <c r="P686" i="2" s="1"/>
  <c r="T686" i="2" s="1"/>
  <c r="BS686" i="3" s="1"/>
  <c r="N685" i="2"/>
  <c r="P685" i="2" s="1"/>
  <c r="T685" i="2" s="1"/>
  <c r="BS685" i="3" s="1"/>
  <c r="N684" i="2"/>
  <c r="P684" i="2" s="1"/>
  <c r="T684" i="2" s="1"/>
  <c r="BS684" i="3" s="1"/>
  <c r="N683" i="2"/>
  <c r="P683" i="2" s="1"/>
  <c r="T683" i="2" s="1"/>
  <c r="BS683" i="3" s="1"/>
  <c r="N682" i="2"/>
  <c r="P682" i="2" s="1"/>
  <c r="T682" i="2" s="1"/>
  <c r="BS682" i="3" s="1"/>
  <c r="N681" i="2"/>
  <c r="P681" i="2" s="1"/>
  <c r="T681" i="2" s="1"/>
  <c r="BS681" i="3" s="1"/>
  <c r="N680" i="2"/>
  <c r="P680" i="2" s="1"/>
  <c r="T680" i="2" s="1"/>
  <c r="BS680" i="3" s="1"/>
  <c r="N679" i="2"/>
  <c r="P679" i="2" s="1"/>
  <c r="T679" i="2" s="1"/>
  <c r="BS679" i="3" s="1"/>
  <c r="N678" i="2"/>
  <c r="P678" i="2" s="1"/>
  <c r="T678" i="2" s="1"/>
  <c r="BS678" i="3" s="1"/>
  <c r="N677" i="2"/>
  <c r="P677" i="2" s="1"/>
  <c r="T677" i="2" s="1"/>
  <c r="BS677" i="3" s="1"/>
  <c r="N676" i="2"/>
  <c r="P676" i="2" s="1"/>
  <c r="T676" i="2" s="1"/>
  <c r="BS676" i="3" s="1"/>
  <c r="N675" i="2"/>
  <c r="P675" i="2" s="1"/>
  <c r="T675" i="2" s="1"/>
  <c r="BS675" i="3" s="1"/>
  <c r="N674" i="2"/>
  <c r="P674" i="2" s="1"/>
  <c r="T674" i="2" s="1"/>
  <c r="BS674" i="3" s="1"/>
  <c r="N673" i="2"/>
  <c r="P673" i="2" s="1"/>
  <c r="T673" i="2" s="1"/>
  <c r="BS673" i="3" s="1"/>
  <c r="N672" i="2"/>
  <c r="P672" i="2" s="1"/>
  <c r="T672" i="2" s="1"/>
  <c r="BS672" i="3" s="1"/>
  <c r="N671" i="2"/>
  <c r="P671" i="2" s="1"/>
  <c r="T671" i="2" s="1"/>
  <c r="BS671" i="3" s="1"/>
  <c r="N670" i="2"/>
  <c r="P670" i="2" s="1"/>
  <c r="T670" i="2" s="1"/>
  <c r="BS670" i="3" s="1"/>
  <c r="N669" i="2"/>
  <c r="P669" i="2" s="1"/>
  <c r="T669" i="2" s="1"/>
  <c r="BS669" i="3" s="1"/>
  <c r="N668" i="2"/>
  <c r="P668" i="2" s="1"/>
  <c r="T668" i="2" s="1"/>
  <c r="BS668" i="3" s="1"/>
  <c r="N667" i="2"/>
  <c r="P667" i="2" s="1"/>
  <c r="T667" i="2" s="1"/>
  <c r="BS667" i="3" s="1"/>
  <c r="N666" i="2"/>
  <c r="P666" i="2" s="1"/>
  <c r="T666" i="2" s="1"/>
  <c r="BS666" i="3" s="1"/>
  <c r="N665" i="2"/>
  <c r="P665" i="2" s="1"/>
  <c r="T665" i="2" s="1"/>
  <c r="BS665" i="3" s="1"/>
  <c r="N664" i="2"/>
  <c r="P664" i="2" s="1"/>
  <c r="T664" i="2" s="1"/>
  <c r="BS664" i="3" s="1"/>
  <c r="N663" i="2"/>
  <c r="P663" i="2" s="1"/>
  <c r="T663" i="2" s="1"/>
  <c r="BS663" i="3" s="1"/>
  <c r="N662" i="2"/>
  <c r="P662" i="2" s="1"/>
  <c r="T662" i="2" s="1"/>
  <c r="BS662" i="3" s="1"/>
  <c r="N661" i="2"/>
  <c r="P661" i="2" s="1"/>
  <c r="T661" i="2" s="1"/>
  <c r="BS661" i="3" s="1"/>
  <c r="N660" i="2"/>
  <c r="P660" i="2" s="1"/>
  <c r="T660" i="2" s="1"/>
  <c r="BS660" i="3" s="1"/>
  <c r="N659" i="2"/>
  <c r="P659" i="2" s="1"/>
  <c r="T659" i="2" s="1"/>
  <c r="BS659" i="3" s="1"/>
  <c r="N658" i="2"/>
  <c r="P658" i="2" s="1"/>
  <c r="T658" i="2" s="1"/>
  <c r="BS658" i="3" s="1"/>
  <c r="N657" i="2"/>
  <c r="P657" i="2" s="1"/>
  <c r="T657" i="2" s="1"/>
  <c r="BS657" i="3" s="1"/>
  <c r="N656" i="2"/>
  <c r="P656" i="2" s="1"/>
  <c r="T656" i="2" s="1"/>
  <c r="BS656" i="3" s="1"/>
  <c r="N655" i="2"/>
  <c r="P655" i="2" s="1"/>
  <c r="T655" i="2" s="1"/>
  <c r="BS655" i="3" s="1"/>
  <c r="N654" i="2"/>
  <c r="P654" i="2" s="1"/>
  <c r="T654" i="2" s="1"/>
  <c r="BS654" i="3" s="1"/>
  <c r="N653" i="2"/>
  <c r="P653" i="2" s="1"/>
  <c r="T653" i="2" s="1"/>
  <c r="BS653" i="3" s="1"/>
  <c r="N652" i="2"/>
  <c r="P652" i="2" s="1"/>
  <c r="T652" i="2" s="1"/>
  <c r="BS652" i="3" s="1"/>
  <c r="N651" i="2"/>
  <c r="P651" i="2" s="1"/>
  <c r="T651" i="2" s="1"/>
  <c r="BS651" i="3" s="1"/>
  <c r="N650" i="2"/>
  <c r="P650" i="2" s="1"/>
  <c r="T650" i="2" s="1"/>
  <c r="BS650" i="3" s="1"/>
  <c r="N649" i="2"/>
  <c r="P649" i="2" s="1"/>
  <c r="T649" i="2" s="1"/>
  <c r="BS649" i="3" s="1"/>
  <c r="N648" i="2"/>
  <c r="P648" i="2" s="1"/>
  <c r="T648" i="2" s="1"/>
  <c r="BS648" i="3" s="1"/>
  <c r="N647" i="2"/>
  <c r="P647" i="2" s="1"/>
  <c r="T647" i="2" s="1"/>
  <c r="BS647" i="3" s="1"/>
  <c r="N646" i="2"/>
  <c r="P646" i="2" s="1"/>
  <c r="T646" i="2" s="1"/>
  <c r="BS646" i="3" s="1"/>
  <c r="N645" i="2"/>
  <c r="P645" i="2" s="1"/>
  <c r="T645" i="2" s="1"/>
  <c r="BS645" i="3" s="1"/>
  <c r="N644" i="2"/>
  <c r="P644" i="2" s="1"/>
  <c r="T644" i="2" s="1"/>
  <c r="BS644" i="3" s="1"/>
  <c r="N643" i="2"/>
  <c r="P643" i="2" s="1"/>
  <c r="T643" i="2" s="1"/>
  <c r="BS643" i="3" s="1"/>
  <c r="N642" i="2"/>
  <c r="P642" i="2" s="1"/>
  <c r="T642" i="2" s="1"/>
  <c r="BS642" i="3" s="1"/>
  <c r="N641" i="2"/>
  <c r="P641" i="2" s="1"/>
  <c r="T641" i="2" s="1"/>
  <c r="BS641" i="3" s="1"/>
  <c r="N640" i="2"/>
  <c r="P640" i="2" s="1"/>
  <c r="T640" i="2" s="1"/>
  <c r="BS640" i="3" s="1"/>
  <c r="N639" i="2"/>
  <c r="P639" i="2" s="1"/>
  <c r="T639" i="2" s="1"/>
  <c r="BS639" i="3" s="1"/>
  <c r="N638" i="2"/>
  <c r="P638" i="2" s="1"/>
  <c r="T638" i="2" s="1"/>
  <c r="BS638" i="3" s="1"/>
  <c r="N637" i="2"/>
  <c r="P637" i="2" s="1"/>
  <c r="T637" i="2" s="1"/>
  <c r="BS637" i="3" s="1"/>
  <c r="N636" i="2"/>
  <c r="P636" i="2" s="1"/>
  <c r="T636" i="2" s="1"/>
  <c r="BS636" i="3" s="1"/>
  <c r="N635" i="2"/>
  <c r="P635" i="2" s="1"/>
  <c r="T635" i="2" s="1"/>
  <c r="BS635" i="3" s="1"/>
  <c r="N634" i="2"/>
  <c r="P634" i="2" s="1"/>
  <c r="T634" i="2" s="1"/>
  <c r="BS634" i="3" s="1"/>
  <c r="N633" i="2"/>
  <c r="P633" i="2" s="1"/>
  <c r="T633" i="2" s="1"/>
  <c r="BS633" i="3" s="1"/>
  <c r="N632" i="2"/>
  <c r="P632" i="2" s="1"/>
  <c r="T632" i="2" s="1"/>
  <c r="BS632" i="3" s="1"/>
  <c r="N631" i="2"/>
  <c r="P631" i="2" s="1"/>
  <c r="T631" i="2" s="1"/>
  <c r="BS631" i="3" s="1"/>
  <c r="N630" i="2"/>
  <c r="P630" i="2" s="1"/>
  <c r="T630" i="2" s="1"/>
  <c r="BS630" i="3" s="1"/>
  <c r="N629" i="2"/>
  <c r="P629" i="2" s="1"/>
  <c r="T629" i="2" s="1"/>
  <c r="BS629" i="3" s="1"/>
  <c r="N628" i="2"/>
  <c r="P628" i="2" s="1"/>
  <c r="T628" i="2" s="1"/>
  <c r="BS628" i="3" s="1"/>
  <c r="N627" i="2"/>
  <c r="P627" i="2" s="1"/>
  <c r="T627" i="2" s="1"/>
  <c r="BS627" i="3" s="1"/>
  <c r="N626" i="2"/>
  <c r="P626" i="2" s="1"/>
  <c r="T626" i="2" s="1"/>
  <c r="BS626" i="3" s="1"/>
  <c r="N625" i="2"/>
  <c r="P625" i="2" s="1"/>
  <c r="T625" i="2" s="1"/>
  <c r="BS625" i="3" s="1"/>
  <c r="N624" i="2"/>
  <c r="P624" i="2" s="1"/>
  <c r="T624" i="2" s="1"/>
  <c r="BS624" i="3" s="1"/>
  <c r="N623" i="2"/>
  <c r="P623" i="2" s="1"/>
  <c r="T623" i="2" s="1"/>
  <c r="BS623" i="3" s="1"/>
  <c r="N622" i="2"/>
  <c r="P622" i="2" s="1"/>
  <c r="T622" i="2" s="1"/>
  <c r="BS622" i="3" s="1"/>
  <c r="N621" i="2"/>
  <c r="P621" i="2" s="1"/>
  <c r="T621" i="2" s="1"/>
  <c r="BS621" i="3" s="1"/>
  <c r="N620" i="2"/>
  <c r="P620" i="2" s="1"/>
  <c r="T620" i="2" s="1"/>
  <c r="BS620" i="3" s="1"/>
  <c r="N619" i="2"/>
  <c r="P619" i="2" s="1"/>
  <c r="T619" i="2" s="1"/>
  <c r="BS619" i="3" s="1"/>
  <c r="N618" i="2"/>
  <c r="P618" i="2" s="1"/>
  <c r="T618" i="2" s="1"/>
  <c r="BS618" i="3" s="1"/>
  <c r="N617" i="2"/>
  <c r="P617" i="2" s="1"/>
  <c r="T617" i="2" s="1"/>
  <c r="BS617" i="3" s="1"/>
  <c r="N616" i="2"/>
  <c r="P616" i="2" s="1"/>
  <c r="T616" i="2" s="1"/>
  <c r="BS616" i="3" s="1"/>
  <c r="N615" i="2"/>
  <c r="P615" i="2" s="1"/>
  <c r="T615" i="2" s="1"/>
  <c r="BS615" i="3" s="1"/>
  <c r="N614" i="2"/>
  <c r="P614" i="2" s="1"/>
  <c r="T614" i="2" s="1"/>
  <c r="BS614" i="3" s="1"/>
  <c r="N613" i="2"/>
  <c r="P613" i="2" s="1"/>
  <c r="T613" i="2" s="1"/>
  <c r="BS613" i="3" s="1"/>
  <c r="N612" i="2"/>
  <c r="P612" i="2" s="1"/>
  <c r="T612" i="2" s="1"/>
  <c r="BS612" i="3" s="1"/>
  <c r="N611" i="2"/>
  <c r="P611" i="2" s="1"/>
  <c r="T611" i="2" s="1"/>
  <c r="BS611" i="3" s="1"/>
  <c r="N610" i="2"/>
  <c r="P610" i="2" s="1"/>
  <c r="T610" i="2" s="1"/>
  <c r="BS610" i="3" s="1"/>
  <c r="N609" i="2"/>
  <c r="P609" i="2" s="1"/>
  <c r="T609" i="2" s="1"/>
  <c r="BS609" i="3" s="1"/>
  <c r="N608" i="2"/>
  <c r="P608" i="2" s="1"/>
  <c r="T608" i="2" s="1"/>
  <c r="BS608" i="3" s="1"/>
  <c r="N607" i="2"/>
  <c r="P607" i="2" s="1"/>
  <c r="T607" i="2" s="1"/>
  <c r="BS607" i="3" s="1"/>
  <c r="N606" i="2"/>
  <c r="P606" i="2" s="1"/>
  <c r="T606" i="2" s="1"/>
  <c r="BS606" i="3" s="1"/>
  <c r="N605" i="2"/>
  <c r="P605" i="2" s="1"/>
  <c r="T605" i="2" s="1"/>
  <c r="BS605" i="3" s="1"/>
  <c r="N604" i="2"/>
  <c r="P604" i="2" s="1"/>
  <c r="T604" i="2" s="1"/>
  <c r="BS604" i="3" s="1"/>
  <c r="N603" i="2"/>
  <c r="P603" i="2" s="1"/>
  <c r="T603" i="2" s="1"/>
  <c r="BS603" i="3" s="1"/>
  <c r="N602" i="2"/>
  <c r="P602" i="2" s="1"/>
  <c r="T602" i="2" s="1"/>
  <c r="BS602" i="3" s="1"/>
  <c r="N601" i="2"/>
  <c r="P601" i="2" s="1"/>
  <c r="T601" i="2" s="1"/>
  <c r="BS601" i="3" s="1"/>
  <c r="N600" i="2"/>
  <c r="P600" i="2" s="1"/>
  <c r="T600" i="2" s="1"/>
  <c r="BS600" i="3" s="1"/>
  <c r="N599" i="2"/>
  <c r="P599" i="2" s="1"/>
  <c r="T599" i="2" s="1"/>
  <c r="BS599" i="3" s="1"/>
  <c r="N598" i="2"/>
  <c r="P598" i="2" s="1"/>
  <c r="T598" i="2" s="1"/>
  <c r="BS598" i="3" s="1"/>
  <c r="N597" i="2"/>
  <c r="P597" i="2" s="1"/>
  <c r="T597" i="2" s="1"/>
  <c r="BS597" i="3" s="1"/>
  <c r="N596" i="2"/>
  <c r="P596" i="2" s="1"/>
  <c r="T596" i="2" s="1"/>
  <c r="BS596" i="3" s="1"/>
  <c r="N595" i="2"/>
  <c r="P595" i="2" s="1"/>
  <c r="T595" i="2" s="1"/>
  <c r="BS595" i="3" s="1"/>
  <c r="N594" i="2"/>
  <c r="P594" i="2" s="1"/>
  <c r="T594" i="2" s="1"/>
  <c r="BS594" i="3" s="1"/>
  <c r="N593" i="2"/>
  <c r="P593" i="2" s="1"/>
  <c r="T593" i="2" s="1"/>
  <c r="BS593" i="3" s="1"/>
  <c r="N592" i="2"/>
  <c r="P592" i="2" s="1"/>
  <c r="T592" i="2" s="1"/>
  <c r="BS592" i="3" s="1"/>
  <c r="N591" i="2"/>
  <c r="P591" i="2" s="1"/>
  <c r="T591" i="2" s="1"/>
  <c r="BS591" i="3" s="1"/>
  <c r="N590" i="2"/>
  <c r="P590" i="2" s="1"/>
  <c r="T590" i="2" s="1"/>
  <c r="BS590" i="3" s="1"/>
  <c r="N589" i="2"/>
  <c r="P589" i="2" s="1"/>
  <c r="T589" i="2" s="1"/>
  <c r="BS589" i="3" s="1"/>
  <c r="N588" i="2"/>
  <c r="P588" i="2" s="1"/>
  <c r="T588" i="2" s="1"/>
  <c r="BS588" i="3" s="1"/>
  <c r="N587" i="2"/>
  <c r="P587" i="2" s="1"/>
  <c r="T587" i="2" s="1"/>
  <c r="BS587" i="3" s="1"/>
  <c r="N586" i="2"/>
  <c r="P586" i="2" s="1"/>
  <c r="T586" i="2" s="1"/>
  <c r="BS586" i="3" s="1"/>
  <c r="N585" i="2"/>
  <c r="P585" i="2" s="1"/>
  <c r="T585" i="2" s="1"/>
  <c r="BS585" i="3" s="1"/>
  <c r="N584" i="2"/>
  <c r="P584" i="2" s="1"/>
  <c r="T584" i="2" s="1"/>
  <c r="BS584" i="3" s="1"/>
  <c r="N583" i="2"/>
  <c r="P583" i="2" s="1"/>
  <c r="T583" i="2" s="1"/>
  <c r="BS583" i="3" s="1"/>
  <c r="N582" i="2"/>
  <c r="P582" i="2" s="1"/>
  <c r="T582" i="2" s="1"/>
  <c r="BS582" i="3" s="1"/>
  <c r="N581" i="2"/>
  <c r="P581" i="2" s="1"/>
  <c r="T581" i="2" s="1"/>
  <c r="BS581" i="3" s="1"/>
  <c r="N580" i="2"/>
  <c r="P580" i="2" s="1"/>
  <c r="T580" i="2" s="1"/>
  <c r="BS580" i="3" s="1"/>
  <c r="N579" i="2"/>
  <c r="P579" i="2" s="1"/>
  <c r="T579" i="2" s="1"/>
  <c r="BS579" i="3" s="1"/>
  <c r="N578" i="2"/>
  <c r="P578" i="2" s="1"/>
  <c r="T578" i="2" s="1"/>
  <c r="BS578" i="3" s="1"/>
  <c r="N577" i="2"/>
  <c r="P577" i="2" s="1"/>
  <c r="T577" i="2" s="1"/>
  <c r="BS577" i="3" s="1"/>
  <c r="N576" i="2"/>
  <c r="P576" i="2" s="1"/>
  <c r="T576" i="2" s="1"/>
  <c r="BS576" i="3" s="1"/>
  <c r="N575" i="2"/>
  <c r="P575" i="2" s="1"/>
  <c r="T575" i="2" s="1"/>
  <c r="BS575" i="3" s="1"/>
  <c r="N574" i="2"/>
  <c r="P574" i="2" s="1"/>
  <c r="T574" i="2" s="1"/>
  <c r="BS574" i="3" s="1"/>
  <c r="N573" i="2"/>
  <c r="P573" i="2" s="1"/>
  <c r="T573" i="2" s="1"/>
  <c r="BS573" i="3" s="1"/>
  <c r="N572" i="2"/>
  <c r="P572" i="2" s="1"/>
  <c r="T572" i="2" s="1"/>
  <c r="BS572" i="3" s="1"/>
  <c r="N571" i="2"/>
  <c r="P571" i="2" s="1"/>
  <c r="T571" i="2" s="1"/>
  <c r="BS571" i="3" s="1"/>
  <c r="N570" i="2"/>
  <c r="P570" i="2" s="1"/>
  <c r="T570" i="2" s="1"/>
  <c r="BS570" i="3" s="1"/>
  <c r="N569" i="2"/>
  <c r="P569" i="2" s="1"/>
  <c r="T569" i="2" s="1"/>
  <c r="BS569" i="3" s="1"/>
  <c r="N568" i="2"/>
  <c r="P568" i="2" s="1"/>
  <c r="T568" i="2" s="1"/>
  <c r="BS568" i="3" s="1"/>
  <c r="N567" i="2"/>
  <c r="P567" i="2" s="1"/>
  <c r="T567" i="2" s="1"/>
  <c r="BS567" i="3" s="1"/>
  <c r="N566" i="2"/>
  <c r="P566" i="2" s="1"/>
  <c r="T566" i="2" s="1"/>
  <c r="BS566" i="3" s="1"/>
  <c r="N565" i="2"/>
  <c r="P565" i="2" s="1"/>
  <c r="T565" i="2" s="1"/>
  <c r="BS565" i="3" s="1"/>
  <c r="N564" i="2"/>
  <c r="P564" i="2" s="1"/>
  <c r="T564" i="2" s="1"/>
  <c r="BS564" i="3" s="1"/>
  <c r="N563" i="2"/>
  <c r="P563" i="2" s="1"/>
  <c r="T563" i="2" s="1"/>
  <c r="BS563" i="3" s="1"/>
  <c r="N562" i="2"/>
  <c r="P562" i="2" s="1"/>
  <c r="T562" i="2" s="1"/>
  <c r="BS562" i="3" s="1"/>
  <c r="N561" i="2"/>
  <c r="P561" i="2" s="1"/>
  <c r="T561" i="2" s="1"/>
  <c r="BS561" i="3" s="1"/>
  <c r="N560" i="2"/>
  <c r="P560" i="2" s="1"/>
  <c r="T560" i="2" s="1"/>
  <c r="BS560" i="3" s="1"/>
  <c r="N559" i="2"/>
  <c r="P559" i="2" s="1"/>
  <c r="T559" i="2" s="1"/>
  <c r="BS559" i="3" s="1"/>
  <c r="N558" i="2"/>
  <c r="P558" i="2" s="1"/>
  <c r="T558" i="2" s="1"/>
  <c r="BS558" i="3" s="1"/>
  <c r="N557" i="2"/>
  <c r="P557" i="2" s="1"/>
  <c r="T557" i="2" s="1"/>
  <c r="BS557" i="3" s="1"/>
  <c r="N556" i="2"/>
  <c r="P556" i="2" s="1"/>
  <c r="T556" i="2" s="1"/>
  <c r="BS556" i="3" s="1"/>
  <c r="N555" i="2"/>
  <c r="P555" i="2" s="1"/>
  <c r="T555" i="2" s="1"/>
  <c r="BS555" i="3" s="1"/>
  <c r="N554" i="2"/>
  <c r="P554" i="2" s="1"/>
  <c r="T554" i="2" s="1"/>
  <c r="BS554" i="3" s="1"/>
  <c r="N553" i="2"/>
  <c r="P553" i="2" s="1"/>
  <c r="T553" i="2" s="1"/>
  <c r="BS553" i="3" s="1"/>
  <c r="N552" i="2"/>
  <c r="P552" i="2" s="1"/>
  <c r="T552" i="2" s="1"/>
  <c r="BS552" i="3" s="1"/>
  <c r="N551" i="2"/>
  <c r="P551" i="2" s="1"/>
  <c r="T551" i="2" s="1"/>
  <c r="BS551" i="3" s="1"/>
  <c r="N550" i="2"/>
  <c r="P550" i="2" s="1"/>
  <c r="T550" i="2" s="1"/>
  <c r="BS550" i="3" s="1"/>
  <c r="N549" i="2"/>
  <c r="P549" i="2" s="1"/>
  <c r="T549" i="2" s="1"/>
  <c r="BS549" i="3" s="1"/>
  <c r="N548" i="2"/>
  <c r="P548" i="2" s="1"/>
  <c r="T548" i="2" s="1"/>
  <c r="BS548" i="3" s="1"/>
  <c r="N547" i="2"/>
  <c r="P547" i="2" s="1"/>
  <c r="T547" i="2" s="1"/>
  <c r="BS547" i="3" s="1"/>
  <c r="N546" i="2"/>
  <c r="P546" i="2" s="1"/>
  <c r="T546" i="2" s="1"/>
  <c r="BS546" i="3" s="1"/>
  <c r="N545" i="2"/>
  <c r="P545" i="2" s="1"/>
  <c r="T545" i="2" s="1"/>
  <c r="BS545" i="3" s="1"/>
  <c r="N544" i="2"/>
  <c r="P544" i="2" s="1"/>
  <c r="T544" i="2" s="1"/>
  <c r="BS544" i="3" s="1"/>
  <c r="N543" i="2"/>
  <c r="P543" i="2" s="1"/>
  <c r="T543" i="2" s="1"/>
  <c r="BS543" i="3" s="1"/>
  <c r="N542" i="2"/>
  <c r="P542" i="2" s="1"/>
  <c r="T542" i="2" s="1"/>
  <c r="BS542" i="3" s="1"/>
  <c r="N541" i="2"/>
  <c r="P541" i="2" s="1"/>
  <c r="T541" i="2" s="1"/>
  <c r="BS541" i="3" s="1"/>
  <c r="N540" i="2"/>
  <c r="P540" i="2" s="1"/>
  <c r="T540" i="2" s="1"/>
  <c r="BS540" i="3" s="1"/>
  <c r="N539" i="2"/>
  <c r="P539" i="2" s="1"/>
  <c r="T539" i="2" s="1"/>
  <c r="BS539" i="3" s="1"/>
  <c r="N538" i="2"/>
  <c r="P538" i="2" s="1"/>
  <c r="T538" i="2" s="1"/>
  <c r="BS538" i="3" s="1"/>
  <c r="N537" i="2"/>
  <c r="P537" i="2" s="1"/>
  <c r="T537" i="2" s="1"/>
  <c r="BS537" i="3" s="1"/>
  <c r="N536" i="2"/>
  <c r="P536" i="2" s="1"/>
  <c r="T536" i="2" s="1"/>
  <c r="BS536" i="3" s="1"/>
  <c r="N535" i="2"/>
  <c r="P535" i="2" s="1"/>
  <c r="T535" i="2" s="1"/>
  <c r="BS535" i="3" s="1"/>
  <c r="N534" i="2"/>
  <c r="P534" i="2" s="1"/>
  <c r="T534" i="2" s="1"/>
  <c r="BS534" i="3" s="1"/>
  <c r="N533" i="2"/>
  <c r="P533" i="2" s="1"/>
  <c r="T533" i="2" s="1"/>
  <c r="BS533" i="3" s="1"/>
  <c r="N532" i="2"/>
  <c r="P532" i="2" s="1"/>
  <c r="T532" i="2" s="1"/>
  <c r="BS532" i="3" s="1"/>
  <c r="N531" i="2"/>
  <c r="P531" i="2" s="1"/>
  <c r="T531" i="2" s="1"/>
  <c r="BS531" i="3" s="1"/>
  <c r="N530" i="2"/>
  <c r="P530" i="2" s="1"/>
  <c r="T530" i="2" s="1"/>
  <c r="BS530" i="3" s="1"/>
  <c r="N529" i="2"/>
  <c r="P529" i="2" s="1"/>
  <c r="T529" i="2" s="1"/>
  <c r="BS529" i="3" s="1"/>
  <c r="N528" i="2"/>
  <c r="P528" i="2" s="1"/>
  <c r="T528" i="2" s="1"/>
  <c r="BS528" i="3" s="1"/>
  <c r="N527" i="2"/>
  <c r="P527" i="2" s="1"/>
  <c r="T527" i="2" s="1"/>
  <c r="BS527" i="3" s="1"/>
  <c r="N526" i="2"/>
  <c r="P526" i="2" s="1"/>
  <c r="T526" i="2" s="1"/>
  <c r="BS526" i="3" s="1"/>
  <c r="N525" i="2"/>
  <c r="P525" i="2" s="1"/>
  <c r="T525" i="2" s="1"/>
  <c r="BS525" i="3" s="1"/>
  <c r="N524" i="2"/>
  <c r="P524" i="2" s="1"/>
  <c r="T524" i="2" s="1"/>
  <c r="BS524" i="3" s="1"/>
  <c r="N523" i="2"/>
  <c r="P523" i="2" s="1"/>
  <c r="T523" i="2" s="1"/>
  <c r="BS523" i="3" s="1"/>
  <c r="N522" i="2"/>
  <c r="P522" i="2" s="1"/>
  <c r="T522" i="2" s="1"/>
  <c r="BS522" i="3" s="1"/>
  <c r="N521" i="2"/>
  <c r="P521" i="2" s="1"/>
  <c r="T521" i="2" s="1"/>
  <c r="BS521" i="3" s="1"/>
  <c r="N520" i="2"/>
  <c r="P520" i="2" s="1"/>
  <c r="T520" i="2" s="1"/>
  <c r="BS520" i="3" s="1"/>
  <c r="N519" i="2"/>
  <c r="P519" i="2" s="1"/>
  <c r="T519" i="2" s="1"/>
  <c r="BS519" i="3" s="1"/>
  <c r="N518" i="2"/>
  <c r="P518" i="2" s="1"/>
  <c r="T518" i="2" s="1"/>
  <c r="BS518" i="3" s="1"/>
  <c r="N517" i="2"/>
  <c r="P517" i="2" s="1"/>
  <c r="T517" i="2" s="1"/>
  <c r="BS517" i="3" s="1"/>
  <c r="N516" i="2"/>
  <c r="P516" i="2" s="1"/>
  <c r="T516" i="2" s="1"/>
  <c r="BS516" i="3" s="1"/>
  <c r="N515" i="2"/>
  <c r="P515" i="2" s="1"/>
  <c r="T515" i="2" s="1"/>
  <c r="BS515" i="3" s="1"/>
  <c r="N514" i="2"/>
  <c r="P514" i="2" s="1"/>
  <c r="T514" i="2" s="1"/>
  <c r="BS514" i="3" s="1"/>
  <c r="N513" i="2"/>
  <c r="P513" i="2" s="1"/>
  <c r="T513" i="2" s="1"/>
  <c r="BS513" i="3" s="1"/>
  <c r="N512" i="2"/>
  <c r="P512" i="2" s="1"/>
  <c r="T512" i="2" s="1"/>
  <c r="BS512" i="3" s="1"/>
  <c r="N511" i="2"/>
  <c r="P511" i="2" s="1"/>
  <c r="T511" i="2" s="1"/>
  <c r="BS511" i="3" s="1"/>
  <c r="N510" i="2"/>
  <c r="P510" i="2" s="1"/>
  <c r="T510" i="2" s="1"/>
  <c r="BS510" i="3" s="1"/>
  <c r="N509" i="2"/>
  <c r="P509" i="2" s="1"/>
  <c r="T509" i="2" s="1"/>
  <c r="BS509" i="3" s="1"/>
  <c r="N508" i="2"/>
  <c r="P508" i="2" s="1"/>
  <c r="T508" i="2" s="1"/>
  <c r="BS508" i="3" s="1"/>
  <c r="N507" i="2"/>
  <c r="P507" i="2" s="1"/>
  <c r="T507" i="2" s="1"/>
  <c r="BS507" i="3" s="1"/>
  <c r="N506" i="2"/>
  <c r="P506" i="2" s="1"/>
  <c r="T506" i="2" s="1"/>
  <c r="BS506" i="3" s="1"/>
  <c r="N505" i="2"/>
  <c r="P505" i="2" s="1"/>
  <c r="T505" i="2" s="1"/>
  <c r="BS505" i="3" s="1"/>
  <c r="N504" i="2"/>
  <c r="P504" i="2" s="1"/>
  <c r="T504" i="2" s="1"/>
  <c r="BS504" i="3" s="1"/>
  <c r="N503" i="2"/>
  <c r="P503" i="2" s="1"/>
  <c r="T503" i="2" s="1"/>
  <c r="BS503" i="3" s="1"/>
  <c r="N502" i="2"/>
  <c r="P502" i="2" s="1"/>
  <c r="T502" i="2" s="1"/>
  <c r="BS502" i="3" s="1"/>
  <c r="N501" i="2"/>
  <c r="P501" i="2" s="1"/>
  <c r="T501" i="2" s="1"/>
  <c r="BS501" i="3" s="1"/>
  <c r="N500" i="2"/>
  <c r="P500" i="2" s="1"/>
  <c r="T500" i="2" s="1"/>
  <c r="BS500" i="3" s="1"/>
  <c r="N499" i="2"/>
  <c r="P499" i="2" s="1"/>
  <c r="T499" i="2" s="1"/>
  <c r="BS499" i="3" s="1"/>
  <c r="N498" i="2"/>
  <c r="P498" i="2" s="1"/>
  <c r="T498" i="2" s="1"/>
  <c r="BS498" i="3" s="1"/>
  <c r="N497" i="2"/>
  <c r="P497" i="2" s="1"/>
  <c r="T497" i="2" s="1"/>
  <c r="BS497" i="3" s="1"/>
  <c r="N496" i="2"/>
  <c r="P496" i="2" s="1"/>
  <c r="T496" i="2" s="1"/>
  <c r="BS496" i="3" s="1"/>
  <c r="N495" i="2"/>
  <c r="P495" i="2" s="1"/>
  <c r="T495" i="2" s="1"/>
  <c r="BS495" i="3" s="1"/>
  <c r="N494" i="2"/>
  <c r="P494" i="2" s="1"/>
  <c r="T494" i="2" s="1"/>
  <c r="BS494" i="3" s="1"/>
  <c r="N493" i="2"/>
  <c r="P493" i="2" s="1"/>
  <c r="T493" i="2" s="1"/>
  <c r="BS493" i="3" s="1"/>
  <c r="N492" i="2"/>
  <c r="P492" i="2" s="1"/>
  <c r="T492" i="2" s="1"/>
  <c r="BS492" i="3" s="1"/>
  <c r="N491" i="2"/>
  <c r="P491" i="2" s="1"/>
  <c r="T491" i="2" s="1"/>
  <c r="BS491" i="3" s="1"/>
  <c r="N490" i="2"/>
  <c r="P490" i="2" s="1"/>
  <c r="T490" i="2" s="1"/>
  <c r="BS490" i="3" s="1"/>
  <c r="N489" i="2"/>
  <c r="P489" i="2" s="1"/>
  <c r="T489" i="2" s="1"/>
  <c r="BS489" i="3" s="1"/>
  <c r="N488" i="2"/>
  <c r="P488" i="2" s="1"/>
  <c r="T488" i="2" s="1"/>
  <c r="BS488" i="3" s="1"/>
  <c r="N487" i="2"/>
  <c r="P487" i="2" s="1"/>
  <c r="T487" i="2" s="1"/>
  <c r="BS487" i="3" s="1"/>
  <c r="N486" i="2"/>
  <c r="P486" i="2" s="1"/>
  <c r="T486" i="2" s="1"/>
  <c r="BS486" i="3" s="1"/>
  <c r="N485" i="2"/>
  <c r="P485" i="2" s="1"/>
  <c r="T485" i="2" s="1"/>
  <c r="BS485" i="3" s="1"/>
  <c r="N484" i="2"/>
  <c r="P484" i="2" s="1"/>
  <c r="T484" i="2" s="1"/>
  <c r="BS484" i="3" s="1"/>
  <c r="N483" i="2"/>
  <c r="P483" i="2" s="1"/>
  <c r="T483" i="2" s="1"/>
  <c r="BS483" i="3" s="1"/>
  <c r="N482" i="2"/>
  <c r="P482" i="2" s="1"/>
  <c r="T482" i="2" s="1"/>
  <c r="BS482" i="3" s="1"/>
  <c r="N481" i="2"/>
  <c r="P481" i="2" s="1"/>
  <c r="T481" i="2" s="1"/>
  <c r="BS481" i="3" s="1"/>
  <c r="N480" i="2"/>
  <c r="P480" i="2" s="1"/>
  <c r="T480" i="2" s="1"/>
  <c r="BS480" i="3" s="1"/>
  <c r="N479" i="2"/>
  <c r="P479" i="2" s="1"/>
  <c r="T479" i="2" s="1"/>
  <c r="BS479" i="3" s="1"/>
  <c r="N478" i="2"/>
  <c r="P478" i="2" s="1"/>
  <c r="T478" i="2" s="1"/>
  <c r="BS478" i="3" s="1"/>
  <c r="N477" i="2"/>
  <c r="P477" i="2" s="1"/>
  <c r="T477" i="2" s="1"/>
  <c r="BS477" i="3" s="1"/>
  <c r="N476" i="2"/>
  <c r="P476" i="2" s="1"/>
  <c r="T476" i="2" s="1"/>
  <c r="BS476" i="3" s="1"/>
  <c r="N475" i="2"/>
  <c r="P475" i="2" s="1"/>
  <c r="T475" i="2" s="1"/>
  <c r="BS475" i="3" s="1"/>
  <c r="N474" i="2"/>
  <c r="P474" i="2" s="1"/>
  <c r="T474" i="2" s="1"/>
  <c r="BS474" i="3" s="1"/>
  <c r="N473" i="2"/>
  <c r="P473" i="2" s="1"/>
  <c r="T473" i="2" s="1"/>
  <c r="BS473" i="3" s="1"/>
  <c r="N472" i="2"/>
  <c r="P472" i="2" s="1"/>
  <c r="T472" i="2" s="1"/>
  <c r="BS472" i="3" s="1"/>
  <c r="N471" i="2"/>
  <c r="P471" i="2" s="1"/>
  <c r="T471" i="2" s="1"/>
  <c r="BS471" i="3" s="1"/>
  <c r="N470" i="2"/>
  <c r="P470" i="2" s="1"/>
  <c r="T470" i="2" s="1"/>
  <c r="BS470" i="3" s="1"/>
  <c r="N469" i="2"/>
  <c r="P469" i="2" s="1"/>
  <c r="T469" i="2" s="1"/>
  <c r="BS469" i="3" s="1"/>
  <c r="N468" i="2"/>
  <c r="P468" i="2" s="1"/>
  <c r="T468" i="2" s="1"/>
  <c r="BS468" i="3" s="1"/>
  <c r="N467" i="2"/>
  <c r="P467" i="2" s="1"/>
  <c r="T467" i="2" s="1"/>
  <c r="BS467" i="3" s="1"/>
  <c r="N466" i="2"/>
  <c r="P466" i="2" s="1"/>
  <c r="T466" i="2" s="1"/>
  <c r="BS466" i="3" s="1"/>
  <c r="N465" i="2"/>
  <c r="P465" i="2" s="1"/>
  <c r="T465" i="2" s="1"/>
  <c r="BS465" i="3" s="1"/>
  <c r="N464" i="2"/>
  <c r="P464" i="2" s="1"/>
  <c r="T464" i="2" s="1"/>
  <c r="BS464" i="3" s="1"/>
  <c r="N463" i="2"/>
  <c r="P463" i="2" s="1"/>
  <c r="T463" i="2" s="1"/>
  <c r="BS463" i="3" s="1"/>
  <c r="N462" i="2"/>
  <c r="P462" i="2" s="1"/>
  <c r="T462" i="2" s="1"/>
  <c r="BS462" i="3" s="1"/>
  <c r="N461" i="2"/>
  <c r="P461" i="2" s="1"/>
  <c r="T461" i="2" s="1"/>
  <c r="BS461" i="3" s="1"/>
  <c r="N460" i="2"/>
  <c r="P460" i="2" s="1"/>
  <c r="T460" i="2" s="1"/>
  <c r="BS460" i="3" s="1"/>
  <c r="N459" i="2"/>
  <c r="P459" i="2" s="1"/>
  <c r="T459" i="2" s="1"/>
  <c r="BS459" i="3" s="1"/>
  <c r="N458" i="2"/>
  <c r="P458" i="2" s="1"/>
  <c r="T458" i="2" s="1"/>
  <c r="BS458" i="3" s="1"/>
  <c r="N457" i="2"/>
  <c r="P457" i="2" s="1"/>
  <c r="T457" i="2" s="1"/>
  <c r="BS457" i="3" s="1"/>
  <c r="N456" i="2"/>
  <c r="P456" i="2" s="1"/>
  <c r="T456" i="2" s="1"/>
  <c r="BS456" i="3" s="1"/>
  <c r="N455" i="2"/>
  <c r="P455" i="2" s="1"/>
  <c r="T455" i="2" s="1"/>
  <c r="BS455" i="3" s="1"/>
  <c r="N454" i="2"/>
  <c r="P454" i="2" s="1"/>
  <c r="T454" i="2" s="1"/>
  <c r="BS454" i="3" s="1"/>
  <c r="N453" i="2"/>
  <c r="P453" i="2" s="1"/>
  <c r="T453" i="2" s="1"/>
  <c r="BS453" i="3" s="1"/>
  <c r="N452" i="2"/>
  <c r="P452" i="2" s="1"/>
  <c r="T452" i="2" s="1"/>
  <c r="BS452" i="3" s="1"/>
  <c r="N451" i="2"/>
  <c r="P451" i="2" s="1"/>
  <c r="T451" i="2" s="1"/>
  <c r="BS451" i="3" s="1"/>
  <c r="N450" i="2"/>
  <c r="P450" i="2" s="1"/>
  <c r="T450" i="2" s="1"/>
  <c r="BS450" i="3" s="1"/>
  <c r="N449" i="2"/>
  <c r="P449" i="2" s="1"/>
  <c r="T449" i="2" s="1"/>
  <c r="BS449" i="3" s="1"/>
  <c r="N448" i="2"/>
  <c r="P448" i="2" s="1"/>
  <c r="T448" i="2" s="1"/>
  <c r="BS448" i="3" s="1"/>
  <c r="N447" i="2"/>
  <c r="P447" i="2" s="1"/>
  <c r="T447" i="2" s="1"/>
  <c r="BS447" i="3" s="1"/>
  <c r="N446" i="2"/>
  <c r="P446" i="2" s="1"/>
  <c r="T446" i="2" s="1"/>
  <c r="BS446" i="3" s="1"/>
  <c r="N445" i="2"/>
  <c r="P445" i="2" s="1"/>
  <c r="T445" i="2" s="1"/>
  <c r="BS445" i="3" s="1"/>
  <c r="N444" i="2"/>
  <c r="P444" i="2" s="1"/>
  <c r="T444" i="2" s="1"/>
  <c r="BS444" i="3" s="1"/>
  <c r="N443" i="2"/>
  <c r="P443" i="2" s="1"/>
  <c r="T443" i="2" s="1"/>
  <c r="BS443" i="3" s="1"/>
  <c r="N442" i="2"/>
  <c r="P442" i="2" s="1"/>
  <c r="T442" i="2" s="1"/>
  <c r="BS442" i="3" s="1"/>
  <c r="N441" i="2"/>
  <c r="P441" i="2" s="1"/>
  <c r="T441" i="2" s="1"/>
  <c r="BS441" i="3" s="1"/>
  <c r="N440" i="2"/>
  <c r="P440" i="2" s="1"/>
  <c r="T440" i="2" s="1"/>
  <c r="BS440" i="3" s="1"/>
  <c r="N439" i="2"/>
  <c r="P439" i="2" s="1"/>
  <c r="T439" i="2" s="1"/>
  <c r="BS439" i="3" s="1"/>
  <c r="N438" i="2"/>
  <c r="P438" i="2" s="1"/>
  <c r="T438" i="2" s="1"/>
  <c r="BS438" i="3" s="1"/>
  <c r="N437" i="2"/>
  <c r="P437" i="2" s="1"/>
  <c r="T437" i="2" s="1"/>
  <c r="BS437" i="3" s="1"/>
  <c r="N436" i="2"/>
  <c r="P436" i="2" s="1"/>
  <c r="T436" i="2" s="1"/>
  <c r="BS436" i="3" s="1"/>
  <c r="N435" i="2"/>
  <c r="P435" i="2" s="1"/>
  <c r="T435" i="2" s="1"/>
  <c r="BS435" i="3" s="1"/>
  <c r="N434" i="2"/>
  <c r="P434" i="2" s="1"/>
  <c r="T434" i="2" s="1"/>
  <c r="BS434" i="3" s="1"/>
  <c r="N433" i="2"/>
  <c r="P433" i="2" s="1"/>
  <c r="T433" i="2" s="1"/>
  <c r="BS433" i="3" s="1"/>
  <c r="N432" i="2"/>
  <c r="P432" i="2" s="1"/>
  <c r="T432" i="2" s="1"/>
  <c r="BS432" i="3" s="1"/>
  <c r="N431" i="2"/>
  <c r="P431" i="2" s="1"/>
  <c r="T431" i="2" s="1"/>
  <c r="BS431" i="3" s="1"/>
  <c r="N430" i="2"/>
  <c r="P430" i="2" s="1"/>
  <c r="T430" i="2" s="1"/>
  <c r="BS430" i="3" s="1"/>
  <c r="N429" i="2"/>
  <c r="P429" i="2" s="1"/>
  <c r="T429" i="2" s="1"/>
  <c r="BS429" i="3" s="1"/>
  <c r="N428" i="2"/>
  <c r="P428" i="2" s="1"/>
  <c r="T428" i="2" s="1"/>
  <c r="BS428" i="3" s="1"/>
  <c r="N427" i="2"/>
  <c r="P427" i="2" s="1"/>
  <c r="T427" i="2" s="1"/>
  <c r="BS427" i="3" s="1"/>
  <c r="N426" i="2"/>
  <c r="P426" i="2" s="1"/>
  <c r="T426" i="2" s="1"/>
  <c r="BS426" i="3" s="1"/>
  <c r="N425" i="2"/>
  <c r="P425" i="2" s="1"/>
  <c r="T425" i="2" s="1"/>
  <c r="BS425" i="3" s="1"/>
  <c r="N424" i="2"/>
  <c r="P424" i="2" s="1"/>
  <c r="T424" i="2" s="1"/>
  <c r="BS424" i="3" s="1"/>
  <c r="N423" i="2"/>
  <c r="P423" i="2" s="1"/>
  <c r="T423" i="2" s="1"/>
  <c r="BS423" i="3" s="1"/>
  <c r="N422" i="2"/>
  <c r="P422" i="2" s="1"/>
  <c r="T422" i="2" s="1"/>
  <c r="BS422" i="3" s="1"/>
  <c r="N421" i="2"/>
  <c r="P421" i="2" s="1"/>
  <c r="T421" i="2" s="1"/>
  <c r="BS421" i="3" s="1"/>
  <c r="N420" i="2"/>
  <c r="P420" i="2" s="1"/>
  <c r="T420" i="2" s="1"/>
  <c r="BS420" i="3" s="1"/>
  <c r="N419" i="2"/>
  <c r="P419" i="2" s="1"/>
  <c r="T419" i="2" s="1"/>
  <c r="BS419" i="3" s="1"/>
  <c r="N418" i="2"/>
  <c r="P418" i="2" s="1"/>
  <c r="T418" i="2" s="1"/>
  <c r="BS418" i="3" s="1"/>
  <c r="N417" i="2"/>
  <c r="P417" i="2" s="1"/>
  <c r="T417" i="2" s="1"/>
  <c r="BS417" i="3" s="1"/>
  <c r="N416" i="2"/>
  <c r="P416" i="2" s="1"/>
  <c r="T416" i="2" s="1"/>
  <c r="BS416" i="3" s="1"/>
  <c r="N415" i="2"/>
  <c r="P415" i="2" s="1"/>
  <c r="T415" i="2" s="1"/>
  <c r="BS415" i="3" s="1"/>
  <c r="N414" i="2"/>
  <c r="P414" i="2" s="1"/>
  <c r="T414" i="2" s="1"/>
  <c r="BS414" i="3" s="1"/>
  <c r="N413" i="2"/>
  <c r="P413" i="2" s="1"/>
  <c r="T413" i="2" s="1"/>
  <c r="BS413" i="3" s="1"/>
  <c r="N412" i="2"/>
  <c r="P412" i="2" s="1"/>
  <c r="T412" i="2" s="1"/>
  <c r="BS412" i="3" s="1"/>
  <c r="N411" i="2"/>
  <c r="P411" i="2" s="1"/>
  <c r="T411" i="2" s="1"/>
  <c r="BS411" i="3" s="1"/>
  <c r="N410" i="2"/>
  <c r="P410" i="2" s="1"/>
  <c r="T410" i="2" s="1"/>
  <c r="BS410" i="3" s="1"/>
  <c r="N409" i="2"/>
  <c r="P409" i="2" s="1"/>
  <c r="T409" i="2" s="1"/>
  <c r="BS409" i="3" s="1"/>
  <c r="N408" i="2"/>
  <c r="P408" i="2" s="1"/>
  <c r="T408" i="2" s="1"/>
  <c r="BS408" i="3" s="1"/>
  <c r="N407" i="2"/>
  <c r="P407" i="2" s="1"/>
  <c r="T407" i="2" s="1"/>
  <c r="BS407" i="3" s="1"/>
  <c r="N406" i="2"/>
  <c r="P406" i="2" s="1"/>
  <c r="T406" i="2" s="1"/>
  <c r="BS406" i="3" s="1"/>
  <c r="N405" i="2"/>
  <c r="P405" i="2" s="1"/>
  <c r="T405" i="2" s="1"/>
  <c r="BS405" i="3" s="1"/>
  <c r="N404" i="2"/>
  <c r="P404" i="2" s="1"/>
  <c r="T404" i="2" s="1"/>
  <c r="BS404" i="3" s="1"/>
  <c r="N403" i="2"/>
  <c r="P403" i="2" s="1"/>
  <c r="T403" i="2" s="1"/>
  <c r="BS403" i="3" s="1"/>
  <c r="N402" i="2"/>
  <c r="P402" i="2" s="1"/>
  <c r="T402" i="2" s="1"/>
  <c r="BS402" i="3" s="1"/>
  <c r="N401" i="2"/>
  <c r="P401" i="2" s="1"/>
  <c r="T401" i="2" s="1"/>
  <c r="BS401" i="3" s="1"/>
  <c r="N400" i="2"/>
  <c r="P400" i="2" s="1"/>
  <c r="T400" i="2" s="1"/>
  <c r="BS400" i="3" s="1"/>
  <c r="N399" i="2"/>
  <c r="P399" i="2" s="1"/>
  <c r="T399" i="2" s="1"/>
  <c r="BS399" i="3" s="1"/>
  <c r="N398" i="2"/>
  <c r="P398" i="2" s="1"/>
  <c r="T398" i="2" s="1"/>
  <c r="BS398" i="3" s="1"/>
  <c r="N397" i="2"/>
  <c r="P397" i="2" s="1"/>
  <c r="T397" i="2" s="1"/>
  <c r="BS397" i="3" s="1"/>
  <c r="N396" i="2"/>
  <c r="P396" i="2" s="1"/>
  <c r="T396" i="2" s="1"/>
  <c r="BS396" i="3" s="1"/>
  <c r="N395" i="2"/>
  <c r="P395" i="2" s="1"/>
  <c r="T395" i="2" s="1"/>
  <c r="BS395" i="3" s="1"/>
  <c r="N394" i="2"/>
  <c r="P394" i="2" s="1"/>
  <c r="T394" i="2" s="1"/>
  <c r="BS394" i="3" s="1"/>
  <c r="N393" i="2"/>
  <c r="P393" i="2" s="1"/>
  <c r="T393" i="2" s="1"/>
  <c r="BS393" i="3" s="1"/>
  <c r="N392" i="2"/>
  <c r="P392" i="2" s="1"/>
  <c r="T392" i="2" s="1"/>
  <c r="BS392" i="3" s="1"/>
  <c r="N391" i="2"/>
  <c r="P391" i="2" s="1"/>
  <c r="T391" i="2" s="1"/>
  <c r="BS391" i="3" s="1"/>
  <c r="N390" i="2"/>
  <c r="P390" i="2" s="1"/>
  <c r="T390" i="2" s="1"/>
  <c r="BS390" i="3" s="1"/>
  <c r="N389" i="2"/>
  <c r="P389" i="2" s="1"/>
  <c r="T389" i="2" s="1"/>
  <c r="BS389" i="3" s="1"/>
  <c r="N388" i="2"/>
  <c r="P388" i="2" s="1"/>
  <c r="T388" i="2" s="1"/>
  <c r="BS388" i="3" s="1"/>
  <c r="N387" i="2"/>
  <c r="P387" i="2" s="1"/>
  <c r="T387" i="2" s="1"/>
  <c r="BS387" i="3" s="1"/>
  <c r="N386" i="2"/>
  <c r="P386" i="2" s="1"/>
  <c r="T386" i="2" s="1"/>
  <c r="BS386" i="3" s="1"/>
  <c r="N385" i="2"/>
  <c r="P385" i="2" s="1"/>
  <c r="T385" i="2" s="1"/>
  <c r="BS385" i="3" s="1"/>
  <c r="N384" i="2"/>
  <c r="P384" i="2" s="1"/>
  <c r="T384" i="2" s="1"/>
  <c r="BS384" i="3" s="1"/>
  <c r="N383" i="2"/>
  <c r="P383" i="2" s="1"/>
  <c r="T383" i="2" s="1"/>
  <c r="BS383" i="3" s="1"/>
  <c r="N382" i="2"/>
  <c r="P382" i="2" s="1"/>
  <c r="T382" i="2" s="1"/>
  <c r="BS382" i="3" s="1"/>
  <c r="N381" i="2"/>
  <c r="P381" i="2" s="1"/>
  <c r="T381" i="2" s="1"/>
  <c r="BS381" i="3" s="1"/>
  <c r="N380" i="2"/>
  <c r="P380" i="2" s="1"/>
  <c r="T380" i="2" s="1"/>
  <c r="BS380" i="3" s="1"/>
  <c r="N379" i="2"/>
  <c r="P379" i="2" s="1"/>
  <c r="T379" i="2" s="1"/>
  <c r="BS379" i="3" s="1"/>
  <c r="N378" i="2"/>
  <c r="P378" i="2" s="1"/>
  <c r="T378" i="2" s="1"/>
  <c r="BS378" i="3" s="1"/>
  <c r="N377" i="2"/>
  <c r="P377" i="2" s="1"/>
  <c r="T377" i="2" s="1"/>
  <c r="BS377" i="3" s="1"/>
  <c r="N376" i="2"/>
  <c r="P376" i="2" s="1"/>
  <c r="T376" i="2" s="1"/>
  <c r="BS376" i="3" s="1"/>
  <c r="N375" i="2"/>
  <c r="P375" i="2" s="1"/>
  <c r="T375" i="2" s="1"/>
  <c r="BS375" i="3" s="1"/>
  <c r="N374" i="2"/>
  <c r="P374" i="2" s="1"/>
  <c r="T374" i="2" s="1"/>
  <c r="BS374" i="3" s="1"/>
  <c r="N373" i="2"/>
  <c r="P373" i="2" s="1"/>
  <c r="T373" i="2" s="1"/>
  <c r="BS373" i="3" s="1"/>
  <c r="N372" i="2"/>
  <c r="P372" i="2" s="1"/>
  <c r="T372" i="2" s="1"/>
  <c r="BS372" i="3" s="1"/>
  <c r="N371" i="2"/>
  <c r="P371" i="2" s="1"/>
  <c r="T371" i="2" s="1"/>
  <c r="BS371" i="3" s="1"/>
  <c r="N370" i="2"/>
  <c r="P370" i="2" s="1"/>
  <c r="T370" i="2" s="1"/>
  <c r="BS370" i="3" s="1"/>
  <c r="N369" i="2"/>
  <c r="P369" i="2" s="1"/>
  <c r="T369" i="2" s="1"/>
  <c r="BS369" i="3" s="1"/>
  <c r="N368" i="2"/>
  <c r="P368" i="2" s="1"/>
  <c r="T368" i="2" s="1"/>
  <c r="BS368" i="3" s="1"/>
  <c r="N367" i="2"/>
  <c r="P367" i="2" s="1"/>
  <c r="T367" i="2" s="1"/>
  <c r="BS367" i="3" s="1"/>
  <c r="N366" i="2"/>
  <c r="P366" i="2" s="1"/>
  <c r="T366" i="2" s="1"/>
  <c r="BS366" i="3" s="1"/>
  <c r="N365" i="2"/>
  <c r="P365" i="2" s="1"/>
  <c r="T365" i="2" s="1"/>
  <c r="BS365" i="3" s="1"/>
  <c r="N364" i="2"/>
  <c r="P364" i="2" s="1"/>
  <c r="T364" i="2" s="1"/>
  <c r="BS364" i="3" s="1"/>
  <c r="N363" i="2"/>
  <c r="P363" i="2" s="1"/>
  <c r="T363" i="2" s="1"/>
  <c r="BS363" i="3" s="1"/>
  <c r="N362" i="2"/>
  <c r="P362" i="2" s="1"/>
  <c r="T362" i="2" s="1"/>
  <c r="BS362" i="3" s="1"/>
  <c r="N361" i="2"/>
  <c r="P361" i="2" s="1"/>
  <c r="T361" i="2" s="1"/>
  <c r="BS361" i="3" s="1"/>
  <c r="N360" i="2"/>
  <c r="P360" i="2" s="1"/>
  <c r="T360" i="2" s="1"/>
  <c r="BS360" i="3" s="1"/>
  <c r="N359" i="2"/>
  <c r="P359" i="2" s="1"/>
  <c r="T359" i="2" s="1"/>
  <c r="BS359" i="3" s="1"/>
  <c r="N358" i="2"/>
  <c r="P358" i="2" s="1"/>
  <c r="T358" i="2" s="1"/>
  <c r="BS358" i="3" s="1"/>
  <c r="N357" i="2"/>
  <c r="P357" i="2" s="1"/>
  <c r="T357" i="2" s="1"/>
  <c r="BS357" i="3" s="1"/>
  <c r="N356" i="2"/>
  <c r="P356" i="2" s="1"/>
  <c r="T356" i="2" s="1"/>
  <c r="BS356" i="3" s="1"/>
  <c r="N355" i="2"/>
  <c r="P355" i="2" s="1"/>
  <c r="T355" i="2" s="1"/>
  <c r="BS355" i="3" s="1"/>
  <c r="N354" i="2"/>
  <c r="P354" i="2" s="1"/>
  <c r="T354" i="2" s="1"/>
  <c r="BS354" i="3" s="1"/>
  <c r="N353" i="2"/>
  <c r="P353" i="2" s="1"/>
  <c r="T353" i="2" s="1"/>
  <c r="BS353" i="3" s="1"/>
  <c r="N352" i="2"/>
  <c r="P352" i="2" s="1"/>
  <c r="T352" i="2" s="1"/>
  <c r="BS352" i="3" s="1"/>
  <c r="N351" i="2"/>
  <c r="P351" i="2" s="1"/>
  <c r="T351" i="2" s="1"/>
  <c r="BS351" i="3" s="1"/>
  <c r="N350" i="2"/>
  <c r="P350" i="2" s="1"/>
  <c r="T350" i="2" s="1"/>
  <c r="BS350" i="3" s="1"/>
  <c r="N349" i="2"/>
  <c r="P349" i="2" s="1"/>
  <c r="T349" i="2" s="1"/>
  <c r="BS349" i="3" s="1"/>
  <c r="N348" i="2"/>
  <c r="P348" i="2" s="1"/>
  <c r="T348" i="2" s="1"/>
  <c r="BS348" i="3" s="1"/>
  <c r="N347" i="2"/>
  <c r="P347" i="2" s="1"/>
  <c r="T347" i="2" s="1"/>
  <c r="BS347" i="3" s="1"/>
  <c r="N346" i="2"/>
  <c r="P346" i="2" s="1"/>
  <c r="T346" i="2" s="1"/>
  <c r="BS346" i="3" s="1"/>
  <c r="N345" i="2"/>
  <c r="P345" i="2" s="1"/>
  <c r="T345" i="2" s="1"/>
  <c r="BS345" i="3" s="1"/>
  <c r="N344" i="2"/>
  <c r="P344" i="2" s="1"/>
  <c r="T344" i="2" s="1"/>
  <c r="BS344" i="3" s="1"/>
  <c r="N343" i="2"/>
  <c r="P343" i="2" s="1"/>
  <c r="T343" i="2" s="1"/>
  <c r="BS343" i="3" s="1"/>
  <c r="N342" i="2"/>
  <c r="P342" i="2" s="1"/>
  <c r="T342" i="2" s="1"/>
  <c r="BS342" i="3" s="1"/>
  <c r="N341" i="2"/>
  <c r="P341" i="2" s="1"/>
  <c r="T341" i="2" s="1"/>
  <c r="BS341" i="3" s="1"/>
  <c r="N340" i="2"/>
  <c r="P340" i="2" s="1"/>
  <c r="T340" i="2" s="1"/>
  <c r="BS340" i="3" s="1"/>
  <c r="N339" i="2"/>
  <c r="P339" i="2" s="1"/>
  <c r="T339" i="2" s="1"/>
  <c r="BS339" i="3" s="1"/>
  <c r="N338" i="2"/>
  <c r="P338" i="2" s="1"/>
  <c r="T338" i="2" s="1"/>
  <c r="BS338" i="3" s="1"/>
  <c r="N337" i="2"/>
  <c r="P337" i="2" s="1"/>
  <c r="T337" i="2" s="1"/>
  <c r="BS337" i="3" s="1"/>
  <c r="N336" i="2"/>
  <c r="P336" i="2" s="1"/>
  <c r="T336" i="2" s="1"/>
  <c r="BS336" i="3" s="1"/>
  <c r="N335" i="2"/>
  <c r="P335" i="2" s="1"/>
  <c r="T335" i="2" s="1"/>
  <c r="BS335" i="3" s="1"/>
  <c r="N334" i="2"/>
  <c r="P334" i="2" s="1"/>
  <c r="T334" i="2" s="1"/>
  <c r="BS334" i="3" s="1"/>
  <c r="N333" i="2"/>
  <c r="P333" i="2" s="1"/>
  <c r="T333" i="2" s="1"/>
  <c r="BS333" i="3" s="1"/>
  <c r="N332" i="2"/>
  <c r="P332" i="2" s="1"/>
  <c r="T332" i="2" s="1"/>
  <c r="BS332" i="3" s="1"/>
  <c r="N331" i="2"/>
  <c r="P331" i="2" s="1"/>
  <c r="T331" i="2" s="1"/>
  <c r="BS331" i="3" s="1"/>
  <c r="N330" i="2"/>
  <c r="P330" i="2" s="1"/>
  <c r="T330" i="2" s="1"/>
  <c r="BS330" i="3" s="1"/>
  <c r="N329" i="2"/>
  <c r="P329" i="2" s="1"/>
  <c r="T329" i="2" s="1"/>
  <c r="BS329" i="3" s="1"/>
  <c r="N328" i="2"/>
  <c r="P328" i="2" s="1"/>
  <c r="T328" i="2" s="1"/>
  <c r="BS328" i="3" s="1"/>
  <c r="N327" i="2"/>
  <c r="P327" i="2" s="1"/>
  <c r="T327" i="2" s="1"/>
  <c r="BS327" i="3" s="1"/>
  <c r="N326" i="2"/>
  <c r="P326" i="2" s="1"/>
  <c r="T326" i="2" s="1"/>
  <c r="BS326" i="3" s="1"/>
  <c r="N325" i="2"/>
  <c r="P325" i="2" s="1"/>
  <c r="T325" i="2" s="1"/>
  <c r="BS325" i="3" s="1"/>
  <c r="N324" i="2"/>
  <c r="P324" i="2" s="1"/>
  <c r="T324" i="2" s="1"/>
  <c r="BS324" i="3" s="1"/>
  <c r="N323" i="2"/>
  <c r="P323" i="2" s="1"/>
  <c r="T323" i="2" s="1"/>
  <c r="BS323" i="3" s="1"/>
  <c r="N322" i="2"/>
  <c r="P322" i="2" s="1"/>
  <c r="T322" i="2" s="1"/>
  <c r="BS322" i="3" s="1"/>
  <c r="N321" i="2"/>
  <c r="P321" i="2" s="1"/>
  <c r="T321" i="2" s="1"/>
  <c r="BS321" i="3" s="1"/>
  <c r="N320" i="2"/>
  <c r="P320" i="2" s="1"/>
  <c r="T320" i="2" s="1"/>
  <c r="BS320" i="3" s="1"/>
  <c r="N319" i="2"/>
  <c r="P319" i="2" s="1"/>
  <c r="T319" i="2" s="1"/>
  <c r="BS319" i="3" s="1"/>
  <c r="N318" i="2"/>
  <c r="P318" i="2" s="1"/>
  <c r="T318" i="2" s="1"/>
  <c r="BS318" i="3" s="1"/>
  <c r="N317" i="2"/>
  <c r="P317" i="2" s="1"/>
  <c r="T317" i="2" s="1"/>
  <c r="BS317" i="3" s="1"/>
  <c r="N316" i="2"/>
  <c r="P316" i="2" s="1"/>
  <c r="T316" i="2" s="1"/>
  <c r="BS316" i="3" s="1"/>
  <c r="N315" i="2"/>
  <c r="P315" i="2" s="1"/>
  <c r="T315" i="2" s="1"/>
  <c r="BS315" i="3" s="1"/>
  <c r="N314" i="2"/>
  <c r="P314" i="2" s="1"/>
  <c r="T314" i="2" s="1"/>
  <c r="BS314" i="3" s="1"/>
  <c r="N313" i="2"/>
  <c r="P313" i="2" s="1"/>
  <c r="T313" i="2" s="1"/>
  <c r="BS313" i="3" s="1"/>
  <c r="N312" i="2"/>
  <c r="P312" i="2" s="1"/>
  <c r="T312" i="2" s="1"/>
  <c r="BS312" i="3" s="1"/>
  <c r="N311" i="2"/>
  <c r="P311" i="2" s="1"/>
  <c r="T311" i="2" s="1"/>
  <c r="BS311" i="3" s="1"/>
  <c r="N310" i="2"/>
  <c r="P310" i="2" s="1"/>
  <c r="T310" i="2" s="1"/>
  <c r="BS310" i="3" s="1"/>
  <c r="N309" i="2"/>
  <c r="P309" i="2" s="1"/>
  <c r="T309" i="2" s="1"/>
  <c r="BS309" i="3" s="1"/>
  <c r="N308" i="2"/>
  <c r="P308" i="2" s="1"/>
  <c r="T308" i="2" s="1"/>
  <c r="BS308" i="3" s="1"/>
  <c r="N307" i="2"/>
  <c r="P307" i="2" s="1"/>
  <c r="T307" i="2" s="1"/>
  <c r="BS307" i="3" s="1"/>
  <c r="N306" i="2"/>
  <c r="P306" i="2" s="1"/>
  <c r="T306" i="2" s="1"/>
  <c r="BS306" i="3" s="1"/>
  <c r="N305" i="2"/>
  <c r="P305" i="2" s="1"/>
  <c r="T305" i="2" s="1"/>
  <c r="BS305" i="3" s="1"/>
  <c r="N304" i="2"/>
  <c r="P304" i="2" s="1"/>
  <c r="T304" i="2" s="1"/>
  <c r="BS304" i="3" s="1"/>
  <c r="N303" i="2"/>
  <c r="P303" i="2" s="1"/>
  <c r="T303" i="2" s="1"/>
  <c r="BS303" i="3" s="1"/>
  <c r="N302" i="2"/>
  <c r="P302" i="2" s="1"/>
  <c r="T302" i="2" s="1"/>
  <c r="BS302" i="3" s="1"/>
  <c r="N301" i="2"/>
  <c r="P301" i="2" s="1"/>
  <c r="T301" i="2" s="1"/>
  <c r="BS301" i="3" s="1"/>
  <c r="N300" i="2"/>
  <c r="P300" i="2" s="1"/>
  <c r="T300" i="2" s="1"/>
  <c r="BS300" i="3" s="1"/>
  <c r="N299" i="2"/>
  <c r="P299" i="2" s="1"/>
  <c r="T299" i="2" s="1"/>
  <c r="BS299" i="3" s="1"/>
  <c r="N298" i="2"/>
  <c r="P298" i="2" s="1"/>
  <c r="T298" i="2" s="1"/>
  <c r="BS298" i="3" s="1"/>
  <c r="N297" i="2"/>
  <c r="P297" i="2" s="1"/>
  <c r="T297" i="2" s="1"/>
  <c r="BS297" i="3" s="1"/>
  <c r="N296" i="2"/>
  <c r="P296" i="2" s="1"/>
  <c r="T296" i="2" s="1"/>
  <c r="BS296" i="3" s="1"/>
  <c r="N295" i="2"/>
  <c r="P295" i="2" s="1"/>
  <c r="T295" i="2" s="1"/>
  <c r="BS295" i="3" s="1"/>
  <c r="N294" i="2"/>
  <c r="P294" i="2" s="1"/>
  <c r="T294" i="2" s="1"/>
  <c r="BS294" i="3" s="1"/>
  <c r="N293" i="2"/>
  <c r="P293" i="2" s="1"/>
  <c r="T293" i="2" s="1"/>
  <c r="BS293" i="3" s="1"/>
  <c r="N292" i="2"/>
  <c r="P292" i="2" s="1"/>
  <c r="T292" i="2" s="1"/>
  <c r="BS292" i="3" s="1"/>
  <c r="N291" i="2"/>
  <c r="P291" i="2" s="1"/>
  <c r="T291" i="2" s="1"/>
  <c r="BS291" i="3" s="1"/>
  <c r="N290" i="2"/>
  <c r="P290" i="2" s="1"/>
  <c r="T290" i="2" s="1"/>
  <c r="BS290" i="3" s="1"/>
  <c r="N289" i="2"/>
  <c r="P289" i="2" s="1"/>
  <c r="T289" i="2" s="1"/>
  <c r="BS289" i="3" s="1"/>
  <c r="N288" i="2"/>
  <c r="P288" i="2" s="1"/>
  <c r="T288" i="2" s="1"/>
  <c r="BS288" i="3" s="1"/>
  <c r="N287" i="2"/>
  <c r="P287" i="2" s="1"/>
  <c r="T287" i="2" s="1"/>
  <c r="BS287" i="3" s="1"/>
  <c r="N286" i="2"/>
  <c r="P286" i="2" s="1"/>
  <c r="T286" i="2" s="1"/>
  <c r="BS286" i="3" s="1"/>
  <c r="N285" i="2"/>
  <c r="P285" i="2" s="1"/>
  <c r="T285" i="2" s="1"/>
  <c r="BS285" i="3" s="1"/>
  <c r="N284" i="2"/>
  <c r="P284" i="2" s="1"/>
  <c r="T284" i="2" s="1"/>
  <c r="BS284" i="3" s="1"/>
  <c r="N283" i="2"/>
  <c r="P283" i="2" s="1"/>
  <c r="T283" i="2" s="1"/>
  <c r="BS283" i="3" s="1"/>
  <c r="N282" i="2"/>
  <c r="P282" i="2" s="1"/>
  <c r="T282" i="2" s="1"/>
  <c r="BS282" i="3" s="1"/>
  <c r="N281" i="2"/>
  <c r="P281" i="2" s="1"/>
  <c r="T281" i="2" s="1"/>
  <c r="BS281" i="3" s="1"/>
  <c r="N280" i="2"/>
  <c r="P280" i="2" s="1"/>
  <c r="T280" i="2" s="1"/>
  <c r="BS280" i="3" s="1"/>
  <c r="N279" i="2"/>
  <c r="P279" i="2" s="1"/>
  <c r="T279" i="2" s="1"/>
  <c r="BS279" i="3" s="1"/>
  <c r="N278" i="2"/>
  <c r="P278" i="2" s="1"/>
  <c r="T278" i="2" s="1"/>
  <c r="BS278" i="3" s="1"/>
  <c r="N277" i="2"/>
  <c r="P277" i="2" s="1"/>
  <c r="T277" i="2" s="1"/>
  <c r="BS277" i="3" s="1"/>
  <c r="N276" i="2"/>
  <c r="P276" i="2" s="1"/>
  <c r="T276" i="2" s="1"/>
  <c r="BS276" i="3" s="1"/>
  <c r="N275" i="2"/>
  <c r="P275" i="2" s="1"/>
  <c r="T275" i="2" s="1"/>
  <c r="BS275" i="3" s="1"/>
  <c r="N274" i="2"/>
  <c r="P274" i="2" s="1"/>
  <c r="T274" i="2" s="1"/>
  <c r="BS274" i="3" s="1"/>
  <c r="N273" i="2"/>
  <c r="P273" i="2" s="1"/>
  <c r="T273" i="2" s="1"/>
  <c r="BS273" i="3" s="1"/>
  <c r="N272" i="2"/>
  <c r="P272" i="2" s="1"/>
  <c r="T272" i="2" s="1"/>
  <c r="BS272" i="3" s="1"/>
  <c r="N271" i="2"/>
  <c r="P271" i="2" s="1"/>
  <c r="T271" i="2" s="1"/>
  <c r="BS271" i="3" s="1"/>
  <c r="N270" i="2"/>
  <c r="P270" i="2" s="1"/>
  <c r="T270" i="2" s="1"/>
  <c r="BS270" i="3" s="1"/>
  <c r="N269" i="2"/>
  <c r="P269" i="2" s="1"/>
  <c r="T269" i="2" s="1"/>
  <c r="BS269" i="3" s="1"/>
  <c r="N268" i="2"/>
  <c r="P268" i="2" s="1"/>
  <c r="T268" i="2" s="1"/>
  <c r="BS268" i="3" s="1"/>
  <c r="N267" i="2"/>
  <c r="P267" i="2" s="1"/>
  <c r="T267" i="2" s="1"/>
  <c r="BS267" i="3" s="1"/>
  <c r="N266" i="2"/>
  <c r="P266" i="2" s="1"/>
  <c r="T266" i="2" s="1"/>
  <c r="BS266" i="3" s="1"/>
  <c r="N265" i="2"/>
  <c r="P265" i="2" s="1"/>
  <c r="T265" i="2" s="1"/>
  <c r="BS265" i="3" s="1"/>
  <c r="N264" i="2"/>
  <c r="P264" i="2" s="1"/>
  <c r="T264" i="2" s="1"/>
  <c r="BS264" i="3" s="1"/>
  <c r="N263" i="2"/>
  <c r="P263" i="2" s="1"/>
  <c r="T263" i="2" s="1"/>
  <c r="BS263" i="3" s="1"/>
  <c r="N262" i="2"/>
  <c r="P262" i="2" s="1"/>
  <c r="T262" i="2" s="1"/>
  <c r="BS262" i="3" s="1"/>
  <c r="N261" i="2"/>
  <c r="P261" i="2" s="1"/>
  <c r="T261" i="2" s="1"/>
  <c r="BS261" i="3" s="1"/>
  <c r="N260" i="2"/>
  <c r="P260" i="2" s="1"/>
  <c r="T260" i="2" s="1"/>
  <c r="BS260" i="3" s="1"/>
  <c r="N259" i="2"/>
  <c r="P259" i="2" s="1"/>
  <c r="T259" i="2" s="1"/>
  <c r="BS259" i="3" s="1"/>
  <c r="N258" i="2"/>
  <c r="P258" i="2" s="1"/>
  <c r="T258" i="2" s="1"/>
  <c r="BS258" i="3" s="1"/>
  <c r="N257" i="2"/>
  <c r="P257" i="2" s="1"/>
  <c r="T257" i="2" s="1"/>
  <c r="BS257" i="3" s="1"/>
  <c r="N256" i="2"/>
  <c r="P256" i="2" s="1"/>
  <c r="T256" i="2" s="1"/>
  <c r="BS256" i="3" s="1"/>
  <c r="N255" i="2"/>
  <c r="P255" i="2" s="1"/>
  <c r="T255" i="2" s="1"/>
  <c r="BS255" i="3" s="1"/>
  <c r="N254" i="2"/>
  <c r="P254" i="2" s="1"/>
  <c r="T254" i="2" s="1"/>
  <c r="BS254" i="3" s="1"/>
  <c r="N253" i="2"/>
  <c r="P253" i="2" s="1"/>
  <c r="T253" i="2" s="1"/>
  <c r="BS253" i="3" s="1"/>
  <c r="N252" i="2"/>
  <c r="P252" i="2" s="1"/>
  <c r="T252" i="2" s="1"/>
  <c r="BS252" i="3" s="1"/>
  <c r="N251" i="2"/>
  <c r="P251" i="2" s="1"/>
  <c r="T251" i="2" s="1"/>
  <c r="BS251" i="3" s="1"/>
  <c r="N250" i="2"/>
  <c r="P250" i="2" s="1"/>
  <c r="T250" i="2" s="1"/>
  <c r="BS250" i="3" s="1"/>
  <c r="N249" i="2"/>
  <c r="P249" i="2" s="1"/>
  <c r="T249" i="2" s="1"/>
  <c r="BS249" i="3" s="1"/>
  <c r="N248" i="2"/>
  <c r="P248" i="2" s="1"/>
  <c r="T248" i="2" s="1"/>
  <c r="BS248" i="3" s="1"/>
  <c r="N247" i="2"/>
  <c r="P247" i="2" s="1"/>
  <c r="T247" i="2" s="1"/>
  <c r="BS247" i="3" s="1"/>
  <c r="N246" i="2"/>
  <c r="P246" i="2" s="1"/>
  <c r="T246" i="2" s="1"/>
  <c r="BS246" i="3" s="1"/>
  <c r="N245" i="2"/>
  <c r="P245" i="2" s="1"/>
  <c r="T245" i="2" s="1"/>
  <c r="BS245" i="3" s="1"/>
  <c r="N244" i="2"/>
  <c r="P244" i="2" s="1"/>
  <c r="T244" i="2" s="1"/>
  <c r="BS244" i="3" s="1"/>
  <c r="N243" i="2"/>
  <c r="P243" i="2" s="1"/>
  <c r="T243" i="2" s="1"/>
  <c r="BS243" i="3" s="1"/>
  <c r="N242" i="2"/>
  <c r="P242" i="2" s="1"/>
  <c r="T242" i="2" s="1"/>
  <c r="BS242" i="3" s="1"/>
  <c r="N241" i="2"/>
  <c r="P241" i="2" s="1"/>
  <c r="T241" i="2" s="1"/>
  <c r="BS241" i="3" s="1"/>
  <c r="N240" i="2"/>
  <c r="P240" i="2" s="1"/>
  <c r="T240" i="2" s="1"/>
  <c r="BS240" i="3" s="1"/>
  <c r="N239" i="2"/>
  <c r="P239" i="2" s="1"/>
  <c r="T239" i="2" s="1"/>
  <c r="BS239" i="3" s="1"/>
  <c r="N238" i="2"/>
  <c r="P238" i="2" s="1"/>
  <c r="T238" i="2" s="1"/>
  <c r="BS238" i="3" s="1"/>
  <c r="N237" i="2"/>
  <c r="P237" i="2" s="1"/>
  <c r="T237" i="2" s="1"/>
  <c r="BS237" i="3" s="1"/>
  <c r="N236" i="2"/>
  <c r="P236" i="2" s="1"/>
  <c r="T236" i="2" s="1"/>
  <c r="BS236" i="3" s="1"/>
  <c r="N235" i="2"/>
  <c r="P235" i="2" s="1"/>
  <c r="T235" i="2" s="1"/>
  <c r="BS235" i="3" s="1"/>
  <c r="N234" i="2"/>
  <c r="P234" i="2" s="1"/>
  <c r="T234" i="2" s="1"/>
  <c r="BS234" i="3" s="1"/>
  <c r="N233" i="2"/>
  <c r="P233" i="2" s="1"/>
  <c r="T233" i="2" s="1"/>
  <c r="BS233" i="3" s="1"/>
  <c r="N232" i="2"/>
  <c r="P232" i="2" s="1"/>
  <c r="T232" i="2" s="1"/>
  <c r="BS232" i="3" s="1"/>
  <c r="N231" i="2"/>
  <c r="P231" i="2" s="1"/>
  <c r="T231" i="2" s="1"/>
  <c r="BS231" i="3" s="1"/>
  <c r="N230" i="2"/>
  <c r="P230" i="2" s="1"/>
  <c r="T230" i="2" s="1"/>
  <c r="BS230" i="3" s="1"/>
  <c r="N229" i="2"/>
  <c r="P229" i="2" s="1"/>
  <c r="T229" i="2" s="1"/>
  <c r="BS229" i="3" s="1"/>
  <c r="N228" i="2"/>
  <c r="P228" i="2" s="1"/>
  <c r="T228" i="2" s="1"/>
  <c r="BS228" i="3" s="1"/>
  <c r="N227" i="2"/>
  <c r="P227" i="2" s="1"/>
  <c r="T227" i="2" s="1"/>
  <c r="BS227" i="3" s="1"/>
  <c r="N226" i="2"/>
  <c r="P226" i="2" s="1"/>
  <c r="T226" i="2" s="1"/>
  <c r="BS226" i="3" s="1"/>
  <c r="N225" i="2"/>
  <c r="P225" i="2" s="1"/>
  <c r="T225" i="2" s="1"/>
  <c r="BS225" i="3" s="1"/>
  <c r="N224" i="2"/>
  <c r="P224" i="2" s="1"/>
  <c r="T224" i="2" s="1"/>
  <c r="BS224" i="3" s="1"/>
  <c r="N223" i="2"/>
  <c r="P223" i="2" s="1"/>
  <c r="T223" i="2" s="1"/>
  <c r="BS223" i="3" s="1"/>
  <c r="N222" i="2"/>
  <c r="P222" i="2" s="1"/>
  <c r="T222" i="2" s="1"/>
  <c r="BS222" i="3" s="1"/>
  <c r="N221" i="2"/>
  <c r="P221" i="2" s="1"/>
  <c r="T221" i="2" s="1"/>
  <c r="BS221" i="3" s="1"/>
  <c r="N220" i="2"/>
  <c r="P220" i="2" s="1"/>
  <c r="T220" i="2" s="1"/>
  <c r="BS220" i="3" s="1"/>
  <c r="N219" i="2"/>
  <c r="P219" i="2" s="1"/>
  <c r="T219" i="2" s="1"/>
  <c r="BS219" i="3" s="1"/>
  <c r="N218" i="2"/>
  <c r="P218" i="2" s="1"/>
  <c r="T218" i="2" s="1"/>
  <c r="BS218" i="3" s="1"/>
  <c r="N217" i="2"/>
  <c r="P217" i="2" s="1"/>
  <c r="T217" i="2" s="1"/>
  <c r="BS217" i="3" s="1"/>
  <c r="N216" i="2"/>
  <c r="P216" i="2" s="1"/>
  <c r="T216" i="2" s="1"/>
  <c r="BS216" i="3" s="1"/>
  <c r="N215" i="2"/>
  <c r="P215" i="2" s="1"/>
  <c r="T215" i="2" s="1"/>
  <c r="BS215" i="3" s="1"/>
  <c r="N214" i="2"/>
  <c r="P214" i="2" s="1"/>
  <c r="T214" i="2" s="1"/>
  <c r="BS214" i="3" s="1"/>
  <c r="N213" i="2"/>
  <c r="P213" i="2" s="1"/>
  <c r="T213" i="2" s="1"/>
  <c r="BS213" i="3" s="1"/>
  <c r="N212" i="2"/>
  <c r="P212" i="2" s="1"/>
  <c r="T212" i="2" s="1"/>
  <c r="BS212" i="3" s="1"/>
  <c r="N211" i="2"/>
  <c r="P211" i="2" s="1"/>
  <c r="T211" i="2" s="1"/>
  <c r="BS211" i="3" s="1"/>
  <c r="N210" i="2"/>
  <c r="P210" i="2" s="1"/>
  <c r="T210" i="2" s="1"/>
  <c r="BS210" i="3" s="1"/>
  <c r="N209" i="2"/>
  <c r="P209" i="2" s="1"/>
  <c r="T209" i="2" s="1"/>
  <c r="BS209" i="3" s="1"/>
  <c r="N208" i="2"/>
  <c r="P208" i="2" s="1"/>
  <c r="T208" i="2" s="1"/>
  <c r="BS208" i="3" s="1"/>
  <c r="N207" i="2"/>
  <c r="P207" i="2" s="1"/>
  <c r="T207" i="2" s="1"/>
  <c r="BS207" i="3" s="1"/>
  <c r="N206" i="2"/>
  <c r="P206" i="2" s="1"/>
  <c r="T206" i="2" s="1"/>
  <c r="BS206" i="3" s="1"/>
  <c r="N205" i="2"/>
  <c r="P205" i="2" s="1"/>
  <c r="T205" i="2" s="1"/>
  <c r="BS205" i="3" s="1"/>
  <c r="N204" i="2"/>
  <c r="P204" i="2" s="1"/>
  <c r="T204" i="2" s="1"/>
  <c r="BS204" i="3" s="1"/>
  <c r="N203" i="2"/>
  <c r="P203" i="2" s="1"/>
  <c r="T203" i="2" s="1"/>
  <c r="BS203" i="3" s="1"/>
  <c r="N202" i="2"/>
  <c r="P202" i="2" s="1"/>
  <c r="T202" i="2" s="1"/>
  <c r="BS202" i="3" s="1"/>
  <c r="N201" i="2"/>
  <c r="P201" i="2" s="1"/>
  <c r="T201" i="2" s="1"/>
  <c r="BS201" i="3" s="1"/>
  <c r="N200" i="2"/>
  <c r="P200" i="2" s="1"/>
  <c r="T200" i="2" s="1"/>
  <c r="BS200" i="3" s="1"/>
  <c r="N199" i="2"/>
  <c r="P199" i="2" s="1"/>
  <c r="T199" i="2" s="1"/>
  <c r="BS199" i="3" s="1"/>
  <c r="N198" i="2"/>
  <c r="P198" i="2" s="1"/>
  <c r="T198" i="2" s="1"/>
  <c r="BS198" i="3" s="1"/>
  <c r="N197" i="2"/>
  <c r="P197" i="2" s="1"/>
  <c r="T197" i="2" s="1"/>
  <c r="BS197" i="3" s="1"/>
  <c r="N196" i="2"/>
  <c r="P196" i="2" s="1"/>
  <c r="T196" i="2" s="1"/>
  <c r="BS196" i="3" s="1"/>
  <c r="N195" i="2"/>
  <c r="P195" i="2" s="1"/>
  <c r="T195" i="2" s="1"/>
  <c r="BS195" i="3" s="1"/>
  <c r="N194" i="2"/>
  <c r="P194" i="2" s="1"/>
  <c r="T194" i="2" s="1"/>
  <c r="BS194" i="3" s="1"/>
  <c r="N193" i="2"/>
  <c r="P193" i="2" s="1"/>
  <c r="T193" i="2" s="1"/>
  <c r="BS193" i="3" s="1"/>
  <c r="N192" i="2"/>
  <c r="P192" i="2" s="1"/>
  <c r="T192" i="2" s="1"/>
  <c r="BS192" i="3" s="1"/>
  <c r="N191" i="2"/>
  <c r="P191" i="2" s="1"/>
  <c r="T191" i="2" s="1"/>
  <c r="BS191" i="3" s="1"/>
  <c r="N190" i="2"/>
  <c r="P190" i="2" s="1"/>
  <c r="T190" i="2" s="1"/>
  <c r="BS190" i="3" s="1"/>
  <c r="N189" i="2"/>
  <c r="P189" i="2" s="1"/>
  <c r="T189" i="2" s="1"/>
  <c r="BS189" i="3" s="1"/>
  <c r="N188" i="2"/>
  <c r="P188" i="2" s="1"/>
  <c r="T188" i="2" s="1"/>
  <c r="BS188" i="3" s="1"/>
  <c r="N187" i="2"/>
  <c r="P187" i="2" s="1"/>
  <c r="T187" i="2" s="1"/>
  <c r="BS187" i="3" s="1"/>
  <c r="N186" i="2"/>
  <c r="P186" i="2" s="1"/>
  <c r="T186" i="2" s="1"/>
  <c r="BS186" i="3" s="1"/>
  <c r="N185" i="2"/>
  <c r="P185" i="2" s="1"/>
  <c r="T185" i="2" s="1"/>
  <c r="BS185" i="3" s="1"/>
  <c r="N184" i="2"/>
  <c r="P184" i="2" s="1"/>
  <c r="T184" i="2" s="1"/>
  <c r="BS184" i="3" s="1"/>
  <c r="N183" i="2"/>
  <c r="P183" i="2" s="1"/>
  <c r="T183" i="2" s="1"/>
  <c r="BS183" i="3" s="1"/>
  <c r="N182" i="2"/>
  <c r="P182" i="2" s="1"/>
  <c r="T182" i="2" s="1"/>
  <c r="BS182" i="3" s="1"/>
  <c r="N181" i="2"/>
  <c r="P181" i="2" s="1"/>
  <c r="T181" i="2" s="1"/>
  <c r="BS181" i="3" s="1"/>
  <c r="N180" i="2"/>
  <c r="P180" i="2" s="1"/>
  <c r="T180" i="2" s="1"/>
  <c r="BS180" i="3" s="1"/>
  <c r="N179" i="2"/>
  <c r="P179" i="2" s="1"/>
  <c r="T179" i="2" s="1"/>
  <c r="BS179" i="3" s="1"/>
  <c r="N178" i="2"/>
  <c r="P178" i="2" s="1"/>
  <c r="T178" i="2" s="1"/>
  <c r="BS178" i="3" s="1"/>
  <c r="N177" i="2"/>
  <c r="P177" i="2" s="1"/>
  <c r="T177" i="2" s="1"/>
  <c r="BS177" i="3" s="1"/>
  <c r="N176" i="2"/>
  <c r="P176" i="2" s="1"/>
  <c r="T176" i="2" s="1"/>
  <c r="BS176" i="3" s="1"/>
  <c r="N175" i="2"/>
  <c r="P175" i="2" s="1"/>
  <c r="T175" i="2" s="1"/>
  <c r="BS175" i="3" s="1"/>
  <c r="N174" i="2"/>
  <c r="P174" i="2" s="1"/>
  <c r="T174" i="2" s="1"/>
  <c r="BS174" i="3" s="1"/>
  <c r="N173" i="2"/>
  <c r="P173" i="2" s="1"/>
  <c r="T173" i="2" s="1"/>
  <c r="BS173" i="3" s="1"/>
  <c r="N172" i="2"/>
  <c r="P172" i="2" s="1"/>
  <c r="T172" i="2" s="1"/>
  <c r="BS172" i="3" s="1"/>
  <c r="N171" i="2"/>
  <c r="P171" i="2" s="1"/>
  <c r="T171" i="2" s="1"/>
  <c r="BS171" i="3" s="1"/>
  <c r="N170" i="2"/>
  <c r="P170" i="2" s="1"/>
  <c r="T170" i="2" s="1"/>
  <c r="BS170" i="3" s="1"/>
  <c r="N169" i="2"/>
  <c r="P169" i="2" s="1"/>
  <c r="T169" i="2" s="1"/>
  <c r="BS169" i="3" s="1"/>
  <c r="N168" i="2"/>
  <c r="P168" i="2" s="1"/>
  <c r="T168" i="2" s="1"/>
  <c r="BS168" i="3" s="1"/>
  <c r="N167" i="2"/>
  <c r="P167" i="2" s="1"/>
  <c r="T167" i="2" s="1"/>
  <c r="BS167" i="3" s="1"/>
  <c r="N166" i="2"/>
  <c r="P166" i="2" s="1"/>
  <c r="T166" i="2" s="1"/>
  <c r="BS166" i="3" s="1"/>
  <c r="N165" i="2"/>
  <c r="P165" i="2" s="1"/>
  <c r="T165" i="2" s="1"/>
  <c r="BS165" i="3" s="1"/>
  <c r="N164" i="2"/>
  <c r="P164" i="2" s="1"/>
  <c r="T164" i="2" s="1"/>
  <c r="BS164" i="3" s="1"/>
  <c r="N163" i="2"/>
  <c r="P163" i="2" s="1"/>
  <c r="T163" i="2" s="1"/>
  <c r="BS163" i="3" s="1"/>
  <c r="N162" i="2"/>
  <c r="P162" i="2" s="1"/>
  <c r="T162" i="2" s="1"/>
  <c r="BS162" i="3" s="1"/>
  <c r="N161" i="2"/>
  <c r="P161" i="2" s="1"/>
  <c r="T161" i="2" s="1"/>
  <c r="BS161" i="3" s="1"/>
  <c r="N160" i="2"/>
  <c r="P160" i="2" s="1"/>
  <c r="T160" i="2" s="1"/>
  <c r="BS160" i="3" s="1"/>
  <c r="N159" i="2"/>
  <c r="P159" i="2" s="1"/>
  <c r="T159" i="2" s="1"/>
  <c r="BS159" i="3" s="1"/>
  <c r="N158" i="2"/>
  <c r="P158" i="2" s="1"/>
  <c r="T158" i="2" s="1"/>
  <c r="BS158" i="3" s="1"/>
  <c r="N157" i="2"/>
  <c r="P157" i="2" s="1"/>
  <c r="T157" i="2" s="1"/>
  <c r="BS157" i="3" s="1"/>
  <c r="N156" i="2"/>
  <c r="P156" i="2" s="1"/>
  <c r="T156" i="2" s="1"/>
  <c r="BS156" i="3" s="1"/>
  <c r="N155" i="2"/>
  <c r="P155" i="2" s="1"/>
  <c r="T155" i="2" s="1"/>
  <c r="BS155" i="3" s="1"/>
  <c r="N154" i="2"/>
  <c r="P154" i="2" s="1"/>
  <c r="T154" i="2" s="1"/>
  <c r="BS154" i="3" s="1"/>
  <c r="N153" i="2"/>
  <c r="P153" i="2" s="1"/>
  <c r="T153" i="2" s="1"/>
  <c r="BS153" i="3" s="1"/>
  <c r="N152" i="2"/>
  <c r="P152" i="2" s="1"/>
  <c r="T152" i="2" s="1"/>
  <c r="BS152" i="3" s="1"/>
  <c r="N151" i="2"/>
  <c r="P151" i="2" s="1"/>
  <c r="T151" i="2" s="1"/>
  <c r="BS151" i="3" s="1"/>
  <c r="N150" i="2"/>
  <c r="P150" i="2" s="1"/>
  <c r="T150" i="2" s="1"/>
  <c r="BS150" i="3" s="1"/>
  <c r="N149" i="2"/>
  <c r="P149" i="2" s="1"/>
  <c r="T149" i="2" s="1"/>
  <c r="BS149" i="3" s="1"/>
  <c r="N148" i="2"/>
  <c r="P148" i="2" s="1"/>
  <c r="T148" i="2" s="1"/>
  <c r="BS148" i="3" s="1"/>
  <c r="N147" i="2"/>
  <c r="P147" i="2" s="1"/>
  <c r="T147" i="2" s="1"/>
  <c r="BS147" i="3" s="1"/>
  <c r="N146" i="2"/>
  <c r="P146" i="2" s="1"/>
  <c r="T146" i="2" s="1"/>
  <c r="BS146" i="3" s="1"/>
  <c r="N145" i="2"/>
  <c r="P145" i="2" s="1"/>
  <c r="T145" i="2" s="1"/>
  <c r="BS145" i="3" s="1"/>
  <c r="N144" i="2"/>
  <c r="P144" i="2" s="1"/>
  <c r="T144" i="2" s="1"/>
  <c r="BS144" i="3" s="1"/>
  <c r="N143" i="2"/>
  <c r="P143" i="2" s="1"/>
  <c r="T143" i="2" s="1"/>
  <c r="BS143" i="3" s="1"/>
  <c r="N142" i="2"/>
  <c r="P142" i="2" s="1"/>
  <c r="T142" i="2" s="1"/>
  <c r="BS142" i="3" s="1"/>
  <c r="N141" i="2"/>
  <c r="P141" i="2" s="1"/>
  <c r="T141" i="2" s="1"/>
  <c r="BS141" i="3" s="1"/>
  <c r="N140" i="2"/>
  <c r="P140" i="2" s="1"/>
  <c r="T140" i="2" s="1"/>
  <c r="BS140" i="3" s="1"/>
  <c r="N139" i="2"/>
  <c r="P139" i="2" s="1"/>
  <c r="T139" i="2" s="1"/>
  <c r="BS139" i="3" s="1"/>
  <c r="N138" i="2"/>
  <c r="P138" i="2" s="1"/>
  <c r="T138" i="2" s="1"/>
  <c r="BS138" i="3" s="1"/>
  <c r="N137" i="2"/>
  <c r="P137" i="2" s="1"/>
  <c r="T137" i="2" s="1"/>
  <c r="BS137" i="3" s="1"/>
  <c r="N136" i="2"/>
  <c r="P136" i="2" s="1"/>
  <c r="T136" i="2" s="1"/>
  <c r="BS136" i="3" s="1"/>
  <c r="N135" i="2"/>
  <c r="P135" i="2" s="1"/>
  <c r="T135" i="2" s="1"/>
  <c r="BS135" i="3" s="1"/>
  <c r="N134" i="2"/>
  <c r="P134" i="2" s="1"/>
  <c r="T134" i="2" s="1"/>
  <c r="BS134" i="3" s="1"/>
  <c r="N133" i="2"/>
  <c r="P133" i="2" s="1"/>
  <c r="T133" i="2" s="1"/>
  <c r="BS133" i="3" s="1"/>
  <c r="N132" i="2"/>
  <c r="P132" i="2" s="1"/>
  <c r="T132" i="2" s="1"/>
  <c r="BS132" i="3" s="1"/>
  <c r="N131" i="2"/>
  <c r="P131" i="2" s="1"/>
  <c r="T131" i="2" s="1"/>
  <c r="BS131" i="3" s="1"/>
  <c r="N130" i="2"/>
  <c r="P130" i="2" s="1"/>
  <c r="T130" i="2" s="1"/>
  <c r="BS130" i="3" s="1"/>
  <c r="N129" i="2"/>
  <c r="P129" i="2" s="1"/>
  <c r="T129" i="2" s="1"/>
  <c r="BS129" i="3" s="1"/>
  <c r="N128" i="2"/>
  <c r="P128" i="2" s="1"/>
  <c r="T128" i="2" s="1"/>
  <c r="BS128" i="3" s="1"/>
  <c r="N127" i="2"/>
  <c r="P127" i="2" s="1"/>
  <c r="T127" i="2" s="1"/>
  <c r="BS127" i="3" s="1"/>
  <c r="N126" i="2"/>
  <c r="P126" i="2" s="1"/>
  <c r="T126" i="2" s="1"/>
  <c r="BS126" i="3" s="1"/>
  <c r="N125" i="2"/>
  <c r="P125" i="2" s="1"/>
  <c r="T125" i="2" s="1"/>
  <c r="BS125" i="3" s="1"/>
  <c r="N124" i="2"/>
  <c r="P124" i="2" s="1"/>
  <c r="T124" i="2" s="1"/>
  <c r="BS124" i="3" s="1"/>
  <c r="N123" i="2"/>
  <c r="P123" i="2" s="1"/>
  <c r="T123" i="2" s="1"/>
  <c r="BS123" i="3" s="1"/>
  <c r="N122" i="2"/>
  <c r="P122" i="2" s="1"/>
  <c r="T122" i="2" s="1"/>
  <c r="BS122" i="3" s="1"/>
  <c r="N121" i="2"/>
  <c r="P121" i="2" s="1"/>
  <c r="T121" i="2" s="1"/>
  <c r="BS121" i="3" s="1"/>
  <c r="N120" i="2"/>
  <c r="P120" i="2" s="1"/>
  <c r="T120" i="2" s="1"/>
  <c r="BS120" i="3" s="1"/>
  <c r="N119" i="2"/>
  <c r="P119" i="2" s="1"/>
  <c r="T119" i="2" s="1"/>
  <c r="BS119" i="3" s="1"/>
  <c r="N118" i="2"/>
  <c r="P118" i="2" s="1"/>
  <c r="T118" i="2" s="1"/>
  <c r="BS118" i="3" s="1"/>
  <c r="N117" i="2"/>
  <c r="P117" i="2" s="1"/>
  <c r="T117" i="2" s="1"/>
  <c r="BS117" i="3" s="1"/>
  <c r="N116" i="2"/>
  <c r="P116" i="2" s="1"/>
  <c r="T116" i="2" s="1"/>
  <c r="BS116" i="3" s="1"/>
  <c r="N115" i="2"/>
  <c r="P115" i="2" s="1"/>
  <c r="T115" i="2" s="1"/>
  <c r="BS115" i="3" s="1"/>
  <c r="N114" i="2"/>
  <c r="P114" i="2" s="1"/>
  <c r="T114" i="2" s="1"/>
  <c r="BS114" i="3" s="1"/>
  <c r="N113" i="2"/>
  <c r="P113" i="2" s="1"/>
  <c r="T113" i="2" s="1"/>
  <c r="BS113" i="3" s="1"/>
  <c r="N112" i="2"/>
  <c r="P112" i="2" s="1"/>
  <c r="T112" i="2" s="1"/>
  <c r="BS112" i="3" s="1"/>
  <c r="N111" i="2"/>
  <c r="P111" i="2" s="1"/>
  <c r="T111" i="2" s="1"/>
  <c r="BS111" i="3" s="1"/>
  <c r="N110" i="2"/>
  <c r="P110" i="2" s="1"/>
  <c r="T110" i="2" s="1"/>
  <c r="BS110" i="3" s="1"/>
  <c r="N109" i="2"/>
  <c r="P109" i="2" s="1"/>
  <c r="T109" i="2" s="1"/>
  <c r="BS109" i="3" s="1"/>
  <c r="N108" i="2"/>
  <c r="P108" i="2" s="1"/>
  <c r="T108" i="2" s="1"/>
  <c r="BS108" i="3" s="1"/>
  <c r="N107" i="2"/>
  <c r="P107" i="2" s="1"/>
  <c r="T107" i="2" s="1"/>
  <c r="BS107" i="3" s="1"/>
  <c r="N106" i="2"/>
  <c r="P106" i="2" s="1"/>
  <c r="T106" i="2" s="1"/>
  <c r="BS106" i="3" s="1"/>
  <c r="N105" i="2"/>
  <c r="P105" i="2" s="1"/>
  <c r="T105" i="2" s="1"/>
  <c r="BS105" i="3" s="1"/>
  <c r="N104" i="2"/>
  <c r="P104" i="2" s="1"/>
  <c r="T104" i="2" s="1"/>
  <c r="BS104" i="3" s="1"/>
  <c r="N103" i="2"/>
  <c r="P103" i="2" s="1"/>
  <c r="T103" i="2" s="1"/>
  <c r="BS103" i="3" s="1"/>
  <c r="N102" i="2"/>
  <c r="P102" i="2" s="1"/>
  <c r="T102" i="2" s="1"/>
  <c r="BS102" i="3" s="1"/>
  <c r="N101" i="2"/>
  <c r="P101" i="2" s="1"/>
  <c r="T101" i="2" s="1"/>
  <c r="BS101" i="3" s="1"/>
  <c r="N100" i="2"/>
  <c r="P100" i="2" s="1"/>
  <c r="T100" i="2" s="1"/>
  <c r="BS100" i="3" s="1"/>
  <c r="N99" i="2"/>
  <c r="P99" i="2" s="1"/>
  <c r="T99" i="2" s="1"/>
  <c r="BS99" i="3" s="1"/>
  <c r="N98" i="2"/>
  <c r="P98" i="2" s="1"/>
  <c r="T98" i="2" s="1"/>
  <c r="BS98" i="3" s="1"/>
  <c r="N97" i="2"/>
  <c r="P97" i="2" s="1"/>
  <c r="T97" i="2" s="1"/>
  <c r="BS97" i="3" s="1"/>
  <c r="N96" i="2"/>
  <c r="P96" i="2" s="1"/>
  <c r="T96" i="2" s="1"/>
  <c r="BS96" i="3" s="1"/>
  <c r="N95" i="2"/>
  <c r="P95" i="2" s="1"/>
  <c r="T95" i="2" s="1"/>
  <c r="BS95" i="3" s="1"/>
  <c r="N94" i="2"/>
  <c r="P94" i="2" s="1"/>
  <c r="T94" i="2" s="1"/>
  <c r="BS94" i="3" s="1"/>
  <c r="N93" i="2"/>
  <c r="P93" i="2" s="1"/>
  <c r="T93" i="2" s="1"/>
  <c r="BS93" i="3" s="1"/>
  <c r="N92" i="2"/>
  <c r="P92" i="2" s="1"/>
  <c r="T92" i="2" s="1"/>
  <c r="BS92" i="3" s="1"/>
  <c r="N91" i="2"/>
  <c r="P91" i="2" s="1"/>
  <c r="T91" i="2" s="1"/>
  <c r="BS91" i="3" s="1"/>
  <c r="N90" i="2"/>
  <c r="P90" i="2" s="1"/>
  <c r="T90" i="2" s="1"/>
  <c r="BS90" i="3" s="1"/>
  <c r="N89" i="2"/>
  <c r="P89" i="2" s="1"/>
  <c r="T89" i="2" s="1"/>
  <c r="BS89" i="3" s="1"/>
  <c r="N88" i="2"/>
  <c r="P88" i="2" s="1"/>
  <c r="T88" i="2" s="1"/>
  <c r="BS88" i="3" s="1"/>
  <c r="N87" i="2"/>
  <c r="P87" i="2" s="1"/>
  <c r="T87" i="2" s="1"/>
  <c r="BS87" i="3" s="1"/>
  <c r="N86" i="2"/>
  <c r="P86" i="2" s="1"/>
  <c r="T86" i="2" s="1"/>
  <c r="BS86" i="3" s="1"/>
  <c r="N85" i="2"/>
  <c r="P85" i="2" s="1"/>
  <c r="T85" i="2" s="1"/>
  <c r="BS85" i="3" s="1"/>
  <c r="N84" i="2"/>
  <c r="P84" i="2" s="1"/>
  <c r="T84" i="2" s="1"/>
  <c r="BS84" i="3" s="1"/>
  <c r="N83" i="2"/>
  <c r="P83" i="2" s="1"/>
  <c r="T83" i="2" s="1"/>
  <c r="BS83" i="3" s="1"/>
  <c r="N82" i="2"/>
  <c r="P82" i="2" s="1"/>
  <c r="T82" i="2" s="1"/>
  <c r="BS82" i="3" s="1"/>
  <c r="N81" i="2"/>
  <c r="P81" i="2" s="1"/>
  <c r="T81" i="2" s="1"/>
  <c r="BS81" i="3" s="1"/>
  <c r="N80" i="2"/>
  <c r="P80" i="2" s="1"/>
  <c r="T80" i="2" s="1"/>
  <c r="BS80" i="3" s="1"/>
  <c r="N79" i="2"/>
  <c r="P79" i="2" s="1"/>
  <c r="T79" i="2" s="1"/>
  <c r="BS79" i="3" s="1"/>
  <c r="N78" i="2"/>
  <c r="P78" i="2" s="1"/>
  <c r="T78" i="2" s="1"/>
  <c r="BS78" i="3" s="1"/>
  <c r="N77" i="2"/>
  <c r="P77" i="2" s="1"/>
  <c r="T77" i="2" s="1"/>
  <c r="BS77" i="3" s="1"/>
  <c r="N76" i="2"/>
  <c r="P76" i="2" s="1"/>
  <c r="T76" i="2" s="1"/>
  <c r="BS76" i="3" s="1"/>
  <c r="N75" i="2"/>
  <c r="P75" i="2" s="1"/>
  <c r="T75" i="2" s="1"/>
  <c r="BS75" i="3" s="1"/>
  <c r="N74" i="2"/>
  <c r="P74" i="2" s="1"/>
  <c r="T74" i="2" s="1"/>
  <c r="BS74" i="3" s="1"/>
  <c r="N73" i="2"/>
  <c r="P73" i="2" s="1"/>
  <c r="T73" i="2" s="1"/>
  <c r="BS73" i="3" s="1"/>
  <c r="N72" i="2"/>
  <c r="P72" i="2" s="1"/>
  <c r="T72" i="2" s="1"/>
  <c r="BS72" i="3" s="1"/>
  <c r="N71" i="2"/>
  <c r="P71" i="2" s="1"/>
  <c r="T71" i="2" s="1"/>
  <c r="BS71" i="3" s="1"/>
  <c r="N70" i="2"/>
  <c r="P70" i="2" s="1"/>
  <c r="T70" i="2" s="1"/>
  <c r="BS70" i="3" s="1"/>
  <c r="N69" i="2"/>
  <c r="P69" i="2" s="1"/>
  <c r="T69" i="2" s="1"/>
  <c r="BS69" i="3" s="1"/>
  <c r="N68" i="2"/>
  <c r="P68" i="2" s="1"/>
  <c r="T68" i="2" s="1"/>
  <c r="BS68" i="3" s="1"/>
  <c r="N67" i="2"/>
  <c r="P67" i="2" s="1"/>
  <c r="T67" i="2" s="1"/>
  <c r="BS67" i="3" s="1"/>
  <c r="N66" i="2"/>
  <c r="P66" i="2" s="1"/>
  <c r="T66" i="2" s="1"/>
  <c r="BS66" i="3" s="1"/>
  <c r="N65" i="2"/>
  <c r="P65" i="2" s="1"/>
  <c r="T65" i="2" s="1"/>
  <c r="BS65" i="3" s="1"/>
  <c r="N64" i="2"/>
  <c r="P64" i="2" s="1"/>
  <c r="T64" i="2" s="1"/>
  <c r="BS64" i="3" s="1"/>
  <c r="N63" i="2"/>
  <c r="P63" i="2" s="1"/>
  <c r="T63" i="2" s="1"/>
  <c r="BS63" i="3" s="1"/>
  <c r="N62" i="2"/>
  <c r="P62" i="2" s="1"/>
  <c r="T62" i="2" s="1"/>
  <c r="BS62" i="3" s="1"/>
  <c r="N61" i="2"/>
  <c r="P61" i="2" s="1"/>
  <c r="T61" i="2" s="1"/>
  <c r="BS61" i="3" s="1"/>
  <c r="N60" i="2"/>
  <c r="P60" i="2" s="1"/>
  <c r="T60" i="2" s="1"/>
  <c r="BS60" i="3" s="1"/>
  <c r="N59" i="2"/>
  <c r="P59" i="2" s="1"/>
  <c r="T59" i="2" s="1"/>
  <c r="BS59" i="3" s="1"/>
  <c r="N58" i="2"/>
  <c r="P58" i="2" s="1"/>
  <c r="T58" i="2" s="1"/>
  <c r="BS58" i="3" s="1"/>
  <c r="N57" i="2"/>
  <c r="P57" i="2" s="1"/>
  <c r="T57" i="2" s="1"/>
  <c r="BS57" i="3" s="1"/>
  <c r="N56" i="2"/>
  <c r="P56" i="2" s="1"/>
  <c r="T56" i="2" s="1"/>
  <c r="BS56" i="3" s="1"/>
  <c r="N55" i="2"/>
  <c r="P55" i="2" s="1"/>
  <c r="T55" i="2" s="1"/>
  <c r="BS55" i="3" s="1"/>
  <c r="N54" i="2"/>
  <c r="P54" i="2" s="1"/>
  <c r="T54" i="2" s="1"/>
  <c r="BS54" i="3" s="1"/>
  <c r="N53" i="2"/>
  <c r="P53" i="2" s="1"/>
  <c r="T53" i="2" s="1"/>
  <c r="BS53" i="3" s="1"/>
  <c r="N52" i="2"/>
  <c r="P52" i="2" s="1"/>
  <c r="T52" i="2" s="1"/>
  <c r="BS52" i="3" s="1"/>
  <c r="N51" i="2"/>
  <c r="P51" i="2" s="1"/>
  <c r="T51" i="2" s="1"/>
  <c r="BS51" i="3" s="1"/>
  <c r="N50" i="2"/>
  <c r="P50" i="2" s="1"/>
  <c r="T50" i="2" s="1"/>
  <c r="BS50" i="3" s="1"/>
  <c r="N49" i="2"/>
  <c r="P49" i="2" s="1"/>
  <c r="T49" i="2" s="1"/>
  <c r="BS49" i="3" s="1"/>
  <c r="N48" i="2"/>
  <c r="P48" i="2" s="1"/>
  <c r="T48" i="2" s="1"/>
  <c r="BS48" i="3" s="1"/>
  <c r="N47" i="2"/>
  <c r="P47" i="2" s="1"/>
  <c r="T47" i="2" s="1"/>
  <c r="BS47" i="3" s="1"/>
  <c r="N46" i="2"/>
  <c r="P46" i="2" s="1"/>
  <c r="T46" i="2" s="1"/>
  <c r="BS46" i="3" s="1"/>
  <c r="N45" i="2"/>
  <c r="P45" i="2" s="1"/>
  <c r="T45" i="2" s="1"/>
  <c r="BS45" i="3" s="1"/>
  <c r="N44" i="2"/>
  <c r="P44" i="2" s="1"/>
  <c r="T44" i="2" s="1"/>
  <c r="BS44" i="3" s="1"/>
  <c r="N43" i="2"/>
  <c r="P43" i="2" s="1"/>
  <c r="T43" i="2" s="1"/>
  <c r="BS43" i="3" s="1"/>
  <c r="N42" i="2"/>
  <c r="P42" i="2" s="1"/>
  <c r="T42" i="2" s="1"/>
  <c r="BS42" i="3" s="1"/>
  <c r="N41" i="2"/>
  <c r="P41" i="2" s="1"/>
  <c r="T41" i="2" s="1"/>
  <c r="BS41" i="3" s="1"/>
  <c r="N40" i="2"/>
  <c r="P40" i="2" s="1"/>
  <c r="T40" i="2" s="1"/>
  <c r="BS40" i="3" s="1"/>
  <c r="N39" i="2"/>
  <c r="P39" i="2" s="1"/>
  <c r="T39" i="2" s="1"/>
  <c r="BS39" i="3" s="1"/>
  <c r="N38" i="2"/>
  <c r="P38" i="2" s="1"/>
  <c r="T38" i="2" s="1"/>
  <c r="BS38" i="3" s="1"/>
  <c r="N37" i="2"/>
  <c r="P37" i="2" s="1"/>
  <c r="T37" i="2" s="1"/>
  <c r="BS37" i="3" s="1"/>
  <c r="N36" i="2"/>
  <c r="P36" i="2" s="1"/>
  <c r="T36" i="2" s="1"/>
  <c r="BS36" i="3" s="1"/>
  <c r="N35" i="2"/>
  <c r="P35" i="2" s="1"/>
  <c r="T35" i="2" s="1"/>
  <c r="BS35" i="3" s="1"/>
  <c r="N34" i="2"/>
  <c r="P34" i="2" s="1"/>
  <c r="T34" i="2" s="1"/>
  <c r="BS34" i="3" s="1"/>
  <c r="N33" i="2"/>
  <c r="P33" i="2" s="1"/>
  <c r="T33" i="2" s="1"/>
  <c r="BS33" i="3" s="1"/>
  <c r="N32" i="2"/>
  <c r="P32" i="2" s="1"/>
  <c r="T32" i="2" s="1"/>
  <c r="BS32" i="3" s="1"/>
  <c r="N31" i="2"/>
  <c r="P31" i="2" s="1"/>
  <c r="T31" i="2" s="1"/>
  <c r="BS31" i="3" s="1"/>
  <c r="N30" i="2"/>
  <c r="P30" i="2" s="1"/>
  <c r="T30" i="2" s="1"/>
  <c r="BS30" i="3" s="1"/>
  <c r="N29" i="2"/>
  <c r="P29" i="2" s="1"/>
  <c r="T29" i="2" s="1"/>
  <c r="BS29" i="3" s="1"/>
  <c r="N28" i="2"/>
  <c r="P28" i="2" s="1"/>
  <c r="T28" i="2" s="1"/>
  <c r="BS28" i="3" s="1"/>
  <c r="N27" i="2"/>
  <c r="P27" i="2" s="1"/>
  <c r="T27" i="2" s="1"/>
  <c r="BS27" i="3" s="1"/>
  <c r="N26" i="2"/>
  <c r="P26" i="2" s="1"/>
  <c r="T26" i="2" s="1"/>
  <c r="BS26" i="3" s="1"/>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N25" i="2" s="1"/>
  <c r="O24" i="2"/>
  <c r="N24" i="2" s="1"/>
  <c r="O23" i="2"/>
  <c r="N23" i="2" s="1"/>
  <c r="O22" i="2"/>
  <c r="O21" i="2"/>
  <c r="O20" i="2"/>
  <c r="O19" i="2"/>
  <c r="O18" i="2"/>
  <c r="O17" i="2"/>
  <c r="O16" i="2"/>
  <c r="O15" i="2"/>
  <c r="O14" i="2"/>
  <c r="O13" i="2"/>
  <c r="O12" i="2"/>
  <c r="O11" i="2"/>
  <c r="O10" i="2"/>
  <c r="O9" i="2"/>
  <c r="N21" i="2" l="1"/>
  <c r="N22" i="2"/>
  <c r="N20" i="2"/>
  <c r="N19" i="2"/>
  <c r="N18" i="2"/>
  <c r="N11" i="2"/>
  <c r="N13" i="2"/>
  <c r="N17" i="2"/>
  <c r="N14" i="2"/>
  <c r="N15" i="2"/>
  <c r="N12" i="2"/>
  <c r="N16" i="2"/>
  <c r="N10" i="2"/>
  <c r="N9" i="2"/>
  <c r="P25" i="2" s="1"/>
  <c r="CB9" i="3"/>
  <c r="CB68" i="3"/>
  <c r="CB95" i="3"/>
  <c r="CB91" i="3"/>
  <c r="CB56" i="3"/>
  <c r="CB102" i="3"/>
  <c r="CB16" i="3"/>
  <c r="CB69" i="3"/>
  <c r="CB54" i="3"/>
  <c r="CB63" i="3"/>
  <c r="CB38" i="3"/>
  <c r="CB43" i="3"/>
  <c r="CB72" i="3"/>
  <c r="CB85" i="3"/>
  <c r="CB25" i="3"/>
  <c r="CB47" i="3"/>
  <c r="CB73" i="3"/>
  <c r="CB27" i="3"/>
  <c r="CB104" i="3"/>
  <c r="CB50" i="3"/>
  <c r="CB60" i="3"/>
  <c r="CB31" i="3"/>
  <c r="CB107" i="3"/>
  <c r="CB11" i="3"/>
  <c r="CB37" i="3"/>
  <c r="CB98" i="3"/>
  <c r="CB75" i="3"/>
  <c r="CB40" i="3"/>
  <c r="CB21" i="3"/>
  <c r="CB18" i="3"/>
  <c r="CB61" i="3"/>
  <c r="CB89" i="3"/>
  <c r="CB79" i="3"/>
  <c r="CB15" i="3"/>
  <c r="CB44" i="3"/>
  <c r="CB59" i="3"/>
  <c r="CB24" i="3"/>
  <c r="CB88" i="3"/>
  <c r="CB53" i="3"/>
  <c r="CB34" i="3"/>
  <c r="CB64" i="3"/>
  <c r="CB45" i="3"/>
  <c r="CB80" i="3"/>
  <c r="CB101" i="3"/>
  <c r="CB66" i="3"/>
  <c r="CB32" i="3"/>
  <c r="CB96" i="3"/>
  <c r="CB26" i="3"/>
  <c r="CB82" i="3"/>
  <c r="CB48" i="3"/>
  <c r="CB13" i="3"/>
  <c r="CB94" i="3"/>
  <c r="CB77" i="3"/>
  <c r="CB90" i="3"/>
  <c r="CB49" i="3"/>
  <c r="CB29" i="3"/>
  <c r="CB93" i="3"/>
  <c r="CB106" i="3"/>
  <c r="CB14" i="3"/>
  <c r="CB42" i="3"/>
  <c r="CB84" i="3"/>
  <c r="CB10" i="3"/>
  <c r="CB58" i="3"/>
  <c r="CB20" i="3"/>
  <c r="CB17" i="3"/>
  <c r="CB30" i="3"/>
  <c r="CB74" i="3"/>
  <c r="CB52" i="3"/>
  <c r="CB33" i="3"/>
  <c r="CB19" i="3"/>
  <c r="CB36" i="3"/>
  <c r="CB100" i="3"/>
  <c r="CB65" i="3"/>
  <c r="CB46" i="3"/>
  <c r="CB57" i="3"/>
  <c r="CB81" i="3"/>
  <c r="CB78" i="3"/>
  <c r="CB87" i="3"/>
  <c r="CB108" i="3"/>
  <c r="CB97" i="3"/>
  <c r="CB62" i="3"/>
  <c r="CB86" i="3"/>
  <c r="CB28" i="3"/>
  <c r="CB55" i="3"/>
  <c r="CB22" i="3"/>
  <c r="CB103" i="3"/>
  <c r="CB105" i="3"/>
  <c r="CB92" i="3"/>
  <c r="CB71" i="3"/>
  <c r="CB76" i="3"/>
  <c r="CB39" i="3"/>
  <c r="CB99" i="3"/>
  <c r="CB23" i="3"/>
  <c r="CB67" i="3"/>
  <c r="CB70" i="3"/>
  <c r="CB12" i="3"/>
  <c r="CB51" i="3"/>
  <c r="CB35" i="3"/>
  <c r="CB41" i="3"/>
  <c r="CB83" i="3"/>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0" i="2"/>
  <c r="J11" i="2"/>
  <c r="J12" i="2"/>
  <c r="J13" i="2"/>
  <c r="J14" i="2"/>
  <c r="J9" i="2"/>
  <c r="P23" i="2" l="1"/>
  <c r="P24" i="2"/>
  <c r="P17" i="2"/>
  <c r="P22" i="2"/>
  <c r="P21" i="2"/>
  <c r="P20" i="2"/>
  <c r="P19" i="2"/>
  <c r="P18" i="2"/>
  <c r="P15" i="2"/>
  <c r="P16" i="2"/>
  <c r="P11" i="2"/>
  <c r="P12" i="2"/>
  <c r="P14" i="2"/>
  <c r="P10" i="2"/>
  <c r="P13" i="2"/>
  <c r="P9" i="2"/>
  <c r="T23" i="2" s="1"/>
  <c r="BS23" i="3" s="1"/>
  <c r="BB30" i="8"/>
  <c r="AB31" i="6"/>
  <c r="B35" i="5"/>
  <c r="BB62" i="8"/>
  <c r="AB63" i="6"/>
  <c r="B67" i="5"/>
  <c r="BB71" i="8"/>
  <c r="AB72" i="6"/>
  <c r="B76" i="5"/>
  <c r="BB98" i="8"/>
  <c r="AB99" i="6"/>
  <c r="B103" i="5"/>
  <c r="BB81" i="8"/>
  <c r="AB82" i="6"/>
  <c r="B86" i="5"/>
  <c r="BB82" i="8"/>
  <c r="AB83" i="6"/>
  <c r="B87" i="5"/>
  <c r="BB41" i="8"/>
  <c r="AB42" i="6"/>
  <c r="B46" i="5"/>
  <c r="BB14" i="8"/>
  <c r="AB15" i="6"/>
  <c r="B19" i="5"/>
  <c r="BB25" i="8"/>
  <c r="AB26" i="6"/>
  <c r="B30" i="5"/>
  <c r="BB5" i="8"/>
  <c r="AB6" i="6"/>
  <c r="B10" i="5"/>
  <c r="BB101" i="8"/>
  <c r="AB102" i="6"/>
  <c r="B106" i="5"/>
  <c r="BB85" i="8"/>
  <c r="AB86" i="6"/>
  <c r="B90" i="5"/>
  <c r="BB43" i="8"/>
  <c r="AB44" i="6"/>
  <c r="B48" i="5"/>
  <c r="BB27" i="8"/>
  <c r="AB28" i="6"/>
  <c r="B32" i="5"/>
  <c r="BB40" i="8"/>
  <c r="AB41" i="6"/>
  <c r="B45" i="5"/>
  <c r="BB83" i="8"/>
  <c r="AB84" i="6"/>
  <c r="B88" i="5"/>
  <c r="BB10" i="8"/>
  <c r="AB11" i="6"/>
  <c r="B15" i="5"/>
  <c r="BB13" i="8"/>
  <c r="AB14" i="6"/>
  <c r="B18" i="5"/>
  <c r="BB93" i="8"/>
  <c r="AB94" i="6"/>
  <c r="B98" i="5"/>
  <c r="BB26" i="8"/>
  <c r="AB27" i="6"/>
  <c r="B31" i="5"/>
  <c r="BB22" i="8"/>
  <c r="AB23" i="6"/>
  <c r="B27" i="5"/>
  <c r="BB80" i="8"/>
  <c r="AB81" i="6"/>
  <c r="B85" i="5"/>
  <c r="BB58" i="8"/>
  <c r="AB59" i="6"/>
  <c r="B63" i="5"/>
  <c r="BB97" i="8"/>
  <c r="AB98" i="6"/>
  <c r="B102" i="5"/>
  <c r="BB63" i="8"/>
  <c r="AB64" i="6"/>
  <c r="B68" i="5"/>
  <c r="BB46" i="8"/>
  <c r="AB47" i="6"/>
  <c r="B51" i="5"/>
  <c r="BB18" i="8"/>
  <c r="AB19" i="6"/>
  <c r="B23" i="5"/>
  <c r="BB66" i="8"/>
  <c r="AB67" i="6"/>
  <c r="B71" i="5"/>
  <c r="BB17" i="8"/>
  <c r="AB18" i="6"/>
  <c r="B22" i="5"/>
  <c r="BB57" i="8"/>
  <c r="AB58" i="6"/>
  <c r="B62" i="5"/>
  <c r="BB73" i="8"/>
  <c r="AB74" i="6"/>
  <c r="B78" i="5"/>
  <c r="BB60" i="8"/>
  <c r="AB61" i="6"/>
  <c r="B65" i="5"/>
  <c r="BB28" i="8"/>
  <c r="AB29" i="6"/>
  <c r="B33" i="5"/>
  <c r="BB12" i="8"/>
  <c r="AB13" i="6"/>
  <c r="B17" i="5"/>
  <c r="BB79" i="8"/>
  <c r="AB80" i="6"/>
  <c r="B84" i="5"/>
  <c r="BB88" i="8"/>
  <c r="AB89" i="6"/>
  <c r="B93" i="5"/>
  <c r="BB72" i="8"/>
  <c r="AB73" i="6"/>
  <c r="B77" i="5"/>
  <c r="BB77" i="8"/>
  <c r="AB78" i="6"/>
  <c r="B82" i="5"/>
  <c r="BB61" i="8"/>
  <c r="AB62" i="6"/>
  <c r="B66" i="5"/>
  <c r="BB59" i="8"/>
  <c r="AB60" i="6"/>
  <c r="B64" i="5"/>
  <c r="BB19" i="8"/>
  <c r="AB20" i="6"/>
  <c r="B24" i="5"/>
  <c r="BB74" i="8"/>
  <c r="AB75" i="6"/>
  <c r="B79" i="5"/>
  <c r="BB16" i="8"/>
  <c r="AB17" i="6"/>
  <c r="B21" i="5"/>
  <c r="BB32" i="8"/>
  <c r="AB33" i="6"/>
  <c r="B37" i="5"/>
  <c r="BB55" i="8"/>
  <c r="AB56" i="6"/>
  <c r="B60" i="5"/>
  <c r="BB68" i="8"/>
  <c r="AB69" i="6"/>
  <c r="B73" i="5"/>
  <c r="BB67" i="8"/>
  <c r="AB68" i="6"/>
  <c r="B72" i="5"/>
  <c r="BB49" i="8"/>
  <c r="AB50" i="6"/>
  <c r="B54" i="5"/>
  <c r="BB51" i="8"/>
  <c r="AB52" i="6"/>
  <c r="B56" i="5"/>
  <c r="BB78" i="8"/>
  <c r="AB79" i="6"/>
  <c r="B83" i="5"/>
  <c r="BB7" i="8"/>
  <c r="AB8" i="6"/>
  <c r="B12" i="5"/>
  <c r="BB94" i="8"/>
  <c r="AB95" i="6"/>
  <c r="B99" i="5"/>
  <c r="BB87" i="8"/>
  <c r="AB88" i="6"/>
  <c r="B92" i="5"/>
  <c r="BB50" i="8"/>
  <c r="AB51" i="6"/>
  <c r="B55" i="5"/>
  <c r="BB92" i="8"/>
  <c r="B97" i="5"/>
  <c r="AB93" i="6"/>
  <c r="BB76" i="8"/>
  <c r="AB77" i="6"/>
  <c r="B81" i="5"/>
  <c r="BB95" i="8"/>
  <c r="AB96" i="6"/>
  <c r="B100" i="5"/>
  <c r="BB47" i="8"/>
  <c r="AB48" i="6"/>
  <c r="B52" i="5"/>
  <c r="BB15" i="8"/>
  <c r="AB16" i="6"/>
  <c r="B20" i="5"/>
  <c r="BB37" i="8"/>
  <c r="AB38" i="6"/>
  <c r="B42" i="5"/>
  <c r="BB24" i="8"/>
  <c r="AB25" i="6"/>
  <c r="B29" i="5"/>
  <c r="BB89" i="8"/>
  <c r="AB90" i="6"/>
  <c r="B94" i="5"/>
  <c r="BB21" i="8"/>
  <c r="AB22" i="6"/>
  <c r="B26" i="5"/>
  <c r="BB96" i="8"/>
  <c r="AB97" i="6"/>
  <c r="B101" i="5"/>
  <c r="BB29" i="8"/>
  <c r="AB30" i="6"/>
  <c r="B34" i="5"/>
  <c r="BB54" i="8"/>
  <c r="AB55" i="6"/>
  <c r="B59" i="5"/>
  <c r="BB84" i="8"/>
  <c r="AB85" i="6"/>
  <c r="B89" i="5"/>
  <c r="BB35" i="8"/>
  <c r="AB36" i="6"/>
  <c r="B40" i="5"/>
  <c r="BB6" i="8"/>
  <c r="AB7" i="6"/>
  <c r="B11" i="5"/>
  <c r="BB45" i="8"/>
  <c r="AB46" i="6"/>
  <c r="B50" i="5"/>
  <c r="BB42" i="8"/>
  <c r="AB43" i="6"/>
  <c r="B47" i="5"/>
  <c r="BB38" i="8"/>
  <c r="AB39" i="6"/>
  <c r="B43" i="5"/>
  <c r="BB64" i="8"/>
  <c r="AB65" i="6"/>
  <c r="B69" i="5"/>
  <c r="BB86" i="8"/>
  <c r="AB87" i="6"/>
  <c r="B91" i="5"/>
  <c r="BB36" i="8"/>
  <c r="AB37" i="6"/>
  <c r="B41" i="5"/>
  <c r="BB65" i="8"/>
  <c r="AB66" i="6"/>
  <c r="B70" i="5"/>
  <c r="BB34" i="8"/>
  <c r="AB35" i="6"/>
  <c r="B39" i="5"/>
  <c r="BB100" i="8"/>
  <c r="AB101" i="6"/>
  <c r="B105" i="5"/>
  <c r="BB23" i="8"/>
  <c r="AB24" i="6"/>
  <c r="B28" i="5"/>
  <c r="BB103" i="8"/>
  <c r="AB104" i="6"/>
  <c r="B108" i="5"/>
  <c r="BB52" i="8"/>
  <c r="AB53" i="6"/>
  <c r="B57" i="5"/>
  <c r="BB31" i="8"/>
  <c r="AB32" i="6"/>
  <c r="B36" i="5"/>
  <c r="BB69" i="8"/>
  <c r="AB70" i="6"/>
  <c r="B74" i="5"/>
  <c r="BB53" i="8"/>
  <c r="AB54" i="6"/>
  <c r="B58" i="5"/>
  <c r="BB9" i="8"/>
  <c r="AB10" i="6"/>
  <c r="B14" i="5"/>
  <c r="BB44" i="8"/>
  <c r="AB45" i="6"/>
  <c r="B49" i="5"/>
  <c r="BB8" i="8"/>
  <c r="AB9" i="6"/>
  <c r="B13" i="5"/>
  <c r="BB91" i="8"/>
  <c r="AB92" i="6"/>
  <c r="B96" i="5"/>
  <c r="BB75" i="8"/>
  <c r="AB76" i="6"/>
  <c r="B80" i="5"/>
  <c r="BB48" i="8"/>
  <c r="AB49" i="6"/>
  <c r="B53" i="5"/>
  <c r="BB39" i="8"/>
  <c r="AB40" i="6"/>
  <c r="B44" i="5"/>
  <c r="BB56" i="8"/>
  <c r="AB57" i="6"/>
  <c r="B61" i="5"/>
  <c r="BB70" i="8"/>
  <c r="AB71" i="6"/>
  <c r="B75" i="5"/>
  <c r="BB102" i="8"/>
  <c r="AB103" i="6"/>
  <c r="B107" i="5"/>
  <c r="BB99" i="8"/>
  <c r="AB100" i="6"/>
  <c r="B104" i="5"/>
  <c r="BB20" i="8"/>
  <c r="AB21" i="6"/>
  <c r="B25" i="5"/>
  <c r="BB33" i="8"/>
  <c r="AB34" i="6"/>
  <c r="B38" i="5"/>
  <c r="BB11" i="8"/>
  <c r="AB12" i="6"/>
  <c r="B16" i="5"/>
  <c r="BB90" i="8"/>
  <c r="AB91" i="6"/>
  <c r="B95" i="5"/>
  <c r="BB4" i="8"/>
  <c r="AB5" i="6"/>
  <c r="B9" i="5"/>
  <c r="T25" i="2" l="1"/>
  <c r="BS25" i="3" s="1"/>
  <c r="T24" i="2"/>
  <c r="BS24" i="3" s="1"/>
  <c r="T22" i="2"/>
  <c r="BS22" i="3" s="1"/>
  <c r="T21" i="2"/>
  <c r="BS21" i="3" s="1"/>
  <c r="T11" i="2"/>
  <c r="BS11" i="3" s="1"/>
  <c r="T20" i="2"/>
  <c r="BS20" i="3" s="1"/>
  <c r="T19" i="2"/>
  <c r="BS19" i="3" s="1"/>
  <c r="T17" i="2"/>
  <c r="BS17" i="3" s="1"/>
  <c r="T16" i="2"/>
  <c r="BS16" i="3" s="1"/>
  <c r="T18" i="2"/>
  <c r="BS18" i="3" s="1"/>
  <c r="T15" i="2"/>
  <c r="BS15" i="3" s="1"/>
  <c r="T14" i="2"/>
  <c r="BS14" i="3" s="1"/>
  <c r="T13" i="2"/>
  <c r="BS13" i="3" s="1"/>
  <c r="T9" i="2"/>
  <c r="BS9" i="3" s="1"/>
  <c r="T10" i="2"/>
  <c r="BS10" i="3" s="1"/>
  <c r="T12" i="2"/>
  <c r="BS12" i="3" s="1"/>
  <c r="C9" i="5"/>
  <c r="BC4" i="7"/>
  <c r="K9" i="5"/>
  <c r="J9" i="5"/>
  <c r="E9" i="5"/>
  <c r="H9" i="5"/>
  <c r="G9" i="5"/>
  <c r="L9" i="5"/>
  <c r="AE11" i="6" s="1"/>
  <c r="E11" i="6" s="1"/>
  <c r="F9" i="5"/>
  <c r="M9" i="5"/>
  <c r="AF11" i="6" s="1"/>
  <c r="F11" i="6" s="1"/>
  <c r="C25" i="5"/>
  <c r="BC20" i="7"/>
  <c r="M25" i="5"/>
  <c r="L25" i="5"/>
  <c r="K25" i="5"/>
  <c r="J25" i="5"/>
  <c r="F25" i="5"/>
  <c r="H25" i="5"/>
  <c r="G25" i="5"/>
  <c r="E25" i="5"/>
  <c r="C61" i="5"/>
  <c r="J61" i="5"/>
  <c r="M61" i="5"/>
  <c r="L61" i="5"/>
  <c r="K61" i="5"/>
  <c r="F61" i="5"/>
  <c r="H61" i="5"/>
  <c r="G61" i="5"/>
  <c r="E61" i="5"/>
  <c r="C96" i="5"/>
  <c r="J96" i="5"/>
  <c r="M96" i="5"/>
  <c r="L96" i="5"/>
  <c r="K96" i="5"/>
  <c r="H96" i="5"/>
  <c r="F96" i="5"/>
  <c r="E96" i="5"/>
  <c r="G96" i="5"/>
  <c r="C58" i="5"/>
  <c r="M58" i="5"/>
  <c r="L58" i="5"/>
  <c r="K58" i="5"/>
  <c r="G58" i="5"/>
  <c r="F58" i="5"/>
  <c r="H58" i="5"/>
  <c r="E58" i="5"/>
  <c r="J58" i="5"/>
  <c r="C108" i="5"/>
  <c r="J108" i="5"/>
  <c r="M108" i="5"/>
  <c r="L108" i="5"/>
  <c r="K108" i="5"/>
  <c r="H108" i="5"/>
  <c r="G108" i="5"/>
  <c r="F108" i="5"/>
  <c r="E108" i="5"/>
  <c r="C70" i="5"/>
  <c r="J70" i="5"/>
  <c r="M70" i="5"/>
  <c r="L70" i="5"/>
  <c r="K70" i="5"/>
  <c r="G70" i="5"/>
  <c r="F70" i="5"/>
  <c r="E70" i="5"/>
  <c r="H70" i="5"/>
  <c r="C43" i="5"/>
  <c r="M43" i="5"/>
  <c r="L43" i="5"/>
  <c r="K43" i="5"/>
  <c r="H43" i="5"/>
  <c r="G43" i="5"/>
  <c r="J43" i="5"/>
  <c r="F43" i="5"/>
  <c r="E43" i="5"/>
  <c r="C40" i="5"/>
  <c r="BC35" i="7"/>
  <c r="M40" i="5"/>
  <c r="L40" i="5"/>
  <c r="K40" i="5"/>
  <c r="J40" i="5"/>
  <c r="H40" i="5"/>
  <c r="G40" i="5"/>
  <c r="F40" i="5"/>
  <c r="E40" i="5"/>
  <c r="C101" i="5"/>
  <c r="J101" i="5"/>
  <c r="M101" i="5"/>
  <c r="L101" i="5"/>
  <c r="H101" i="5"/>
  <c r="G101" i="5"/>
  <c r="F101" i="5"/>
  <c r="K101" i="5"/>
  <c r="E101" i="5"/>
  <c r="C42" i="5"/>
  <c r="M42" i="5"/>
  <c r="L42" i="5"/>
  <c r="K42" i="5"/>
  <c r="BC37" i="7"/>
  <c r="G42" i="5"/>
  <c r="F42" i="5"/>
  <c r="H42" i="5"/>
  <c r="E42" i="5"/>
  <c r="J42" i="5"/>
  <c r="C81" i="5"/>
  <c r="J81" i="5"/>
  <c r="M81" i="5"/>
  <c r="L81" i="5"/>
  <c r="F81" i="5"/>
  <c r="H81" i="5"/>
  <c r="K81" i="5"/>
  <c r="E81" i="5"/>
  <c r="G81" i="5"/>
  <c r="C97" i="5"/>
  <c r="J97" i="5"/>
  <c r="M97" i="5"/>
  <c r="L97" i="5"/>
  <c r="G97" i="5"/>
  <c r="H97" i="5"/>
  <c r="F97" i="5"/>
  <c r="E97" i="5"/>
  <c r="K97" i="5"/>
  <c r="C99" i="5"/>
  <c r="J99" i="5"/>
  <c r="M99" i="5"/>
  <c r="L99" i="5"/>
  <c r="G99" i="5"/>
  <c r="K99" i="5"/>
  <c r="H99" i="5"/>
  <c r="F99" i="5"/>
  <c r="E99" i="5"/>
  <c r="C54" i="5"/>
  <c r="M54" i="5"/>
  <c r="L54" i="5"/>
  <c r="K54" i="5"/>
  <c r="G54" i="5"/>
  <c r="F54" i="5"/>
  <c r="E54" i="5"/>
  <c r="J54" i="5"/>
  <c r="H54" i="5"/>
  <c r="C37" i="5"/>
  <c r="BC32" i="7"/>
  <c r="M37" i="5"/>
  <c r="L37" i="5"/>
  <c r="K37" i="5"/>
  <c r="J37" i="5"/>
  <c r="F37" i="5"/>
  <c r="H37" i="5"/>
  <c r="G37" i="5"/>
  <c r="E37" i="5"/>
  <c r="C64" i="5"/>
  <c r="J64" i="5"/>
  <c r="M64" i="5"/>
  <c r="L64" i="5"/>
  <c r="K64" i="5"/>
  <c r="H64" i="5"/>
  <c r="G64" i="5"/>
  <c r="F64" i="5"/>
  <c r="E64" i="5"/>
  <c r="C93" i="5"/>
  <c r="J93" i="5"/>
  <c r="M93" i="5"/>
  <c r="L93" i="5"/>
  <c r="G93" i="5"/>
  <c r="K93" i="5"/>
  <c r="H93" i="5"/>
  <c r="E93" i="5"/>
  <c r="F93" i="5"/>
  <c r="C65" i="5"/>
  <c r="J65" i="5"/>
  <c r="M65" i="5"/>
  <c r="L65" i="5"/>
  <c r="F65" i="5"/>
  <c r="H65" i="5"/>
  <c r="K65" i="5"/>
  <c r="E65" i="5"/>
  <c r="G65" i="5"/>
  <c r="C71" i="5"/>
  <c r="J71" i="5"/>
  <c r="M71" i="5"/>
  <c r="L71" i="5"/>
  <c r="K71" i="5"/>
  <c r="H71" i="5"/>
  <c r="G71" i="5"/>
  <c r="F71" i="5"/>
  <c r="E71" i="5"/>
  <c r="C102" i="5"/>
  <c r="J102" i="5"/>
  <c r="M102" i="5"/>
  <c r="L102" i="5"/>
  <c r="F102" i="5"/>
  <c r="K102" i="5"/>
  <c r="H102" i="5"/>
  <c r="E102" i="5"/>
  <c r="G102" i="5"/>
  <c r="C31" i="5"/>
  <c r="BC26" i="7"/>
  <c r="M31" i="5"/>
  <c r="L31" i="5"/>
  <c r="K31" i="5"/>
  <c r="H31" i="5"/>
  <c r="G31" i="5"/>
  <c r="J31" i="5"/>
  <c r="F31" i="5"/>
  <c r="E31" i="5"/>
  <c r="C88" i="5"/>
  <c r="J88" i="5"/>
  <c r="M88" i="5"/>
  <c r="L88" i="5"/>
  <c r="K88" i="5"/>
  <c r="H88" i="5"/>
  <c r="G88" i="5"/>
  <c r="F88" i="5"/>
  <c r="E88" i="5"/>
  <c r="C90" i="5"/>
  <c r="J90" i="5"/>
  <c r="M90" i="5"/>
  <c r="L90" i="5"/>
  <c r="K90" i="5"/>
  <c r="G90" i="5"/>
  <c r="F90" i="5"/>
  <c r="H90" i="5"/>
  <c r="E90" i="5"/>
  <c r="C19" i="5"/>
  <c r="BC14" i="7"/>
  <c r="M19" i="5"/>
  <c r="L19" i="5"/>
  <c r="K19" i="5"/>
  <c r="H19" i="5"/>
  <c r="J19" i="5"/>
  <c r="F19" i="5"/>
  <c r="E19" i="5"/>
  <c r="G19" i="5"/>
  <c r="C103" i="5"/>
  <c r="J103" i="5"/>
  <c r="M103" i="5"/>
  <c r="L103" i="5"/>
  <c r="G103" i="5"/>
  <c r="K103" i="5"/>
  <c r="F103" i="5"/>
  <c r="H103" i="5"/>
  <c r="E103" i="5"/>
  <c r="C38" i="5"/>
  <c r="M38" i="5"/>
  <c r="L38" i="5"/>
  <c r="BC33" i="7"/>
  <c r="K38" i="5"/>
  <c r="G38" i="5"/>
  <c r="F38" i="5"/>
  <c r="E38" i="5"/>
  <c r="J38" i="5"/>
  <c r="H38" i="5"/>
  <c r="C75" i="5"/>
  <c r="J75" i="5"/>
  <c r="M75" i="5"/>
  <c r="L75" i="5"/>
  <c r="K75" i="5"/>
  <c r="H75" i="5"/>
  <c r="G75" i="5"/>
  <c r="F75" i="5"/>
  <c r="E75" i="5"/>
  <c r="C80" i="5"/>
  <c r="J80" i="5"/>
  <c r="M80" i="5"/>
  <c r="L80" i="5"/>
  <c r="K80" i="5"/>
  <c r="H80" i="5"/>
  <c r="G80" i="5"/>
  <c r="F80" i="5"/>
  <c r="E80" i="5"/>
  <c r="C14" i="5"/>
  <c r="BC9" i="7"/>
  <c r="M14" i="5"/>
  <c r="L14" i="5"/>
  <c r="K14" i="5"/>
  <c r="G14" i="5"/>
  <c r="J14" i="5"/>
  <c r="E14" i="5"/>
  <c r="H14" i="5"/>
  <c r="F14" i="5"/>
  <c r="C57" i="5"/>
  <c r="M57" i="5"/>
  <c r="L57" i="5"/>
  <c r="K57" i="5"/>
  <c r="J57" i="5"/>
  <c r="F57" i="5"/>
  <c r="H57" i="5"/>
  <c r="G57" i="5"/>
  <c r="E57" i="5"/>
  <c r="C39" i="5"/>
  <c r="BC34" i="7"/>
  <c r="M39" i="5"/>
  <c r="L39" i="5"/>
  <c r="K39" i="5"/>
  <c r="H39" i="5"/>
  <c r="G39" i="5"/>
  <c r="J39" i="5"/>
  <c r="F39" i="5"/>
  <c r="E39" i="5"/>
  <c r="C69" i="5"/>
  <c r="J69" i="5"/>
  <c r="M69" i="5"/>
  <c r="L69" i="5"/>
  <c r="F69" i="5"/>
  <c r="K69" i="5"/>
  <c r="H69" i="5"/>
  <c r="G69" i="5"/>
  <c r="E69" i="5"/>
  <c r="C11" i="5"/>
  <c r="BC6" i="7"/>
  <c r="K11" i="5"/>
  <c r="J11" i="5"/>
  <c r="F11" i="5"/>
  <c r="H11" i="5"/>
  <c r="E11" i="5"/>
  <c r="G11" i="5"/>
  <c r="L11" i="5"/>
  <c r="AE13" i="6" s="1"/>
  <c r="E13" i="6" s="1"/>
  <c r="M11" i="5"/>
  <c r="AF13" i="6" s="1"/>
  <c r="F13" i="6" s="1"/>
  <c r="C34" i="5"/>
  <c r="M34" i="5"/>
  <c r="BC29" i="7"/>
  <c r="L34" i="5"/>
  <c r="K34" i="5"/>
  <c r="G34" i="5"/>
  <c r="F34" i="5"/>
  <c r="J34" i="5"/>
  <c r="E34" i="5"/>
  <c r="H34" i="5"/>
  <c r="C29" i="5"/>
  <c r="BC24" i="7"/>
  <c r="M29" i="5"/>
  <c r="L29" i="5"/>
  <c r="K29" i="5"/>
  <c r="J29" i="5"/>
  <c r="F29" i="5"/>
  <c r="H29" i="5"/>
  <c r="G29" i="5"/>
  <c r="E29" i="5"/>
  <c r="C100" i="5"/>
  <c r="J100" i="5"/>
  <c r="M100" i="5"/>
  <c r="L100" i="5"/>
  <c r="K100" i="5"/>
  <c r="H100" i="5"/>
  <c r="G100" i="5"/>
  <c r="F100" i="5"/>
  <c r="E100" i="5"/>
  <c r="C92" i="5"/>
  <c r="J92" i="5"/>
  <c r="M92" i="5"/>
  <c r="L92" i="5"/>
  <c r="K92" i="5"/>
  <c r="H92" i="5"/>
  <c r="F92" i="5"/>
  <c r="G92" i="5"/>
  <c r="E92" i="5"/>
  <c r="C56" i="5"/>
  <c r="M56" i="5"/>
  <c r="L56" i="5"/>
  <c r="K56" i="5"/>
  <c r="J56" i="5"/>
  <c r="H56" i="5"/>
  <c r="G56" i="5"/>
  <c r="F56" i="5"/>
  <c r="E56" i="5"/>
  <c r="C60" i="5"/>
  <c r="M60" i="5"/>
  <c r="L60" i="5"/>
  <c r="K60" i="5"/>
  <c r="J60" i="5"/>
  <c r="H60" i="5"/>
  <c r="G60" i="5"/>
  <c r="F60" i="5"/>
  <c r="E60" i="5"/>
  <c r="C24" i="5"/>
  <c r="BC19" i="7"/>
  <c r="M24" i="5"/>
  <c r="L24" i="5"/>
  <c r="K24" i="5"/>
  <c r="J24" i="5"/>
  <c r="G24" i="5"/>
  <c r="F24" i="5"/>
  <c r="H24" i="5"/>
  <c r="E24" i="5"/>
  <c r="C77" i="5"/>
  <c r="J77" i="5"/>
  <c r="M77" i="5"/>
  <c r="L77" i="5"/>
  <c r="K77" i="5"/>
  <c r="F77" i="5"/>
  <c r="H77" i="5"/>
  <c r="G77" i="5"/>
  <c r="E77" i="5"/>
  <c r="C33" i="5"/>
  <c r="BC28" i="7"/>
  <c r="M33" i="5"/>
  <c r="L33" i="5"/>
  <c r="K33" i="5"/>
  <c r="J33" i="5"/>
  <c r="F33" i="5"/>
  <c r="H33" i="5"/>
  <c r="E33" i="5"/>
  <c r="G33" i="5"/>
  <c r="C22" i="5"/>
  <c r="M22" i="5"/>
  <c r="L22" i="5"/>
  <c r="BC17" i="7"/>
  <c r="K22" i="5"/>
  <c r="G22" i="5"/>
  <c r="E22" i="5"/>
  <c r="H22" i="5"/>
  <c r="J22" i="5"/>
  <c r="F22" i="5"/>
  <c r="C68" i="5"/>
  <c r="J68" i="5"/>
  <c r="M68" i="5"/>
  <c r="L68" i="5"/>
  <c r="K68" i="5"/>
  <c r="H68" i="5"/>
  <c r="G68" i="5"/>
  <c r="F68" i="5"/>
  <c r="E68" i="5"/>
  <c r="C27" i="5"/>
  <c r="BC22" i="7"/>
  <c r="M27" i="5"/>
  <c r="L27" i="5"/>
  <c r="K27" i="5"/>
  <c r="H27" i="5"/>
  <c r="G27" i="5"/>
  <c r="J27" i="5"/>
  <c r="F27" i="5"/>
  <c r="E27" i="5"/>
  <c r="C15" i="5"/>
  <c r="BC10" i="7"/>
  <c r="M15" i="5"/>
  <c r="L15" i="5"/>
  <c r="K15" i="5"/>
  <c r="H15" i="5"/>
  <c r="J15" i="5"/>
  <c r="F15" i="5"/>
  <c r="E15" i="5"/>
  <c r="G15" i="5"/>
  <c r="C48" i="5"/>
  <c r="M48" i="5"/>
  <c r="L48" i="5"/>
  <c r="K48" i="5"/>
  <c r="J48" i="5"/>
  <c r="H48" i="5"/>
  <c r="G48" i="5"/>
  <c r="F48" i="5"/>
  <c r="E48" i="5"/>
  <c r="C30" i="5"/>
  <c r="BC25" i="7"/>
  <c r="M30" i="5"/>
  <c r="L30" i="5"/>
  <c r="K30" i="5"/>
  <c r="G30" i="5"/>
  <c r="F30" i="5"/>
  <c r="J30" i="5"/>
  <c r="H30" i="5"/>
  <c r="E30" i="5"/>
  <c r="C86" i="5"/>
  <c r="J86" i="5"/>
  <c r="M86" i="5"/>
  <c r="L86" i="5"/>
  <c r="K86" i="5"/>
  <c r="G86" i="5"/>
  <c r="F86" i="5"/>
  <c r="E86" i="5"/>
  <c r="H86" i="5"/>
  <c r="C35" i="5"/>
  <c r="BC30" i="7"/>
  <c r="M35" i="5"/>
  <c r="L35" i="5"/>
  <c r="K35" i="5"/>
  <c r="H35" i="5"/>
  <c r="G35" i="5"/>
  <c r="J35" i="5"/>
  <c r="F35" i="5"/>
  <c r="E35" i="5"/>
  <c r="C16" i="5"/>
  <c r="BC11" i="7"/>
  <c r="M16" i="5"/>
  <c r="L16" i="5"/>
  <c r="K16" i="5"/>
  <c r="J16" i="5"/>
  <c r="G16" i="5"/>
  <c r="F16" i="5"/>
  <c r="H16" i="5"/>
  <c r="E16" i="5"/>
  <c r="C107" i="5"/>
  <c r="J107" i="5"/>
  <c r="M107" i="5"/>
  <c r="L107" i="5"/>
  <c r="G107" i="5"/>
  <c r="K107" i="5"/>
  <c r="F107" i="5"/>
  <c r="H107" i="5"/>
  <c r="E107" i="5"/>
  <c r="C53" i="5"/>
  <c r="M53" i="5"/>
  <c r="L53" i="5"/>
  <c r="K53" i="5"/>
  <c r="J53" i="5"/>
  <c r="F53" i="5"/>
  <c r="H53" i="5"/>
  <c r="G53" i="5"/>
  <c r="E53" i="5"/>
  <c r="C49" i="5"/>
  <c r="M49" i="5"/>
  <c r="L49" i="5"/>
  <c r="K49" i="5"/>
  <c r="J49" i="5"/>
  <c r="F49" i="5"/>
  <c r="H49" i="5"/>
  <c r="E49" i="5"/>
  <c r="G49" i="5"/>
  <c r="C36" i="5"/>
  <c r="BC31" i="7"/>
  <c r="M36" i="5"/>
  <c r="L36" i="5"/>
  <c r="K36" i="5"/>
  <c r="J36" i="5"/>
  <c r="H36" i="5"/>
  <c r="G36" i="5"/>
  <c r="F36" i="5"/>
  <c r="E36" i="5"/>
  <c r="C105" i="5"/>
  <c r="J105" i="5"/>
  <c r="M105" i="5"/>
  <c r="L105" i="5"/>
  <c r="H105" i="5"/>
  <c r="G105" i="5"/>
  <c r="K105" i="5"/>
  <c r="F105" i="5"/>
  <c r="E105" i="5"/>
  <c r="C91" i="5"/>
  <c r="J91" i="5"/>
  <c r="M91" i="5"/>
  <c r="L91" i="5"/>
  <c r="G91" i="5"/>
  <c r="K91" i="5"/>
  <c r="H91" i="5"/>
  <c r="F91" i="5"/>
  <c r="E91" i="5"/>
  <c r="C50" i="5"/>
  <c r="M50" i="5"/>
  <c r="L50" i="5"/>
  <c r="K50" i="5"/>
  <c r="G50" i="5"/>
  <c r="F50" i="5"/>
  <c r="J50" i="5"/>
  <c r="E50" i="5"/>
  <c r="H50" i="5"/>
  <c r="C59" i="5"/>
  <c r="M59" i="5"/>
  <c r="L59" i="5"/>
  <c r="K59" i="5"/>
  <c r="H59" i="5"/>
  <c r="G59" i="5"/>
  <c r="J59" i="5"/>
  <c r="F59" i="5"/>
  <c r="E59" i="5"/>
  <c r="C94" i="5"/>
  <c r="J94" i="5"/>
  <c r="M94" i="5"/>
  <c r="L94" i="5"/>
  <c r="F94" i="5"/>
  <c r="K94" i="5"/>
  <c r="H94" i="5"/>
  <c r="G94" i="5"/>
  <c r="E94" i="5"/>
  <c r="C52" i="5"/>
  <c r="M52" i="5"/>
  <c r="L52" i="5"/>
  <c r="K52" i="5"/>
  <c r="J52" i="5"/>
  <c r="H52" i="5"/>
  <c r="G52" i="5"/>
  <c r="F52" i="5"/>
  <c r="E52" i="5"/>
  <c r="C55" i="5"/>
  <c r="M55" i="5"/>
  <c r="L55" i="5"/>
  <c r="K55" i="5"/>
  <c r="H55" i="5"/>
  <c r="G55" i="5"/>
  <c r="J55" i="5"/>
  <c r="F55" i="5"/>
  <c r="E55" i="5"/>
  <c r="C83" i="5"/>
  <c r="J83" i="5"/>
  <c r="M83" i="5"/>
  <c r="L83" i="5"/>
  <c r="K83" i="5"/>
  <c r="H83" i="5"/>
  <c r="G83" i="5"/>
  <c r="F83" i="5"/>
  <c r="E83" i="5"/>
  <c r="C73" i="5"/>
  <c r="J73" i="5"/>
  <c r="M73" i="5"/>
  <c r="L73" i="5"/>
  <c r="F73" i="5"/>
  <c r="K73" i="5"/>
  <c r="H73" i="5"/>
  <c r="G73" i="5"/>
  <c r="E73" i="5"/>
  <c r="C79" i="5"/>
  <c r="J79" i="5"/>
  <c r="M79" i="5"/>
  <c r="L79" i="5"/>
  <c r="K79" i="5"/>
  <c r="H79" i="5"/>
  <c r="G79" i="5"/>
  <c r="F79" i="5"/>
  <c r="E79" i="5"/>
  <c r="C82" i="5"/>
  <c r="J82" i="5"/>
  <c r="M82" i="5"/>
  <c r="L82" i="5"/>
  <c r="K82" i="5"/>
  <c r="G82" i="5"/>
  <c r="F82" i="5"/>
  <c r="E82" i="5"/>
  <c r="H82" i="5"/>
  <c r="C17" i="5"/>
  <c r="BC12" i="7"/>
  <c r="M17" i="5"/>
  <c r="L17" i="5"/>
  <c r="K17" i="5"/>
  <c r="J17" i="5"/>
  <c r="F17" i="5"/>
  <c r="H17" i="5"/>
  <c r="G17" i="5"/>
  <c r="E17" i="5"/>
  <c r="C62" i="5"/>
  <c r="J62" i="5"/>
  <c r="M62" i="5"/>
  <c r="L62" i="5"/>
  <c r="K62" i="5"/>
  <c r="G62" i="5"/>
  <c r="F62" i="5"/>
  <c r="H62" i="5"/>
  <c r="E62" i="5"/>
  <c r="C51" i="5"/>
  <c r="M51" i="5"/>
  <c r="L51" i="5"/>
  <c r="K51" i="5"/>
  <c r="H51" i="5"/>
  <c r="G51" i="5"/>
  <c r="J51" i="5"/>
  <c r="F51" i="5"/>
  <c r="E51" i="5"/>
  <c r="C85" i="5"/>
  <c r="J85" i="5"/>
  <c r="M85" i="5"/>
  <c r="L85" i="5"/>
  <c r="F85" i="5"/>
  <c r="K85" i="5"/>
  <c r="H85" i="5"/>
  <c r="G85" i="5"/>
  <c r="E85" i="5"/>
  <c r="C18" i="5"/>
  <c r="M18" i="5"/>
  <c r="BC13" i="7"/>
  <c r="L18" i="5"/>
  <c r="K18" i="5"/>
  <c r="G18" i="5"/>
  <c r="J18" i="5"/>
  <c r="H18" i="5"/>
  <c r="F18" i="5"/>
  <c r="E18" i="5"/>
  <c r="C32" i="5"/>
  <c r="BC27" i="7"/>
  <c r="M32" i="5"/>
  <c r="L32" i="5"/>
  <c r="K32" i="5"/>
  <c r="J32" i="5"/>
  <c r="H32" i="5"/>
  <c r="G32" i="5"/>
  <c r="F32" i="5"/>
  <c r="E32" i="5"/>
  <c r="C10" i="5"/>
  <c r="K10" i="5"/>
  <c r="BC5" i="7"/>
  <c r="J10" i="5"/>
  <c r="L10" i="5"/>
  <c r="AE12" i="6" s="1"/>
  <c r="E12" i="6" s="1"/>
  <c r="E10" i="5"/>
  <c r="G10" i="5"/>
  <c r="H10" i="5"/>
  <c r="F10" i="5"/>
  <c r="M10" i="5"/>
  <c r="AF12" i="6" s="1"/>
  <c r="F12" i="6" s="1"/>
  <c r="C87" i="5"/>
  <c r="J87" i="5"/>
  <c r="M87" i="5"/>
  <c r="L87" i="5"/>
  <c r="K87" i="5"/>
  <c r="H87" i="5"/>
  <c r="G87" i="5"/>
  <c r="F87" i="5"/>
  <c r="E87" i="5"/>
  <c r="C67" i="5"/>
  <c r="J67" i="5"/>
  <c r="M67" i="5"/>
  <c r="L67" i="5"/>
  <c r="K67" i="5"/>
  <c r="H67" i="5"/>
  <c r="G67" i="5"/>
  <c r="F67" i="5"/>
  <c r="E67" i="5"/>
  <c r="C95" i="5"/>
  <c r="J95" i="5"/>
  <c r="M95" i="5"/>
  <c r="L95" i="5"/>
  <c r="G95" i="5"/>
  <c r="K95" i="5"/>
  <c r="F95" i="5"/>
  <c r="E95" i="5"/>
  <c r="H95" i="5"/>
  <c r="C104" i="5"/>
  <c r="J104" i="5"/>
  <c r="M104" i="5"/>
  <c r="L104" i="5"/>
  <c r="K104" i="5"/>
  <c r="H104" i="5"/>
  <c r="G104" i="5"/>
  <c r="F104" i="5"/>
  <c r="E104" i="5"/>
  <c r="C44" i="5"/>
  <c r="M44" i="5"/>
  <c r="L44" i="5"/>
  <c r="K44" i="5"/>
  <c r="J44" i="5"/>
  <c r="H44" i="5"/>
  <c r="G44" i="5"/>
  <c r="F44" i="5"/>
  <c r="E44" i="5"/>
  <c r="C13" i="5"/>
  <c r="BC8" i="7"/>
  <c r="M13" i="5"/>
  <c r="L13" i="5"/>
  <c r="K13" i="5"/>
  <c r="J13" i="5"/>
  <c r="F13" i="5"/>
  <c r="H13" i="5"/>
  <c r="G13" i="5"/>
  <c r="E13" i="5"/>
  <c r="C74" i="5"/>
  <c r="J74" i="5"/>
  <c r="M74" i="5"/>
  <c r="L74" i="5"/>
  <c r="K74" i="5"/>
  <c r="G74" i="5"/>
  <c r="F74" i="5"/>
  <c r="H74" i="5"/>
  <c r="E74" i="5"/>
  <c r="C28" i="5"/>
  <c r="BC23" i="7"/>
  <c r="M28" i="5"/>
  <c r="L28" i="5"/>
  <c r="K28" i="5"/>
  <c r="J28" i="5"/>
  <c r="H28" i="5"/>
  <c r="G28" i="5"/>
  <c r="F28" i="5"/>
  <c r="E28" i="5"/>
  <c r="C41" i="5"/>
  <c r="BC36" i="7"/>
  <c r="M41" i="5"/>
  <c r="L41" i="5"/>
  <c r="K41" i="5"/>
  <c r="J41" i="5"/>
  <c r="F41" i="5"/>
  <c r="H41" i="5"/>
  <c r="G41" i="5"/>
  <c r="E41" i="5"/>
  <c r="C47" i="5"/>
  <c r="M47" i="5"/>
  <c r="L47" i="5"/>
  <c r="K47" i="5"/>
  <c r="H47" i="5"/>
  <c r="G47" i="5"/>
  <c r="J47" i="5"/>
  <c r="F47" i="5"/>
  <c r="E47" i="5"/>
  <c r="C89" i="5"/>
  <c r="J89" i="5"/>
  <c r="M89" i="5"/>
  <c r="L89" i="5"/>
  <c r="F89" i="5"/>
  <c r="K89" i="5"/>
  <c r="H89" i="5"/>
  <c r="G89" i="5"/>
  <c r="E89" i="5"/>
  <c r="C26" i="5"/>
  <c r="M26" i="5"/>
  <c r="L26" i="5"/>
  <c r="K26" i="5"/>
  <c r="G26" i="5"/>
  <c r="H26" i="5"/>
  <c r="F26" i="5"/>
  <c r="E26" i="5"/>
  <c r="BC21" i="7"/>
  <c r="J26" i="5"/>
  <c r="C20" i="5"/>
  <c r="BC15" i="7"/>
  <c r="M20" i="5"/>
  <c r="L20" i="5"/>
  <c r="K20" i="5"/>
  <c r="J20" i="5"/>
  <c r="G20" i="5"/>
  <c r="H20" i="5"/>
  <c r="F20" i="5"/>
  <c r="E20" i="5"/>
  <c r="C12" i="5"/>
  <c r="BC7" i="7"/>
  <c r="M12" i="5"/>
  <c r="L12" i="5"/>
  <c r="K12" i="5"/>
  <c r="J12" i="5"/>
  <c r="G12" i="5"/>
  <c r="H12" i="5"/>
  <c r="F12" i="5"/>
  <c r="E12" i="5"/>
  <c r="C72" i="5"/>
  <c r="J72" i="5"/>
  <c r="M72" i="5"/>
  <c r="L72" i="5"/>
  <c r="K72" i="5"/>
  <c r="H72" i="5"/>
  <c r="G72" i="5"/>
  <c r="F72" i="5"/>
  <c r="E72" i="5"/>
  <c r="C21" i="5"/>
  <c r="BC16" i="7"/>
  <c r="M21" i="5"/>
  <c r="L21" i="5"/>
  <c r="K21" i="5"/>
  <c r="J21" i="5"/>
  <c r="F21" i="5"/>
  <c r="H21" i="5"/>
  <c r="G21" i="5"/>
  <c r="E21" i="5"/>
  <c r="C66" i="5"/>
  <c r="J66" i="5"/>
  <c r="M66" i="5"/>
  <c r="L66" i="5"/>
  <c r="K66" i="5"/>
  <c r="G66" i="5"/>
  <c r="F66" i="5"/>
  <c r="E66" i="5"/>
  <c r="H66" i="5"/>
  <c r="C84" i="5"/>
  <c r="J84" i="5"/>
  <c r="M84" i="5"/>
  <c r="L84" i="5"/>
  <c r="K84" i="5"/>
  <c r="H84" i="5"/>
  <c r="G84" i="5"/>
  <c r="F84" i="5"/>
  <c r="E84" i="5"/>
  <c r="C78" i="5"/>
  <c r="J78" i="5"/>
  <c r="M78" i="5"/>
  <c r="L78" i="5"/>
  <c r="K78" i="5"/>
  <c r="G78" i="5"/>
  <c r="F78" i="5"/>
  <c r="H78" i="5"/>
  <c r="E78" i="5"/>
  <c r="C23" i="5"/>
  <c r="BC18" i="7"/>
  <c r="M23" i="5"/>
  <c r="L23" i="5"/>
  <c r="K23" i="5"/>
  <c r="H23" i="5"/>
  <c r="J23" i="5"/>
  <c r="F23" i="5"/>
  <c r="E23" i="5"/>
  <c r="G23" i="5"/>
  <c r="C63" i="5"/>
  <c r="J63" i="5"/>
  <c r="M63" i="5"/>
  <c r="L63" i="5"/>
  <c r="K63" i="5"/>
  <c r="H63" i="5"/>
  <c r="G63" i="5"/>
  <c r="F63" i="5"/>
  <c r="E63" i="5"/>
  <c r="C98" i="5"/>
  <c r="J98" i="5"/>
  <c r="M98" i="5"/>
  <c r="L98" i="5"/>
  <c r="F98" i="5"/>
  <c r="K98" i="5"/>
  <c r="H98" i="5"/>
  <c r="E98" i="5"/>
  <c r="G98" i="5"/>
  <c r="C45" i="5"/>
  <c r="M45" i="5"/>
  <c r="L45" i="5"/>
  <c r="K45" i="5"/>
  <c r="J45" i="5"/>
  <c r="F45" i="5"/>
  <c r="H45" i="5"/>
  <c r="G45" i="5"/>
  <c r="E45" i="5"/>
  <c r="C106" i="5"/>
  <c r="J106" i="5"/>
  <c r="M106" i="5"/>
  <c r="L106" i="5"/>
  <c r="F106" i="5"/>
  <c r="K106" i="5"/>
  <c r="H106" i="5"/>
  <c r="G106" i="5"/>
  <c r="E106" i="5"/>
  <c r="C46" i="5"/>
  <c r="M46" i="5"/>
  <c r="L46" i="5"/>
  <c r="K46" i="5"/>
  <c r="G46" i="5"/>
  <c r="F46" i="5"/>
  <c r="J46" i="5"/>
  <c r="H46" i="5"/>
  <c r="E46" i="5"/>
  <c r="C76" i="5"/>
  <c r="J76" i="5"/>
  <c r="M76" i="5"/>
  <c r="L76" i="5"/>
  <c r="K76" i="5"/>
  <c r="H76" i="5"/>
  <c r="G76" i="5"/>
  <c r="F76" i="5"/>
  <c r="E76" i="5"/>
  <c r="DM25" i="7" l="1"/>
  <c r="DI25" i="7"/>
  <c r="DE25" i="7"/>
  <c r="DA25" i="7"/>
  <c r="CW25" i="7"/>
  <c r="CS25" i="7"/>
  <c r="CO25" i="7"/>
  <c r="CK25" i="7"/>
  <c r="DL25" i="7"/>
  <c r="DH25" i="7"/>
  <c r="DD25" i="7"/>
  <c r="CZ25" i="7"/>
  <c r="CV25" i="7"/>
  <c r="CR25" i="7"/>
  <c r="CN25" i="7"/>
  <c r="CJ25" i="7"/>
  <c r="DK25" i="7"/>
  <c r="DG25" i="7"/>
  <c r="DC25" i="7"/>
  <c r="CY25" i="7"/>
  <c r="CU25" i="7"/>
  <c r="CQ25" i="7"/>
  <c r="CM25" i="7"/>
  <c r="DJ25" i="7"/>
  <c r="CT25" i="7"/>
  <c r="DF25" i="7"/>
  <c r="CP25" i="7"/>
  <c r="DB25" i="7"/>
  <c r="CL25" i="7"/>
  <c r="CX25" i="7"/>
  <c r="DM29" i="7"/>
  <c r="DI29" i="7"/>
  <c r="DE29" i="7"/>
  <c r="DA29" i="7"/>
  <c r="CW29" i="7"/>
  <c r="CS29" i="7"/>
  <c r="CO29" i="7"/>
  <c r="CK29" i="7"/>
  <c r="DL29" i="7"/>
  <c r="DH29" i="7"/>
  <c r="DD29" i="7"/>
  <c r="CZ29" i="7"/>
  <c r="CV29" i="7"/>
  <c r="CR29" i="7"/>
  <c r="CN29" i="7"/>
  <c r="CJ29" i="7"/>
  <c r="DK29" i="7"/>
  <c r="DG29" i="7"/>
  <c r="DC29" i="7"/>
  <c r="CY29" i="7"/>
  <c r="CU29" i="7"/>
  <c r="CQ29" i="7"/>
  <c r="CM29" i="7"/>
  <c r="DB29" i="7"/>
  <c r="CL29" i="7"/>
  <c r="CX29" i="7"/>
  <c r="DJ29" i="7"/>
  <c r="CT29" i="7"/>
  <c r="CP29" i="7"/>
  <c r="DF29" i="7"/>
  <c r="DJ14" i="7"/>
  <c r="DF14" i="7"/>
  <c r="DB14" i="7"/>
  <c r="CX14" i="7"/>
  <c r="CT14" i="7"/>
  <c r="CP14" i="7"/>
  <c r="CL14" i="7"/>
  <c r="DG14" i="7"/>
  <c r="CQ14" i="7"/>
  <c r="DM14" i="7"/>
  <c r="DI14" i="7"/>
  <c r="DE14" i="7"/>
  <c r="DA14" i="7"/>
  <c r="CW14" i="7"/>
  <c r="CS14" i="7"/>
  <c r="CO14" i="7"/>
  <c r="CK14" i="7"/>
  <c r="DC14" i="7"/>
  <c r="CU14" i="7"/>
  <c r="DL14" i="7"/>
  <c r="DH14" i="7"/>
  <c r="DD14" i="7"/>
  <c r="CZ14" i="7"/>
  <c r="CV14" i="7"/>
  <c r="CR14" i="7"/>
  <c r="CN14" i="7"/>
  <c r="CJ14" i="7"/>
  <c r="DK14" i="7"/>
  <c r="CY14" i="7"/>
  <c r="CM14" i="7"/>
  <c r="DK20" i="7"/>
  <c r="DG20" i="7"/>
  <c r="DC20" i="7"/>
  <c r="CY20" i="7"/>
  <c r="CU20" i="7"/>
  <c r="CQ20" i="7"/>
  <c r="CM20" i="7"/>
  <c r="DJ20" i="7"/>
  <c r="DF20" i="7"/>
  <c r="DB20" i="7"/>
  <c r="CX20" i="7"/>
  <c r="CT20" i="7"/>
  <c r="CP20" i="7"/>
  <c r="CL20" i="7"/>
  <c r="DM20" i="7"/>
  <c r="DI20" i="7"/>
  <c r="DE20" i="7"/>
  <c r="DA20" i="7"/>
  <c r="CW20" i="7"/>
  <c r="CS20" i="7"/>
  <c r="CO20" i="7"/>
  <c r="CK20" i="7"/>
  <c r="DD20" i="7"/>
  <c r="CN20" i="7"/>
  <c r="CZ20" i="7"/>
  <c r="CJ20" i="7"/>
  <c r="DH20" i="7"/>
  <c r="DL20" i="7"/>
  <c r="CV20" i="7"/>
  <c r="CR20" i="7"/>
  <c r="DK16" i="7"/>
  <c r="DG16" i="7"/>
  <c r="DC16" i="7"/>
  <c r="CY16" i="7"/>
  <c r="CU16" i="7"/>
  <c r="CQ16" i="7"/>
  <c r="CM16" i="7"/>
  <c r="DJ16" i="7"/>
  <c r="DF16" i="7"/>
  <c r="DB16" i="7"/>
  <c r="CX16" i="7"/>
  <c r="CT16" i="7"/>
  <c r="CP16" i="7"/>
  <c r="CL16" i="7"/>
  <c r="DM16" i="7"/>
  <c r="DI16" i="7"/>
  <c r="DE16" i="7"/>
  <c r="DA16" i="7"/>
  <c r="CW16" i="7"/>
  <c r="CS16" i="7"/>
  <c r="CO16" i="7"/>
  <c r="CK16" i="7"/>
  <c r="DL16" i="7"/>
  <c r="CV16" i="7"/>
  <c r="DH16" i="7"/>
  <c r="CR16" i="7"/>
  <c r="CJ16" i="7"/>
  <c r="DD16" i="7"/>
  <c r="CN16" i="7"/>
  <c r="CZ16" i="7"/>
  <c r="DM21" i="7"/>
  <c r="DI21" i="7"/>
  <c r="DE21" i="7"/>
  <c r="DA21" i="7"/>
  <c r="CW21" i="7"/>
  <c r="CS21" i="7"/>
  <c r="CO21" i="7"/>
  <c r="CK21" i="7"/>
  <c r="DL21" i="7"/>
  <c r="DH21" i="7"/>
  <c r="DD21" i="7"/>
  <c r="CZ21" i="7"/>
  <c r="CV21" i="7"/>
  <c r="CR21" i="7"/>
  <c r="CN21" i="7"/>
  <c r="CJ21" i="7"/>
  <c r="DK21" i="7"/>
  <c r="DG21" i="7"/>
  <c r="DC21" i="7"/>
  <c r="CY21" i="7"/>
  <c r="CU21" i="7"/>
  <c r="CQ21" i="7"/>
  <c r="CM21" i="7"/>
  <c r="DF21" i="7"/>
  <c r="CP21" i="7"/>
  <c r="DB21" i="7"/>
  <c r="CL21" i="7"/>
  <c r="DJ21" i="7"/>
  <c r="CX21" i="7"/>
  <c r="CT21" i="7"/>
  <c r="DJ8" i="7"/>
  <c r="DF8" i="7"/>
  <c r="DB8" i="7"/>
  <c r="CX8" i="7"/>
  <c r="CT8" i="7"/>
  <c r="CP8" i="7"/>
  <c r="CL8" i="7"/>
  <c r="DC8" i="7"/>
  <c r="CQ8" i="7"/>
  <c r="DM8" i="7"/>
  <c r="DI8" i="7"/>
  <c r="DE8" i="7"/>
  <c r="DA8" i="7"/>
  <c r="CW8" i="7"/>
  <c r="CS8" i="7"/>
  <c r="CO8" i="7"/>
  <c r="CK8" i="7"/>
  <c r="DK8" i="7"/>
  <c r="CU8" i="7"/>
  <c r="CM8" i="7"/>
  <c r="DL8" i="7"/>
  <c r="DH8" i="7"/>
  <c r="DD8" i="7"/>
  <c r="CZ8" i="7"/>
  <c r="CV8" i="7"/>
  <c r="CR8" i="7"/>
  <c r="CN8" i="7"/>
  <c r="CJ8" i="7"/>
  <c r="DG8" i="7"/>
  <c r="CY8" i="7"/>
  <c r="DJ12" i="7"/>
  <c r="DF12" i="7"/>
  <c r="DB12" i="7"/>
  <c r="CX12" i="7"/>
  <c r="CT12" i="7"/>
  <c r="CP12" i="7"/>
  <c r="CL12" i="7"/>
  <c r="DK12" i="7"/>
  <c r="CY12" i="7"/>
  <c r="CQ12" i="7"/>
  <c r="DM12" i="7"/>
  <c r="DI12" i="7"/>
  <c r="DE12" i="7"/>
  <c r="DA12" i="7"/>
  <c r="CW12" i="7"/>
  <c r="CS12" i="7"/>
  <c r="CO12" i="7"/>
  <c r="CK12" i="7"/>
  <c r="DG12" i="7"/>
  <c r="CU12" i="7"/>
  <c r="DL12" i="7"/>
  <c r="DH12" i="7"/>
  <c r="DD12" i="7"/>
  <c r="CZ12" i="7"/>
  <c r="CV12" i="7"/>
  <c r="CR12" i="7"/>
  <c r="CN12" i="7"/>
  <c r="CJ12" i="7"/>
  <c r="DC12" i="7"/>
  <c r="CM12" i="7"/>
  <c r="DK30" i="7"/>
  <c r="DG30" i="7"/>
  <c r="DC30" i="7"/>
  <c r="CY30" i="7"/>
  <c r="CU30" i="7"/>
  <c r="CQ30" i="7"/>
  <c r="CM30" i="7"/>
  <c r="DJ30" i="7"/>
  <c r="DF30" i="7"/>
  <c r="DB30" i="7"/>
  <c r="CX30" i="7"/>
  <c r="CT30" i="7"/>
  <c r="CP30" i="7"/>
  <c r="CL30" i="7"/>
  <c r="DM30" i="7"/>
  <c r="DI30" i="7"/>
  <c r="DE30" i="7"/>
  <c r="DA30" i="7"/>
  <c r="CW30" i="7"/>
  <c r="CS30" i="7"/>
  <c r="CO30" i="7"/>
  <c r="CK30" i="7"/>
  <c r="DD30" i="7"/>
  <c r="CN30" i="7"/>
  <c r="CZ30" i="7"/>
  <c r="CJ30" i="7"/>
  <c r="DL30" i="7"/>
  <c r="CV30" i="7"/>
  <c r="DH30" i="7"/>
  <c r="CR30" i="7"/>
  <c r="DK22" i="7"/>
  <c r="DG22" i="7"/>
  <c r="DC22" i="7"/>
  <c r="CY22" i="7"/>
  <c r="CU22" i="7"/>
  <c r="CQ22" i="7"/>
  <c r="CM22" i="7"/>
  <c r="DJ22" i="7"/>
  <c r="DF22" i="7"/>
  <c r="DB22" i="7"/>
  <c r="CX22" i="7"/>
  <c r="CT22" i="7"/>
  <c r="CP22" i="7"/>
  <c r="CL22" i="7"/>
  <c r="DM22" i="7"/>
  <c r="DI22" i="7"/>
  <c r="DE22" i="7"/>
  <c r="DA22" i="7"/>
  <c r="CW22" i="7"/>
  <c r="CS22" i="7"/>
  <c r="CO22" i="7"/>
  <c r="CK22" i="7"/>
  <c r="DH22" i="7"/>
  <c r="CR22" i="7"/>
  <c r="DD22" i="7"/>
  <c r="CN22" i="7"/>
  <c r="DL22" i="7"/>
  <c r="CZ22" i="7"/>
  <c r="CJ22" i="7"/>
  <c r="CV22" i="7"/>
  <c r="DM19" i="7"/>
  <c r="DI19" i="7"/>
  <c r="DE19" i="7"/>
  <c r="DA19" i="7"/>
  <c r="CW19" i="7"/>
  <c r="CS19" i="7"/>
  <c r="CO19" i="7"/>
  <c r="CK19" i="7"/>
  <c r="DL19" i="7"/>
  <c r="DH19" i="7"/>
  <c r="DD19" i="7"/>
  <c r="CZ19" i="7"/>
  <c r="CV19" i="7"/>
  <c r="CR19" i="7"/>
  <c r="CN19" i="7"/>
  <c r="CJ19" i="7"/>
  <c r="DK19" i="7"/>
  <c r="DG19" i="7"/>
  <c r="DC19" i="7"/>
  <c r="CY19" i="7"/>
  <c r="CU19" i="7"/>
  <c r="CQ19" i="7"/>
  <c r="CM19" i="7"/>
  <c r="DB19" i="7"/>
  <c r="CL19" i="7"/>
  <c r="CX19" i="7"/>
  <c r="DF19" i="7"/>
  <c r="DJ19" i="7"/>
  <c r="CT19" i="7"/>
  <c r="CP19" i="7"/>
  <c r="DL9" i="7"/>
  <c r="DH9" i="7"/>
  <c r="DD9" i="7"/>
  <c r="CZ9" i="7"/>
  <c r="CV9" i="7"/>
  <c r="CR9" i="7"/>
  <c r="CN9" i="7"/>
  <c r="CJ9" i="7"/>
  <c r="DI9" i="7"/>
  <c r="CW9" i="7"/>
  <c r="CK9" i="7"/>
  <c r="DK9" i="7"/>
  <c r="DG9" i="7"/>
  <c r="DC9" i="7"/>
  <c r="CY9" i="7"/>
  <c r="CU9" i="7"/>
  <c r="CQ9" i="7"/>
  <c r="CM9" i="7"/>
  <c r="DM9" i="7"/>
  <c r="DE9" i="7"/>
  <c r="CS9" i="7"/>
  <c r="DJ9" i="7"/>
  <c r="DF9" i="7"/>
  <c r="DB9" i="7"/>
  <c r="CX9" i="7"/>
  <c r="CT9" i="7"/>
  <c r="CP9" i="7"/>
  <c r="CL9" i="7"/>
  <c r="DA9" i="7"/>
  <c r="CO9" i="7"/>
  <c r="DL7" i="7"/>
  <c r="DH7" i="7"/>
  <c r="DD7" i="7"/>
  <c r="CZ7" i="7"/>
  <c r="CV7" i="7"/>
  <c r="CR7" i="7"/>
  <c r="CN7" i="7"/>
  <c r="CJ7" i="7"/>
  <c r="DI7" i="7"/>
  <c r="DA7" i="7"/>
  <c r="CK7" i="7"/>
  <c r="DK7" i="7"/>
  <c r="DG7" i="7"/>
  <c r="DC7" i="7"/>
  <c r="CY7" i="7"/>
  <c r="CU7" i="7"/>
  <c r="CQ7" i="7"/>
  <c r="CM7" i="7"/>
  <c r="DE7" i="7"/>
  <c r="CS7" i="7"/>
  <c r="CO7" i="7"/>
  <c r="DJ7" i="7"/>
  <c r="DF7" i="7"/>
  <c r="DB7" i="7"/>
  <c r="CX7" i="7"/>
  <c r="CT7" i="7"/>
  <c r="CP7" i="7"/>
  <c r="CL7" i="7"/>
  <c r="DM7" i="7"/>
  <c r="CW7" i="7"/>
  <c r="DK36" i="7"/>
  <c r="DG36" i="7"/>
  <c r="DC36" i="7"/>
  <c r="CY36" i="7"/>
  <c r="CU36" i="7"/>
  <c r="CQ36" i="7"/>
  <c r="CM36" i="7"/>
  <c r="DJ36" i="7"/>
  <c r="DF36" i="7"/>
  <c r="DB36" i="7"/>
  <c r="CX36" i="7"/>
  <c r="CT36" i="7"/>
  <c r="CP36" i="7"/>
  <c r="CL36" i="7"/>
  <c r="DM36" i="7"/>
  <c r="DI36" i="7"/>
  <c r="DE36" i="7"/>
  <c r="DA36" i="7"/>
  <c r="CW36" i="7"/>
  <c r="CS36" i="7"/>
  <c r="CO36" i="7"/>
  <c r="CK36" i="7"/>
  <c r="DL36" i="7"/>
  <c r="CV36" i="7"/>
  <c r="DH36" i="7"/>
  <c r="CR36" i="7"/>
  <c r="DD36" i="7"/>
  <c r="CN36" i="7"/>
  <c r="CZ36" i="7"/>
  <c r="CJ36" i="7"/>
  <c r="DK26" i="7"/>
  <c r="DG26" i="7"/>
  <c r="DC26" i="7"/>
  <c r="CY26" i="7"/>
  <c r="CU26" i="7"/>
  <c r="CQ26" i="7"/>
  <c r="CM26" i="7"/>
  <c r="DJ26" i="7"/>
  <c r="DF26" i="7"/>
  <c r="DB26" i="7"/>
  <c r="CX26" i="7"/>
  <c r="CT26" i="7"/>
  <c r="CP26" i="7"/>
  <c r="CL26" i="7"/>
  <c r="DM26" i="7"/>
  <c r="DI26" i="7"/>
  <c r="DE26" i="7"/>
  <c r="DA26" i="7"/>
  <c r="CW26" i="7"/>
  <c r="CS26" i="7"/>
  <c r="CO26" i="7"/>
  <c r="CK26" i="7"/>
  <c r="DL26" i="7"/>
  <c r="CV26" i="7"/>
  <c r="DH26" i="7"/>
  <c r="CR26" i="7"/>
  <c r="DD26" i="7"/>
  <c r="CN26" i="7"/>
  <c r="CZ26" i="7"/>
  <c r="CJ26" i="7"/>
  <c r="DM15" i="7"/>
  <c r="DI15" i="7"/>
  <c r="DL15" i="7"/>
  <c r="DH15" i="7"/>
  <c r="DK15" i="7"/>
  <c r="DJ15" i="7"/>
  <c r="DD15" i="7"/>
  <c r="CZ15" i="7"/>
  <c r="CV15" i="7"/>
  <c r="CR15" i="7"/>
  <c r="CN15" i="7"/>
  <c r="CJ15" i="7"/>
  <c r="CW15" i="7"/>
  <c r="DG15" i="7"/>
  <c r="DC15" i="7"/>
  <c r="CY15" i="7"/>
  <c r="CU15" i="7"/>
  <c r="CQ15" i="7"/>
  <c r="CM15" i="7"/>
  <c r="DA15" i="7"/>
  <c r="CO15" i="7"/>
  <c r="CK15" i="7"/>
  <c r="DF15" i="7"/>
  <c r="DB15" i="7"/>
  <c r="CX15" i="7"/>
  <c r="CT15" i="7"/>
  <c r="CP15" i="7"/>
  <c r="CL15" i="7"/>
  <c r="DE15" i="7"/>
  <c r="CS15" i="7"/>
  <c r="DM23" i="7"/>
  <c r="DI23" i="7"/>
  <c r="DE23" i="7"/>
  <c r="DA23" i="7"/>
  <c r="CW23" i="7"/>
  <c r="CS23" i="7"/>
  <c r="CO23" i="7"/>
  <c r="CK23" i="7"/>
  <c r="DL23" i="7"/>
  <c r="DH23" i="7"/>
  <c r="DD23" i="7"/>
  <c r="CZ23" i="7"/>
  <c r="CV23" i="7"/>
  <c r="CR23" i="7"/>
  <c r="CN23" i="7"/>
  <c r="CJ23" i="7"/>
  <c r="DK23" i="7"/>
  <c r="DG23" i="7"/>
  <c r="DC23" i="7"/>
  <c r="CY23" i="7"/>
  <c r="CU23" i="7"/>
  <c r="CQ23" i="7"/>
  <c r="CM23" i="7"/>
  <c r="DJ23" i="7"/>
  <c r="CT23" i="7"/>
  <c r="DF23" i="7"/>
  <c r="CP23" i="7"/>
  <c r="DB23" i="7"/>
  <c r="CL23" i="7"/>
  <c r="CX23" i="7"/>
  <c r="DM27" i="7"/>
  <c r="DI27" i="7"/>
  <c r="DE27" i="7"/>
  <c r="DA27" i="7"/>
  <c r="CW27" i="7"/>
  <c r="CS27" i="7"/>
  <c r="CO27" i="7"/>
  <c r="CK27" i="7"/>
  <c r="DL27" i="7"/>
  <c r="DH27" i="7"/>
  <c r="DD27" i="7"/>
  <c r="CZ27" i="7"/>
  <c r="CV27" i="7"/>
  <c r="CR27" i="7"/>
  <c r="CN27" i="7"/>
  <c r="CJ27" i="7"/>
  <c r="DK27" i="7"/>
  <c r="DG27" i="7"/>
  <c r="DC27" i="7"/>
  <c r="CY27" i="7"/>
  <c r="CU27" i="7"/>
  <c r="CQ27" i="7"/>
  <c r="CM27" i="7"/>
  <c r="CX27" i="7"/>
  <c r="DJ27" i="7"/>
  <c r="CT27" i="7"/>
  <c r="DF27" i="7"/>
  <c r="CP27" i="7"/>
  <c r="CL27" i="7"/>
  <c r="DB27" i="7"/>
  <c r="DM31" i="7"/>
  <c r="DI31" i="7"/>
  <c r="DE31" i="7"/>
  <c r="DA31" i="7"/>
  <c r="CW31" i="7"/>
  <c r="CS31" i="7"/>
  <c r="CO31" i="7"/>
  <c r="CK31" i="7"/>
  <c r="DL31" i="7"/>
  <c r="DH31" i="7"/>
  <c r="DD31" i="7"/>
  <c r="CZ31" i="7"/>
  <c r="CV31" i="7"/>
  <c r="CR31" i="7"/>
  <c r="CN31" i="7"/>
  <c r="CJ31" i="7"/>
  <c r="DK31" i="7"/>
  <c r="DG31" i="7"/>
  <c r="DC31" i="7"/>
  <c r="CY31" i="7"/>
  <c r="CU31" i="7"/>
  <c r="CQ31" i="7"/>
  <c r="CM31" i="7"/>
  <c r="DF31" i="7"/>
  <c r="CP31" i="7"/>
  <c r="DB31" i="7"/>
  <c r="CL31" i="7"/>
  <c r="CX31" i="7"/>
  <c r="CT31" i="7"/>
  <c r="DJ31" i="7"/>
  <c r="DM17" i="7"/>
  <c r="DI17" i="7"/>
  <c r="DE17" i="7"/>
  <c r="DA17" i="7"/>
  <c r="CW17" i="7"/>
  <c r="CS17" i="7"/>
  <c r="CO17" i="7"/>
  <c r="CK17" i="7"/>
  <c r="DL17" i="7"/>
  <c r="DH17" i="7"/>
  <c r="DD17" i="7"/>
  <c r="CZ17" i="7"/>
  <c r="CV17" i="7"/>
  <c r="CR17" i="7"/>
  <c r="CN17" i="7"/>
  <c r="CJ17" i="7"/>
  <c r="DK17" i="7"/>
  <c r="DG17" i="7"/>
  <c r="DC17" i="7"/>
  <c r="CY17" i="7"/>
  <c r="CU17" i="7"/>
  <c r="CQ17" i="7"/>
  <c r="CM17" i="7"/>
  <c r="CX17" i="7"/>
  <c r="DJ17" i="7"/>
  <c r="CT17" i="7"/>
  <c r="CL17" i="7"/>
  <c r="DF17" i="7"/>
  <c r="CP17" i="7"/>
  <c r="DB17" i="7"/>
  <c r="DK28" i="7"/>
  <c r="DG28" i="7"/>
  <c r="DC28" i="7"/>
  <c r="CY28" i="7"/>
  <c r="CU28" i="7"/>
  <c r="CQ28" i="7"/>
  <c r="CM28" i="7"/>
  <c r="DJ28" i="7"/>
  <c r="DF28" i="7"/>
  <c r="DB28" i="7"/>
  <c r="CX28" i="7"/>
  <c r="CT28" i="7"/>
  <c r="CP28" i="7"/>
  <c r="CL28" i="7"/>
  <c r="DM28" i="7"/>
  <c r="DI28" i="7"/>
  <c r="DE28" i="7"/>
  <c r="DA28" i="7"/>
  <c r="CW28" i="7"/>
  <c r="CS28" i="7"/>
  <c r="CO28" i="7"/>
  <c r="CK28" i="7"/>
  <c r="CZ28" i="7"/>
  <c r="CJ28" i="7"/>
  <c r="DL28" i="7"/>
  <c r="CV28" i="7"/>
  <c r="DH28" i="7"/>
  <c r="CR28" i="7"/>
  <c r="DD28" i="7"/>
  <c r="CN28" i="7"/>
  <c r="DK34" i="7"/>
  <c r="DG34" i="7"/>
  <c r="DC34" i="7"/>
  <c r="CY34" i="7"/>
  <c r="CU34" i="7"/>
  <c r="CQ34" i="7"/>
  <c r="CM34" i="7"/>
  <c r="DJ34" i="7"/>
  <c r="DF34" i="7"/>
  <c r="DB34" i="7"/>
  <c r="CX34" i="7"/>
  <c r="CT34" i="7"/>
  <c r="CP34" i="7"/>
  <c r="CL34" i="7"/>
  <c r="DM34" i="7"/>
  <c r="DI34" i="7"/>
  <c r="DE34" i="7"/>
  <c r="DA34" i="7"/>
  <c r="CW34" i="7"/>
  <c r="CS34" i="7"/>
  <c r="CO34" i="7"/>
  <c r="CK34" i="7"/>
  <c r="DH34" i="7"/>
  <c r="CR34" i="7"/>
  <c r="DD34" i="7"/>
  <c r="CN34" i="7"/>
  <c r="CZ34" i="7"/>
  <c r="CJ34" i="7"/>
  <c r="DL34" i="7"/>
  <c r="CV34" i="7"/>
  <c r="DM37" i="7"/>
  <c r="DI37" i="7"/>
  <c r="DE37" i="7"/>
  <c r="DA37" i="7"/>
  <c r="CW37" i="7"/>
  <c r="CS37" i="7"/>
  <c r="CO37" i="7"/>
  <c r="CK37" i="7"/>
  <c r="DL37" i="7"/>
  <c r="DH37" i="7"/>
  <c r="DD37" i="7"/>
  <c r="CZ37" i="7"/>
  <c r="CV37" i="7"/>
  <c r="CR37" i="7"/>
  <c r="CN37" i="7"/>
  <c r="CJ37" i="7"/>
  <c r="DK37" i="7"/>
  <c r="DG37" i="7"/>
  <c r="DC37" i="7"/>
  <c r="CY37" i="7"/>
  <c r="CU37" i="7"/>
  <c r="CQ37" i="7"/>
  <c r="CM37" i="7"/>
  <c r="CX37" i="7"/>
  <c r="DJ37" i="7"/>
  <c r="CT37" i="7"/>
  <c r="DF37" i="7"/>
  <c r="CP37" i="7"/>
  <c r="CL37" i="7"/>
  <c r="DB37" i="7"/>
  <c r="DK18" i="7"/>
  <c r="DG18" i="7"/>
  <c r="DC18" i="7"/>
  <c r="CY18" i="7"/>
  <c r="CU18" i="7"/>
  <c r="CQ18" i="7"/>
  <c r="CM18" i="7"/>
  <c r="DJ18" i="7"/>
  <c r="DF18" i="7"/>
  <c r="DB18" i="7"/>
  <c r="CX18" i="7"/>
  <c r="CT18" i="7"/>
  <c r="CP18" i="7"/>
  <c r="CL18" i="7"/>
  <c r="DM18" i="7"/>
  <c r="DI18" i="7"/>
  <c r="DE18" i="7"/>
  <c r="DA18" i="7"/>
  <c r="CW18" i="7"/>
  <c r="CS18" i="7"/>
  <c r="CO18" i="7"/>
  <c r="CK18" i="7"/>
  <c r="CZ18" i="7"/>
  <c r="CJ18" i="7"/>
  <c r="DL18" i="7"/>
  <c r="CV18" i="7"/>
  <c r="DD18" i="7"/>
  <c r="DH18" i="7"/>
  <c r="CR18" i="7"/>
  <c r="CN18" i="7"/>
  <c r="DM35" i="7"/>
  <c r="DI35" i="7"/>
  <c r="DE35" i="7"/>
  <c r="DA35" i="7"/>
  <c r="CW35" i="7"/>
  <c r="CS35" i="7"/>
  <c r="CO35" i="7"/>
  <c r="CK35" i="7"/>
  <c r="DL35" i="7"/>
  <c r="DH35" i="7"/>
  <c r="DD35" i="7"/>
  <c r="CZ35" i="7"/>
  <c r="CV35" i="7"/>
  <c r="CR35" i="7"/>
  <c r="CN35" i="7"/>
  <c r="CJ35" i="7"/>
  <c r="DK35" i="7"/>
  <c r="DG35" i="7"/>
  <c r="DC35" i="7"/>
  <c r="CY35" i="7"/>
  <c r="CU35" i="7"/>
  <c r="CQ35" i="7"/>
  <c r="CM35" i="7"/>
  <c r="DJ35" i="7"/>
  <c r="CT35" i="7"/>
  <c r="DF35" i="7"/>
  <c r="CP35" i="7"/>
  <c r="DB35" i="7"/>
  <c r="CL35" i="7"/>
  <c r="CX35" i="7"/>
  <c r="DL13" i="7"/>
  <c r="DH13" i="7"/>
  <c r="DD13" i="7"/>
  <c r="CZ13" i="7"/>
  <c r="CV13" i="7"/>
  <c r="CR13" i="7"/>
  <c r="CN13" i="7"/>
  <c r="CJ13" i="7"/>
  <c r="DI13" i="7"/>
  <c r="CS13" i="7"/>
  <c r="DK13" i="7"/>
  <c r="DG13" i="7"/>
  <c r="DC13" i="7"/>
  <c r="CY13" i="7"/>
  <c r="CU13" i="7"/>
  <c r="CQ13" i="7"/>
  <c r="CM13" i="7"/>
  <c r="DM13" i="7"/>
  <c r="DA13" i="7"/>
  <c r="CO13" i="7"/>
  <c r="DJ13" i="7"/>
  <c r="DF13" i="7"/>
  <c r="DB13" i="7"/>
  <c r="CX13" i="7"/>
  <c r="CT13" i="7"/>
  <c r="CP13" i="7"/>
  <c r="CL13" i="7"/>
  <c r="DE13" i="7"/>
  <c r="CW13" i="7"/>
  <c r="CK13" i="7"/>
  <c r="DL11" i="7"/>
  <c r="DH11" i="7"/>
  <c r="DD11" i="7"/>
  <c r="CZ11" i="7"/>
  <c r="CV11" i="7"/>
  <c r="CR11" i="7"/>
  <c r="CN11" i="7"/>
  <c r="CJ11" i="7"/>
  <c r="DI11" i="7"/>
  <c r="CW11" i="7"/>
  <c r="CK11" i="7"/>
  <c r="DK11" i="7"/>
  <c r="DG11" i="7"/>
  <c r="DC11" i="7"/>
  <c r="CY11" i="7"/>
  <c r="CU11" i="7"/>
  <c r="CQ11" i="7"/>
  <c r="CM11" i="7"/>
  <c r="DM11" i="7"/>
  <c r="DE11" i="7"/>
  <c r="CS11" i="7"/>
  <c r="DJ11" i="7"/>
  <c r="DF11" i="7"/>
  <c r="DB11" i="7"/>
  <c r="CX11" i="7"/>
  <c r="CT11" i="7"/>
  <c r="CP11" i="7"/>
  <c r="CL11" i="7"/>
  <c r="DA11" i="7"/>
  <c r="CO11" i="7"/>
  <c r="DJ10" i="7"/>
  <c r="DF10" i="7"/>
  <c r="DB10" i="7"/>
  <c r="CX10" i="7"/>
  <c r="CT10" i="7"/>
  <c r="CP10" i="7"/>
  <c r="CL10" i="7"/>
  <c r="DC10" i="7"/>
  <c r="CQ10" i="7"/>
  <c r="DM10" i="7"/>
  <c r="DI10" i="7"/>
  <c r="DE10" i="7"/>
  <c r="DA10" i="7"/>
  <c r="CW10" i="7"/>
  <c r="CS10" i="7"/>
  <c r="CO10" i="7"/>
  <c r="CK10" i="7"/>
  <c r="DG10" i="7"/>
  <c r="CU10" i="7"/>
  <c r="DL10" i="7"/>
  <c r="DH10" i="7"/>
  <c r="DD10" i="7"/>
  <c r="CZ10" i="7"/>
  <c r="CV10" i="7"/>
  <c r="CR10" i="7"/>
  <c r="CN10" i="7"/>
  <c r="CJ10" i="7"/>
  <c r="DK10" i="7"/>
  <c r="CY10" i="7"/>
  <c r="CM10" i="7"/>
  <c r="DK24" i="7"/>
  <c r="DG24" i="7"/>
  <c r="DC24" i="7"/>
  <c r="CY24" i="7"/>
  <c r="CU24" i="7"/>
  <c r="DJ24" i="7"/>
  <c r="DF24" i="7"/>
  <c r="DB24" i="7"/>
  <c r="DM24" i="7"/>
  <c r="DI24" i="7"/>
  <c r="DE24" i="7"/>
  <c r="DA24" i="7"/>
  <c r="CW24" i="7"/>
  <c r="DH24" i="7"/>
  <c r="CV24" i="7"/>
  <c r="CQ24" i="7"/>
  <c r="CM24" i="7"/>
  <c r="DD24" i="7"/>
  <c r="CT24" i="7"/>
  <c r="CP24" i="7"/>
  <c r="CL24" i="7"/>
  <c r="CZ24" i="7"/>
  <c r="CS24" i="7"/>
  <c r="CO24" i="7"/>
  <c r="CK24" i="7"/>
  <c r="CX24" i="7"/>
  <c r="CR24" i="7"/>
  <c r="CJ24" i="7"/>
  <c r="CN24" i="7"/>
  <c r="DL24" i="7"/>
  <c r="DM33" i="7"/>
  <c r="DI33" i="7"/>
  <c r="DE33" i="7"/>
  <c r="DA33" i="7"/>
  <c r="CW33" i="7"/>
  <c r="CS33" i="7"/>
  <c r="CO33" i="7"/>
  <c r="DL33" i="7"/>
  <c r="DH33" i="7"/>
  <c r="DD33" i="7"/>
  <c r="CZ33" i="7"/>
  <c r="CV33" i="7"/>
  <c r="CR33" i="7"/>
  <c r="CN33" i="7"/>
  <c r="CJ33" i="7"/>
  <c r="DK33" i="7"/>
  <c r="DG33" i="7"/>
  <c r="DC33" i="7"/>
  <c r="CY33" i="7"/>
  <c r="CU33" i="7"/>
  <c r="CQ33" i="7"/>
  <c r="CM33" i="7"/>
  <c r="DF33" i="7"/>
  <c r="CP33" i="7"/>
  <c r="DB33" i="7"/>
  <c r="CL33" i="7"/>
  <c r="CX33" i="7"/>
  <c r="CK33" i="7"/>
  <c r="DJ33" i="7"/>
  <c r="CT33" i="7"/>
  <c r="DJ32" i="7"/>
  <c r="DF32" i="7"/>
  <c r="DM32" i="7"/>
  <c r="DI32" i="7"/>
  <c r="DE32" i="7"/>
  <c r="DK32" i="7"/>
  <c r="DC32" i="7"/>
  <c r="CY32" i="7"/>
  <c r="CU32" i="7"/>
  <c r="CQ32" i="7"/>
  <c r="CM32" i="7"/>
  <c r="DH32" i="7"/>
  <c r="DB32" i="7"/>
  <c r="CX32" i="7"/>
  <c r="CT32" i="7"/>
  <c r="CP32" i="7"/>
  <c r="CL32" i="7"/>
  <c r="DG32" i="7"/>
  <c r="DA32" i="7"/>
  <c r="CW32" i="7"/>
  <c r="CS32" i="7"/>
  <c r="CO32" i="7"/>
  <c r="CK32" i="7"/>
  <c r="DL32" i="7"/>
  <c r="CR32" i="7"/>
  <c r="DD32" i="7"/>
  <c r="CN32" i="7"/>
  <c r="CZ32" i="7"/>
  <c r="CJ32" i="7"/>
  <c r="CV32" i="7"/>
  <c r="DK4" i="7"/>
  <c r="DG4" i="7"/>
  <c r="DC4" i="7"/>
  <c r="CY4" i="7"/>
  <c r="CU4" i="7"/>
  <c r="CQ4" i="7"/>
  <c r="CM4" i="7"/>
  <c r="DD4" i="7"/>
  <c r="CR4" i="7"/>
  <c r="DJ4" i="7"/>
  <c r="DF4" i="7"/>
  <c r="DB4" i="7"/>
  <c r="CX4" i="7"/>
  <c r="CT4" i="7"/>
  <c r="CP4" i="7"/>
  <c r="CL4" i="7"/>
  <c r="DL4" i="7"/>
  <c r="CZ4" i="7"/>
  <c r="CN4" i="7"/>
  <c r="DM4" i="7"/>
  <c r="DI4" i="7"/>
  <c r="DE4" i="7"/>
  <c r="DA4" i="7"/>
  <c r="CW4" i="7"/>
  <c r="CS4" i="7"/>
  <c r="CO4" i="7"/>
  <c r="CK4" i="7"/>
  <c r="DH4" i="7"/>
  <c r="CV4" i="7"/>
  <c r="CJ4" i="7"/>
  <c r="DM5" i="7"/>
  <c r="DI5" i="7"/>
  <c r="DE5" i="7"/>
  <c r="DA5" i="7"/>
  <c r="CW5" i="7"/>
  <c r="CS5" i="7"/>
  <c r="CO5" i="7"/>
  <c r="CK5" i="7"/>
  <c r="DF5" i="7"/>
  <c r="CT5" i="7"/>
  <c r="CL5" i="7"/>
  <c r="DL5" i="7"/>
  <c r="DH5" i="7"/>
  <c r="DD5" i="7"/>
  <c r="CZ5" i="7"/>
  <c r="CV5" i="7"/>
  <c r="CR5" i="7"/>
  <c r="CN5" i="7"/>
  <c r="CJ5" i="7"/>
  <c r="DB5" i="7"/>
  <c r="DK5" i="7"/>
  <c r="DG5" i="7"/>
  <c r="DC5" i="7"/>
  <c r="CY5" i="7"/>
  <c r="CU5" i="7"/>
  <c r="CQ5" i="7"/>
  <c r="CM5" i="7"/>
  <c r="DJ5" i="7"/>
  <c r="CX5" i="7"/>
  <c r="CP5" i="7"/>
  <c r="DK6" i="7"/>
  <c r="DG6" i="7"/>
  <c r="DC6" i="7"/>
  <c r="CY6" i="7"/>
  <c r="CU6" i="7"/>
  <c r="CQ6" i="7"/>
  <c r="CM6" i="7"/>
  <c r="DL6" i="7"/>
  <c r="CV6" i="7"/>
  <c r="CJ6" i="7"/>
  <c r="DJ6" i="7"/>
  <c r="DF6" i="7"/>
  <c r="DB6" i="7"/>
  <c r="CX6" i="7"/>
  <c r="CT6" i="7"/>
  <c r="CP6" i="7"/>
  <c r="CL6" i="7"/>
  <c r="DH6" i="7"/>
  <c r="CN6" i="7"/>
  <c r="DM6" i="7"/>
  <c r="DI6" i="7"/>
  <c r="DE6" i="7"/>
  <c r="DA6" i="7"/>
  <c r="CW6" i="7"/>
  <c r="CS6" i="7"/>
  <c r="CO6" i="7"/>
  <c r="CK6" i="7"/>
  <c r="DD6" i="7"/>
  <c r="CZ6" i="7"/>
  <c r="CR6" i="7"/>
  <c r="BT15" i="7"/>
  <c r="CD15" i="7"/>
  <c r="BI15" i="7"/>
  <c r="BR15" i="7"/>
  <c r="CG15" i="7"/>
  <c r="BK15" i="7"/>
  <c r="BJ15" i="7"/>
  <c r="CF15" i="7"/>
  <c r="BP15" i="7"/>
  <c r="BY15" i="7"/>
  <c r="CH15" i="7"/>
  <c r="BM15" i="7"/>
  <c r="CA15" i="7"/>
  <c r="BF15" i="7"/>
  <c r="BU15" i="7"/>
  <c r="BL15" i="7"/>
  <c r="CC15" i="7"/>
  <c r="BV15" i="7"/>
  <c r="CE15" i="7"/>
  <c r="CB15" i="7"/>
  <c r="BS15" i="7"/>
  <c r="BG15" i="7"/>
  <c r="BZ15" i="7"/>
  <c r="BN15" i="7"/>
  <c r="BE15" i="7"/>
  <c r="BW15" i="7"/>
  <c r="BO15" i="7"/>
  <c r="BX15" i="7"/>
  <c r="BH15" i="7"/>
  <c r="BQ15" i="7"/>
  <c r="CB8" i="7"/>
  <c r="BG8" i="7"/>
  <c r="BZ8" i="7"/>
  <c r="BJ8" i="7"/>
  <c r="CA8" i="7"/>
  <c r="BE8" i="7"/>
  <c r="BT8" i="7"/>
  <c r="CC8" i="7"/>
  <c r="BH8" i="7"/>
  <c r="CG8" i="7"/>
  <c r="BV8" i="7"/>
  <c r="BF8" i="7"/>
  <c r="BU8" i="7"/>
  <c r="BO8" i="7"/>
  <c r="BX8" i="7"/>
  <c r="BW8" i="7"/>
  <c r="CH8" i="7"/>
  <c r="BR8" i="7"/>
  <c r="BP8" i="7"/>
  <c r="CE8" i="7"/>
  <c r="BI8" i="7"/>
  <c r="BS8" i="7"/>
  <c r="CF8" i="7"/>
  <c r="BM8" i="7"/>
  <c r="BL8" i="7"/>
  <c r="BK8" i="7"/>
  <c r="BN8" i="7"/>
  <c r="CD8" i="7"/>
  <c r="BY8" i="7"/>
  <c r="BQ8" i="7"/>
  <c r="CC22" i="7"/>
  <c r="BM22" i="7"/>
  <c r="CH22" i="7"/>
  <c r="BL22" i="7"/>
  <c r="BV22" i="7"/>
  <c r="BT22" i="7"/>
  <c r="BZ22" i="7"/>
  <c r="BJ22" i="7"/>
  <c r="BY22" i="7"/>
  <c r="BE22" i="7"/>
  <c r="BG22" i="7"/>
  <c r="BH22" i="7"/>
  <c r="CF22" i="7"/>
  <c r="BX22" i="7"/>
  <c r="BQ22" i="7"/>
  <c r="BW22" i="7"/>
  <c r="CD22" i="7"/>
  <c r="BN22" i="7"/>
  <c r="BK22" i="7"/>
  <c r="BI22" i="7"/>
  <c r="BR22" i="7"/>
  <c r="BF22" i="7"/>
  <c r="BS22" i="7"/>
  <c r="CG22" i="7"/>
  <c r="BO22" i="7"/>
  <c r="CE22" i="7"/>
  <c r="CB22" i="7"/>
  <c r="CA22" i="7"/>
  <c r="BP22" i="7"/>
  <c r="BU22" i="7"/>
  <c r="CG19" i="7"/>
  <c r="BP19" i="7"/>
  <c r="CH19" i="7"/>
  <c r="BK19" i="7"/>
  <c r="BX19" i="7"/>
  <c r="BH19" i="7"/>
  <c r="BV19" i="7"/>
  <c r="CE19" i="7"/>
  <c r="BT19" i="7"/>
  <c r="BQ19" i="7"/>
  <c r="BU19" i="7"/>
  <c r="CD19" i="7"/>
  <c r="BI19" i="7"/>
  <c r="BR19" i="7"/>
  <c r="BL19" i="7"/>
  <c r="BF19" i="7"/>
  <c r="BO19" i="7"/>
  <c r="BY19" i="7"/>
  <c r="BW19" i="7"/>
  <c r="BG19" i="7"/>
  <c r="CF19" i="7"/>
  <c r="BJ19" i="7"/>
  <c r="BS19" i="7"/>
  <c r="CC19" i="7"/>
  <c r="BM19" i="7"/>
  <c r="BE19" i="7"/>
  <c r="CB19" i="7"/>
  <c r="BN19" i="7"/>
  <c r="BZ19" i="7"/>
  <c r="CA19" i="7"/>
  <c r="CB9" i="7"/>
  <c r="BL9" i="7"/>
  <c r="CC9" i="7"/>
  <c r="BG9" i="7"/>
  <c r="BV9" i="7"/>
  <c r="BO9" i="7"/>
  <c r="BX9" i="7"/>
  <c r="BH9" i="7"/>
  <c r="BW9" i="7"/>
  <c r="BT9" i="7"/>
  <c r="BR9" i="7"/>
  <c r="CG9" i="7"/>
  <c r="BK9" i="7"/>
  <c r="BZ9" i="7"/>
  <c r="BE9" i="7"/>
  <c r="CH9" i="7"/>
  <c r="BF9" i="7"/>
  <c r="BI9" i="7"/>
  <c r="BM9" i="7"/>
  <c r="CE9" i="7"/>
  <c r="BY9" i="7"/>
  <c r="CD9" i="7"/>
  <c r="BS9" i="7"/>
  <c r="CF9" i="7"/>
  <c r="CA9" i="7"/>
  <c r="BU9" i="7"/>
  <c r="BN9" i="7"/>
  <c r="BP9" i="7"/>
  <c r="BJ9" i="7"/>
  <c r="BQ9" i="7"/>
  <c r="BY20" i="7"/>
  <c r="BI20" i="7"/>
  <c r="BS20" i="7"/>
  <c r="BZ20" i="7"/>
  <c r="BW20" i="7"/>
  <c r="BV20" i="7"/>
  <c r="BF20" i="7"/>
  <c r="BL20" i="7"/>
  <c r="CG20" i="7"/>
  <c r="BQ20" i="7"/>
  <c r="CD20" i="7"/>
  <c r="BH20" i="7"/>
  <c r="BK20" i="7"/>
  <c r="BJ20" i="7"/>
  <c r="BG20" i="7"/>
  <c r="BM20" i="7"/>
  <c r="BX20" i="7"/>
  <c r="CE20" i="7"/>
  <c r="CH20" i="7"/>
  <c r="BE20" i="7"/>
  <c r="BN20" i="7"/>
  <c r="BP20" i="7"/>
  <c r="CA20" i="7"/>
  <c r="CC20" i="7"/>
  <c r="CF20" i="7"/>
  <c r="CB20" i="7"/>
  <c r="BT20" i="7"/>
  <c r="BR20" i="7"/>
  <c r="BO20" i="7"/>
  <c r="BU20" i="7"/>
  <c r="E52" i="6"/>
  <c r="BP23" i="7"/>
  <c r="BH23" i="7"/>
  <c r="CA23" i="7"/>
  <c r="BK23" i="7"/>
  <c r="BT23" i="7"/>
  <c r="CB23" i="7"/>
  <c r="CG23" i="7"/>
  <c r="BE23" i="7"/>
  <c r="BJ23" i="7"/>
  <c r="BV23" i="7"/>
  <c r="CC23" i="7"/>
  <c r="BW23" i="7"/>
  <c r="BG23" i="7"/>
  <c r="BN23" i="7"/>
  <c r="BU23" i="7"/>
  <c r="BZ23" i="7"/>
  <c r="CF23" i="7"/>
  <c r="BS23" i="7"/>
  <c r="CD23" i="7"/>
  <c r="BI23" i="7"/>
  <c r="BM23" i="7"/>
  <c r="BR23" i="7"/>
  <c r="BX23" i="7"/>
  <c r="BO23" i="7"/>
  <c r="BF23" i="7"/>
  <c r="BL23" i="7"/>
  <c r="CE23" i="7"/>
  <c r="BY23" i="7"/>
  <c r="BQ23" i="7"/>
  <c r="CH23" i="7"/>
  <c r="BO12" i="7"/>
  <c r="CH12" i="7"/>
  <c r="BR12" i="7"/>
  <c r="BM12" i="7"/>
  <c r="CB12" i="7"/>
  <c r="BG12" i="7"/>
  <c r="BU12" i="7"/>
  <c r="BT12" i="7"/>
  <c r="BI12" i="7"/>
  <c r="CD12" i="7"/>
  <c r="BN12" i="7"/>
  <c r="CC12" i="7"/>
  <c r="BH12" i="7"/>
  <c r="BW12" i="7"/>
  <c r="BP12" i="7"/>
  <c r="CE12" i="7"/>
  <c r="BZ12" i="7"/>
  <c r="BJ12" i="7"/>
  <c r="BX12" i="7"/>
  <c r="BQ12" i="7"/>
  <c r="CF12" i="7"/>
  <c r="BK12" i="7"/>
  <c r="CG12" i="7"/>
  <c r="BV12" i="7"/>
  <c r="BL12" i="7"/>
  <c r="BE12" i="7"/>
  <c r="BY12" i="7"/>
  <c r="BF12" i="7"/>
  <c r="CA12" i="7"/>
  <c r="BS12" i="7"/>
  <c r="CH11" i="7"/>
  <c r="BT11" i="7"/>
  <c r="BQ11" i="7"/>
  <c r="CE11" i="7"/>
  <c r="BJ11" i="7"/>
  <c r="BY11" i="7"/>
  <c r="CF11" i="7"/>
  <c r="BP11" i="7"/>
  <c r="CG11" i="7"/>
  <c r="BK11" i="7"/>
  <c r="BZ11" i="7"/>
  <c r="BE11" i="7"/>
  <c r="BS11" i="7"/>
  <c r="BG11" i="7"/>
  <c r="BM11" i="7"/>
  <c r="CB11" i="7"/>
  <c r="BL11" i="7"/>
  <c r="CA11" i="7"/>
  <c r="BF11" i="7"/>
  <c r="BU11" i="7"/>
  <c r="BN11" i="7"/>
  <c r="BW11" i="7"/>
  <c r="BH11" i="7"/>
  <c r="CD11" i="7"/>
  <c r="BR11" i="7"/>
  <c r="CC11" i="7"/>
  <c r="BV11" i="7"/>
  <c r="BI11" i="7"/>
  <c r="BO11" i="7"/>
  <c r="BX11" i="7"/>
  <c r="BS17" i="7"/>
  <c r="CB17" i="7"/>
  <c r="BL17" i="7"/>
  <c r="BW17" i="7"/>
  <c r="CG17" i="7"/>
  <c r="BK17" i="7"/>
  <c r="BU17" i="7"/>
  <c r="BY17" i="7"/>
  <c r="CD17" i="7"/>
  <c r="BX17" i="7"/>
  <c r="BH17" i="7"/>
  <c r="BR17" i="7"/>
  <c r="CA17" i="7"/>
  <c r="BF17" i="7"/>
  <c r="BO17" i="7"/>
  <c r="BN17" i="7"/>
  <c r="BT17" i="7"/>
  <c r="CH17" i="7"/>
  <c r="BM17" i="7"/>
  <c r="BV17" i="7"/>
  <c r="CE17" i="7"/>
  <c r="BJ17" i="7"/>
  <c r="BP17" i="7"/>
  <c r="BZ17" i="7"/>
  <c r="CC17" i="7"/>
  <c r="BE17" i="7"/>
  <c r="BI17" i="7"/>
  <c r="CF17" i="7"/>
  <c r="BG17" i="7"/>
  <c r="BQ17" i="7"/>
  <c r="CH28" i="7"/>
  <c r="BU28" i="7"/>
  <c r="BE28" i="7"/>
  <c r="BV28" i="7"/>
  <c r="CE28" i="7"/>
  <c r="BJ28" i="7"/>
  <c r="BN28" i="7"/>
  <c r="BW28" i="7"/>
  <c r="CG28" i="7"/>
  <c r="BQ28" i="7"/>
  <c r="BP28" i="7"/>
  <c r="BZ28" i="7"/>
  <c r="CD28" i="7"/>
  <c r="BH28" i="7"/>
  <c r="BR28" i="7"/>
  <c r="CC28" i="7"/>
  <c r="BM28" i="7"/>
  <c r="CF28" i="7"/>
  <c r="BK28" i="7"/>
  <c r="BT28" i="7"/>
  <c r="BX28" i="7"/>
  <c r="CB28" i="7"/>
  <c r="BI28" i="7"/>
  <c r="BS28" i="7"/>
  <c r="CA28" i="7"/>
  <c r="BG28" i="7"/>
  <c r="BY28" i="7"/>
  <c r="BO28" i="7"/>
  <c r="BF28" i="7"/>
  <c r="BL28" i="7"/>
  <c r="BX34" i="7"/>
  <c r="BU34" i="7"/>
  <c r="BE34" i="7"/>
  <c r="BW34" i="7"/>
  <c r="CF34" i="7"/>
  <c r="BK34" i="7"/>
  <c r="BT34" i="7"/>
  <c r="BS34" i="7"/>
  <c r="CG34" i="7"/>
  <c r="BQ34" i="7"/>
  <c r="BR34" i="7"/>
  <c r="CA34" i="7"/>
  <c r="BF34" i="7"/>
  <c r="BO34" i="7"/>
  <c r="BN34" i="7"/>
  <c r="CC34" i="7"/>
  <c r="BM34" i="7"/>
  <c r="CH34" i="7"/>
  <c r="BL34" i="7"/>
  <c r="BV34" i="7"/>
  <c r="CE34" i="7"/>
  <c r="BJ34" i="7"/>
  <c r="CD34" i="7"/>
  <c r="CB34" i="7"/>
  <c r="BG34" i="7"/>
  <c r="BH34" i="7"/>
  <c r="BZ34" i="7"/>
  <c r="BY34" i="7"/>
  <c r="BP34" i="7"/>
  <c r="BI34" i="7"/>
  <c r="BT37" i="7"/>
  <c r="CE37" i="7"/>
  <c r="BO37" i="7"/>
  <c r="CC37" i="7"/>
  <c r="BH37" i="7"/>
  <c r="BQ37" i="7"/>
  <c r="CF37" i="7"/>
  <c r="BJ37" i="7"/>
  <c r="BI37" i="7"/>
  <c r="CA37" i="7"/>
  <c r="BK37" i="7"/>
  <c r="BX37" i="7"/>
  <c r="CG37" i="7"/>
  <c r="BL37" i="7"/>
  <c r="BZ37" i="7"/>
  <c r="BE37" i="7"/>
  <c r="BY37" i="7"/>
  <c r="BW37" i="7"/>
  <c r="BG37" i="7"/>
  <c r="BR37" i="7"/>
  <c r="CB37" i="7"/>
  <c r="BF37" i="7"/>
  <c r="BU37" i="7"/>
  <c r="BN37" i="7"/>
  <c r="BV37" i="7"/>
  <c r="BS37" i="7"/>
  <c r="CD37" i="7"/>
  <c r="CH37" i="7"/>
  <c r="BP37" i="7"/>
  <c r="BM37" i="7"/>
  <c r="BP18" i="7"/>
  <c r="CA18" i="7"/>
  <c r="BE18" i="7"/>
  <c r="CF18" i="7"/>
  <c r="BV18" i="7"/>
  <c r="BF18" i="7"/>
  <c r="BO18" i="7"/>
  <c r="BS18" i="7"/>
  <c r="CG18" i="7"/>
  <c r="BL18" i="7"/>
  <c r="CH18" i="7"/>
  <c r="BR18" i="7"/>
  <c r="CE18" i="7"/>
  <c r="BI18" i="7"/>
  <c r="BM18" i="7"/>
  <c r="CB18" i="7"/>
  <c r="BG18" i="7"/>
  <c r="BU18" i="7"/>
  <c r="CD18" i="7"/>
  <c r="BN18" i="7"/>
  <c r="BY18" i="7"/>
  <c r="CC18" i="7"/>
  <c r="BH18" i="7"/>
  <c r="BW18" i="7"/>
  <c r="BX18" i="7"/>
  <c r="BZ18" i="7"/>
  <c r="BK18" i="7"/>
  <c r="BJ18" i="7"/>
  <c r="BQ18" i="7"/>
  <c r="BT18" i="7"/>
  <c r="BX7" i="7"/>
  <c r="BH7" i="7"/>
  <c r="BS7" i="7"/>
  <c r="CH7" i="7"/>
  <c r="BM7" i="7"/>
  <c r="CA7" i="7"/>
  <c r="BF7" i="7"/>
  <c r="BO7" i="7"/>
  <c r="BT7" i="7"/>
  <c r="BN7" i="7"/>
  <c r="CC7" i="7"/>
  <c r="BG7" i="7"/>
  <c r="BV7" i="7"/>
  <c r="CE7" i="7"/>
  <c r="BZ7" i="7"/>
  <c r="BP7" i="7"/>
  <c r="BI7" i="7"/>
  <c r="BJ7" i="7"/>
  <c r="CF7" i="7"/>
  <c r="CD7" i="7"/>
  <c r="BW7" i="7"/>
  <c r="BQ7" i="7"/>
  <c r="BE7" i="7"/>
  <c r="CB7" i="7"/>
  <c r="BR7" i="7"/>
  <c r="BU7" i="7"/>
  <c r="BL7" i="7"/>
  <c r="CG7" i="7"/>
  <c r="BY7" i="7"/>
  <c r="BK7" i="7"/>
  <c r="BS27" i="7"/>
  <c r="CD27" i="7"/>
  <c r="CH27" i="7"/>
  <c r="BM27" i="7"/>
  <c r="BQ27" i="7"/>
  <c r="BH27" i="7"/>
  <c r="BZ27" i="7"/>
  <c r="CE27" i="7"/>
  <c r="BO27" i="7"/>
  <c r="BY27" i="7"/>
  <c r="CC27" i="7"/>
  <c r="CG27" i="7"/>
  <c r="BL27" i="7"/>
  <c r="CF27" i="7"/>
  <c r="BJ27" i="7"/>
  <c r="CA27" i="7"/>
  <c r="BT27" i="7"/>
  <c r="CB27" i="7"/>
  <c r="BN27" i="7"/>
  <c r="BK27" i="7"/>
  <c r="BX27" i="7"/>
  <c r="BF27" i="7"/>
  <c r="BU27" i="7"/>
  <c r="BG27" i="7"/>
  <c r="BP27" i="7"/>
  <c r="BE27" i="7"/>
  <c r="BR27" i="7"/>
  <c r="BI27" i="7"/>
  <c r="BW27" i="7"/>
  <c r="BV27" i="7"/>
  <c r="BT25" i="7"/>
  <c r="BS25" i="7"/>
  <c r="CH25" i="7"/>
  <c r="BM25" i="7"/>
  <c r="BY25" i="7"/>
  <c r="BV25" i="7"/>
  <c r="BU25" i="7"/>
  <c r="CE25" i="7"/>
  <c r="BO25" i="7"/>
  <c r="CC25" i="7"/>
  <c r="BH25" i="7"/>
  <c r="BQ25" i="7"/>
  <c r="BP25" i="7"/>
  <c r="BN25" i="7"/>
  <c r="BZ25" i="7"/>
  <c r="BE25" i="7"/>
  <c r="CA25" i="7"/>
  <c r="BK25" i="7"/>
  <c r="BX25" i="7"/>
  <c r="BJ25" i="7"/>
  <c r="BI25" i="7"/>
  <c r="BF25" i="7"/>
  <c r="BG25" i="7"/>
  <c r="CD25" i="7"/>
  <c r="CB25" i="7"/>
  <c r="BL25" i="7"/>
  <c r="CF25" i="7"/>
  <c r="CG25" i="7"/>
  <c r="BR25" i="7"/>
  <c r="BW25" i="7"/>
  <c r="CA10" i="7"/>
  <c r="CF10" i="7"/>
  <c r="BU10" i="7"/>
  <c r="BK10" i="7"/>
  <c r="BP10" i="7"/>
  <c r="BE10" i="7"/>
  <c r="CH10" i="7"/>
  <c r="BR10" i="7"/>
  <c r="BG10" i="7"/>
  <c r="CB10" i="7"/>
  <c r="CD10" i="7"/>
  <c r="BN10" i="7"/>
  <c r="BL10" i="7"/>
  <c r="CG10" i="7"/>
  <c r="BZ10" i="7"/>
  <c r="BQ10" i="7"/>
  <c r="BM10" i="7"/>
  <c r="BO10" i="7"/>
  <c r="BV10" i="7"/>
  <c r="BW10" i="7"/>
  <c r="BS10" i="7"/>
  <c r="BT10" i="7"/>
  <c r="BF10" i="7"/>
  <c r="BH10" i="7"/>
  <c r="CE10" i="7"/>
  <c r="BJ10" i="7"/>
  <c r="BX10" i="7"/>
  <c r="BY10" i="7"/>
  <c r="CC10" i="7"/>
  <c r="BI10" i="7"/>
  <c r="BU24" i="7"/>
  <c r="BE24" i="7"/>
  <c r="BP24" i="7"/>
  <c r="BZ24" i="7"/>
  <c r="CE24" i="7"/>
  <c r="BH24" i="7"/>
  <c r="BG24" i="7"/>
  <c r="CC24" i="7"/>
  <c r="BM24" i="7"/>
  <c r="CA24" i="7"/>
  <c r="BF24" i="7"/>
  <c r="BL24" i="7"/>
  <c r="BR24" i="7"/>
  <c r="BW24" i="7"/>
  <c r="BT24" i="7"/>
  <c r="BY24" i="7"/>
  <c r="CH24" i="7"/>
  <c r="BJ24" i="7"/>
  <c r="BN24" i="7"/>
  <c r="BQ24" i="7"/>
  <c r="CF24" i="7"/>
  <c r="BS24" i="7"/>
  <c r="CD24" i="7"/>
  <c r="BI24" i="7"/>
  <c r="BV24" i="7"/>
  <c r="BO24" i="7"/>
  <c r="BK24" i="7"/>
  <c r="BX24" i="7"/>
  <c r="CG24" i="7"/>
  <c r="CB24" i="7"/>
  <c r="CH6" i="7"/>
  <c r="BR6" i="7"/>
  <c r="BW6" i="7"/>
  <c r="BP6" i="7"/>
  <c r="BY6" i="7"/>
  <c r="BZ6" i="7"/>
  <c r="BJ6" i="7"/>
  <c r="CG6" i="7"/>
  <c r="BL6" i="7"/>
  <c r="CA6" i="7"/>
  <c r="BO6" i="7"/>
  <c r="BF6" i="7"/>
  <c r="BG6" i="7"/>
  <c r="CE6" i="7"/>
  <c r="BX6" i="7"/>
  <c r="BS6" i="7"/>
  <c r="CD6" i="7"/>
  <c r="CF6" i="7"/>
  <c r="BT6" i="7"/>
  <c r="BH6" i="7"/>
  <c r="BV6" i="7"/>
  <c r="CB6" i="7"/>
  <c r="BU6" i="7"/>
  <c r="BI6" i="7"/>
  <c r="CC6" i="7"/>
  <c r="BM6" i="7"/>
  <c r="BQ6" i="7"/>
  <c r="BK6" i="7"/>
  <c r="BN6" i="7"/>
  <c r="BE6" i="7"/>
  <c r="BL33" i="7"/>
  <c r="CA33" i="7"/>
  <c r="BK33" i="7"/>
  <c r="BU33" i="7"/>
  <c r="BN33" i="7"/>
  <c r="BX33" i="7"/>
  <c r="CB33" i="7"/>
  <c r="CG33" i="7"/>
  <c r="BW33" i="7"/>
  <c r="BG33" i="7"/>
  <c r="BP33" i="7"/>
  <c r="CD33" i="7"/>
  <c r="BI33" i="7"/>
  <c r="BR33" i="7"/>
  <c r="BF33" i="7"/>
  <c r="BS33" i="7"/>
  <c r="CF33" i="7"/>
  <c r="BJ33" i="7"/>
  <c r="BY33" i="7"/>
  <c r="CH33" i="7"/>
  <c r="BM33" i="7"/>
  <c r="BV33" i="7"/>
  <c r="BE33" i="7"/>
  <c r="BQ33" i="7"/>
  <c r="CE33" i="7"/>
  <c r="BT33" i="7"/>
  <c r="BH33" i="7"/>
  <c r="BO33" i="7"/>
  <c r="CC33" i="7"/>
  <c r="BZ33" i="7"/>
  <c r="BU32" i="7"/>
  <c r="BE32" i="7"/>
  <c r="BN32" i="7"/>
  <c r="BW32" i="7"/>
  <c r="BP32" i="7"/>
  <c r="CE32" i="7"/>
  <c r="CC32" i="7"/>
  <c r="BM32" i="7"/>
  <c r="BX32" i="7"/>
  <c r="CH32" i="7"/>
  <c r="BL32" i="7"/>
  <c r="CA32" i="7"/>
  <c r="BF32" i="7"/>
  <c r="BZ32" i="7"/>
  <c r="BI32" i="7"/>
  <c r="CB32" i="7"/>
  <c r="BV32" i="7"/>
  <c r="CG32" i="7"/>
  <c r="CD32" i="7"/>
  <c r="BR32" i="7"/>
  <c r="BK32" i="7"/>
  <c r="BY32" i="7"/>
  <c r="BS32" i="7"/>
  <c r="BG32" i="7"/>
  <c r="BO32" i="7"/>
  <c r="BT32" i="7"/>
  <c r="CF32" i="7"/>
  <c r="BJ32" i="7"/>
  <c r="BH32" i="7"/>
  <c r="BQ32" i="7"/>
  <c r="F52" i="6"/>
  <c r="BV4" i="7"/>
  <c r="BT4" i="7"/>
  <c r="BW4" i="7"/>
  <c r="BI4" i="7"/>
  <c r="CD4" i="7"/>
  <c r="BO4" i="7"/>
  <c r="BQ4" i="7"/>
  <c r="CG4" i="7"/>
  <c r="BH4" i="7"/>
  <c r="BX4" i="7"/>
  <c r="BG4" i="7"/>
  <c r="CC4" i="7"/>
  <c r="BN4" i="7"/>
  <c r="BU4" i="7"/>
  <c r="BK4" i="7"/>
  <c r="BL4" i="7"/>
  <c r="CB4" i="7"/>
  <c r="BM4" i="7"/>
  <c r="CH4" i="7"/>
  <c r="BS4" i="7"/>
  <c r="BZ4" i="7"/>
  <c r="CA4" i="7"/>
  <c r="BP4" i="7"/>
  <c r="BY4" i="7"/>
  <c r="BR4" i="7"/>
  <c r="CE4" i="7"/>
  <c r="BF4" i="7"/>
  <c r="CF4" i="7"/>
  <c r="BJ4" i="7"/>
  <c r="BE4" i="7"/>
  <c r="BV16" i="7"/>
  <c r="BF16" i="7"/>
  <c r="BU16" i="7"/>
  <c r="BO16" i="7"/>
  <c r="BS16" i="7"/>
  <c r="CG16" i="7"/>
  <c r="BW16" i="7"/>
  <c r="CD16" i="7"/>
  <c r="BN16" i="7"/>
  <c r="CF16" i="7"/>
  <c r="BK16" i="7"/>
  <c r="BY16" i="7"/>
  <c r="CC16" i="7"/>
  <c r="BH16" i="7"/>
  <c r="CB16" i="7"/>
  <c r="BJ16" i="7"/>
  <c r="BE16" i="7"/>
  <c r="BX16" i="7"/>
  <c r="BG16" i="7"/>
  <c r="CH16" i="7"/>
  <c r="CE16" i="7"/>
  <c r="BM16" i="7"/>
  <c r="BZ16" i="7"/>
  <c r="CA16" i="7"/>
  <c r="BT16" i="7"/>
  <c r="BQ16" i="7"/>
  <c r="BI16" i="7"/>
  <c r="BL16" i="7"/>
  <c r="BR16" i="7"/>
  <c r="BP16" i="7"/>
  <c r="BW21" i="7"/>
  <c r="BG21" i="7"/>
  <c r="BP21" i="7"/>
  <c r="BX21" i="7"/>
  <c r="CC21" i="7"/>
  <c r="BM21" i="7"/>
  <c r="BS21" i="7"/>
  <c r="CF21" i="7"/>
  <c r="BJ21" i="7"/>
  <c r="BQ21" i="7"/>
  <c r="BV21" i="7"/>
  <c r="CH21" i="7"/>
  <c r="BF21" i="7"/>
  <c r="CE21" i="7"/>
  <c r="BO21" i="7"/>
  <c r="BZ21" i="7"/>
  <c r="BE21" i="7"/>
  <c r="BI21" i="7"/>
  <c r="BN21" i="7"/>
  <c r="CB21" i="7"/>
  <c r="CA21" i="7"/>
  <c r="CD21" i="7"/>
  <c r="BK21" i="7"/>
  <c r="BL21" i="7"/>
  <c r="BH21" i="7"/>
  <c r="BR21" i="7"/>
  <c r="BY21" i="7"/>
  <c r="BT21" i="7"/>
  <c r="BU21" i="7"/>
  <c r="CG21" i="7"/>
  <c r="CC36" i="7"/>
  <c r="BM36" i="7"/>
  <c r="CA36" i="7"/>
  <c r="BF36" i="7"/>
  <c r="BO36" i="7"/>
  <c r="BS36" i="7"/>
  <c r="BR36" i="7"/>
  <c r="BG36" i="7"/>
  <c r="BU36" i="7"/>
  <c r="BE36" i="7"/>
  <c r="BP36" i="7"/>
  <c r="BZ36" i="7"/>
  <c r="CD36" i="7"/>
  <c r="BH36" i="7"/>
  <c r="BL36" i="7"/>
  <c r="CG36" i="7"/>
  <c r="CF36" i="7"/>
  <c r="BT36" i="7"/>
  <c r="BW36" i="7"/>
  <c r="BY36" i="7"/>
  <c r="BV36" i="7"/>
  <c r="BJ36" i="7"/>
  <c r="CH36" i="7"/>
  <c r="BQ36" i="7"/>
  <c r="BK36" i="7"/>
  <c r="BX36" i="7"/>
  <c r="CB36" i="7"/>
  <c r="BI36" i="7"/>
  <c r="CE36" i="7"/>
  <c r="BN36" i="7"/>
  <c r="CE5" i="7"/>
  <c r="BO5" i="7"/>
  <c r="CD5" i="7"/>
  <c r="BI5" i="7"/>
  <c r="CC5" i="7"/>
  <c r="BH5" i="7"/>
  <c r="BV5" i="7"/>
  <c r="BZ5" i="7"/>
  <c r="BU5" i="7"/>
  <c r="BK5" i="7"/>
  <c r="BT5" i="7"/>
  <c r="CH5" i="7"/>
  <c r="BL5" i="7"/>
  <c r="BW5" i="7"/>
  <c r="BR5" i="7"/>
  <c r="CB5" i="7"/>
  <c r="CF5" i="7"/>
  <c r="BY5" i="7"/>
  <c r="BM5" i="7"/>
  <c r="BJ5" i="7"/>
  <c r="CA5" i="7"/>
  <c r="BN5" i="7"/>
  <c r="CG5" i="7"/>
  <c r="BP5" i="7"/>
  <c r="BS5" i="7"/>
  <c r="BQ5" i="7"/>
  <c r="BG5" i="7"/>
  <c r="BX5" i="7"/>
  <c r="BF5" i="7"/>
  <c r="BE5" i="7"/>
  <c r="BQ13" i="7"/>
  <c r="CA13" i="7"/>
  <c r="CB13" i="7"/>
  <c r="BL13" i="7"/>
  <c r="BU13" i="7"/>
  <c r="BN13" i="7"/>
  <c r="CC13" i="7"/>
  <c r="BG13" i="7"/>
  <c r="BK13" i="7"/>
  <c r="BX13" i="7"/>
  <c r="BH13" i="7"/>
  <c r="BO13" i="7"/>
  <c r="CD13" i="7"/>
  <c r="BI13" i="7"/>
  <c r="BW13" i="7"/>
  <c r="CG13" i="7"/>
  <c r="BT13" i="7"/>
  <c r="CE13" i="7"/>
  <c r="BJ13" i="7"/>
  <c r="BY13" i="7"/>
  <c r="BR13" i="7"/>
  <c r="BV13" i="7"/>
  <c r="BE13" i="7"/>
  <c r="CF13" i="7"/>
  <c r="BS13" i="7"/>
  <c r="BZ13" i="7"/>
  <c r="BP13" i="7"/>
  <c r="CH13" i="7"/>
  <c r="BF13" i="7"/>
  <c r="BM13" i="7"/>
  <c r="CE31" i="7"/>
  <c r="BO31" i="7"/>
  <c r="CG31" i="7"/>
  <c r="BL31" i="7"/>
  <c r="BU31" i="7"/>
  <c r="CD31" i="7"/>
  <c r="BI31" i="7"/>
  <c r="CH31" i="7"/>
  <c r="CA31" i="7"/>
  <c r="BK31" i="7"/>
  <c r="CB31" i="7"/>
  <c r="BF31" i="7"/>
  <c r="BP31" i="7"/>
  <c r="BY31" i="7"/>
  <c r="BX31" i="7"/>
  <c r="BM31" i="7"/>
  <c r="BG31" i="7"/>
  <c r="CF31" i="7"/>
  <c r="BT31" i="7"/>
  <c r="BH31" i="7"/>
  <c r="BW31" i="7"/>
  <c r="BV31" i="7"/>
  <c r="BJ31" i="7"/>
  <c r="BS31" i="7"/>
  <c r="BE31" i="7"/>
  <c r="BN31" i="7"/>
  <c r="BQ31" i="7"/>
  <c r="BR31" i="7"/>
  <c r="BZ31" i="7"/>
  <c r="CC31" i="7"/>
  <c r="CG30" i="7"/>
  <c r="BQ30" i="7"/>
  <c r="CE30" i="7"/>
  <c r="BJ30" i="7"/>
  <c r="BS30" i="7"/>
  <c r="CB30" i="7"/>
  <c r="BG30" i="7"/>
  <c r="BF30" i="7"/>
  <c r="BU30" i="7"/>
  <c r="BZ30" i="7"/>
  <c r="CD30" i="7"/>
  <c r="CH30" i="7"/>
  <c r="CF30" i="7"/>
  <c r="BP30" i="7"/>
  <c r="CC30" i="7"/>
  <c r="BI30" i="7"/>
  <c r="BO30" i="7"/>
  <c r="BN30" i="7"/>
  <c r="BR30" i="7"/>
  <c r="CA30" i="7"/>
  <c r="BE30" i="7"/>
  <c r="BH30" i="7"/>
  <c r="BV30" i="7"/>
  <c r="BT30" i="7"/>
  <c r="BW30" i="7"/>
  <c r="BY30" i="7"/>
  <c r="BL30" i="7"/>
  <c r="BK30" i="7"/>
  <c r="BM30" i="7"/>
  <c r="BX30" i="7"/>
  <c r="CA29" i="7"/>
  <c r="BK29" i="7"/>
  <c r="BX29" i="7"/>
  <c r="CG29" i="7"/>
  <c r="BL29" i="7"/>
  <c r="BZ29" i="7"/>
  <c r="BE29" i="7"/>
  <c r="CD29" i="7"/>
  <c r="BW29" i="7"/>
  <c r="BG29" i="7"/>
  <c r="BR29" i="7"/>
  <c r="CB29" i="7"/>
  <c r="BF29" i="7"/>
  <c r="BU29" i="7"/>
  <c r="BT29" i="7"/>
  <c r="BI29" i="7"/>
  <c r="BS29" i="7"/>
  <c r="CH29" i="7"/>
  <c r="BM29" i="7"/>
  <c r="BV29" i="7"/>
  <c r="BP29" i="7"/>
  <c r="BN29" i="7"/>
  <c r="CC29" i="7"/>
  <c r="BJ29" i="7"/>
  <c r="BH29" i="7"/>
  <c r="BY29" i="7"/>
  <c r="CE29" i="7"/>
  <c r="BQ29" i="7"/>
  <c r="CF29" i="7"/>
  <c r="BO29" i="7"/>
  <c r="BM14" i="7"/>
  <c r="BX14" i="7"/>
  <c r="BS14" i="7"/>
  <c r="CC14" i="7"/>
  <c r="CE14" i="7"/>
  <c r="BT14" i="7"/>
  <c r="BY14" i="7"/>
  <c r="BH14" i="7"/>
  <c r="CD14" i="7"/>
  <c r="BN14" i="7"/>
  <c r="BE14" i="7"/>
  <c r="CA14" i="7"/>
  <c r="BG14" i="7"/>
  <c r="CB14" i="7"/>
  <c r="BZ14" i="7"/>
  <c r="BJ14" i="7"/>
  <c r="BK14" i="7"/>
  <c r="CF14" i="7"/>
  <c r="BL14" i="7"/>
  <c r="CG14" i="7"/>
  <c r="CH14" i="7"/>
  <c r="BU14" i="7"/>
  <c r="BI14" i="7"/>
  <c r="BV14" i="7"/>
  <c r="BF14" i="7"/>
  <c r="BP14" i="7"/>
  <c r="BQ14" i="7"/>
  <c r="BO14" i="7"/>
  <c r="BR14" i="7"/>
  <c r="BW14" i="7"/>
  <c r="BR26" i="7"/>
  <c r="BK26" i="7"/>
  <c r="CC26" i="7"/>
  <c r="BM26" i="7"/>
  <c r="BO26" i="7"/>
  <c r="BP26" i="7"/>
  <c r="BN26" i="7"/>
  <c r="BS26" i="7"/>
  <c r="BY26" i="7"/>
  <c r="BI26" i="7"/>
  <c r="CE26" i="7"/>
  <c r="BJ26" i="7"/>
  <c r="BH26" i="7"/>
  <c r="BG26" i="7"/>
  <c r="BL26" i="7"/>
  <c r="CF26" i="7"/>
  <c r="BU26" i="7"/>
  <c r="BE26" i="7"/>
  <c r="BZ26" i="7"/>
  <c r="CD26" i="7"/>
  <c r="CB26" i="7"/>
  <c r="CH26" i="7"/>
  <c r="BF26" i="7"/>
  <c r="BX26" i="7"/>
  <c r="BT26" i="7"/>
  <c r="CG26" i="7"/>
  <c r="BW26" i="7"/>
  <c r="BQ26" i="7"/>
  <c r="BV26" i="7"/>
  <c r="CA26" i="7"/>
  <c r="BW35" i="7"/>
  <c r="BG35" i="7"/>
  <c r="BN35" i="7"/>
  <c r="BX35" i="7"/>
  <c r="CG35" i="7"/>
  <c r="BL35" i="7"/>
  <c r="BZ35" i="7"/>
  <c r="BS35" i="7"/>
  <c r="CD35" i="7"/>
  <c r="BI35" i="7"/>
  <c r="BR35" i="7"/>
  <c r="CB35" i="7"/>
  <c r="BF35" i="7"/>
  <c r="BE35" i="7"/>
  <c r="CE35" i="7"/>
  <c r="BY35" i="7"/>
  <c r="BM35" i="7"/>
  <c r="CF35" i="7"/>
  <c r="BO35" i="7"/>
  <c r="CH35" i="7"/>
  <c r="BV35" i="7"/>
  <c r="BU35" i="7"/>
  <c r="CC35" i="7"/>
  <c r="BP35" i="7"/>
  <c r="CA35" i="7"/>
  <c r="BH35" i="7"/>
  <c r="BK35" i="7"/>
  <c r="BQ35" i="7"/>
  <c r="BT35" i="7"/>
  <c r="BJ35" i="7"/>
  <c r="X22" i="2" l="1"/>
  <c r="Y22" i="2" s="1"/>
  <c r="X38" i="2"/>
  <c r="Y38" i="2" s="1"/>
  <c r="Z38" i="2" s="1"/>
  <c r="X54" i="2"/>
  <c r="Y54" i="2" s="1"/>
  <c r="Z54" i="2" s="1"/>
  <c r="X70" i="2"/>
  <c r="Y70" i="2" s="1"/>
  <c r="Z70" i="2" s="1"/>
  <c r="X86" i="2"/>
  <c r="Y86" i="2" s="1"/>
  <c r="Z86" i="2" s="1"/>
  <c r="X102" i="2"/>
  <c r="Y102" i="2" s="1"/>
  <c r="Z102" i="2" s="1"/>
  <c r="X118" i="2"/>
  <c r="Y118" i="2" s="1"/>
  <c r="Z118" i="2" s="1"/>
  <c r="X134" i="2"/>
  <c r="Y134" i="2" s="1"/>
  <c r="Z134" i="2" s="1"/>
  <c r="X150" i="2"/>
  <c r="Y150" i="2" s="1"/>
  <c r="Z150" i="2" s="1"/>
  <c r="X166" i="2"/>
  <c r="Y166" i="2" s="1"/>
  <c r="Z166" i="2" s="1"/>
  <c r="X182" i="2"/>
  <c r="Y182" i="2" s="1"/>
  <c r="Z182" i="2" s="1"/>
  <c r="X198" i="2"/>
  <c r="Y198" i="2" s="1"/>
  <c r="Z198" i="2" s="1"/>
  <c r="X214" i="2"/>
  <c r="Y214" i="2" s="1"/>
  <c r="Z214" i="2" s="1"/>
  <c r="X230" i="2"/>
  <c r="Y230" i="2" s="1"/>
  <c r="Z230" i="2" s="1"/>
  <c r="X246" i="2"/>
  <c r="Y246" i="2" s="1"/>
  <c r="Z246" i="2" s="1"/>
  <c r="X262" i="2"/>
  <c r="Y262" i="2" s="1"/>
  <c r="Z262" i="2" s="1"/>
  <c r="X278" i="2"/>
  <c r="Y278" i="2" s="1"/>
  <c r="Z278" i="2" s="1"/>
  <c r="X294" i="2"/>
  <c r="Y294" i="2" s="1"/>
  <c r="Z294" i="2" s="1"/>
  <c r="X310" i="2"/>
  <c r="Y310" i="2" s="1"/>
  <c r="Z310" i="2" s="1"/>
  <c r="X326" i="2"/>
  <c r="Y326" i="2" s="1"/>
  <c r="Z326" i="2" s="1"/>
  <c r="X342" i="2"/>
  <c r="Y342" i="2" s="1"/>
  <c r="Z342" i="2" s="1"/>
  <c r="X358" i="2"/>
  <c r="Y358" i="2" s="1"/>
  <c r="Z358" i="2" s="1"/>
  <c r="X374" i="2"/>
  <c r="Y374" i="2" s="1"/>
  <c r="Z374" i="2" s="1"/>
  <c r="X390" i="2"/>
  <c r="Y390" i="2" s="1"/>
  <c r="Z390" i="2" s="1"/>
  <c r="X406" i="2"/>
  <c r="Y406" i="2" s="1"/>
  <c r="Z406" i="2" s="1"/>
  <c r="X422" i="2"/>
  <c r="Y422" i="2" s="1"/>
  <c r="Z422" i="2" s="1"/>
  <c r="X438" i="2"/>
  <c r="Y438" i="2" s="1"/>
  <c r="Z438" i="2" s="1"/>
  <c r="X23" i="2"/>
  <c r="Y23" i="2" s="1"/>
  <c r="X39" i="2"/>
  <c r="Y39" i="2" s="1"/>
  <c r="Z39" i="2" s="1"/>
  <c r="X55" i="2"/>
  <c r="Y55" i="2" s="1"/>
  <c r="Z55" i="2" s="1"/>
  <c r="X71" i="2"/>
  <c r="Y71" i="2" s="1"/>
  <c r="Z71" i="2" s="1"/>
  <c r="X87" i="2"/>
  <c r="Y87" i="2" s="1"/>
  <c r="Z87" i="2" s="1"/>
  <c r="X103" i="2"/>
  <c r="Y103" i="2" s="1"/>
  <c r="Z103" i="2" s="1"/>
  <c r="X119" i="2"/>
  <c r="Y119" i="2" s="1"/>
  <c r="Z119" i="2" s="1"/>
  <c r="X135" i="2"/>
  <c r="Y135" i="2" s="1"/>
  <c r="Z135" i="2" s="1"/>
  <c r="X151" i="2"/>
  <c r="Y151" i="2" s="1"/>
  <c r="Z151" i="2" s="1"/>
  <c r="X167" i="2"/>
  <c r="Y167" i="2" s="1"/>
  <c r="Z167" i="2" s="1"/>
  <c r="X183" i="2"/>
  <c r="Y183" i="2" s="1"/>
  <c r="Z183" i="2" s="1"/>
  <c r="X199" i="2"/>
  <c r="Y199" i="2" s="1"/>
  <c r="Z199" i="2" s="1"/>
  <c r="X215" i="2"/>
  <c r="Y215" i="2" s="1"/>
  <c r="Z215" i="2" s="1"/>
  <c r="X231" i="2"/>
  <c r="Y231" i="2" s="1"/>
  <c r="Z231" i="2" s="1"/>
  <c r="X247" i="2"/>
  <c r="Y247" i="2" s="1"/>
  <c r="Z247" i="2" s="1"/>
  <c r="X263" i="2"/>
  <c r="Y263" i="2" s="1"/>
  <c r="Z263" i="2" s="1"/>
  <c r="X279" i="2"/>
  <c r="Y279" i="2" s="1"/>
  <c r="Z279" i="2" s="1"/>
  <c r="X295" i="2"/>
  <c r="Y295" i="2" s="1"/>
  <c r="Z295" i="2" s="1"/>
  <c r="X311" i="2"/>
  <c r="Y311" i="2" s="1"/>
  <c r="Z311" i="2" s="1"/>
  <c r="X327" i="2"/>
  <c r="Y327" i="2" s="1"/>
  <c r="Z327" i="2" s="1"/>
  <c r="X343" i="2"/>
  <c r="Y343" i="2" s="1"/>
  <c r="Z343" i="2" s="1"/>
  <c r="X359" i="2"/>
  <c r="Y359" i="2" s="1"/>
  <c r="Z359" i="2" s="1"/>
  <c r="X375" i="2"/>
  <c r="Y375" i="2" s="1"/>
  <c r="Z375" i="2" s="1"/>
  <c r="X391" i="2"/>
  <c r="Y391" i="2" s="1"/>
  <c r="Z391" i="2" s="1"/>
  <c r="X407" i="2"/>
  <c r="Y407" i="2" s="1"/>
  <c r="Z407" i="2" s="1"/>
  <c r="X24" i="2"/>
  <c r="Y24" i="2" s="1"/>
  <c r="X40" i="2"/>
  <c r="Y40" i="2" s="1"/>
  <c r="Z40" i="2" s="1"/>
  <c r="X56" i="2"/>
  <c r="Y56" i="2" s="1"/>
  <c r="Z56" i="2" s="1"/>
  <c r="X72" i="2"/>
  <c r="Y72" i="2" s="1"/>
  <c r="Z72" i="2" s="1"/>
  <c r="X88" i="2"/>
  <c r="Y88" i="2" s="1"/>
  <c r="Z88" i="2" s="1"/>
  <c r="X104" i="2"/>
  <c r="Y104" i="2" s="1"/>
  <c r="Z104" i="2" s="1"/>
  <c r="X120" i="2"/>
  <c r="Y120" i="2" s="1"/>
  <c r="Z120" i="2" s="1"/>
  <c r="X136" i="2"/>
  <c r="Y136" i="2" s="1"/>
  <c r="Z136" i="2" s="1"/>
  <c r="X152" i="2"/>
  <c r="Y152" i="2" s="1"/>
  <c r="Z152" i="2" s="1"/>
  <c r="X168" i="2"/>
  <c r="Y168" i="2" s="1"/>
  <c r="Z168" i="2" s="1"/>
  <c r="X184" i="2"/>
  <c r="Y184" i="2" s="1"/>
  <c r="Z184" i="2" s="1"/>
  <c r="X200" i="2"/>
  <c r="Y200" i="2" s="1"/>
  <c r="Z200" i="2" s="1"/>
  <c r="X216" i="2"/>
  <c r="Y216" i="2" s="1"/>
  <c r="Z216" i="2" s="1"/>
  <c r="X232" i="2"/>
  <c r="Y232" i="2" s="1"/>
  <c r="Z232" i="2" s="1"/>
  <c r="X248" i="2"/>
  <c r="Y248" i="2" s="1"/>
  <c r="Z248" i="2" s="1"/>
  <c r="X264" i="2"/>
  <c r="Y264" i="2" s="1"/>
  <c r="Z264" i="2" s="1"/>
  <c r="X280" i="2"/>
  <c r="Y280" i="2" s="1"/>
  <c r="Z280" i="2" s="1"/>
  <c r="X296" i="2"/>
  <c r="Y296" i="2" s="1"/>
  <c r="Z296" i="2" s="1"/>
  <c r="X312" i="2"/>
  <c r="Y312" i="2" s="1"/>
  <c r="Z312" i="2" s="1"/>
  <c r="X328" i="2"/>
  <c r="Y328" i="2" s="1"/>
  <c r="Z328" i="2" s="1"/>
  <c r="X344" i="2"/>
  <c r="Y344" i="2" s="1"/>
  <c r="Z344" i="2" s="1"/>
  <c r="X360" i="2"/>
  <c r="Y360" i="2" s="1"/>
  <c r="Z360" i="2" s="1"/>
  <c r="X376" i="2"/>
  <c r="Y376" i="2" s="1"/>
  <c r="Z376" i="2" s="1"/>
  <c r="X392" i="2"/>
  <c r="Y392" i="2" s="1"/>
  <c r="Z392" i="2" s="1"/>
  <c r="X408" i="2"/>
  <c r="Y408" i="2" s="1"/>
  <c r="Z408" i="2" s="1"/>
  <c r="X424" i="2"/>
  <c r="Y424" i="2" s="1"/>
  <c r="Z424" i="2" s="1"/>
  <c r="X41" i="2"/>
  <c r="Y41" i="2" s="1"/>
  <c r="Z41" i="2" s="1"/>
  <c r="X105" i="2"/>
  <c r="Y105" i="2" s="1"/>
  <c r="Z105" i="2" s="1"/>
  <c r="X169" i="2"/>
  <c r="Y169" i="2" s="1"/>
  <c r="Z169" i="2" s="1"/>
  <c r="X233" i="2"/>
  <c r="Y233" i="2" s="1"/>
  <c r="Z233" i="2" s="1"/>
  <c r="X297" i="2"/>
  <c r="Y297" i="2" s="1"/>
  <c r="Z297" i="2" s="1"/>
  <c r="X361" i="2"/>
  <c r="Y361" i="2" s="1"/>
  <c r="Z361" i="2" s="1"/>
  <c r="X417" i="2"/>
  <c r="Y417" i="2" s="1"/>
  <c r="Z417" i="2" s="1"/>
  <c r="X443" i="2"/>
  <c r="Y443" i="2" s="1"/>
  <c r="Z443" i="2" s="1"/>
  <c r="X459" i="2"/>
  <c r="Y459" i="2" s="1"/>
  <c r="Z459" i="2" s="1"/>
  <c r="X475" i="2"/>
  <c r="Y475" i="2" s="1"/>
  <c r="Z475" i="2" s="1"/>
  <c r="X491" i="2"/>
  <c r="Y491" i="2" s="1"/>
  <c r="Z491" i="2" s="1"/>
  <c r="X507" i="2"/>
  <c r="Y507" i="2" s="1"/>
  <c r="Z507" i="2" s="1"/>
  <c r="X523" i="2"/>
  <c r="Y523" i="2" s="1"/>
  <c r="Z523" i="2" s="1"/>
  <c r="X539" i="2"/>
  <c r="Y539" i="2" s="1"/>
  <c r="Z539" i="2" s="1"/>
  <c r="X555" i="2"/>
  <c r="Y555" i="2" s="1"/>
  <c r="Z555" i="2" s="1"/>
  <c r="X571" i="2"/>
  <c r="Y571" i="2" s="1"/>
  <c r="Z571" i="2" s="1"/>
  <c r="X587" i="2"/>
  <c r="Y587" i="2" s="1"/>
  <c r="Z587" i="2" s="1"/>
  <c r="X603" i="2"/>
  <c r="Y603" i="2" s="1"/>
  <c r="Z603" i="2" s="1"/>
  <c r="X619" i="2"/>
  <c r="Y619" i="2" s="1"/>
  <c r="Z619" i="2" s="1"/>
  <c r="X635" i="2"/>
  <c r="Y635" i="2" s="1"/>
  <c r="Z635" i="2" s="1"/>
  <c r="X651" i="2"/>
  <c r="Y651" i="2" s="1"/>
  <c r="Z651" i="2" s="1"/>
  <c r="X667" i="2"/>
  <c r="Y667" i="2" s="1"/>
  <c r="Z667" i="2" s="1"/>
  <c r="X683" i="2"/>
  <c r="Y683" i="2" s="1"/>
  <c r="Z683" i="2" s="1"/>
  <c r="X699" i="2"/>
  <c r="Y699" i="2" s="1"/>
  <c r="Z699" i="2" s="1"/>
  <c r="X715" i="2"/>
  <c r="Y715" i="2" s="1"/>
  <c r="Z715" i="2" s="1"/>
  <c r="X731" i="2"/>
  <c r="Y731" i="2" s="1"/>
  <c r="Z731" i="2" s="1"/>
  <c r="X747" i="2"/>
  <c r="Y747" i="2" s="1"/>
  <c r="Z747" i="2" s="1"/>
  <c r="X763" i="2"/>
  <c r="Y763" i="2" s="1"/>
  <c r="Z763" i="2" s="1"/>
  <c r="X779" i="2"/>
  <c r="Y779" i="2" s="1"/>
  <c r="Z779" i="2" s="1"/>
  <c r="X795" i="2"/>
  <c r="Y795" i="2" s="1"/>
  <c r="Z795" i="2" s="1"/>
  <c r="X811" i="2"/>
  <c r="Y811" i="2" s="1"/>
  <c r="Z811" i="2" s="1"/>
  <c r="X827" i="2"/>
  <c r="Y827" i="2" s="1"/>
  <c r="Z827" i="2" s="1"/>
  <c r="X843" i="2"/>
  <c r="Y843" i="2" s="1"/>
  <c r="Z843" i="2" s="1"/>
  <c r="X859" i="2"/>
  <c r="Y859" i="2" s="1"/>
  <c r="Z859" i="2" s="1"/>
  <c r="X875" i="2"/>
  <c r="Y875" i="2" s="1"/>
  <c r="Z875" i="2" s="1"/>
  <c r="X891" i="2"/>
  <c r="Y891" i="2" s="1"/>
  <c r="Z891" i="2" s="1"/>
  <c r="X907" i="2"/>
  <c r="Y907" i="2" s="1"/>
  <c r="Z907" i="2" s="1"/>
  <c r="X923" i="2"/>
  <c r="Y923" i="2" s="1"/>
  <c r="Z923" i="2" s="1"/>
  <c r="X939" i="2"/>
  <c r="Y939" i="2" s="1"/>
  <c r="Z939" i="2" s="1"/>
  <c r="X955" i="2"/>
  <c r="Y955" i="2" s="1"/>
  <c r="Z955" i="2" s="1"/>
  <c r="X971" i="2"/>
  <c r="Y971" i="2" s="1"/>
  <c r="Z971" i="2" s="1"/>
  <c r="X987" i="2"/>
  <c r="Y987" i="2" s="1"/>
  <c r="Z987" i="2" s="1"/>
  <c r="X1003" i="2"/>
  <c r="Y1003" i="2" s="1"/>
  <c r="Z1003" i="2" s="1"/>
  <c r="X1019" i="2"/>
  <c r="Y1019" i="2" s="1"/>
  <c r="Z1019" i="2" s="1"/>
  <c r="X1035" i="2"/>
  <c r="Y1035" i="2" s="1"/>
  <c r="Z1035" i="2" s="1"/>
  <c r="X1051" i="2"/>
  <c r="Y1051" i="2" s="1"/>
  <c r="Z1051" i="2" s="1"/>
  <c r="X1067" i="2"/>
  <c r="Y1067" i="2" s="1"/>
  <c r="Z1067" i="2" s="1"/>
  <c r="X1083" i="2"/>
  <c r="Y1083" i="2" s="1"/>
  <c r="Z1083" i="2" s="1"/>
  <c r="X1099" i="2"/>
  <c r="Y1099" i="2" s="1"/>
  <c r="Z1099" i="2" s="1"/>
  <c r="X1115" i="2"/>
  <c r="Y1115" i="2" s="1"/>
  <c r="Z1115" i="2" s="1"/>
  <c r="X1131" i="2"/>
  <c r="Y1131" i="2" s="1"/>
  <c r="Z1131" i="2" s="1"/>
  <c r="X1147" i="2"/>
  <c r="Y1147" i="2" s="1"/>
  <c r="Z1147" i="2" s="1"/>
  <c r="X1163" i="2"/>
  <c r="Y1163" i="2" s="1"/>
  <c r="Z1163" i="2" s="1"/>
  <c r="X1179" i="2"/>
  <c r="Y1179" i="2" s="1"/>
  <c r="Z1179" i="2" s="1"/>
  <c r="X1195" i="2"/>
  <c r="Y1195" i="2" s="1"/>
  <c r="Z1195" i="2" s="1"/>
  <c r="X1211" i="2"/>
  <c r="Y1211" i="2" s="1"/>
  <c r="Z1211" i="2" s="1"/>
  <c r="X1227" i="2"/>
  <c r="Y1227" i="2" s="1"/>
  <c r="Z1227" i="2" s="1"/>
  <c r="X1243" i="2"/>
  <c r="Y1243" i="2" s="1"/>
  <c r="Z1243" i="2" s="1"/>
  <c r="X1259" i="2"/>
  <c r="Y1259" i="2" s="1"/>
  <c r="Z1259" i="2" s="1"/>
  <c r="X1275" i="2"/>
  <c r="Y1275" i="2" s="1"/>
  <c r="Z1275" i="2" s="1"/>
  <c r="X1291" i="2"/>
  <c r="Y1291" i="2" s="1"/>
  <c r="Z1291" i="2" s="1"/>
  <c r="X1307" i="2"/>
  <c r="Y1307" i="2" s="1"/>
  <c r="Z1307" i="2" s="1"/>
  <c r="X1323" i="2"/>
  <c r="Y1323" i="2" s="1"/>
  <c r="Z1323" i="2" s="1"/>
  <c r="X1339" i="2"/>
  <c r="Y1339" i="2" s="1"/>
  <c r="Z1339" i="2" s="1"/>
  <c r="X1355" i="2"/>
  <c r="Y1355" i="2" s="1"/>
  <c r="Z1355" i="2" s="1"/>
  <c r="X1371" i="2"/>
  <c r="Y1371" i="2" s="1"/>
  <c r="Z1371" i="2" s="1"/>
  <c r="X1387" i="2"/>
  <c r="Y1387" i="2" s="1"/>
  <c r="Z1387" i="2" s="1"/>
  <c r="X1403" i="2"/>
  <c r="Y1403" i="2" s="1"/>
  <c r="Z1403" i="2" s="1"/>
  <c r="X1419" i="2"/>
  <c r="Y1419" i="2" s="1"/>
  <c r="Z1419" i="2" s="1"/>
  <c r="X1435" i="2"/>
  <c r="Y1435" i="2" s="1"/>
  <c r="Z1435" i="2" s="1"/>
  <c r="X1451" i="2"/>
  <c r="Y1451" i="2" s="1"/>
  <c r="Z1451" i="2" s="1"/>
  <c r="X1467" i="2"/>
  <c r="Y1467" i="2" s="1"/>
  <c r="Z1467" i="2" s="1"/>
  <c r="X1483" i="2"/>
  <c r="Y1483" i="2" s="1"/>
  <c r="Z1483" i="2" s="1"/>
  <c r="X1499" i="2"/>
  <c r="Y1499" i="2" s="1"/>
  <c r="Z1499" i="2" s="1"/>
  <c r="X1515" i="2"/>
  <c r="Y1515" i="2" s="1"/>
  <c r="Z1515" i="2" s="1"/>
  <c r="X1531" i="2"/>
  <c r="Y1531" i="2" s="1"/>
  <c r="Z1531" i="2" s="1"/>
  <c r="X1547" i="2"/>
  <c r="Y1547" i="2" s="1"/>
  <c r="Z1547" i="2" s="1"/>
  <c r="X1563" i="2"/>
  <c r="Y1563" i="2" s="1"/>
  <c r="Z1563" i="2" s="1"/>
  <c r="X1579" i="2"/>
  <c r="Y1579" i="2" s="1"/>
  <c r="Z1579" i="2" s="1"/>
  <c r="X1595" i="2"/>
  <c r="Y1595" i="2" s="1"/>
  <c r="Z1595" i="2" s="1"/>
  <c r="X1611" i="2"/>
  <c r="Y1611" i="2" s="1"/>
  <c r="Z1611" i="2" s="1"/>
  <c r="X1627" i="2"/>
  <c r="Y1627" i="2" s="1"/>
  <c r="Z1627" i="2" s="1"/>
  <c r="X1643" i="2"/>
  <c r="Y1643" i="2" s="1"/>
  <c r="Z1643" i="2" s="1"/>
  <c r="X1659" i="2"/>
  <c r="Y1659" i="2" s="1"/>
  <c r="Z1659" i="2" s="1"/>
  <c r="X1675" i="2"/>
  <c r="Y1675" i="2" s="1"/>
  <c r="Z1675" i="2" s="1"/>
  <c r="X1691" i="2"/>
  <c r="Y1691" i="2" s="1"/>
  <c r="Z1691" i="2" s="1"/>
  <c r="X1707" i="2"/>
  <c r="Y1707" i="2" s="1"/>
  <c r="Z1707" i="2" s="1"/>
  <c r="X1723" i="2"/>
  <c r="Y1723" i="2" s="1"/>
  <c r="Z1723" i="2" s="1"/>
  <c r="X1739" i="2"/>
  <c r="Y1739" i="2" s="1"/>
  <c r="Z1739" i="2" s="1"/>
  <c r="X1755" i="2"/>
  <c r="Y1755" i="2" s="1"/>
  <c r="Z1755" i="2" s="1"/>
  <c r="X1771" i="2"/>
  <c r="Y1771" i="2" s="1"/>
  <c r="Z1771" i="2" s="1"/>
  <c r="X1787" i="2"/>
  <c r="Y1787" i="2" s="1"/>
  <c r="Z1787" i="2" s="1"/>
  <c r="X1803" i="2"/>
  <c r="Y1803" i="2" s="1"/>
  <c r="Z1803" i="2" s="1"/>
  <c r="X1819" i="2"/>
  <c r="Y1819" i="2" s="1"/>
  <c r="Z1819" i="2" s="1"/>
  <c r="X1835" i="2"/>
  <c r="Y1835" i="2" s="1"/>
  <c r="Z1835" i="2" s="1"/>
  <c r="X1851" i="2"/>
  <c r="Y1851" i="2" s="1"/>
  <c r="Z1851" i="2" s="1"/>
  <c r="X1867" i="2"/>
  <c r="Y1867" i="2" s="1"/>
  <c r="Z1867" i="2" s="1"/>
  <c r="X1883" i="2"/>
  <c r="Y1883" i="2" s="1"/>
  <c r="Z1883" i="2" s="1"/>
  <c r="X10" i="2"/>
  <c r="Y10" i="2" s="1"/>
  <c r="X26" i="2"/>
  <c r="Y26" i="2" s="1"/>
  <c r="Z26" i="2" s="1"/>
  <c r="X42" i="2"/>
  <c r="Y42" i="2" s="1"/>
  <c r="Z42" i="2" s="1"/>
  <c r="X58" i="2"/>
  <c r="Y58" i="2" s="1"/>
  <c r="Z58" i="2" s="1"/>
  <c r="X74" i="2"/>
  <c r="Y74" i="2" s="1"/>
  <c r="Z74" i="2" s="1"/>
  <c r="X90" i="2"/>
  <c r="Y90" i="2" s="1"/>
  <c r="Z90" i="2" s="1"/>
  <c r="X106" i="2"/>
  <c r="Y106" i="2" s="1"/>
  <c r="Z106" i="2" s="1"/>
  <c r="X122" i="2"/>
  <c r="Y122" i="2" s="1"/>
  <c r="Z122" i="2" s="1"/>
  <c r="X138" i="2"/>
  <c r="Y138" i="2" s="1"/>
  <c r="Z138" i="2" s="1"/>
  <c r="X154" i="2"/>
  <c r="Y154" i="2" s="1"/>
  <c r="Z154" i="2" s="1"/>
  <c r="X170" i="2"/>
  <c r="Y170" i="2" s="1"/>
  <c r="Z170" i="2" s="1"/>
  <c r="X186" i="2"/>
  <c r="Y186" i="2" s="1"/>
  <c r="Z186" i="2" s="1"/>
  <c r="X202" i="2"/>
  <c r="Y202" i="2" s="1"/>
  <c r="Z202" i="2" s="1"/>
  <c r="X218" i="2"/>
  <c r="Y218" i="2" s="1"/>
  <c r="Z218" i="2" s="1"/>
  <c r="X234" i="2"/>
  <c r="Y234" i="2" s="1"/>
  <c r="Z234" i="2" s="1"/>
  <c r="X250" i="2"/>
  <c r="Y250" i="2" s="1"/>
  <c r="Z250" i="2" s="1"/>
  <c r="X266" i="2"/>
  <c r="Y266" i="2" s="1"/>
  <c r="Z266" i="2" s="1"/>
  <c r="X282" i="2"/>
  <c r="Y282" i="2" s="1"/>
  <c r="Z282" i="2" s="1"/>
  <c r="X298" i="2"/>
  <c r="Y298" i="2" s="1"/>
  <c r="Z298" i="2" s="1"/>
  <c r="X314" i="2"/>
  <c r="Y314" i="2" s="1"/>
  <c r="Z314" i="2" s="1"/>
  <c r="X330" i="2"/>
  <c r="Y330" i="2" s="1"/>
  <c r="Z330" i="2" s="1"/>
  <c r="X346" i="2"/>
  <c r="Y346" i="2" s="1"/>
  <c r="Z346" i="2" s="1"/>
  <c r="X362" i="2"/>
  <c r="Y362" i="2" s="1"/>
  <c r="Z362" i="2" s="1"/>
  <c r="X378" i="2"/>
  <c r="Y378" i="2" s="1"/>
  <c r="Z378" i="2" s="1"/>
  <c r="X394" i="2"/>
  <c r="Y394" i="2" s="1"/>
  <c r="Z394" i="2" s="1"/>
  <c r="X410" i="2"/>
  <c r="Y410" i="2" s="1"/>
  <c r="Z410" i="2" s="1"/>
  <c r="X426" i="2"/>
  <c r="Y426" i="2" s="1"/>
  <c r="Z426" i="2" s="1"/>
  <c r="X11" i="2"/>
  <c r="Y11" i="2" s="1"/>
  <c r="X27" i="2"/>
  <c r="Y27" i="2" s="1"/>
  <c r="Z27" i="2" s="1"/>
  <c r="X43" i="2"/>
  <c r="Y43" i="2" s="1"/>
  <c r="Z43" i="2" s="1"/>
  <c r="X59" i="2"/>
  <c r="Y59" i="2" s="1"/>
  <c r="Z59" i="2" s="1"/>
  <c r="X75" i="2"/>
  <c r="Y75" i="2" s="1"/>
  <c r="Z75" i="2" s="1"/>
  <c r="X91" i="2"/>
  <c r="Y91" i="2" s="1"/>
  <c r="Z91" i="2" s="1"/>
  <c r="X107" i="2"/>
  <c r="Y107" i="2" s="1"/>
  <c r="Z107" i="2" s="1"/>
  <c r="X123" i="2"/>
  <c r="Y123" i="2" s="1"/>
  <c r="Z123" i="2" s="1"/>
  <c r="X139" i="2"/>
  <c r="Y139" i="2" s="1"/>
  <c r="Z139" i="2" s="1"/>
  <c r="X155" i="2"/>
  <c r="Y155" i="2" s="1"/>
  <c r="Z155" i="2" s="1"/>
  <c r="X171" i="2"/>
  <c r="Y171" i="2" s="1"/>
  <c r="Z171" i="2" s="1"/>
  <c r="X187" i="2"/>
  <c r="Y187" i="2" s="1"/>
  <c r="Z187" i="2" s="1"/>
  <c r="X203" i="2"/>
  <c r="Y203" i="2" s="1"/>
  <c r="Z203" i="2" s="1"/>
  <c r="X219" i="2"/>
  <c r="Y219" i="2" s="1"/>
  <c r="Z219" i="2" s="1"/>
  <c r="X235" i="2"/>
  <c r="Y235" i="2" s="1"/>
  <c r="Z235" i="2" s="1"/>
  <c r="X251" i="2"/>
  <c r="Y251" i="2" s="1"/>
  <c r="Z251" i="2" s="1"/>
  <c r="X267" i="2"/>
  <c r="Y267" i="2" s="1"/>
  <c r="Z267" i="2" s="1"/>
  <c r="X283" i="2"/>
  <c r="Y283" i="2" s="1"/>
  <c r="Z283" i="2" s="1"/>
  <c r="X299" i="2"/>
  <c r="Y299" i="2" s="1"/>
  <c r="Z299" i="2" s="1"/>
  <c r="X315" i="2"/>
  <c r="Y315" i="2" s="1"/>
  <c r="Z315" i="2" s="1"/>
  <c r="X331" i="2"/>
  <c r="Y331" i="2" s="1"/>
  <c r="Z331" i="2" s="1"/>
  <c r="X347" i="2"/>
  <c r="Y347" i="2" s="1"/>
  <c r="Z347" i="2" s="1"/>
  <c r="X363" i="2"/>
  <c r="Y363" i="2" s="1"/>
  <c r="Z363" i="2" s="1"/>
  <c r="X379" i="2"/>
  <c r="Y379" i="2" s="1"/>
  <c r="Z379" i="2" s="1"/>
  <c r="X395" i="2"/>
  <c r="Y395" i="2" s="1"/>
  <c r="Z395" i="2" s="1"/>
  <c r="X12" i="2"/>
  <c r="Y12" i="2" s="1"/>
  <c r="X28" i="2"/>
  <c r="Y28" i="2" s="1"/>
  <c r="Z28" i="2" s="1"/>
  <c r="X44" i="2"/>
  <c r="Y44" i="2" s="1"/>
  <c r="Z44" i="2" s="1"/>
  <c r="X60" i="2"/>
  <c r="Y60" i="2" s="1"/>
  <c r="Z60" i="2" s="1"/>
  <c r="X76" i="2"/>
  <c r="Y76" i="2" s="1"/>
  <c r="Z76" i="2" s="1"/>
  <c r="X92" i="2"/>
  <c r="Y92" i="2" s="1"/>
  <c r="Z92" i="2" s="1"/>
  <c r="X108" i="2"/>
  <c r="Y108" i="2" s="1"/>
  <c r="Z108" i="2" s="1"/>
  <c r="X124" i="2"/>
  <c r="Y124" i="2" s="1"/>
  <c r="Z124" i="2" s="1"/>
  <c r="X140" i="2"/>
  <c r="Y140" i="2" s="1"/>
  <c r="Z140" i="2" s="1"/>
  <c r="X156" i="2"/>
  <c r="Y156" i="2" s="1"/>
  <c r="Z156" i="2" s="1"/>
  <c r="X172" i="2"/>
  <c r="Y172" i="2" s="1"/>
  <c r="Z172" i="2" s="1"/>
  <c r="X188" i="2"/>
  <c r="Y188" i="2" s="1"/>
  <c r="Z188" i="2" s="1"/>
  <c r="X204" i="2"/>
  <c r="Y204" i="2" s="1"/>
  <c r="Z204" i="2" s="1"/>
  <c r="X220" i="2"/>
  <c r="Y220" i="2" s="1"/>
  <c r="Z220" i="2" s="1"/>
  <c r="X236" i="2"/>
  <c r="Y236" i="2" s="1"/>
  <c r="Z236" i="2" s="1"/>
  <c r="X252" i="2"/>
  <c r="Y252" i="2" s="1"/>
  <c r="Z252" i="2" s="1"/>
  <c r="X268" i="2"/>
  <c r="Y268" i="2" s="1"/>
  <c r="Z268" i="2" s="1"/>
  <c r="X284" i="2"/>
  <c r="Y284" i="2" s="1"/>
  <c r="Z284" i="2" s="1"/>
  <c r="X300" i="2"/>
  <c r="Y300" i="2" s="1"/>
  <c r="Z300" i="2" s="1"/>
  <c r="X316" i="2"/>
  <c r="Y316" i="2" s="1"/>
  <c r="Z316" i="2" s="1"/>
  <c r="X332" i="2"/>
  <c r="Y332" i="2" s="1"/>
  <c r="Z332" i="2" s="1"/>
  <c r="X348" i="2"/>
  <c r="Y348" i="2" s="1"/>
  <c r="Z348" i="2" s="1"/>
  <c r="X364" i="2"/>
  <c r="Y364" i="2" s="1"/>
  <c r="Z364" i="2" s="1"/>
  <c r="X380" i="2"/>
  <c r="Y380" i="2" s="1"/>
  <c r="Z380" i="2" s="1"/>
  <c r="X396" i="2"/>
  <c r="Y396" i="2" s="1"/>
  <c r="Z396" i="2" s="1"/>
  <c r="X412" i="2"/>
  <c r="Y412" i="2" s="1"/>
  <c r="Z412" i="2" s="1"/>
  <c r="X428" i="2"/>
  <c r="Y428" i="2" s="1"/>
  <c r="Z428" i="2" s="1"/>
  <c r="X57" i="2"/>
  <c r="Y57" i="2" s="1"/>
  <c r="Z57" i="2" s="1"/>
  <c r="X121" i="2"/>
  <c r="Y121" i="2" s="1"/>
  <c r="Z121" i="2" s="1"/>
  <c r="X185" i="2"/>
  <c r="Y185" i="2" s="1"/>
  <c r="Z185" i="2" s="1"/>
  <c r="X249" i="2"/>
  <c r="Y249" i="2" s="1"/>
  <c r="Z249" i="2" s="1"/>
  <c r="X313" i="2"/>
  <c r="Y313" i="2" s="1"/>
  <c r="Z313" i="2" s="1"/>
  <c r="X377" i="2"/>
  <c r="Y377" i="2" s="1"/>
  <c r="Z377" i="2" s="1"/>
  <c r="X425" i="2"/>
  <c r="Y425" i="2" s="1"/>
  <c r="Z425" i="2" s="1"/>
  <c r="X447" i="2"/>
  <c r="Y447" i="2" s="1"/>
  <c r="Z447" i="2" s="1"/>
  <c r="X463" i="2"/>
  <c r="Y463" i="2" s="1"/>
  <c r="Z463" i="2" s="1"/>
  <c r="X479" i="2"/>
  <c r="Y479" i="2" s="1"/>
  <c r="Z479" i="2" s="1"/>
  <c r="X495" i="2"/>
  <c r="Y495" i="2" s="1"/>
  <c r="Z495" i="2" s="1"/>
  <c r="X511" i="2"/>
  <c r="Y511" i="2" s="1"/>
  <c r="Z511" i="2" s="1"/>
  <c r="X527" i="2"/>
  <c r="Y527" i="2" s="1"/>
  <c r="Z527" i="2" s="1"/>
  <c r="X543" i="2"/>
  <c r="Y543" i="2" s="1"/>
  <c r="Z543" i="2" s="1"/>
  <c r="X559" i="2"/>
  <c r="Y559" i="2" s="1"/>
  <c r="Z559" i="2" s="1"/>
  <c r="X575" i="2"/>
  <c r="Y575" i="2" s="1"/>
  <c r="Z575" i="2" s="1"/>
  <c r="X591" i="2"/>
  <c r="Y591" i="2" s="1"/>
  <c r="Z591" i="2" s="1"/>
  <c r="X607" i="2"/>
  <c r="Y607" i="2" s="1"/>
  <c r="Z607" i="2" s="1"/>
  <c r="X623" i="2"/>
  <c r="Y623" i="2" s="1"/>
  <c r="Z623" i="2" s="1"/>
  <c r="X639" i="2"/>
  <c r="Y639" i="2" s="1"/>
  <c r="Z639" i="2" s="1"/>
  <c r="X655" i="2"/>
  <c r="Y655" i="2" s="1"/>
  <c r="Z655" i="2" s="1"/>
  <c r="X671" i="2"/>
  <c r="Y671" i="2" s="1"/>
  <c r="Z671" i="2" s="1"/>
  <c r="X687" i="2"/>
  <c r="Y687" i="2" s="1"/>
  <c r="Z687" i="2" s="1"/>
  <c r="X703" i="2"/>
  <c r="Y703" i="2" s="1"/>
  <c r="Z703" i="2" s="1"/>
  <c r="X719" i="2"/>
  <c r="Y719" i="2" s="1"/>
  <c r="Z719" i="2" s="1"/>
  <c r="X735" i="2"/>
  <c r="Y735" i="2" s="1"/>
  <c r="Z735" i="2" s="1"/>
  <c r="X751" i="2"/>
  <c r="Y751" i="2" s="1"/>
  <c r="Z751" i="2" s="1"/>
  <c r="X767" i="2"/>
  <c r="Y767" i="2" s="1"/>
  <c r="Z767" i="2" s="1"/>
  <c r="X783" i="2"/>
  <c r="Y783" i="2" s="1"/>
  <c r="Z783" i="2" s="1"/>
  <c r="X799" i="2"/>
  <c r="Y799" i="2" s="1"/>
  <c r="Z799" i="2" s="1"/>
  <c r="X815" i="2"/>
  <c r="Y815" i="2" s="1"/>
  <c r="Z815" i="2" s="1"/>
  <c r="X831" i="2"/>
  <c r="Y831" i="2" s="1"/>
  <c r="Z831" i="2" s="1"/>
  <c r="X847" i="2"/>
  <c r="Y847" i="2" s="1"/>
  <c r="Z847" i="2" s="1"/>
  <c r="X863" i="2"/>
  <c r="Y863" i="2" s="1"/>
  <c r="Z863" i="2" s="1"/>
  <c r="X879" i="2"/>
  <c r="Y879" i="2" s="1"/>
  <c r="Z879" i="2" s="1"/>
  <c r="X895" i="2"/>
  <c r="Y895" i="2" s="1"/>
  <c r="Z895" i="2" s="1"/>
  <c r="X911" i="2"/>
  <c r="Y911" i="2" s="1"/>
  <c r="Z911" i="2" s="1"/>
  <c r="X927" i="2"/>
  <c r="Y927" i="2" s="1"/>
  <c r="Z927" i="2" s="1"/>
  <c r="X943" i="2"/>
  <c r="Y943" i="2" s="1"/>
  <c r="Z943" i="2" s="1"/>
  <c r="X959" i="2"/>
  <c r="Y959" i="2" s="1"/>
  <c r="Z959" i="2" s="1"/>
  <c r="X975" i="2"/>
  <c r="Y975" i="2" s="1"/>
  <c r="Z975" i="2" s="1"/>
  <c r="X991" i="2"/>
  <c r="Y991" i="2" s="1"/>
  <c r="Z991" i="2" s="1"/>
  <c r="X1007" i="2"/>
  <c r="Y1007" i="2" s="1"/>
  <c r="Z1007" i="2" s="1"/>
  <c r="X1023" i="2"/>
  <c r="Y1023" i="2" s="1"/>
  <c r="Z1023" i="2" s="1"/>
  <c r="X1039" i="2"/>
  <c r="Y1039" i="2" s="1"/>
  <c r="Z1039" i="2" s="1"/>
  <c r="X1055" i="2"/>
  <c r="Y1055" i="2" s="1"/>
  <c r="Z1055" i="2" s="1"/>
  <c r="X1071" i="2"/>
  <c r="Y1071" i="2" s="1"/>
  <c r="Z1071" i="2" s="1"/>
  <c r="X1087" i="2"/>
  <c r="Y1087" i="2" s="1"/>
  <c r="Z1087" i="2" s="1"/>
  <c r="X1103" i="2"/>
  <c r="Y1103" i="2" s="1"/>
  <c r="Z1103" i="2" s="1"/>
  <c r="X1119" i="2"/>
  <c r="Y1119" i="2" s="1"/>
  <c r="Z1119" i="2" s="1"/>
  <c r="X1135" i="2"/>
  <c r="Y1135" i="2" s="1"/>
  <c r="Z1135" i="2" s="1"/>
  <c r="X1151" i="2"/>
  <c r="Y1151" i="2" s="1"/>
  <c r="Z1151" i="2" s="1"/>
  <c r="X1167" i="2"/>
  <c r="Y1167" i="2" s="1"/>
  <c r="Z1167" i="2" s="1"/>
  <c r="X1183" i="2"/>
  <c r="Y1183" i="2" s="1"/>
  <c r="Z1183" i="2" s="1"/>
  <c r="X1199" i="2"/>
  <c r="Y1199" i="2" s="1"/>
  <c r="Z1199" i="2" s="1"/>
  <c r="X1215" i="2"/>
  <c r="Y1215" i="2" s="1"/>
  <c r="Z1215" i="2" s="1"/>
  <c r="X1231" i="2"/>
  <c r="Y1231" i="2" s="1"/>
  <c r="Z1231" i="2" s="1"/>
  <c r="X1247" i="2"/>
  <c r="Y1247" i="2" s="1"/>
  <c r="Z1247" i="2" s="1"/>
  <c r="X1263" i="2"/>
  <c r="Y1263" i="2" s="1"/>
  <c r="Z1263" i="2" s="1"/>
  <c r="X1279" i="2"/>
  <c r="Y1279" i="2" s="1"/>
  <c r="Z1279" i="2" s="1"/>
  <c r="X1295" i="2"/>
  <c r="Y1295" i="2" s="1"/>
  <c r="Z1295" i="2" s="1"/>
  <c r="X1311" i="2"/>
  <c r="Y1311" i="2" s="1"/>
  <c r="Z1311" i="2" s="1"/>
  <c r="X1327" i="2"/>
  <c r="Y1327" i="2" s="1"/>
  <c r="Z1327" i="2" s="1"/>
  <c r="X1343" i="2"/>
  <c r="Y1343" i="2" s="1"/>
  <c r="Z1343" i="2" s="1"/>
  <c r="X1359" i="2"/>
  <c r="Y1359" i="2" s="1"/>
  <c r="Z1359" i="2" s="1"/>
  <c r="X1375" i="2"/>
  <c r="Y1375" i="2" s="1"/>
  <c r="Z1375" i="2" s="1"/>
  <c r="X1391" i="2"/>
  <c r="Y1391" i="2" s="1"/>
  <c r="Z1391" i="2" s="1"/>
  <c r="X1407" i="2"/>
  <c r="Y1407" i="2" s="1"/>
  <c r="Z1407" i="2" s="1"/>
  <c r="X1423" i="2"/>
  <c r="Y1423" i="2" s="1"/>
  <c r="Z1423" i="2" s="1"/>
  <c r="X1439" i="2"/>
  <c r="Y1439" i="2" s="1"/>
  <c r="Z1439" i="2" s="1"/>
  <c r="X1455" i="2"/>
  <c r="Y1455" i="2" s="1"/>
  <c r="Z1455" i="2" s="1"/>
  <c r="X1471" i="2"/>
  <c r="Y1471" i="2" s="1"/>
  <c r="Z1471" i="2" s="1"/>
  <c r="X1487" i="2"/>
  <c r="Y1487" i="2" s="1"/>
  <c r="Z1487" i="2" s="1"/>
  <c r="X1503" i="2"/>
  <c r="Y1503" i="2" s="1"/>
  <c r="Z1503" i="2" s="1"/>
  <c r="X1519" i="2"/>
  <c r="Y1519" i="2" s="1"/>
  <c r="Z1519" i="2" s="1"/>
  <c r="X1535" i="2"/>
  <c r="Y1535" i="2" s="1"/>
  <c r="Z1535" i="2" s="1"/>
  <c r="X1551" i="2"/>
  <c r="Y1551" i="2" s="1"/>
  <c r="Z1551" i="2" s="1"/>
  <c r="X1567" i="2"/>
  <c r="Y1567" i="2" s="1"/>
  <c r="Z1567" i="2" s="1"/>
  <c r="X1583" i="2"/>
  <c r="Y1583" i="2" s="1"/>
  <c r="Z1583" i="2" s="1"/>
  <c r="X1599" i="2"/>
  <c r="Y1599" i="2" s="1"/>
  <c r="Z1599" i="2" s="1"/>
  <c r="X1615" i="2"/>
  <c r="Y1615" i="2" s="1"/>
  <c r="Z1615" i="2" s="1"/>
  <c r="X1631" i="2"/>
  <c r="Y1631" i="2" s="1"/>
  <c r="Z1631" i="2" s="1"/>
  <c r="X1647" i="2"/>
  <c r="Y1647" i="2" s="1"/>
  <c r="Z1647" i="2" s="1"/>
  <c r="X1663" i="2"/>
  <c r="Y1663" i="2" s="1"/>
  <c r="Z1663" i="2" s="1"/>
  <c r="X1679" i="2"/>
  <c r="Y1679" i="2" s="1"/>
  <c r="Z1679" i="2" s="1"/>
  <c r="X1695" i="2"/>
  <c r="Y1695" i="2" s="1"/>
  <c r="Z1695" i="2" s="1"/>
  <c r="X1711" i="2"/>
  <c r="Y1711" i="2" s="1"/>
  <c r="Z1711" i="2" s="1"/>
  <c r="X1727" i="2"/>
  <c r="Y1727" i="2" s="1"/>
  <c r="Z1727" i="2" s="1"/>
  <c r="X1743" i="2"/>
  <c r="Y1743" i="2" s="1"/>
  <c r="Z1743" i="2" s="1"/>
  <c r="X1759" i="2"/>
  <c r="Y1759" i="2" s="1"/>
  <c r="Z1759" i="2" s="1"/>
  <c r="X1775" i="2"/>
  <c r="Y1775" i="2" s="1"/>
  <c r="Z1775" i="2" s="1"/>
  <c r="X1791" i="2"/>
  <c r="Y1791" i="2" s="1"/>
  <c r="Z1791" i="2" s="1"/>
  <c r="X1807" i="2"/>
  <c r="Y1807" i="2" s="1"/>
  <c r="Z1807" i="2" s="1"/>
  <c r="X1823" i="2"/>
  <c r="Y1823" i="2" s="1"/>
  <c r="Z1823" i="2" s="1"/>
  <c r="X1839" i="2"/>
  <c r="Y1839" i="2" s="1"/>
  <c r="Z1839" i="2" s="1"/>
  <c r="X1855" i="2"/>
  <c r="Y1855" i="2" s="1"/>
  <c r="Z1855" i="2" s="1"/>
  <c r="X1871" i="2"/>
  <c r="Y1871" i="2" s="1"/>
  <c r="Z1871" i="2" s="1"/>
  <c r="X1887" i="2"/>
  <c r="Y1887" i="2" s="1"/>
  <c r="Z1887" i="2" s="1"/>
  <c r="X14" i="2"/>
  <c r="Y14" i="2" s="1"/>
  <c r="X30" i="2"/>
  <c r="Y30" i="2" s="1"/>
  <c r="Z30" i="2" s="1"/>
  <c r="X46" i="2"/>
  <c r="Y46" i="2" s="1"/>
  <c r="Z46" i="2" s="1"/>
  <c r="X62" i="2"/>
  <c r="Y62" i="2" s="1"/>
  <c r="Z62" i="2" s="1"/>
  <c r="X78" i="2"/>
  <c r="Y78" i="2" s="1"/>
  <c r="Z78" i="2" s="1"/>
  <c r="X94" i="2"/>
  <c r="Y94" i="2" s="1"/>
  <c r="Z94" i="2" s="1"/>
  <c r="X110" i="2"/>
  <c r="Y110" i="2" s="1"/>
  <c r="Z110" i="2" s="1"/>
  <c r="X126" i="2"/>
  <c r="Y126" i="2" s="1"/>
  <c r="Z126" i="2" s="1"/>
  <c r="X142" i="2"/>
  <c r="Y142" i="2" s="1"/>
  <c r="Z142" i="2" s="1"/>
  <c r="X158" i="2"/>
  <c r="Y158" i="2" s="1"/>
  <c r="Z158" i="2" s="1"/>
  <c r="X174" i="2"/>
  <c r="Y174" i="2" s="1"/>
  <c r="Z174" i="2" s="1"/>
  <c r="X190" i="2"/>
  <c r="Y190" i="2" s="1"/>
  <c r="Z190" i="2" s="1"/>
  <c r="X206" i="2"/>
  <c r="Y206" i="2" s="1"/>
  <c r="Z206" i="2" s="1"/>
  <c r="X222" i="2"/>
  <c r="Y222" i="2" s="1"/>
  <c r="Z222" i="2" s="1"/>
  <c r="X238" i="2"/>
  <c r="Y238" i="2" s="1"/>
  <c r="Z238" i="2" s="1"/>
  <c r="X254" i="2"/>
  <c r="Y254" i="2" s="1"/>
  <c r="Z254" i="2" s="1"/>
  <c r="X270" i="2"/>
  <c r="Y270" i="2" s="1"/>
  <c r="Z270" i="2" s="1"/>
  <c r="X286" i="2"/>
  <c r="Y286" i="2" s="1"/>
  <c r="Z286" i="2" s="1"/>
  <c r="X302" i="2"/>
  <c r="Y302" i="2" s="1"/>
  <c r="Z302" i="2" s="1"/>
  <c r="X318" i="2"/>
  <c r="Y318" i="2" s="1"/>
  <c r="Z318" i="2" s="1"/>
  <c r="X334" i="2"/>
  <c r="Y334" i="2" s="1"/>
  <c r="Z334" i="2" s="1"/>
  <c r="X350" i="2"/>
  <c r="Y350" i="2" s="1"/>
  <c r="Z350" i="2" s="1"/>
  <c r="X366" i="2"/>
  <c r="Y366" i="2" s="1"/>
  <c r="Z366" i="2" s="1"/>
  <c r="X382" i="2"/>
  <c r="Y382" i="2" s="1"/>
  <c r="Z382" i="2" s="1"/>
  <c r="X398" i="2"/>
  <c r="Y398" i="2" s="1"/>
  <c r="Z398" i="2" s="1"/>
  <c r="X414" i="2"/>
  <c r="Y414" i="2" s="1"/>
  <c r="Z414" i="2" s="1"/>
  <c r="X430" i="2"/>
  <c r="Y430" i="2" s="1"/>
  <c r="Z430" i="2" s="1"/>
  <c r="X15" i="2"/>
  <c r="Y15" i="2" s="1"/>
  <c r="X31" i="2"/>
  <c r="Y31" i="2" s="1"/>
  <c r="Z31" i="2" s="1"/>
  <c r="X47" i="2"/>
  <c r="Y47" i="2" s="1"/>
  <c r="Z47" i="2" s="1"/>
  <c r="X63" i="2"/>
  <c r="Y63" i="2" s="1"/>
  <c r="Z63" i="2" s="1"/>
  <c r="X79" i="2"/>
  <c r="Y79" i="2" s="1"/>
  <c r="Z79" i="2" s="1"/>
  <c r="X95" i="2"/>
  <c r="Y95" i="2" s="1"/>
  <c r="Z95" i="2" s="1"/>
  <c r="X111" i="2"/>
  <c r="Y111" i="2" s="1"/>
  <c r="Z111" i="2" s="1"/>
  <c r="X127" i="2"/>
  <c r="Y127" i="2" s="1"/>
  <c r="Z127" i="2" s="1"/>
  <c r="X143" i="2"/>
  <c r="Y143" i="2" s="1"/>
  <c r="Z143" i="2" s="1"/>
  <c r="X159" i="2"/>
  <c r="Y159" i="2" s="1"/>
  <c r="Z159" i="2" s="1"/>
  <c r="X175" i="2"/>
  <c r="Y175" i="2" s="1"/>
  <c r="Z175" i="2" s="1"/>
  <c r="X191" i="2"/>
  <c r="Y191" i="2" s="1"/>
  <c r="Z191" i="2" s="1"/>
  <c r="X207" i="2"/>
  <c r="Y207" i="2" s="1"/>
  <c r="Z207" i="2" s="1"/>
  <c r="X223" i="2"/>
  <c r="Y223" i="2" s="1"/>
  <c r="Z223" i="2" s="1"/>
  <c r="X239" i="2"/>
  <c r="Y239" i="2" s="1"/>
  <c r="Z239" i="2" s="1"/>
  <c r="X255" i="2"/>
  <c r="Y255" i="2" s="1"/>
  <c r="Z255" i="2" s="1"/>
  <c r="X271" i="2"/>
  <c r="Y271" i="2" s="1"/>
  <c r="Z271" i="2" s="1"/>
  <c r="X287" i="2"/>
  <c r="Y287" i="2" s="1"/>
  <c r="Z287" i="2" s="1"/>
  <c r="X303" i="2"/>
  <c r="Y303" i="2" s="1"/>
  <c r="Z303" i="2" s="1"/>
  <c r="X319" i="2"/>
  <c r="Y319" i="2" s="1"/>
  <c r="Z319" i="2" s="1"/>
  <c r="X335" i="2"/>
  <c r="Y335" i="2" s="1"/>
  <c r="Z335" i="2" s="1"/>
  <c r="X351" i="2"/>
  <c r="Y351" i="2" s="1"/>
  <c r="Z351" i="2" s="1"/>
  <c r="X367" i="2"/>
  <c r="Y367" i="2" s="1"/>
  <c r="Z367" i="2" s="1"/>
  <c r="X383" i="2"/>
  <c r="Y383" i="2" s="1"/>
  <c r="Z383" i="2" s="1"/>
  <c r="X399" i="2"/>
  <c r="Y399" i="2" s="1"/>
  <c r="Z399" i="2" s="1"/>
  <c r="X16" i="2"/>
  <c r="Y16" i="2" s="1"/>
  <c r="X32" i="2"/>
  <c r="Y32" i="2" s="1"/>
  <c r="Z32" i="2" s="1"/>
  <c r="X48" i="2"/>
  <c r="Y48" i="2" s="1"/>
  <c r="Z48" i="2" s="1"/>
  <c r="X64" i="2"/>
  <c r="Y64" i="2" s="1"/>
  <c r="Z64" i="2" s="1"/>
  <c r="X80" i="2"/>
  <c r="Y80" i="2" s="1"/>
  <c r="Z80" i="2" s="1"/>
  <c r="X96" i="2"/>
  <c r="Y96" i="2" s="1"/>
  <c r="Z96" i="2" s="1"/>
  <c r="X112" i="2"/>
  <c r="Y112" i="2" s="1"/>
  <c r="Z112" i="2" s="1"/>
  <c r="X128" i="2"/>
  <c r="Y128" i="2" s="1"/>
  <c r="Z128" i="2" s="1"/>
  <c r="X144" i="2"/>
  <c r="Y144" i="2" s="1"/>
  <c r="Z144" i="2" s="1"/>
  <c r="X160" i="2"/>
  <c r="Y160" i="2" s="1"/>
  <c r="Z160" i="2" s="1"/>
  <c r="X176" i="2"/>
  <c r="Y176" i="2" s="1"/>
  <c r="Z176" i="2" s="1"/>
  <c r="X192" i="2"/>
  <c r="Y192" i="2" s="1"/>
  <c r="Z192" i="2" s="1"/>
  <c r="X208" i="2"/>
  <c r="Y208" i="2" s="1"/>
  <c r="Z208" i="2" s="1"/>
  <c r="X224" i="2"/>
  <c r="Y224" i="2" s="1"/>
  <c r="Z224" i="2" s="1"/>
  <c r="X240" i="2"/>
  <c r="Y240" i="2" s="1"/>
  <c r="Z240" i="2" s="1"/>
  <c r="X256" i="2"/>
  <c r="Y256" i="2" s="1"/>
  <c r="Z256" i="2" s="1"/>
  <c r="X272" i="2"/>
  <c r="Y272" i="2" s="1"/>
  <c r="Z272" i="2" s="1"/>
  <c r="X288" i="2"/>
  <c r="Y288" i="2" s="1"/>
  <c r="Z288" i="2" s="1"/>
  <c r="X304" i="2"/>
  <c r="Y304" i="2" s="1"/>
  <c r="Z304" i="2" s="1"/>
  <c r="X320" i="2"/>
  <c r="Y320" i="2" s="1"/>
  <c r="Z320" i="2" s="1"/>
  <c r="X336" i="2"/>
  <c r="Y336" i="2" s="1"/>
  <c r="Z336" i="2" s="1"/>
  <c r="X352" i="2"/>
  <c r="Y352" i="2" s="1"/>
  <c r="Z352" i="2" s="1"/>
  <c r="X368" i="2"/>
  <c r="Y368" i="2" s="1"/>
  <c r="Z368" i="2" s="1"/>
  <c r="X384" i="2"/>
  <c r="Y384" i="2" s="1"/>
  <c r="Z384" i="2" s="1"/>
  <c r="X400" i="2"/>
  <c r="Y400" i="2" s="1"/>
  <c r="Z400" i="2" s="1"/>
  <c r="X416" i="2"/>
  <c r="Y416" i="2" s="1"/>
  <c r="Z416" i="2" s="1"/>
  <c r="X432" i="2"/>
  <c r="Y432" i="2" s="1"/>
  <c r="Z432" i="2" s="1"/>
  <c r="X73" i="2"/>
  <c r="Y73" i="2" s="1"/>
  <c r="Z73" i="2" s="1"/>
  <c r="X137" i="2"/>
  <c r="Y137" i="2" s="1"/>
  <c r="Z137" i="2" s="1"/>
  <c r="X201" i="2"/>
  <c r="Y201" i="2" s="1"/>
  <c r="Z201" i="2" s="1"/>
  <c r="X265" i="2"/>
  <c r="Y265" i="2" s="1"/>
  <c r="Z265" i="2" s="1"/>
  <c r="X329" i="2"/>
  <c r="Y329" i="2" s="1"/>
  <c r="Z329" i="2" s="1"/>
  <c r="X393" i="2"/>
  <c r="Y393" i="2" s="1"/>
  <c r="Z393" i="2" s="1"/>
  <c r="X433" i="2"/>
  <c r="Y433" i="2" s="1"/>
  <c r="Z433" i="2" s="1"/>
  <c r="X451" i="2"/>
  <c r="Y451" i="2" s="1"/>
  <c r="Z451" i="2" s="1"/>
  <c r="X467" i="2"/>
  <c r="Y467" i="2" s="1"/>
  <c r="Z467" i="2" s="1"/>
  <c r="X483" i="2"/>
  <c r="Y483" i="2" s="1"/>
  <c r="Z483" i="2" s="1"/>
  <c r="X499" i="2"/>
  <c r="Y499" i="2" s="1"/>
  <c r="Z499" i="2" s="1"/>
  <c r="X515" i="2"/>
  <c r="Y515" i="2" s="1"/>
  <c r="Z515" i="2" s="1"/>
  <c r="X531" i="2"/>
  <c r="Y531" i="2" s="1"/>
  <c r="Z531" i="2" s="1"/>
  <c r="X547" i="2"/>
  <c r="Y547" i="2" s="1"/>
  <c r="Z547" i="2" s="1"/>
  <c r="X563" i="2"/>
  <c r="Y563" i="2" s="1"/>
  <c r="Z563" i="2" s="1"/>
  <c r="X579" i="2"/>
  <c r="Y579" i="2" s="1"/>
  <c r="Z579" i="2" s="1"/>
  <c r="X595" i="2"/>
  <c r="Y595" i="2" s="1"/>
  <c r="Z595" i="2" s="1"/>
  <c r="X611" i="2"/>
  <c r="Y611" i="2" s="1"/>
  <c r="Z611" i="2" s="1"/>
  <c r="X627" i="2"/>
  <c r="Y627" i="2" s="1"/>
  <c r="Z627" i="2" s="1"/>
  <c r="X643" i="2"/>
  <c r="Y643" i="2" s="1"/>
  <c r="Z643" i="2" s="1"/>
  <c r="X659" i="2"/>
  <c r="Y659" i="2" s="1"/>
  <c r="Z659" i="2" s="1"/>
  <c r="X675" i="2"/>
  <c r="Y675" i="2" s="1"/>
  <c r="Z675" i="2" s="1"/>
  <c r="X691" i="2"/>
  <c r="Y691" i="2" s="1"/>
  <c r="Z691" i="2" s="1"/>
  <c r="X707" i="2"/>
  <c r="Y707" i="2" s="1"/>
  <c r="Z707" i="2" s="1"/>
  <c r="X723" i="2"/>
  <c r="Y723" i="2" s="1"/>
  <c r="Z723" i="2" s="1"/>
  <c r="X739" i="2"/>
  <c r="Y739" i="2" s="1"/>
  <c r="Z739" i="2" s="1"/>
  <c r="X755" i="2"/>
  <c r="Y755" i="2" s="1"/>
  <c r="Z755" i="2" s="1"/>
  <c r="X771" i="2"/>
  <c r="Y771" i="2" s="1"/>
  <c r="Z771" i="2" s="1"/>
  <c r="X787" i="2"/>
  <c r="Y787" i="2" s="1"/>
  <c r="Z787" i="2" s="1"/>
  <c r="X803" i="2"/>
  <c r="Y803" i="2" s="1"/>
  <c r="Z803" i="2" s="1"/>
  <c r="X819" i="2"/>
  <c r="Y819" i="2" s="1"/>
  <c r="Z819" i="2" s="1"/>
  <c r="X835" i="2"/>
  <c r="Y835" i="2" s="1"/>
  <c r="Z835" i="2" s="1"/>
  <c r="X851" i="2"/>
  <c r="Y851" i="2" s="1"/>
  <c r="Z851" i="2" s="1"/>
  <c r="X867" i="2"/>
  <c r="Y867" i="2" s="1"/>
  <c r="Z867" i="2" s="1"/>
  <c r="X883" i="2"/>
  <c r="Y883" i="2" s="1"/>
  <c r="Z883" i="2" s="1"/>
  <c r="X899" i="2"/>
  <c r="Y899" i="2" s="1"/>
  <c r="Z899" i="2" s="1"/>
  <c r="X915" i="2"/>
  <c r="Y915" i="2" s="1"/>
  <c r="Z915" i="2" s="1"/>
  <c r="X931" i="2"/>
  <c r="Y931" i="2" s="1"/>
  <c r="Z931" i="2" s="1"/>
  <c r="X947" i="2"/>
  <c r="Y947" i="2" s="1"/>
  <c r="Z947" i="2" s="1"/>
  <c r="X963" i="2"/>
  <c r="Y963" i="2" s="1"/>
  <c r="Z963" i="2" s="1"/>
  <c r="X979" i="2"/>
  <c r="Y979" i="2" s="1"/>
  <c r="Z979" i="2" s="1"/>
  <c r="X995" i="2"/>
  <c r="Y995" i="2" s="1"/>
  <c r="Z995" i="2" s="1"/>
  <c r="X1011" i="2"/>
  <c r="Y1011" i="2" s="1"/>
  <c r="Z1011" i="2" s="1"/>
  <c r="X1027" i="2"/>
  <c r="Y1027" i="2" s="1"/>
  <c r="Z1027" i="2" s="1"/>
  <c r="X1043" i="2"/>
  <c r="Y1043" i="2" s="1"/>
  <c r="Z1043" i="2" s="1"/>
  <c r="X1059" i="2"/>
  <c r="Y1059" i="2" s="1"/>
  <c r="Z1059" i="2" s="1"/>
  <c r="X1075" i="2"/>
  <c r="Y1075" i="2" s="1"/>
  <c r="Z1075" i="2" s="1"/>
  <c r="X1091" i="2"/>
  <c r="Y1091" i="2" s="1"/>
  <c r="Z1091" i="2" s="1"/>
  <c r="X1107" i="2"/>
  <c r="Y1107" i="2" s="1"/>
  <c r="Z1107" i="2" s="1"/>
  <c r="X1123" i="2"/>
  <c r="Y1123" i="2" s="1"/>
  <c r="Z1123" i="2" s="1"/>
  <c r="X1139" i="2"/>
  <c r="Y1139" i="2" s="1"/>
  <c r="Z1139" i="2" s="1"/>
  <c r="X1155" i="2"/>
  <c r="Y1155" i="2" s="1"/>
  <c r="Z1155" i="2" s="1"/>
  <c r="X1171" i="2"/>
  <c r="Y1171" i="2" s="1"/>
  <c r="Z1171" i="2" s="1"/>
  <c r="X1187" i="2"/>
  <c r="Y1187" i="2" s="1"/>
  <c r="Z1187" i="2" s="1"/>
  <c r="X1203" i="2"/>
  <c r="Y1203" i="2" s="1"/>
  <c r="Z1203" i="2" s="1"/>
  <c r="X1219" i="2"/>
  <c r="Y1219" i="2" s="1"/>
  <c r="Z1219" i="2" s="1"/>
  <c r="X1235" i="2"/>
  <c r="Y1235" i="2" s="1"/>
  <c r="Z1235" i="2" s="1"/>
  <c r="X1251" i="2"/>
  <c r="Y1251" i="2" s="1"/>
  <c r="Z1251" i="2" s="1"/>
  <c r="X1267" i="2"/>
  <c r="Y1267" i="2" s="1"/>
  <c r="Z1267" i="2" s="1"/>
  <c r="X1283" i="2"/>
  <c r="Y1283" i="2" s="1"/>
  <c r="Z1283" i="2" s="1"/>
  <c r="X1299" i="2"/>
  <c r="Y1299" i="2" s="1"/>
  <c r="Z1299" i="2" s="1"/>
  <c r="X1315" i="2"/>
  <c r="Y1315" i="2" s="1"/>
  <c r="Z1315" i="2" s="1"/>
  <c r="X1331" i="2"/>
  <c r="Y1331" i="2" s="1"/>
  <c r="Z1331" i="2" s="1"/>
  <c r="X1347" i="2"/>
  <c r="Y1347" i="2" s="1"/>
  <c r="Z1347" i="2" s="1"/>
  <c r="X1363" i="2"/>
  <c r="Y1363" i="2" s="1"/>
  <c r="Z1363" i="2" s="1"/>
  <c r="X1379" i="2"/>
  <c r="Y1379" i="2" s="1"/>
  <c r="Z1379" i="2" s="1"/>
  <c r="X1395" i="2"/>
  <c r="Y1395" i="2" s="1"/>
  <c r="Z1395" i="2" s="1"/>
  <c r="X1411" i="2"/>
  <c r="Y1411" i="2" s="1"/>
  <c r="Z1411" i="2" s="1"/>
  <c r="X1427" i="2"/>
  <c r="Y1427" i="2" s="1"/>
  <c r="Z1427" i="2" s="1"/>
  <c r="X1443" i="2"/>
  <c r="Y1443" i="2" s="1"/>
  <c r="Z1443" i="2" s="1"/>
  <c r="X1459" i="2"/>
  <c r="Y1459" i="2" s="1"/>
  <c r="Z1459" i="2" s="1"/>
  <c r="X1475" i="2"/>
  <c r="Y1475" i="2" s="1"/>
  <c r="Z1475" i="2" s="1"/>
  <c r="X1491" i="2"/>
  <c r="Y1491" i="2" s="1"/>
  <c r="Z1491" i="2" s="1"/>
  <c r="X1507" i="2"/>
  <c r="Y1507" i="2" s="1"/>
  <c r="Z1507" i="2" s="1"/>
  <c r="X1523" i="2"/>
  <c r="Y1523" i="2" s="1"/>
  <c r="Z1523" i="2" s="1"/>
  <c r="X1539" i="2"/>
  <c r="Y1539" i="2" s="1"/>
  <c r="Z1539" i="2" s="1"/>
  <c r="X1555" i="2"/>
  <c r="Y1555" i="2" s="1"/>
  <c r="Z1555" i="2" s="1"/>
  <c r="X1571" i="2"/>
  <c r="Y1571" i="2" s="1"/>
  <c r="Z1571" i="2" s="1"/>
  <c r="X1587" i="2"/>
  <c r="Y1587" i="2" s="1"/>
  <c r="Z1587" i="2" s="1"/>
  <c r="X1603" i="2"/>
  <c r="Y1603" i="2" s="1"/>
  <c r="Z1603" i="2" s="1"/>
  <c r="X1619" i="2"/>
  <c r="Y1619" i="2" s="1"/>
  <c r="Z1619" i="2" s="1"/>
  <c r="X1635" i="2"/>
  <c r="Y1635" i="2" s="1"/>
  <c r="Z1635" i="2" s="1"/>
  <c r="X1651" i="2"/>
  <c r="Y1651" i="2" s="1"/>
  <c r="Z1651" i="2" s="1"/>
  <c r="X1667" i="2"/>
  <c r="Y1667" i="2" s="1"/>
  <c r="Z1667" i="2" s="1"/>
  <c r="X1683" i="2"/>
  <c r="Y1683" i="2" s="1"/>
  <c r="Z1683" i="2" s="1"/>
  <c r="X1699" i="2"/>
  <c r="Y1699" i="2" s="1"/>
  <c r="Z1699" i="2" s="1"/>
  <c r="X1715" i="2"/>
  <c r="Y1715" i="2" s="1"/>
  <c r="Z1715" i="2" s="1"/>
  <c r="X1731" i="2"/>
  <c r="Y1731" i="2" s="1"/>
  <c r="Z1731" i="2" s="1"/>
  <c r="X1747" i="2"/>
  <c r="Y1747" i="2" s="1"/>
  <c r="Z1747" i="2" s="1"/>
  <c r="X1763" i="2"/>
  <c r="Y1763" i="2" s="1"/>
  <c r="Z1763" i="2" s="1"/>
  <c r="X1779" i="2"/>
  <c r="Y1779" i="2" s="1"/>
  <c r="Z1779" i="2" s="1"/>
  <c r="X1795" i="2"/>
  <c r="Y1795" i="2" s="1"/>
  <c r="Z1795" i="2" s="1"/>
  <c r="X1811" i="2"/>
  <c r="Y1811" i="2" s="1"/>
  <c r="Z1811" i="2" s="1"/>
  <c r="X1827" i="2"/>
  <c r="Y1827" i="2" s="1"/>
  <c r="Z1827" i="2" s="1"/>
  <c r="X1843" i="2"/>
  <c r="Y1843" i="2" s="1"/>
  <c r="Z1843" i="2" s="1"/>
  <c r="X1859" i="2"/>
  <c r="Y1859" i="2" s="1"/>
  <c r="Z1859" i="2" s="1"/>
  <c r="X1875" i="2"/>
  <c r="Y1875" i="2" s="1"/>
  <c r="Z1875" i="2" s="1"/>
  <c r="X1891" i="2"/>
  <c r="Y1891" i="2" s="1"/>
  <c r="Z1891" i="2" s="1"/>
  <c r="X18" i="2"/>
  <c r="Y18" i="2" s="1"/>
  <c r="X34" i="2"/>
  <c r="Y34" i="2" s="1"/>
  <c r="Z34" i="2" s="1"/>
  <c r="X50" i="2"/>
  <c r="Y50" i="2" s="1"/>
  <c r="Z50" i="2" s="1"/>
  <c r="X66" i="2"/>
  <c r="Y66" i="2" s="1"/>
  <c r="Z66" i="2" s="1"/>
  <c r="X82" i="2"/>
  <c r="Y82" i="2" s="1"/>
  <c r="Z82" i="2" s="1"/>
  <c r="X98" i="2"/>
  <c r="Y98" i="2" s="1"/>
  <c r="Z98" i="2" s="1"/>
  <c r="X114" i="2"/>
  <c r="Y114" i="2" s="1"/>
  <c r="Z114" i="2" s="1"/>
  <c r="X130" i="2"/>
  <c r="Y130" i="2" s="1"/>
  <c r="Z130" i="2" s="1"/>
  <c r="X146" i="2"/>
  <c r="Y146" i="2" s="1"/>
  <c r="Z146" i="2" s="1"/>
  <c r="X162" i="2"/>
  <c r="Y162" i="2" s="1"/>
  <c r="Z162" i="2" s="1"/>
  <c r="X178" i="2"/>
  <c r="Y178" i="2" s="1"/>
  <c r="Z178" i="2" s="1"/>
  <c r="X194" i="2"/>
  <c r="Y194" i="2" s="1"/>
  <c r="Z194" i="2" s="1"/>
  <c r="X210" i="2"/>
  <c r="Y210" i="2" s="1"/>
  <c r="Z210" i="2" s="1"/>
  <c r="X226" i="2"/>
  <c r="Y226" i="2" s="1"/>
  <c r="Z226" i="2" s="1"/>
  <c r="X242" i="2"/>
  <c r="Y242" i="2" s="1"/>
  <c r="Z242" i="2" s="1"/>
  <c r="X258" i="2"/>
  <c r="Y258" i="2" s="1"/>
  <c r="Z258" i="2" s="1"/>
  <c r="X274" i="2"/>
  <c r="Y274" i="2" s="1"/>
  <c r="Z274" i="2" s="1"/>
  <c r="X290" i="2"/>
  <c r="Y290" i="2" s="1"/>
  <c r="Z290" i="2" s="1"/>
  <c r="X306" i="2"/>
  <c r="Y306" i="2" s="1"/>
  <c r="Z306" i="2" s="1"/>
  <c r="X322" i="2"/>
  <c r="Y322" i="2" s="1"/>
  <c r="Z322" i="2" s="1"/>
  <c r="X338" i="2"/>
  <c r="Y338" i="2" s="1"/>
  <c r="Z338" i="2" s="1"/>
  <c r="X354" i="2"/>
  <c r="Y354" i="2" s="1"/>
  <c r="Z354" i="2" s="1"/>
  <c r="X370" i="2"/>
  <c r="Y370" i="2" s="1"/>
  <c r="Z370" i="2" s="1"/>
  <c r="X386" i="2"/>
  <c r="Y386" i="2" s="1"/>
  <c r="Z386" i="2" s="1"/>
  <c r="X402" i="2"/>
  <c r="Y402" i="2" s="1"/>
  <c r="Z402" i="2" s="1"/>
  <c r="X418" i="2"/>
  <c r="Y418" i="2" s="1"/>
  <c r="Z418" i="2" s="1"/>
  <c r="X434" i="2"/>
  <c r="Y434" i="2" s="1"/>
  <c r="Z434" i="2" s="1"/>
  <c r="X19" i="2"/>
  <c r="Y19" i="2" s="1"/>
  <c r="X35" i="2"/>
  <c r="Y35" i="2" s="1"/>
  <c r="Z35" i="2" s="1"/>
  <c r="X51" i="2"/>
  <c r="Y51" i="2" s="1"/>
  <c r="Z51" i="2" s="1"/>
  <c r="X67" i="2"/>
  <c r="Y67" i="2" s="1"/>
  <c r="Z67" i="2" s="1"/>
  <c r="X83" i="2"/>
  <c r="Y83" i="2" s="1"/>
  <c r="Z83" i="2" s="1"/>
  <c r="X99" i="2"/>
  <c r="Y99" i="2" s="1"/>
  <c r="Z99" i="2" s="1"/>
  <c r="X115" i="2"/>
  <c r="Y115" i="2" s="1"/>
  <c r="Z115" i="2" s="1"/>
  <c r="X131" i="2"/>
  <c r="Y131" i="2" s="1"/>
  <c r="Z131" i="2" s="1"/>
  <c r="X147" i="2"/>
  <c r="Y147" i="2" s="1"/>
  <c r="Z147" i="2" s="1"/>
  <c r="X163" i="2"/>
  <c r="Y163" i="2" s="1"/>
  <c r="Z163" i="2" s="1"/>
  <c r="X179" i="2"/>
  <c r="Y179" i="2" s="1"/>
  <c r="Z179" i="2" s="1"/>
  <c r="X195" i="2"/>
  <c r="Y195" i="2" s="1"/>
  <c r="Z195" i="2" s="1"/>
  <c r="X211" i="2"/>
  <c r="Y211" i="2" s="1"/>
  <c r="Z211" i="2" s="1"/>
  <c r="X227" i="2"/>
  <c r="Y227" i="2" s="1"/>
  <c r="Z227" i="2" s="1"/>
  <c r="X243" i="2"/>
  <c r="Y243" i="2" s="1"/>
  <c r="Z243" i="2" s="1"/>
  <c r="X259" i="2"/>
  <c r="Y259" i="2" s="1"/>
  <c r="Z259" i="2" s="1"/>
  <c r="X275" i="2"/>
  <c r="Y275" i="2" s="1"/>
  <c r="Z275" i="2" s="1"/>
  <c r="X291" i="2"/>
  <c r="Y291" i="2" s="1"/>
  <c r="Z291" i="2" s="1"/>
  <c r="X307" i="2"/>
  <c r="Y307" i="2" s="1"/>
  <c r="Z307" i="2" s="1"/>
  <c r="X323" i="2"/>
  <c r="Y323" i="2" s="1"/>
  <c r="Z323" i="2" s="1"/>
  <c r="X339" i="2"/>
  <c r="Y339" i="2" s="1"/>
  <c r="Z339" i="2" s="1"/>
  <c r="X355" i="2"/>
  <c r="Y355" i="2" s="1"/>
  <c r="Z355" i="2" s="1"/>
  <c r="X371" i="2"/>
  <c r="Y371" i="2" s="1"/>
  <c r="Z371" i="2" s="1"/>
  <c r="X387" i="2"/>
  <c r="Y387" i="2" s="1"/>
  <c r="Z387" i="2" s="1"/>
  <c r="X403" i="2"/>
  <c r="Y403" i="2" s="1"/>
  <c r="Z403" i="2" s="1"/>
  <c r="X20" i="2"/>
  <c r="Y20" i="2" s="1"/>
  <c r="X36" i="2"/>
  <c r="Y36" i="2" s="1"/>
  <c r="Z36" i="2" s="1"/>
  <c r="X52" i="2"/>
  <c r="Y52" i="2" s="1"/>
  <c r="Z52" i="2" s="1"/>
  <c r="X68" i="2"/>
  <c r="Y68" i="2" s="1"/>
  <c r="Z68" i="2" s="1"/>
  <c r="X84" i="2"/>
  <c r="Y84" i="2" s="1"/>
  <c r="Z84" i="2" s="1"/>
  <c r="X100" i="2"/>
  <c r="Y100" i="2" s="1"/>
  <c r="Z100" i="2" s="1"/>
  <c r="X116" i="2"/>
  <c r="Y116" i="2" s="1"/>
  <c r="Z116" i="2" s="1"/>
  <c r="X132" i="2"/>
  <c r="Y132" i="2" s="1"/>
  <c r="Z132" i="2" s="1"/>
  <c r="X148" i="2"/>
  <c r="Y148" i="2" s="1"/>
  <c r="Z148" i="2" s="1"/>
  <c r="X164" i="2"/>
  <c r="Y164" i="2" s="1"/>
  <c r="Z164" i="2" s="1"/>
  <c r="X180" i="2"/>
  <c r="Y180" i="2" s="1"/>
  <c r="Z180" i="2" s="1"/>
  <c r="X196" i="2"/>
  <c r="Y196" i="2" s="1"/>
  <c r="Z196" i="2" s="1"/>
  <c r="X212" i="2"/>
  <c r="Y212" i="2" s="1"/>
  <c r="Z212" i="2" s="1"/>
  <c r="X228" i="2"/>
  <c r="Y228" i="2" s="1"/>
  <c r="Z228" i="2" s="1"/>
  <c r="X244" i="2"/>
  <c r="Y244" i="2" s="1"/>
  <c r="Z244" i="2" s="1"/>
  <c r="X260" i="2"/>
  <c r="Y260" i="2" s="1"/>
  <c r="Z260" i="2" s="1"/>
  <c r="X276" i="2"/>
  <c r="Y276" i="2" s="1"/>
  <c r="Z276" i="2" s="1"/>
  <c r="X292" i="2"/>
  <c r="Y292" i="2" s="1"/>
  <c r="Z292" i="2" s="1"/>
  <c r="X308" i="2"/>
  <c r="Y308" i="2" s="1"/>
  <c r="Z308" i="2" s="1"/>
  <c r="X324" i="2"/>
  <c r="Y324" i="2" s="1"/>
  <c r="Z324" i="2" s="1"/>
  <c r="X340" i="2"/>
  <c r="Y340" i="2" s="1"/>
  <c r="Z340" i="2" s="1"/>
  <c r="X356" i="2"/>
  <c r="Y356" i="2" s="1"/>
  <c r="Z356" i="2" s="1"/>
  <c r="X372" i="2"/>
  <c r="Y372" i="2" s="1"/>
  <c r="Z372" i="2" s="1"/>
  <c r="X388" i="2"/>
  <c r="Y388" i="2" s="1"/>
  <c r="Z388" i="2" s="1"/>
  <c r="X404" i="2"/>
  <c r="Y404" i="2" s="1"/>
  <c r="Z404" i="2" s="1"/>
  <c r="X420" i="2"/>
  <c r="Y420" i="2" s="1"/>
  <c r="Z420" i="2" s="1"/>
  <c r="X25" i="2"/>
  <c r="Y25" i="2" s="1"/>
  <c r="X89" i="2"/>
  <c r="Y89" i="2" s="1"/>
  <c r="Z89" i="2" s="1"/>
  <c r="X153" i="2"/>
  <c r="Y153" i="2" s="1"/>
  <c r="Z153" i="2" s="1"/>
  <c r="X345" i="2"/>
  <c r="Y345" i="2" s="1"/>
  <c r="Z345" i="2" s="1"/>
  <c r="X471" i="2"/>
  <c r="Y471" i="2" s="1"/>
  <c r="Z471" i="2" s="1"/>
  <c r="X535" i="2"/>
  <c r="Y535" i="2" s="1"/>
  <c r="Z535" i="2" s="1"/>
  <c r="X599" i="2"/>
  <c r="Y599" i="2" s="1"/>
  <c r="Z599" i="2" s="1"/>
  <c r="X663" i="2"/>
  <c r="Y663" i="2" s="1"/>
  <c r="Z663" i="2" s="1"/>
  <c r="X727" i="2"/>
  <c r="Y727" i="2" s="1"/>
  <c r="Z727" i="2" s="1"/>
  <c r="X791" i="2"/>
  <c r="Y791" i="2" s="1"/>
  <c r="Z791" i="2" s="1"/>
  <c r="X855" i="2"/>
  <c r="Y855" i="2" s="1"/>
  <c r="Z855" i="2" s="1"/>
  <c r="X919" i="2"/>
  <c r="Y919" i="2" s="1"/>
  <c r="Z919" i="2" s="1"/>
  <c r="X983" i="2"/>
  <c r="Y983" i="2" s="1"/>
  <c r="Z983" i="2" s="1"/>
  <c r="X1047" i="2"/>
  <c r="Y1047" i="2" s="1"/>
  <c r="Z1047" i="2" s="1"/>
  <c r="X1111" i="2"/>
  <c r="Y1111" i="2" s="1"/>
  <c r="Z1111" i="2" s="1"/>
  <c r="X1175" i="2"/>
  <c r="Y1175" i="2" s="1"/>
  <c r="Z1175" i="2" s="1"/>
  <c r="X1239" i="2"/>
  <c r="Y1239" i="2" s="1"/>
  <c r="Z1239" i="2" s="1"/>
  <c r="X1303" i="2"/>
  <c r="Y1303" i="2" s="1"/>
  <c r="Z1303" i="2" s="1"/>
  <c r="X1367" i="2"/>
  <c r="Y1367" i="2" s="1"/>
  <c r="Z1367" i="2" s="1"/>
  <c r="X1431" i="2"/>
  <c r="Y1431" i="2" s="1"/>
  <c r="Z1431" i="2" s="1"/>
  <c r="X1495" i="2"/>
  <c r="Y1495" i="2" s="1"/>
  <c r="Z1495" i="2" s="1"/>
  <c r="X1559" i="2"/>
  <c r="Y1559" i="2" s="1"/>
  <c r="Z1559" i="2" s="1"/>
  <c r="X1623" i="2"/>
  <c r="Y1623" i="2" s="1"/>
  <c r="Z1623" i="2" s="1"/>
  <c r="X1687" i="2"/>
  <c r="Y1687" i="2" s="1"/>
  <c r="Z1687" i="2" s="1"/>
  <c r="X1751" i="2"/>
  <c r="Y1751" i="2" s="1"/>
  <c r="Z1751" i="2" s="1"/>
  <c r="X1815" i="2"/>
  <c r="Y1815" i="2" s="1"/>
  <c r="Z1815" i="2" s="1"/>
  <c r="X1879" i="2"/>
  <c r="Y1879" i="2" s="1"/>
  <c r="Z1879" i="2" s="1"/>
  <c r="X1907" i="2"/>
  <c r="Y1907" i="2" s="1"/>
  <c r="Z1907" i="2" s="1"/>
  <c r="X1923" i="2"/>
  <c r="Y1923" i="2" s="1"/>
  <c r="Z1923" i="2" s="1"/>
  <c r="X1939" i="2"/>
  <c r="Y1939" i="2" s="1"/>
  <c r="Z1939" i="2" s="1"/>
  <c r="X1955" i="2"/>
  <c r="Y1955" i="2" s="1"/>
  <c r="Z1955" i="2" s="1"/>
  <c r="X1971" i="2"/>
  <c r="Y1971" i="2" s="1"/>
  <c r="Z1971" i="2" s="1"/>
  <c r="X1987" i="2"/>
  <c r="Y1987" i="2" s="1"/>
  <c r="Z1987" i="2" s="1"/>
  <c r="X2003" i="2"/>
  <c r="Y2003" i="2" s="1"/>
  <c r="Z2003" i="2" s="1"/>
  <c r="X2019" i="2"/>
  <c r="Y2019" i="2" s="1"/>
  <c r="Z2019" i="2" s="1"/>
  <c r="X2035" i="2"/>
  <c r="Y2035" i="2" s="1"/>
  <c r="Z2035" i="2" s="1"/>
  <c r="X2051" i="2"/>
  <c r="Y2051" i="2" s="1"/>
  <c r="Z2051" i="2" s="1"/>
  <c r="X2067" i="2"/>
  <c r="Y2067" i="2" s="1"/>
  <c r="Z2067" i="2" s="1"/>
  <c r="X2083" i="2"/>
  <c r="Y2083" i="2" s="1"/>
  <c r="Z2083" i="2" s="1"/>
  <c r="X2099" i="2"/>
  <c r="Y2099" i="2" s="1"/>
  <c r="Z2099" i="2" s="1"/>
  <c r="X2115" i="2"/>
  <c r="Y2115" i="2" s="1"/>
  <c r="Z2115" i="2" s="1"/>
  <c r="X2131" i="2"/>
  <c r="Y2131" i="2" s="1"/>
  <c r="Z2131" i="2" s="1"/>
  <c r="X2147" i="2"/>
  <c r="Y2147" i="2" s="1"/>
  <c r="Z2147" i="2" s="1"/>
  <c r="X2163" i="2"/>
  <c r="Y2163" i="2" s="1"/>
  <c r="Z2163" i="2" s="1"/>
  <c r="X2179" i="2"/>
  <c r="Y2179" i="2" s="1"/>
  <c r="Z2179" i="2" s="1"/>
  <c r="X2195" i="2"/>
  <c r="Y2195" i="2" s="1"/>
  <c r="Z2195" i="2" s="1"/>
  <c r="X2211" i="2"/>
  <c r="Y2211" i="2" s="1"/>
  <c r="Z2211" i="2" s="1"/>
  <c r="X2227" i="2"/>
  <c r="Y2227" i="2" s="1"/>
  <c r="Z2227" i="2" s="1"/>
  <c r="X2243" i="2"/>
  <c r="Y2243" i="2" s="1"/>
  <c r="Z2243" i="2" s="1"/>
  <c r="X2259" i="2"/>
  <c r="Y2259" i="2" s="1"/>
  <c r="Z2259" i="2" s="1"/>
  <c r="X2275" i="2"/>
  <c r="Y2275" i="2" s="1"/>
  <c r="Z2275" i="2" s="1"/>
  <c r="X2291" i="2"/>
  <c r="Y2291" i="2" s="1"/>
  <c r="Z2291" i="2" s="1"/>
  <c r="X2307" i="2"/>
  <c r="Y2307" i="2" s="1"/>
  <c r="Z2307" i="2" s="1"/>
  <c r="X2323" i="2"/>
  <c r="Y2323" i="2" s="1"/>
  <c r="Z2323" i="2" s="1"/>
  <c r="X2339" i="2"/>
  <c r="Y2339" i="2" s="1"/>
  <c r="Z2339" i="2" s="1"/>
  <c r="X2355" i="2"/>
  <c r="Y2355" i="2" s="1"/>
  <c r="Z2355" i="2" s="1"/>
  <c r="X2371" i="2"/>
  <c r="Y2371" i="2" s="1"/>
  <c r="Z2371" i="2" s="1"/>
  <c r="X2387" i="2"/>
  <c r="Y2387" i="2" s="1"/>
  <c r="Z2387" i="2" s="1"/>
  <c r="X2403" i="2"/>
  <c r="Y2403" i="2" s="1"/>
  <c r="Z2403" i="2" s="1"/>
  <c r="X2419" i="2"/>
  <c r="Y2419" i="2" s="1"/>
  <c r="Z2419" i="2" s="1"/>
  <c r="X2435" i="2"/>
  <c r="Y2435" i="2" s="1"/>
  <c r="Z2435" i="2" s="1"/>
  <c r="X2451" i="2"/>
  <c r="Y2451" i="2" s="1"/>
  <c r="Z2451" i="2" s="1"/>
  <c r="X2467" i="2"/>
  <c r="Y2467" i="2" s="1"/>
  <c r="Z2467" i="2" s="1"/>
  <c r="X2483" i="2"/>
  <c r="Y2483" i="2" s="1"/>
  <c r="Z2483" i="2" s="1"/>
  <c r="X2499" i="2"/>
  <c r="Y2499" i="2" s="1"/>
  <c r="Z2499" i="2" s="1"/>
  <c r="X29" i="2"/>
  <c r="Y29" i="2" s="1"/>
  <c r="Z29" i="2" s="1"/>
  <c r="X93" i="2"/>
  <c r="Y93" i="2" s="1"/>
  <c r="Z93" i="2" s="1"/>
  <c r="X157" i="2"/>
  <c r="Y157" i="2" s="1"/>
  <c r="Z157" i="2" s="1"/>
  <c r="X221" i="2"/>
  <c r="Y221" i="2" s="1"/>
  <c r="Z221" i="2" s="1"/>
  <c r="X285" i="2"/>
  <c r="Y285" i="2" s="1"/>
  <c r="Z285" i="2" s="1"/>
  <c r="X349" i="2"/>
  <c r="Y349" i="2" s="1"/>
  <c r="Z349" i="2" s="1"/>
  <c r="X411" i="2"/>
  <c r="Y411" i="2" s="1"/>
  <c r="Z411" i="2" s="1"/>
  <c r="X440" i="2"/>
  <c r="Y440" i="2" s="1"/>
  <c r="Z440" i="2" s="1"/>
  <c r="X456" i="2"/>
  <c r="Y456" i="2" s="1"/>
  <c r="Z456" i="2" s="1"/>
  <c r="X472" i="2"/>
  <c r="Y472" i="2" s="1"/>
  <c r="Z472" i="2" s="1"/>
  <c r="X488" i="2"/>
  <c r="Y488" i="2" s="1"/>
  <c r="Z488" i="2" s="1"/>
  <c r="X504" i="2"/>
  <c r="Y504" i="2" s="1"/>
  <c r="Z504" i="2" s="1"/>
  <c r="X520" i="2"/>
  <c r="Y520" i="2" s="1"/>
  <c r="Z520" i="2" s="1"/>
  <c r="X536" i="2"/>
  <c r="Y536" i="2" s="1"/>
  <c r="Z536" i="2" s="1"/>
  <c r="X552" i="2"/>
  <c r="Y552" i="2" s="1"/>
  <c r="Z552" i="2" s="1"/>
  <c r="X568" i="2"/>
  <c r="Y568" i="2" s="1"/>
  <c r="Z568" i="2" s="1"/>
  <c r="X584" i="2"/>
  <c r="Y584" i="2" s="1"/>
  <c r="Z584" i="2" s="1"/>
  <c r="X600" i="2"/>
  <c r="Y600" i="2" s="1"/>
  <c r="Z600" i="2" s="1"/>
  <c r="X616" i="2"/>
  <c r="Y616" i="2" s="1"/>
  <c r="Z616" i="2" s="1"/>
  <c r="X632" i="2"/>
  <c r="Y632" i="2" s="1"/>
  <c r="Z632" i="2" s="1"/>
  <c r="X648" i="2"/>
  <c r="Y648" i="2" s="1"/>
  <c r="Z648" i="2" s="1"/>
  <c r="X664" i="2"/>
  <c r="Y664" i="2" s="1"/>
  <c r="Z664" i="2" s="1"/>
  <c r="X680" i="2"/>
  <c r="Y680" i="2" s="1"/>
  <c r="Z680" i="2" s="1"/>
  <c r="X696" i="2"/>
  <c r="Y696" i="2" s="1"/>
  <c r="Z696" i="2" s="1"/>
  <c r="X712" i="2"/>
  <c r="Y712" i="2" s="1"/>
  <c r="Z712" i="2" s="1"/>
  <c r="X728" i="2"/>
  <c r="Y728" i="2" s="1"/>
  <c r="Z728" i="2" s="1"/>
  <c r="X744" i="2"/>
  <c r="Y744" i="2" s="1"/>
  <c r="Z744" i="2" s="1"/>
  <c r="X760" i="2"/>
  <c r="Y760" i="2" s="1"/>
  <c r="Z760" i="2" s="1"/>
  <c r="X776" i="2"/>
  <c r="Y776" i="2" s="1"/>
  <c r="Z776" i="2" s="1"/>
  <c r="X792" i="2"/>
  <c r="Y792" i="2" s="1"/>
  <c r="Z792" i="2" s="1"/>
  <c r="X808" i="2"/>
  <c r="Y808" i="2" s="1"/>
  <c r="Z808" i="2" s="1"/>
  <c r="X824" i="2"/>
  <c r="Y824" i="2" s="1"/>
  <c r="Z824" i="2" s="1"/>
  <c r="X840" i="2"/>
  <c r="Y840" i="2" s="1"/>
  <c r="Z840" i="2" s="1"/>
  <c r="X856" i="2"/>
  <c r="Y856" i="2" s="1"/>
  <c r="Z856" i="2" s="1"/>
  <c r="X872" i="2"/>
  <c r="Y872" i="2" s="1"/>
  <c r="Z872" i="2" s="1"/>
  <c r="X888" i="2"/>
  <c r="Y888" i="2" s="1"/>
  <c r="Z888" i="2" s="1"/>
  <c r="X904" i="2"/>
  <c r="Y904" i="2" s="1"/>
  <c r="Z904" i="2" s="1"/>
  <c r="X920" i="2"/>
  <c r="Y920" i="2" s="1"/>
  <c r="Z920" i="2" s="1"/>
  <c r="X936" i="2"/>
  <c r="Y936" i="2" s="1"/>
  <c r="Z936" i="2" s="1"/>
  <c r="X952" i="2"/>
  <c r="Y952" i="2" s="1"/>
  <c r="Z952" i="2" s="1"/>
  <c r="X968" i="2"/>
  <c r="Y968" i="2" s="1"/>
  <c r="Z968" i="2" s="1"/>
  <c r="X984" i="2"/>
  <c r="Y984" i="2" s="1"/>
  <c r="Z984" i="2" s="1"/>
  <c r="X1000" i="2"/>
  <c r="Y1000" i="2" s="1"/>
  <c r="Z1000" i="2" s="1"/>
  <c r="X1016" i="2"/>
  <c r="Y1016" i="2" s="1"/>
  <c r="Z1016" i="2" s="1"/>
  <c r="X1032" i="2"/>
  <c r="Y1032" i="2" s="1"/>
  <c r="Z1032" i="2" s="1"/>
  <c r="X1048" i="2"/>
  <c r="Y1048" i="2" s="1"/>
  <c r="Z1048" i="2" s="1"/>
  <c r="X1064" i="2"/>
  <c r="Y1064" i="2" s="1"/>
  <c r="Z1064" i="2" s="1"/>
  <c r="X1080" i="2"/>
  <c r="Y1080" i="2" s="1"/>
  <c r="Z1080" i="2" s="1"/>
  <c r="X1096" i="2"/>
  <c r="Y1096" i="2" s="1"/>
  <c r="Z1096" i="2" s="1"/>
  <c r="X1112" i="2"/>
  <c r="Y1112" i="2" s="1"/>
  <c r="Z1112" i="2" s="1"/>
  <c r="X1128" i="2"/>
  <c r="Y1128" i="2" s="1"/>
  <c r="Z1128" i="2" s="1"/>
  <c r="X1144" i="2"/>
  <c r="Y1144" i="2" s="1"/>
  <c r="Z1144" i="2" s="1"/>
  <c r="X1160" i="2"/>
  <c r="Y1160" i="2" s="1"/>
  <c r="Z1160" i="2" s="1"/>
  <c r="X1176" i="2"/>
  <c r="Y1176" i="2" s="1"/>
  <c r="Z1176" i="2" s="1"/>
  <c r="X1192" i="2"/>
  <c r="Y1192" i="2" s="1"/>
  <c r="Z1192" i="2" s="1"/>
  <c r="X1208" i="2"/>
  <c r="Y1208" i="2" s="1"/>
  <c r="Z1208" i="2" s="1"/>
  <c r="X1224" i="2"/>
  <c r="Y1224" i="2" s="1"/>
  <c r="Z1224" i="2" s="1"/>
  <c r="X1240" i="2"/>
  <c r="Y1240" i="2" s="1"/>
  <c r="Z1240" i="2" s="1"/>
  <c r="X1256" i="2"/>
  <c r="Y1256" i="2" s="1"/>
  <c r="Z1256" i="2" s="1"/>
  <c r="X1272" i="2"/>
  <c r="Y1272" i="2" s="1"/>
  <c r="Z1272" i="2" s="1"/>
  <c r="X1288" i="2"/>
  <c r="Y1288" i="2" s="1"/>
  <c r="Z1288" i="2" s="1"/>
  <c r="X1304" i="2"/>
  <c r="Y1304" i="2" s="1"/>
  <c r="Z1304" i="2" s="1"/>
  <c r="X1320" i="2"/>
  <c r="Y1320" i="2" s="1"/>
  <c r="Z1320" i="2" s="1"/>
  <c r="X1336" i="2"/>
  <c r="Y1336" i="2" s="1"/>
  <c r="Z1336" i="2" s="1"/>
  <c r="X1352" i="2"/>
  <c r="Y1352" i="2" s="1"/>
  <c r="Z1352" i="2" s="1"/>
  <c r="X1368" i="2"/>
  <c r="Y1368" i="2" s="1"/>
  <c r="Z1368" i="2" s="1"/>
  <c r="X1384" i="2"/>
  <c r="Y1384" i="2" s="1"/>
  <c r="Z1384" i="2" s="1"/>
  <c r="X1400" i="2"/>
  <c r="Y1400" i="2" s="1"/>
  <c r="Z1400" i="2" s="1"/>
  <c r="X1416" i="2"/>
  <c r="Y1416" i="2" s="1"/>
  <c r="Z1416" i="2" s="1"/>
  <c r="X1432" i="2"/>
  <c r="Y1432" i="2" s="1"/>
  <c r="Z1432" i="2" s="1"/>
  <c r="X1448" i="2"/>
  <c r="Y1448" i="2" s="1"/>
  <c r="Z1448" i="2" s="1"/>
  <c r="X1464" i="2"/>
  <c r="Y1464" i="2" s="1"/>
  <c r="Z1464" i="2" s="1"/>
  <c r="X1480" i="2"/>
  <c r="Y1480" i="2" s="1"/>
  <c r="Z1480" i="2" s="1"/>
  <c r="X1496" i="2"/>
  <c r="Y1496" i="2" s="1"/>
  <c r="Z1496" i="2" s="1"/>
  <c r="X1512" i="2"/>
  <c r="Y1512" i="2" s="1"/>
  <c r="Z1512" i="2" s="1"/>
  <c r="X1528" i="2"/>
  <c r="Y1528" i="2" s="1"/>
  <c r="Z1528" i="2" s="1"/>
  <c r="X1544" i="2"/>
  <c r="Y1544" i="2" s="1"/>
  <c r="Z1544" i="2" s="1"/>
  <c r="X1560" i="2"/>
  <c r="Y1560" i="2" s="1"/>
  <c r="Z1560" i="2" s="1"/>
  <c r="X1576" i="2"/>
  <c r="Y1576" i="2" s="1"/>
  <c r="Z1576" i="2" s="1"/>
  <c r="X1592" i="2"/>
  <c r="Y1592" i="2" s="1"/>
  <c r="Z1592" i="2" s="1"/>
  <c r="X1608" i="2"/>
  <c r="Y1608" i="2" s="1"/>
  <c r="Z1608" i="2" s="1"/>
  <c r="X1624" i="2"/>
  <c r="Y1624" i="2" s="1"/>
  <c r="Z1624" i="2" s="1"/>
  <c r="X1640" i="2"/>
  <c r="Y1640" i="2" s="1"/>
  <c r="Z1640" i="2" s="1"/>
  <c r="X1656" i="2"/>
  <c r="Y1656" i="2" s="1"/>
  <c r="Z1656" i="2" s="1"/>
  <c r="X1672" i="2"/>
  <c r="Y1672" i="2" s="1"/>
  <c r="Z1672" i="2" s="1"/>
  <c r="X1688" i="2"/>
  <c r="Y1688" i="2" s="1"/>
  <c r="Z1688" i="2" s="1"/>
  <c r="X1704" i="2"/>
  <c r="Y1704" i="2" s="1"/>
  <c r="Z1704" i="2" s="1"/>
  <c r="X1720" i="2"/>
  <c r="Y1720" i="2" s="1"/>
  <c r="Z1720" i="2" s="1"/>
  <c r="X1736" i="2"/>
  <c r="Y1736" i="2" s="1"/>
  <c r="Z1736" i="2" s="1"/>
  <c r="X1752" i="2"/>
  <c r="Y1752" i="2" s="1"/>
  <c r="Z1752" i="2" s="1"/>
  <c r="X1768" i="2"/>
  <c r="Y1768" i="2" s="1"/>
  <c r="Z1768" i="2" s="1"/>
  <c r="X1784" i="2"/>
  <c r="Y1784" i="2" s="1"/>
  <c r="Z1784" i="2" s="1"/>
  <c r="X1800" i="2"/>
  <c r="Y1800" i="2" s="1"/>
  <c r="Z1800" i="2" s="1"/>
  <c r="X1816" i="2"/>
  <c r="Y1816" i="2" s="1"/>
  <c r="Z1816" i="2" s="1"/>
  <c r="X1832" i="2"/>
  <c r="Y1832" i="2" s="1"/>
  <c r="Z1832" i="2" s="1"/>
  <c r="X1848" i="2"/>
  <c r="Y1848" i="2" s="1"/>
  <c r="Z1848" i="2" s="1"/>
  <c r="X1864" i="2"/>
  <c r="Y1864" i="2" s="1"/>
  <c r="Z1864" i="2" s="1"/>
  <c r="X1880" i="2"/>
  <c r="Y1880" i="2" s="1"/>
  <c r="Z1880" i="2" s="1"/>
  <c r="X1896" i="2"/>
  <c r="Y1896" i="2" s="1"/>
  <c r="Z1896" i="2" s="1"/>
  <c r="X1912" i="2"/>
  <c r="Y1912" i="2" s="1"/>
  <c r="Z1912" i="2" s="1"/>
  <c r="X1928" i="2"/>
  <c r="Y1928" i="2" s="1"/>
  <c r="Z1928" i="2" s="1"/>
  <c r="X1944" i="2"/>
  <c r="Y1944" i="2" s="1"/>
  <c r="Z1944" i="2" s="1"/>
  <c r="X1960" i="2"/>
  <c r="Y1960" i="2" s="1"/>
  <c r="Z1960" i="2" s="1"/>
  <c r="X1976" i="2"/>
  <c r="Y1976" i="2" s="1"/>
  <c r="Z1976" i="2" s="1"/>
  <c r="X1992" i="2"/>
  <c r="Y1992" i="2" s="1"/>
  <c r="Z1992" i="2" s="1"/>
  <c r="X2008" i="2"/>
  <c r="Y2008" i="2" s="1"/>
  <c r="Z2008" i="2" s="1"/>
  <c r="X2024" i="2"/>
  <c r="Y2024" i="2" s="1"/>
  <c r="Z2024" i="2" s="1"/>
  <c r="X2040" i="2"/>
  <c r="Y2040" i="2" s="1"/>
  <c r="Z2040" i="2" s="1"/>
  <c r="X409" i="2"/>
  <c r="Y409" i="2" s="1"/>
  <c r="Z409" i="2" s="1"/>
  <c r="X487" i="2"/>
  <c r="Y487" i="2" s="1"/>
  <c r="Z487" i="2" s="1"/>
  <c r="X551" i="2"/>
  <c r="Y551" i="2" s="1"/>
  <c r="Z551" i="2" s="1"/>
  <c r="X615" i="2"/>
  <c r="Y615" i="2" s="1"/>
  <c r="Z615" i="2" s="1"/>
  <c r="X679" i="2"/>
  <c r="Y679" i="2" s="1"/>
  <c r="Z679" i="2" s="1"/>
  <c r="X743" i="2"/>
  <c r="Y743" i="2" s="1"/>
  <c r="Z743" i="2" s="1"/>
  <c r="X807" i="2"/>
  <c r="Y807" i="2" s="1"/>
  <c r="Z807" i="2" s="1"/>
  <c r="X871" i="2"/>
  <c r="Y871" i="2" s="1"/>
  <c r="Z871" i="2" s="1"/>
  <c r="X935" i="2"/>
  <c r="Y935" i="2" s="1"/>
  <c r="Z935" i="2" s="1"/>
  <c r="X999" i="2"/>
  <c r="Y999" i="2" s="1"/>
  <c r="Z999" i="2" s="1"/>
  <c r="X1063" i="2"/>
  <c r="Y1063" i="2" s="1"/>
  <c r="Z1063" i="2" s="1"/>
  <c r="X1127" i="2"/>
  <c r="Y1127" i="2" s="1"/>
  <c r="Z1127" i="2" s="1"/>
  <c r="X1191" i="2"/>
  <c r="Y1191" i="2" s="1"/>
  <c r="Z1191" i="2" s="1"/>
  <c r="X1255" i="2"/>
  <c r="Y1255" i="2" s="1"/>
  <c r="Z1255" i="2" s="1"/>
  <c r="X1319" i="2"/>
  <c r="Y1319" i="2" s="1"/>
  <c r="Z1319" i="2" s="1"/>
  <c r="X1383" i="2"/>
  <c r="Y1383" i="2" s="1"/>
  <c r="Z1383" i="2" s="1"/>
  <c r="X1447" i="2"/>
  <c r="Y1447" i="2" s="1"/>
  <c r="Z1447" i="2" s="1"/>
  <c r="X1511" i="2"/>
  <c r="Y1511" i="2" s="1"/>
  <c r="Z1511" i="2" s="1"/>
  <c r="X1575" i="2"/>
  <c r="Y1575" i="2" s="1"/>
  <c r="Z1575" i="2" s="1"/>
  <c r="X1639" i="2"/>
  <c r="Y1639" i="2" s="1"/>
  <c r="Z1639" i="2" s="1"/>
  <c r="X1703" i="2"/>
  <c r="Y1703" i="2" s="1"/>
  <c r="Z1703" i="2" s="1"/>
  <c r="X1767" i="2"/>
  <c r="Y1767" i="2" s="1"/>
  <c r="Z1767" i="2" s="1"/>
  <c r="X1831" i="2"/>
  <c r="Y1831" i="2" s="1"/>
  <c r="Z1831" i="2" s="1"/>
  <c r="X1895" i="2"/>
  <c r="Y1895" i="2" s="1"/>
  <c r="Z1895" i="2" s="1"/>
  <c r="X1911" i="2"/>
  <c r="Y1911" i="2" s="1"/>
  <c r="Z1911" i="2" s="1"/>
  <c r="X1927" i="2"/>
  <c r="Y1927" i="2" s="1"/>
  <c r="Z1927" i="2" s="1"/>
  <c r="X1943" i="2"/>
  <c r="Y1943" i="2" s="1"/>
  <c r="Z1943" i="2" s="1"/>
  <c r="X1959" i="2"/>
  <c r="Y1959" i="2" s="1"/>
  <c r="Z1959" i="2" s="1"/>
  <c r="X1975" i="2"/>
  <c r="Y1975" i="2" s="1"/>
  <c r="Z1975" i="2" s="1"/>
  <c r="X1991" i="2"/>
  <c r="Y1991" i="2" s="1"/>
  <c r="Z1991" i="2" s="1"/>
  <c r="X2007" i="2"/>
  <c r="Y2007" i="2" s="1"/>
  <c r="Z2007" i="2" s="1"/>
  <c r="X2023" i="2"/>
  <c r="Y2023" i="2" s="1"/>
  <c r="Z2023" i="2" s="1"/>
  <c r="X2039" i="2"/>
  <c r="Y2039" i="2" s="1"/>
  <c r="Z2039" i="2" s="1"/>
  <c r="X2055" i="2"/>
  <c r="Y2055" i="2" s="1"/>
  <c r="Z2055" i="2" s="1"/>
  <c r="X2071" i="2"/>
  <c r="Y2071" i="2" s="1"/>
  <c r="Z2071" i="2" s="1"/>
  <c r="X2087" i="2"/>
  <c r="Y2087" i="2" s="1"/>
  <c r="Z2087" i="2" s="1"/>
  <c r="X2103" i="2"/>
  <c r="Y2103" i="2" s="1"/>
  <c r="Z2103" i="2" s="1"/>
  <c r="X2119" i="2"/>
  <c r="Y2119" i="2" s="1"/>
  <c r="Z2119" i="2" s="1"/>
  <c r="X2135" i="2"/>
  <c r="Y2135" i="2" s="1"/>
  <c r="Z2135" i="2" s="1"/>
  <c r="X2151" i="2"/>
  <c r="Y2151" i="2" s="1"/>
  <c r="Z2151" i="2" s="1"/>
  <c r="X2167" i="2"/>
  <c r="Y2167" i="2" s="1"/>
  <c r="Z2167" i="2" s="1"/>
  <c r="X2183" i="2"/>
  <c r="Y2183" i="2" s="1"/>
  <c r="Z2183" i="2" s="1"/>
  <c r="X2199" i="2"/>
  <c r="Y2199" i="2" s="1"/>
  <c r="Z2199" i="2" s="1"/>
  <c r="X2215" i="2"/>
  <c r="Y2215" i="2" s="1"/>
  <c r="Z2215" i="2" s="1"/>
  <c r="X2231" i="2"/>
  <c r="Y2231" i="2" s="1"/>
  <c r="Z2231" i="2" s="1"/>
  <c r="X2247" i="2"/>
  <c r="Y2247" i="2" s="1"/>
  <c r="Z2247" i="2" s="1"/>
  <c r="X2263" i="2"/>
  <c r="Y2263" i="2" s="1"/>
  <c r="Z2263" i="2" s="1"/>
  <c r="X2279" i="2"/>
  <c r="Y2279" i="2" s="1"/>
  <c r="Z2279" i="2" s="1"/>
  <c r="X2295" i="2"/>
  <c r="Y2295" i="2" s="1"/>
  <c r="Z2295" i="2" s="1"/>
  <c r="X2311" i="2"/>
  <c r="Y2311" i="2" s="1"/>
  <c r="Z2311" i="2" s="1"/>
  <c r="X2327" i="2"/>
  <c r="Y2327" i="2" s="1"/>
  <c r="Z2327" i="2" s="1"/>
  <c r="X2343" i="2"/>
  <c r="Y2343" i="2" s="1"/>
  <c r="Z2343" i="2" s="1"/>
  <c r="X2359" i="2"/>
  <c r="Y2359" i="2" s="1"/>
  <c r="Z2359" i="2" s="1"/>
  <c r="X2375" i="2"/>
  <c r="Y2375" i="2" s="1"/>
  <c r="Z2375" i="2" s="1"/>
  <c r="X2391" i="2"/>
  <c r="Y2391" i="2" s="1"/>
  <c r="Z2391" i="2" s="1"/>
  <c r="X2407" i="2"/>
  <c r="Y2407" i="2" s="1"/>
  <c r="Z2407" i="2" s="1"/>
  <c r="X2423" i="2"/>
  <c r="Y2423" i="2" s="1"/>
  <c r="Z2423" i="2" s="1"/>
  <c r="X2439" i="2"/>
  <c r="Y2439" i="2" s="1"/>
  <c r="Z2439" i="2" s="1"/>
  <c r="X2455" i="2"/>
  <c r="Y2455" i="2" s="1"/>
  <c r="Z2455" i="2" s="1"/>
  <c r="X2471" i="2"/>
  <c r="Y2471" i="2" s="1"/>
  <c r="Z2471" i="2" s="1"/>
  <c r="X2487" i="2"/>
  <c r="Y2487" i="2" s="1"/>
  <c r="Z2487" i="2" s="1"/>
  <c r="X2503" i="2"/>
  <c r="Y2503" i="2" s="1"/>
  <c r="Z2503" i="2" s="1"/>
  <c r="X45" i="2"/>
  <c r="Y45" i="2" s="1"/>
  <c r="Z45" i="2" s="1"/>
  <c r="X109" i="2"/>
  <c r="Y109" i="2" s="1"/>
  <c r="Z109" i="2" s="1"/>
  <c r="X173" i="2"/>
  <c r="Y173" i="2" s="1"/>
  <c r="Z173" i="2" s="1"/>
  <c r="X237" i="2"/>
  <c r="Y237" i="2" s="1"/>
  <c r="Z237" i="2" s="1"/>
  <c r="X301" i="2"/>
  <c r="Y301" i="2" s="1"/>
  <c r="Z301" i="2" s="1"/>
  <c r="X365" i="2"/>
  <c r="Y365" i="2" s="1"/>
  <c r="Z365" i="2" s="1"/>
  <c r="X419" i="2"/>
  <c r="Y419" i="2" s="1"/>
  <c r="Z419" i="2" s="1"/>
  <c r="X444" i="2"/>
  <c r="Y444" i="2" s="1"/>
  <c r="Z444" i="2" s="1"/>
  <c r="X460" i="2"/>
  <c r="Y460" i="2" s="1"/>
  <c r="Z460" i="2" s="1"/>
  <c r="X476" i="2"/>
  <c r="Y476" i="2" s="1"/>
  <c r="Z476" i="2" s="1"/>
  <c r="X492" i="2"/>
  <c r="Y492" i="2" s="1"/>
  <c r="Z492" i="2" s="1"/>
  <c r="X508" i="2"/>
  <c r="Y508" i="2" s="1"/>
  <c r="Z508" i="2" s="1"/>
  <c r="X524" i="2"/>
  <c r="Y524" i="2" s="1"/>
  <c r="Z524" i="2" s="1"/>
  <c r="X540" i="2"/>
  <c r="Y540" i="2" s="1"/>
  <c r="Z540" i="2" s="1"/>
  <c r="X556" i="2"/>
  <c r="Y556" i="2" s="1"/>
  <c r="Z556" i="2" s="1"/>
  <c r="X572" i="2"/>
  <c r="Y572" i="2" s="1"/>
  <c r="Z572" i="2" s="1"/>
  <c r="X588" i="2"/>
  <c r="Y588" i="2" s="1"/>
  <c r="Z588" i="2" s="1"/>
  <c r="X604" i="2"/>
  <c r="Y604" i="2" s="1"/>
  <c r="Z604" i="2" s="1"/>
  <c r="X620" i="2"/>
  <c r="Y620" i="2" s="1"/>
  <c r="Z620" i="2" s="1"/>
  <c r="X636" i="2"/>
  <c r="Y636" i="2" s="1"/>
  <c r="Z636" i="2" s="1"/>
  <c r="X652" i="2"/>
  <c r="Y652" i="2" s="1"/>
  <c r="Z652" i="2" s="1"/>
  <c r="X668" i="2"/>
  <c r="Y668" i="2" s="1"/>
  <c r="Z668" i="2" s="1"/>
  <c r="X684" i="2"/>
  <c r="Y684" i="2" s="1"/>
  <c r="Z684" i="2" s="1"/>
  <c r="X700" i="2"/>
  <c r="Y700" i="2" s="1"/>
  <c r="Z700" i="2" s="1"/>
  <c r="X716" i="2"/>
  <c r="Y716" i="2" s="1"/>
  <c r="Z716" i="2" s="1"/>
  <c r="X732" i="2"/>
  <c r="Y732" i="2" s="1"/>
  <c r="Z732" i="2" s="1"/>
  <c r="X748" i="2"/>
  <c r="Y748" i="2" s="1"/>
  <c r="Z748" i="2" s="1"/>
  <c r="X764" i="2"/>
  <c r="Y764" i="2" s="1"/>
  <c r="Z764" i="2" s="1"/>
  <c r="X780" i="2"/>
  <c r="Y780" i="2" s="1"/>
  <c r="Z780" i="2" s="1"/>
  <c r="X796" i="2"/>
  <c r="Y796" i="2" s="1"/>
  <c r="Z796" i="2" s="1"/>
  <c r="X812" i="2"/>
  <c r="Y812" i="2" s="1"/>
  <c r="Z812" i="2" s="1"/>
  <c r="X828" i="2"/>
  <c r="Y828" i="2" s="1"/>
  <c r="Z828" i="2" s="1"/>
  <c r="X844" i="2"/>
  <c r="Y844" i="2" s="1"/>
  <c r="Z844" i="2" s="1"/>
  <c r="X860" i="2"/>
  <c r="Y860" i="2" s="1"/>
  <c r="Z860" i="2" s="1"/>
  <c r="X876" i="2"/>
  <c r="Y876" i="2" s="1"/>
  <c r="Z876" i="2" s="1"/>
  <c r="X892" i="2"/>
  <c r="Y892" i="2" s="1"/>
  <c r="Z892" i="2" s="1"/>
  <c r="X908" i="2"/>
  <c r="Y908" i="2" s="1"/>
  <c r="Z908" i="2" s="1"/>
  <c r="X924" i="2"/>
  <c r="Y924" i="2" s="1"/>
  <c r="Z924" i="2" s="1"/>
  <c r="X940" i="2"/>
  <c r="Y940" i="2" s="1"/>
  <c r="Z940" i="2" s="1"/>
  <c r="X956" i="2"/>
  <c r="Y956" i="2" s="1"/>
  <c r="Z956" i="2" s="1"/>
  <c r="X972" i="2"/>
  <c r="Y972" i="2" s="1"/>
  <c r="Z972" i="2" s="1"/>
  <c r="X988" i="2"/>
  <c r="Y988" i="2" s="1"/>
  <c r="Z988" i="2" s="1"/>
  <c r="X1004" i="2"/>
  <c r="Y1004" i="2" s="1"/>
  <c r="Z1004" i="2" s="1"/>
  <c r="X1020" i="2"/>
  <c r="Y1020" i="2" s="1"/>
  <c r="Z1020" i="2" s="1"/>
  <c r="X1036" i="2"/>
  <c r="Y1036" i="2" s="1"/>
  <c r="Z1036" i="2" s="1"/>
  <c r="X1052" i="2"/>
  <c r="Y1052" i="2" s="1"/>
  <c r="Z1052" i="2" s="1"/>
  <c r="X1068" i="2"/>
  <c r="Y1068" i="2" s="1"/>
  <c r="Z1068" i="2" s="1"/>
  <c r="X1084" i="2"/>
  <c r="Y1084" i="2" s="1"/>
  <c r="Z1084" i="2" s="1"/>
  <c r="X1100" i="2"/>
  <c r="Y1100" i="2" s="1"/>
  <c r="Z1100" i="2" s="1"/>
  <c r="X1116" i="2"/>
  <c r="Y1116" i="2" s="1"/>
  <c r="Z1116" i="2" s="1"/>
  <c r="X1132" i="2"/>
  <c r="Y1132" i="2" s="1"/>
  <c r="Z1132" i="2" s="1"/>
  <c r="X1148" i="2"/>
  <c r="Y1148" i="2" s="1"/>
  <c r="Z1148" i="2" s="1"/>
  <c r="X1164" i="2"/>
  <c r="Y1164" i="2" s="1"/>
  <c r="Z1164" i="2" s="1"/>
  <c r="X1180" i="2"/>
  <c r="Y1180" i="2" s="1"/>
  <c r="Z1180" i="2" s="1"/>
  <c r="X1196" i="2"/>
  <c r="Y1196" i="2" s="1"/>
  <c r="Z1196" i="2" s="1"/>
  <c r="X1212" i="2"/>
  <c r="Y1212" i="2" s="1"/>
  <c r="Z1212" i="2" s="1"/>
  <c r="X1228" i="2"/>
  <c r="Y1228" i="2" s="1"/>
  <c r="Z1228" i="2" s="1"/>
  <c r="X1244" i="2"/>
  <c r="Y1244" i="2" s="1"/>
  <c r="Z1244" i="2" s="1"/>
  <c r="X1260" i="2"/>
  <c r="Y1260" i="2" s="1"/>
  <c r="Z1260" i="2" s="1"/>
  <c r="X1276" i="2"/>
  <c r="Y1276" i="2" s="1"/>
  <c r="Z1276" i="2" s="1"/>
  <c r="X1292" i="2"/>
  <c r="Y1292" i="2" s="1"/>
  <c r="Z1292" i="2" s="1"/>
  <c r="X1308" i="2"/>
  <c r="Y1308" i="2" s="1"/>
  <c r="Z1308" i="2" s="1"/>
  <c r="X1324" i="2"/>
  <c r="Y1324" i="2" s="1"/>
  <c r="Z1324" i="2" s="1"/>
  <c r="X1340" i="2"/>
  <c r="Y1340" i="2" s="1"/>
  <c r="Z1340" i="2" s="1"/>
  <c r="X1356" i="2"/>
  <c r="Y1356" i="2" s="1"/>
  <c r="Z1356" i="2" s="1"/>
  <c r="X1372" i="2"/>
  <c r="Y1372" i="2" s="1"/>
  <c r="Z1372" i="2" s="1"/>
  <c r="X1388" i="2"/>
  <c r="Y1388" i="2" s="1"/>
  <c r="Z1388" i="2" s="1"/>
  <c r="X1404" i="2"/>
  <c r="Y1404" i="2" s="1"/>
  <c r="Z1404" i="2" s="1"/>
  <c r="X1420" i="2"/>
  <c r="Y1420" i="2" s="1"/>
  <c r="Z1420" i="2" s="1"/>
  <c r="X1436" i="2"/>
  <c r="Y1436" i="2" s="1"/>
  <c r="Z1436" i="2" s="1"/>
  <c r="X1452" i="2"/>
  <c r="Y1452" i="2" s="1"/>
  <c r="Z1452" i="2" s="1"/>
  <c r="X1468" i="2"/>
  <c r="Y1468" i="2" s="1"/>
  <c r="Z1468" i="2" s="1"/>
  <c r="X1484" i="2"/>
  <c r="Y1484" i="2" s="1"/>
  <c r="Z1484" i="2" s="1"/>
  <c r="X1500" i="2"/>
  <c r="Y1500" i="2" s="1"/>
  <c r="Z1500" i="2" s="1"/>
  <c r="X1516" i="2"/>
  <c r="Y1516" i="2" s="1"/>
  <c r="Z1516" i="2" s="1"/>
  <c r="X1532" i="2"/>
  <c r="Y1532" i="2" s="1"/>
  <c r="Z1532" i="2" s="1"/>
  <c r="X1548" i="2"/>
  <c r="Y1548" i="2" s="1"/>
  <c r="Z1548" i="2" s="1"/>
  <c r="X1564" i="2"/>
  <c r="Y1564" i="2" s="1"/>
  <c r="Z1564" i="2" s="1"/>
  <c r="X1580" i="2"/>
  <c r="Y1580" i="2" s="1"/>
  <c r="Z1580" i="2" s="1"/>
  <c r="X1596" i="2"/>
  <c r="Y1596" i="2" s="1"/>
  <c r="Z1596" i="2" s="1"/>
  <c r="X1612" i="2"/>
  <c r="Y1612" i="2" s="1"/>
  <c r="Z1612" i="2" s="1"/>
  <c r="X1628" i="2"/>
  <c r="Y1628" i="2" s="1"/>
  <c r="Z1628" i="2" s="1"/>
  <c r="X1644" i="2"/>
  <c r="Y1644" i="2" s="1"/>
  <c r="Z1644" i="2" s="1"/>
  <c r="X1660" i="2"/>
  <c r="Y1660" i="2" s="1"/>
  <c r="Z1660" i="2" s="1"/>
  <c r="X1676" i="2"/>
  <c r="Y1676" i="2" s="1"/>
  <c r="Z1676" i="2" s="1"/>
  <c r="X1692" i="2"/>
  <c r="Y1692" i="2" s="1"/>
  <c r="Z1692" i="2" s="1"/>
  <c r="X1708" i="2"/>
  <c r="Y1708" i="2" s="1"/>
  <c r="Z1708" i="2" s="1"/>
  <c r="X1724" i="2"/>
  <c r="Y1724" i="2" s="1"/>
  <c r="Z1724" i="2" s="1"/>
  <c r="X1740" i="2"/>
  <c r="Y1740" i="2" s="1"/>
  <c r="Z1740" i="2" s="1"/>
  <c r="X1756" i="2"/>
  <c r="Y1756" i="2" s="1"/>
  <c r="Z1756" i="2" s="1"/>
  <c r="X1772" i="2"/>
  <c r="Y1772" i="2" s="1"/>
  <c r="Z1772" i="2" s="1"/>
  <c r="X1788" i="2"/>
  <c r="Y1788" i="2" s="1"/>
  <c r="Z1788" i="2" s="1"/>
  <c r="X1804" i="2"/>
  <c r="Y1804" i="2" s="1"/>
  <c r="Z1804" i="2" s="1"/>
  <c r="X1820" i="2"/>
  <c r="Y1820" i="2" s="1"/>
  <c r="Z1820" i="2" s="1"/>
  <c r="X1836" i="2"/>
  <c r="Y1836" i="2" s="1"/>
  <c r="Z1836" i="2" s="1"/>
  <c r="X1852" i="2"/>
  <c r="Y1852" i="2" s="1"/>
  <c r="Z1852" i="2" s="1"/>
  <c r="X1868" i="2"/>
  <c r="Y1868" i="2" s="1"/>
  <c r="Z1868" i="2" s="1"/>
  <c r="X1884" i="2"/>
  <c r="Y1884" i="2" s="1"/>
  <c r="Z1884" i="2" s="1"/>
  <c r="X1900" i="2"/>
  <c r="Y1900" i="2" s="1"/>
  <c r="Z1900" i="2" s="1"/>
  <c r="X1916" i="2"/>
  <c r="Y1916" i="2" s="1"/>
  <c r="Z1916" i="2" s="1"/>
  <c r="X1932" i="2"/>
  <c r="Y1932" i="2" s="1"/>
  <c r="Z1932" i="2" s="1"/>
  <c r="X1948" i="2"/>
  <c r="Y1948" i="2" s="1"/>
  <c r="Z1948" i="2" s="1"/>
  <c r="X1964" i="2"/>
  <c r="Y1964" i="2" s="1"/>
  <c r="Z1964" i="2" s="1"/>
  <c r="X1980" i="2"/>
  <c r="Y1980" i="2" s="1"/>
  <c r="Z1980" i="2" s="1"/>
  <c r="X1996" i="2"/>
  <c r="Y1996" i="2" s="1"/>
  <c r="Z1996" i="2" s="1"/>
  <c r="X2012" i="2"/>
  <c r="Y2012" i="2" s="1"/>
  <c r="Z2012" i="2" s="1"/>
  <c r="X2028" i="2"/>
  <c r="Y2028" i="2" s="1"/>
  <c r="Z2028" i="2" s="1"/>
  <c r="X2044" i="2"/>
  <c r="Y2044" i="2" s="1"/>
  <c r="Z2044" i="2" s="1"/>
  <c r="X217" i="2"/>
  <c r="Y217" i="2" s="1"/>
  <c r="Z217" i="2" s="1"/>
  <c r="X439" i="2"/>
  <c r="Y439" i="2" s="1"/>
  <c r="Z439" i="2" s="1"/>
  <c r="X503" i="2"/>
  <c r="Y503" i="2" s="1"/>
  <c r="Z503" i="2" s="1"/>
  <c r="X567" i="2"/>
  <c r="Y567" i="2" s="1"/>
  <c r="Z567" i="2" s="1"/>
  <c r="X631" i="2"/>
  <c r="Y631" i="2" s="1"/>
  <c r="Z631" i="2" s="1"/>
  <c r="X695" i="2"/>
  <c r="Y695" i="2" s="1"/>
  <c r="Z695" i="2" s="1"/>
  <c r="X759" i="2"/>
  <c r="Y759" i="2" s="1"/>
  <c r="Z759" i="2" s="1"/>
  <c r="X823" i="2"/>
  <c r="Y823" i="2" s="1"/>
  <c r="Z823" i="2" s="1"/>
  <c r="X887" i="2"/>
  <c r="Y887" i="2" s="1"/>
  <c r="Z887" i="2" s="1"/>
  <c r="X951" i="2"/>
  <c r="Y951" i="2" s="1"/>
  <c r="Z951" i="2" s="1"/>
  <c r="X1015" i="2"/>
  <c r="Y1015" i="2" s="1"/>
  <c r="Z1015" i="2" s="1"/>
  <c r="X1079" i="2"/>
  <c r="Y1079" i="2" s="1"/>
  <c r="Z1079" i="2" s="1"/>
  <c r="X1143" i="2"/>
  <c r="Y1143" i="2" s="1"/>
  <c r="Z1143" i="2" s="1"/>
  <c r="X1207" i="2"/>
  <c r="Y1207" i="2" s="1"/>
  <c r="Z1207" i="2" s="1"/>
  <c r="X1271" i="2"/>
  <c r="Y1271" i="2" s="1"/>
  <c r="Z1271" i="2" s="1"/>
  <c r="X1335" i="2"/>
  <c r="Y1335" i="2" s="1"/>
  <c r="Z1335" i="2" s="1"/>
  <c r="X1399" i="2"/>
  <c r="Y1399" i="2" s="1"/>
  <c r="Z1399" i="2" s="1"/>
  <c r="X1463" i="2"/>
  <c r="Y1463" i="2" s="1"/>
  <c r="Z1463" i="2" s="1"/>
  <c r="X1527" i="2"/>
  <c r="Y1527" i="2" s="1"/>
  <c r="Z1527" i="2" s="1"/>
  <c r="X1591" i="2"/>
  <c r="Y1591" i="2" s="1"/>
  <c r="Z1591" i="2" s="1"/>
  <c r="X1655" i="2"/>
  <c r="Y1655" i="2" s="1"/>
  <c r="Z1655" i="2" s="1"/>
  <c r="X1719" i="2"/>
  <c r="Y1719" i="2" s="1"/>
  <c r="Z1719" i="2" s="1"/>
  <c r="X1783" i="2"/>
  <c r="Y1783" i="2" s="1"/>
  <c r="Z1783" i="2" s="1"/>
  <c r="X1847" i="2"/>
  <c r="Y1847" i="2" s="1"/>
  <c r="Z1847" i="2" s="1"/>
  <c r="X1899" i="2"/>
  <c r="Y1899" i="2" s="1"/>
  <c r="Z1899" i="2" s="1"/>
  <c r="X1915" i="2"/>
  <c r="Y1915" i="2" s="1"/>
  <c r="Z1915" i="2" s="1"/>
  <c r="X1931" i="2"/>
  <c r="Y1931" i="2" s="1"/>
  <c r="Z1931" i="2" s="1"/>
  <c r="X1947" i="2"/>
  <c r="Y1947" i="2" s="1"/>
  <c r="Z1947" i="2" s="1"/>
  <c r="X1963" i="2"/>
  <c r="Y1963" i="2" s="1"/>
  <c r="Z1963" i="2" s="1"/>
  <c r="X1979" i="2"/>
  <c r="Y1979" i="2" s="1"/>
  <c r="Z1979" i="2" s="1"/>
  <c r="X1995" i="2"/>
  <c r="Y1995" i="2" s="1"/>
  <c r="Z1995" i="2" s="1"/>
  <c r="X2011" i="2"/>
  <c r="Y2011" i="2" s="1"/>
  <c r="Z2011" i="2" s="1"/>
  <c r="X2027" i="2"/>
  <c r="Y2027" i="2" s="1"/>
  <c r="Z2027" i="2" s="1"/>
  <c r="X2043" i="2"/>
  <c r="Y2043" i="2" s="1"/>
  <c r="Z2043" i="2" s="1"/>
  <c r="X2059" i="2"/>
  <c r="Y2059" i="2" s="1"/>
  <c r="Z2059" i="2" s="1"/>
  <c r="X2075" i="2"/>
  <c r="Y2075" i="2" s="1"/>
  <c r="Z2075" i="2" s="1"/>
  <c r="X2091" i="2"/>
  <c r="Y2091" i="2" s="1"/>
  <c r="Z2091" i="2" s="1"/>
  <c r="X2107" i="2"/>
  <c r="Y2107" i="2" s="1"/>
  <c r="Z2107" i="2" s="1"/>
  <c r="X2123" i="2"/>
  <c r="Y2123" i="2" s="1"/>
  <c r="Z2123" i="2" s="1"/>
  <c r="X2139" i="2"/>
  <c r="Y2139" i="2" s="1"/>
  <c r="Z2139" i="2" s="1"/>
  <c r="X2155" i="2"/>
  <c r="Y2155" i="2" s="1"/>
  <c r="Z2155" i="2" s="1"/>
  <c r="X2171" i="2"/>
  <c r="Y2171" i="2" s="1"/>
  <c r="Z2171" i="2" s="1"/>
  <c r="X2187" i="2"/>
  <c r="Y2187" i="2" s="1"/>
  <c r="Z2187" i="2" s="1"/>
  <c r="X2203" i="2"/>
  <c r="Y2203" i="2" s="1"/>
  <c r="Z2203" i="2" s="1"/>
  <c r="X2219" i="2"/>
  <c r="Y2219" i="2" s="1"/>
  <c r="Z2219" i="2" s="1"/>
  <c r="X2235" i="2"/>
  <c r="Y2235" i="2" s="1"/>
  <c r="Z2235" i="2" s="1"/>
  <c r="X2251" i="2"/>
  <c r="Y2251" i="2" s="1"/>
  <c r="Z2251" i="2" s="1"/>
  <c r="X2267" i="2"/>
  <c r="Y2267" i="2" s="1"/>
  <c r="Z2267" i="2" s="1"/>
  <c r="X2283" i="2"/>
  <c r="Y2283" i="2" s="1"/>
  <c r="Z2283" i="2" s="1"/>
  <c r="X2299" i="2"/>
  <c r="Y2299" i="2" s="1"/>
  <c r="Z2299" i="2" s="1"/>
  <c r="X2315" i="2"/>
  <c r="Y2315" i="2" s="1"/>
  <c r="Z2315" i="2" s="1"/>
  <c r="X2331" i="2"/>
  <c r="Y2331" i="2" s="1"/>
  <c r="Z2331" i="2" s="1"/>
  <c r="X2347" i="2"/>
  <c r="Y2347" i="2" s="1"/>
  <c r="Z2347" i="2" s="1"/>
  <c r="X2363" i="2"/>
  <c r="Y2363" i="2" s="1"/>
  <c r="Z2363" i="2" s="1"/>
  <c r="X2379" i="2"/>
  <c r="Y2379" i="2" s="1"/>
  <c r="Z2379" i="2" s="1"/>
  <c r="X2395" i="2"/>
  <c r="Y2395" i="2" s="1"/>
  <c r="Z2395" i="2" s="1"/>
  <c r="X2411" i="2"/>
  <c r="Y2411" i="2" s="1"/>
  <c r="Z2411" i="2" s="1"/>
  <c r="X2427" i="2"/>
  <c r="Y2427" i="2" s="1"/>
  <c r="Z2427" i="2" s="1"/>
  <c r="X2443" i="2"/>
  <c r="Y2443" i="2" s="1"/>
  <c r="Z2443" i="2" s="1"/>
  <c r="X2459" i="2"/>
  <c r="Y2459" i="2" s="1"/>
  <c r="Z2459" i="2" s="1"/>
  <c r="X2475" i="2"/>
  <c r="Y2475" i="2" s="1"/>
  <c r="Z2475" i="2" s="1"/>
  <c r="X2491" i="2"/>
  <c r="Y2491" i="2" s="1"/>
  <c r="Z2491" i="2" s="1"/>
  <c r="X2507" i="2"/>
  <c r="Y2507" i="2" s="1"/>
  <c r="Z2507" i="2" s="1"/>
  <c r="X61" i="2"/>
  <c r="Y61" i="2" s="1"/>
  <c r="Z61" i="2" s="1"/>
  <c r="X125" i="2"/>
  <c r="Y125" i="2" s="1"/>
  <c r="Z125" i="2" s="1"/>
  <c r="X189" i="2"/>
  <c r="Y189" i="2" s="1"/>
  <c r="Z189" i="2" s="1"/>
  <c r="X253" i="2"/>
  <c r="Y253" i="2" s="1"/>
  <c r="Z253" i="2" s="1"/>
  <c r="X317" i="2"/>
  <c r="Y317" i="2" s="1"/>
  <c r="Z317" i="2" s="1"/>
  <c r="X381" i="2"/>
  <c r="Y381" i="2" s="1"/>
  <c r="Z381" i="2" s="1"/>
  <c r="X427" i="2"/>
  <c r="Y427" i="2" s="1"/>
  <c r="Z427" i="2" s="1"/>
  <c r="X448" i="2"/>
  <c r="Y448" i="2" s="1"/>
  <c r="Z448" i="2" s="1"/>
  <c r="X464" i="2"/>
  <c r="Y464" i="2" s="1"/>
  <c r="Z464" i="2" s="1"/>
  <c r="X480" i="2"/>
  <c r="Y480" i="2" s="1"/>
  <c r="Z480" i="2" s="1"/>
  <c r="X496" i="2"/>
  <c r="Y496" i="2" s="1"/>
  <c r="Z496" i="2" s="1"/>
  <c r="X512" i="2"/>
  <c r="Y512" i="2" s="1"/>
  <c r="Z512" i="2" s="1"/>
  <c r="X528" i="2"/>
  <c r="Y528" i="2" s="1"/>
  <c r="Z528" i="2" s="1"/>
  <c r="X544" i="2"/>
  <c r="Y544" i="2" s="1"/>
  <c r="Z544" i="2" s="1"/>
  <c r="X560" i="2"/>
  <c r="Y560" i="2" s="1"/>
  <c r="Z560" i="2" s="1"/>
  <c r="X576" i="2"/>
  <c r="Y576" i="2" s="1"/>
  <c r="Z576" i="2" s="1"/>
  <c r="X592" i="2"/>
  <c r="Y592" i="2" s="1"/>
  <c r="Z592" i="2" s="1"/>
  <c r="X608" i="2"/>
  <c r="Y608" i="2" s="1"/>
  <c r="Z608" i="2" s="1"/>
  <c r="X624" i="2"/>
  <c r="Y624" i="2" s="1"/>
  <c r="Z624" i="2" s="1"/>
  <c r="X640" i="2"/>
  <c r="Y640" i="2" s="1"/>
  <c r="Z640" i="2" s="1"/>
  <c r="X656" i="2"/>
  <c r="Y656" i="2" s="1"/>
  <c r="Z656" i="2" s="1"/>
  <c r="X672" i="2"/>
  <c r="Y672" i="2" s="1"/>
  <c r="Z672" i="2" s="1"/>
  <c r="X688" i="2"/>
  <c r="Y688" i="2" s="1"/>
  <c r="Z688" i="2" s="1"/>
  <c r="X704" i="2"/>
  <c r="Y704" i="2" s="1"/>
  <c r="Z704" i="2" s="1"/>
  <c r="X720" i="2"/>
  <c r="Y720" i="2" s="1"/>
  <c r="Z720" i="2" s="1"/>
  <c r="X736" i="2"/>
  <c r="Y736" i="2" s="1"/>
  <c r="Z736" i="2" s="1"/>
  <c r="X752" i="2"/>
  <c r="Y752" i="2" s="1"/>
  <c r="Z752" i="2" s="1"/>
  <c r="X768" i="2"/>
  <c r="Y768" i="2" s="1"/>
  <c r="Z768" i="2" s="1"/>
  <c r="X784" i="2"/>
  <c r="Y784" i="2" s="1"/>
  <c r="Z784" i="2" s="1"/>
  <c r="X800" i="2"/>
  <c r="Y800" i="2" s="1"/>
  <c r="Z800" i="2" s="1"/>
  <c r="X816" i="2"/>
  <c r="Y816" i="2" s="1"/>
  <c r="Z816" i="2" s="1"/>
  <c r="X832" i="2"/>
  <c r="Y832" i="2" s="1"/>
  <c r="Z832" i="2" s="1"/>
  <c r="X848" i="2"/>
  <c r="Y848" i="2" s="1"/>
  <c r="Z848" i="2" s="1"/>
  <c r="X864" i="2"/>
  <c r="Y864" i="2" s="1"/>
  <c r="Z864" i="2" s="1"/>
  <c r="X880" i="2"/>
  <c r="Y880" i="2" s="1"/>
  <c r="Z880" i="2" s="1"/>
  <c r="X896" i="2"/>
  <c r="Y896" i="2" s="1"/>
  <c r="Z896" i="2" s="1"/>
  <c r="X912" i="2"/>
  <c r="Y912" i="2" s="1"/>
  <c r="Z912" i="2" s="1"/>
  <c r="X928" i="2"/>
  <c r="Y928" i="2" s="1"/>
  <c r="Z928" i="2" s="1"/>
  <c r="X944" i="2"/>
  <c r="Y944" i="2" s="1"/>
  <c r="Z944" i="2" s="1"/>
  <c r="X960" i="2"/>
  <c r="Y960" i="2" s="1"/>
  <c r="Z960" i="2" s="1"/>
  <c r="X976" i="2"/>
  <c r="Y976" i="2" s="1"/>
  <c r="Z976" i="2" s="1"/>
  <c r="X992" i="2"/>
  <c r="Y992" i="2" s="1"/>
  <c r="Z992" i="2" s="1"/>
  <c r="X1008" i="2"/>
  <c r="Y1008" i="2" s="1"/>
  <c r="Z1008" i="2" s="1"/>
  <c r="X1024" i="2"/>
  <c r="Y1024" i="2" s="1"/>
  <c r="Z1024" i="2" s="1"/>
  <c r="X1040" i="2"/>
  <c r="Y1040" i="2" s="1"/>
  <c r="Z1040" i="2" s="1"/>
  <c r="X1056" i="2"/>
  <c r="Y1056" i="2" s="1"/>
  <c r="Z1056" i="2" s="1"/>
  <c r="X1072" i="2"/>
  <c r="Y1072" i="2" s="1"/>
  <c r="Z1072" i="2" s="1"/>
  <c r="X1088" i="2"/>
  <c r="Y1088" i="2" s="1"/>
  <c r="Z1088" i="2" s="1"/>
  <c r="X1104" i="2"/>
  <c r="Y1104" i="2" s="1"/>
  <c r="Z1104" i="2" s="1"/>
  <c r="X1120" i="2"/>
  <c r="Y1120" i="2" s="1"/>
  <c r="Z1120" i="2" s="1"/>
  <c r="X1136" i="2"/>
  <c r="Y1136" i="2" s="1"/>
  <c r="Z1136" i="2" s="1"/>
  <c r="X1152" i="2"/>
  <c r="Y1152" i="2" s="1"/>
  <c r="Z1152" i="2" s="1"/>
  <c r="X1168" i="2"/>
  <c r="Y1168" i="2" s="1"/>
  <c r="Z1168" i="2" s="1"/>
  <c r="X1184" i="2"/>
  <c r="Y1184" i="2" s="1"/>
  <c r="Z1184" i="2" s="1"/>
  <c r="X1200" i="2"/>
  <c r="Y1200" i="2" s="1"/>
  <c r="Z1200" i="2" s="1"/>
  <c r="X1216" i="2"/>
  <c r="Y1216" i="2" s="1"/>
  <c r="Z1216" i="2" s="1"/>
  <c r="X1232" i="2"/>
  <c r="Y1232" i="2" s="1"/>
  <c r="Z1232" i="2" s="1"/>
  <c r="X1248" i="2"/>
  <c r="Y1248" i="2" s="1"/>
  <c r="Z1248" i="2" s="1"/>
  <c r="X1264" i="2"/>
  <c r="Y1264" i="2" s="1"/>
  <c r="Z1264" i="2" s="1"/>
  <c r="X1280" i="2"/>
  <c r="Y1280" i="2" s="1"/>
  <c r="Z1280" i="2" s="1"/>
  <c r="X1296" i="2"/>
  <c r="Y1296" i="2" s="1"/>
  <c r="Z1296" i="2" s="1"/>
  <c r="X1312" i="2"/>
  <c r="Y1312" i="2" s="1"/>
  <c r="Z1312" i="2" s="1"/>
  <c r="X1328" i="2"/>
  <c r="Y1328" i="2" s="1"/>
  <c r="Z1328" i="2" s="1"/>
  <c r="X1344" i="2"/>
  <c r="Y1344" i="2" s="1"/>
  <c r="Z1344" i="2" s="1"/>
  <c r="X1360" i="2"/>
  <c r="Y1360" i="2" s="1"/>
  <c r="Z1360" i="2" s="1"/>
  <c r="X1376" i="2"/>
  <c r="Y1376" i="2" s="1"/>
  <c r="Z1376" i="2" s="1"/>
  <c r="X1392" i="2"/>
  <c r="Y1392" i="2" s="1"/>
  <c r="Z1392" i="2" s="1"/>
  <c r="X1408" i="2"/>
  <c r="Y1408" i="2" s="1"/>
  <c r="Z1408" i="2" s="1"/>
  <c r="X1424" i="2"/>
  <c r="Y1424" i="2" s="1"/>
  <c r="Z1424" i="2" s="1"/>
  <c r="X1440" i="2"/>
  <c r="Y1440" i="2" s="1"/>
  <c r="Z1440" i="2" s="1"/>
  <c r="X1456" i="2"/>
  <c r="Y1456" i="2" s="1"/>
  <c r="Z1456" i="2" s="1"/>
  <c r="X1472" i="2"/>
  <c r="Y1472" i="2" s="1"/>
  <c r="Z1472" i="2" s="1"/>
  <c r="X1488" i="2"/>
  <c r="Y1488" i="2" s="1"/>
  <c r="Z1488" i="2" s="1"/>
  <c r="X1504" i="2"/>
  <c r="Y1504" i="2" s="1"/>
  <c r="Z1504" i="2" s="1"/>
  <c r="X1520" i="2"/>
  <c r="Y1520" i="2" s="1"/>
  <c r="Z1520" i="2" s="1"/>
  <c r="X1536" i="2"/>
  <c r="Y1536" i="2" s="1"/>
  <c r="Z1536" i="2" s="1"/>
  <c r="X1552" i="2"/>
  <c r="Y1552" i="2" s="1"/>
  <c r="Z1552" i="2" s="1"/>
  <c r="X1568" i="2"/>
  <c r="Y1568" i="2" s="1"/>
  <c r="Z1568" i="2" s="1"/>
  <c r="X1584" i="2"/>
  <c r="Y1584" i="2" s="1"/>
  <c r="Z1584" i="2" s="1"/>
  <c r="X1600" i="2"/>
  <c r="Y1600" i="2" s="1"/>
  <c r="Z1600" i="2" s="1"/>
  <c r="X1616" i="2"/>
  <c r="Y1616" i="2" s="1"/>
  <c r="Z1616" i="2" s="1"/>
  <c r="X1632" i="2"/>
  <c r="Y1632" i="2" s="1"/>
  <c r="Z1632" i="2" s="1"/>
  <c r="X1648" i="2"/>
  <c r="Y1648" i="2" s="1"/>
  <c r="Z1648" i="2" s="1"/>
  <c r="X1664" i="2"/>
  <c r="Y1664" i="2" s="1"/>
  <c r="Z1664" i="2" s="1"/>
  <c r="X1680" i="2"/>
  <c r="Y1680" i="2" s="1"/>
  <c r="Z1680" i="2" s="1"/>
  <c r="X1696" i="2"/>
  <c r="Y1696" i="2" s="1"/>
  <c r="Z1696" i="2" s="1"/>
  <c r="X1712" i="2"/>
  <c r="Y1712" i="2" s="1"/>
  <c r="Z1712" i="2" s="1"/>
  <c r="X1728" i="2"/>
  <c r="Y1728" i="2" s="1"/>
  <c r="Z1728" i="2" s="1"/>
  <c r="X1744" i="2"/>
  <c r="Y1744" i="2" s="1"/>
  <c r="Z1744" i="2" s="1"/>
  <c r="X1760" i="2"/>
  <c r="Y1760" i="2" s="1"/>
  <c r="Z1760" i="2" s="1"/>
  <c r="X1776" i="2"/>
  <c r="Y1776" i="2" s="1"/>
  <c r="Z1776" i="2" s="1"/>
  <c r="X1792" i="2"/>
  <c r="Y1792" i="2" s="1"/>
  <c r="Z1792" i="2" s="1"/>
  <c r="X1808" i="2"/>
  <c r="Y1808" i="2" s="1"/>
  <c r="Z1808" i="2" s="1"/>
  <c r="X1824" i="2"/>
  <c r="Y1824" i="2" s="1"/>
  <c r="Z1824" i="2" s="1"/>
  <c r="X1840" i="2"/>
  <c r="Y1840" i="2" s="1"/>
  <c r="Z1840" i="2" s="1"/>
  <c r="X1856" i="2"/>
  <c r="Y1856" i="2" s="1"/>
  <c r="Z1856" i="2" s="1"/>
  <c r="X1872" i="2"/>
  <c r="Y1872" i="2" s="1"/>
  <c r="Z1872" i="2" s="1"/>
  <c r="X1888" i="2"/>
  <c r="Y1888" i="2" s="1"/>
  <c r="Z1888" i="2" s="1"/>
  <c r="X1904" i="2"/>
  <c r="Y1904" i="2" s="1"/>
  <c r="Z1904" i="2" s="1"/>
  <c r="X1920" i="2"/>
  <c r="Y1920" i="2" s="1"/>
  <c r="Z1920" i="2" s="1"/>
  <c r="X1936" i="2"/>
  <c r="Y1936" i="2" s="1"/>
  <c r="Z1936" i="2" s="1"/>
  <c r="X1952" i="2"/>
  <c r="Y1952" i="2" s="1"/>
  <c r="Z1952" i="2" s="1"/>
  <c r="X1968" i="2"/>
  <c r="Y1968" i="2" s="1"/>
  <c r="Z1968" i="2" s="1"/>
  <c r="X1984" i="2"/>
  <c r="Y1984" i="2" s="1"/>
  <c r="Z1984" i="2" s="1"/>
  <c r="X2000" i="2"/>
  <c r="Y2000" i="2" s="1"/>
  <c r="Z2000" i="2" s="1"/>
  <c r="X2016" i="2"/>
  <c r="Y2016" i="2" s="1"/>
  <c r="Z2016" i="2" s="1"/>
  <c r="X2032" i="2"/>
  <c r="Y2032" i="2" s="1"/>
  <c r="Z2032" i="2" s="1"/>
  <c r="X2048" i="2"/>
  <c r="Y2048" i="2" s="1"/>
  <c r="Z2048" i="2" s="1"/>
  <c r="X281" i="2"/>
  <c r="Y281" i="2" s="1"/>
  <c r="Z281" i="2" s="1"/>
  <c r="X455" i="2"/>
  <c r="Y455" i="2" s="1"/>
  <c r="Z455" i="2" s="1"/>
  <c r="X519" i="2"/>
  <c r="Y519" i="2" s="1"/>
  <c r="Z519" i="2" s="1"/>
  <c r="X583" i="2"/>
  <c r="Y583" i="2" s="1"/>
  <c r="Z583" i="2" s="1"/>
  <c r="X647" i="2"/>
  <c r="Y647" i="2" s="1"/>
  <c r="Z647" i="2" s="1"/>
  <c r="X711" i="2"/>
  <c r="Y711" i="2" s="1"/>
  <c r="Z711" i="2" s="1"/>
  <c r="X775" i="2"/>
  <c r="Y775" i="2" s="1"/>
  <c r="Z775" i="2" s="1"/>
  <c r="X839" i="2"/>
  <c r="Y839" i="2" s="1"/>
  <c r="Z839" i="2" s="1"/>
  <c r="X903" i="2"/>
  <c r="Y903" i="2" s="1"/>
  <c r="Z903" i="2" s="1"/>
  <c r="X967" i="2"/>
  <c r="Y967" i="2" s="1"/>
  <c r="Z967" i="2" s="1"/>
  <c r="X1031" i="2"/>
  <c r="Y1031" i="2" s="1"/>
  <c r="Z1031" i="2" s="1"/>
  <c r="X1095" i="2"/>
  <c r="Y1095" i="2" s="1"/>
  <c r="Z1095" i="2" s="1"/>
  <c r="X1159" i="2"/>
  <c r="Y1159" i="2" s="1"/>
  <c r="Z1159" i="2" s="1"/>
  <c r="X1223" i="2"/>
  <c r="Y1223" i="2" s="1"/>
  <c r="Z1223" i="2" s="1"/>
  <c r="X1287" i="2"/>
  <c r="Y1287" i="2" s="1"/>
  <c r="Z1287" i="2" s="1"/>
  <c r="X1351" i="2"/>
  <c r="Y1351" i="2" s="1"/>
  <c r="Z1351" i="2" s="1"/>
  <c r="X1415" i="2"/>
  <c r="Y1415" i="2" s="1"/>
  <c r="Z1415" i="2" s="1"/>
  <c r="X1479" i="2"/>
  <c r="Y1479" i="2" s="1"/>
  <c r="Z1479" i="2" s="1"/>
  <c r="X1543" i="2"/>
  <c r="Y1543" i="2" s="1"/>
  <c r="Z1543" i="2" s="1"/>
  <c r="X1607" i="2"/>
  <c r="Y1607" i="2" s="1"/>
  <c r="Z1607" i="2" s="1"/>
  <c r="X1671" i="2"/>
  <c r="Y1671" i="2" s="1"/>
  <c r="Z1671" i="2" s="1"/>
  <c r="X1735" i="2"/>
  <c r="Y1735" i="2" s="1"/>
  <c r="Z1735" i="2" s="1"/>
  <c r="X1799" i="2"/>
  <c r="Y1799" i="2" s="1"/>
  <c r="Z1799" i="2" s="1"/>
  <c r="X1863" i="2"/>
  <c r="Y1863" i="2" s="1"/>
  <c r="Z1863" i="2" s="1"/>
  <c r="X1903" i="2"/>
  <c r="Y1903" i="2" s="1"/>
  <c r="Z1903" i="2" s="1"/>
  <c r="X1919" i="2"/>
  <c r="Y1919" i="2" s="1"/>
  <c r="Z1919" i="2" s="1"/>
  <c r="X1935" i="2"/>
  <c r="Y1935" i="2" s="1"/>
  <c r="Z1935" i="2" s="1"/>
  <c r="X1951" i="2"/>
  <c r="Y1951" i="2" s="1"/>
  <c r="Z1951" i="2" s="1"/>
  <c r="X1967" i="2"/>
  <c r="Y1967" i="2" s="1"/>
  <c r="Z1967" i="2" s="1"/>
  <c r="X1983" i="2"/>
  <c r="Y1983" i="2" s="1"/>
  <c r="Z1983" i="2" s="1"/>
  <c r="X1999" i="2"/>
  <c r="Y1999" i="2" s="1"/>
  <c r="Z1999" i="2" s="1"/>
  <c r="X2015" i="2"/>
  <c r="Y2015" i="2" s="1"/>
  <c r="Z2015" i="2" s="1"/>
  <c r="X2031" i="2"/>
  <c r="Y2031" i="2" s="1"/>
  <c r="Z2031" i="2" s="1"/>
  <c r="X2047" i="2"/>
  <c r="Y2047" i="2" s="1"/>
  <c r="Z2047" i="2" s="1"/>
  <c r="X2063" i="2"/>
  <c r="Y2063" i="2" s="1"/>
  <c r="Z2063" i="2" s="1"/>
  <c r="X2079" i="2"/>
  <c r="Y2079" i="2" s="1"/>
  <c r="Z2079" i="2" s="1"/>
  <c r="X2095" i="2"/>
  <c r="Y2095" i="2" s="1"/>
  <c r="Z2095" i="2" s="1"/>
  <c r="X2111" i="2"/>
  <c r="Y2111" i="2" s="1"/>
  <c r="Z2111" i="2" s="1"/>
  <c r="X2127" i="2"/>
  <c r="Y2127" i="2" s="1"/>
  <c r="Z2127" i="2" s="1"/>
  <c r="X2143" i="2"/>
  <c r="Y2143" i="2" s="1"/>
  <c r="Z2143" i="2" s="1"/>
  <c r="X2159" i="2"/>
  <c r="Y2159" i="2" s="1"/>
  <c r="Z2159" i="2" s="1"/>
  <c r="X2175" i="2"/>
  <c r="Y2175" i="2" s="1"/>
  <c r="Z2175" i="2" s="1"/>
  <c r="X2191" i="2"/>
  <c r="Y2191" i="2" s="1"/>
  <c r="Z2191" i="2" s="1"/>
  <c r="X2207" i="2"/>
  <c r="Y2207" i="2" s="1"/>
  <c r="Z2207" i="2" s="1"/>
  <c r="X2223" i="2"/>
  <c r="Y2223" i="2" s="1"/>
  <c r="Z2223" i="2" s="1"/>
  <c r="X2239" i="2"/>
  <c r="Y2239" i="2" s="1"/>
  <c r="Z2239" i="2" s="1"/>
  <c r="X2255" i="2"/>
  <c r="Y2255" i="2" s="1"/>
  <c r="Z2255" i="2" s="1"/>
  <c r="X2271" i="2"/>
  <c r="Y2271" i="2" s="1"/>
  <c r="Z2271" i="2" s="1"/>
  <c r="X2287" i="2"/>
  <c r="Y2287" i="2" s="1"/>
  <c r="Z2287" i="2" s="1"/>
  <c r="X2303" i="2"/>
  <c r="Y2303" i="2" s="1"/>
  <c r="Z2303" i="2" s="1"/>
  <c r="X2319" i="2"/>
  <c r="Y2319" i="2" s="1"/>
  <c r="Z2319" i="2" s="1"/>
  <c r="X2335" i="2"/>
  <c r="Y2335" i="2" s="1"/>
  <c r="Z2335" i="2" s="1"/>
  <c r="X2351" i="2"/>
  <c r="Y2351" i="2" s="1"/>
  <c r="Z2351" i="2" s="1"/>
  <c r="X2367" i="2"/>
  <c r="Y2367" i="2" s="1"/>
  <c r="Z2367" i="2" s="1"/>
  <c r="X2383" i="2"/>
  <c r="Y2383" i="2" s="1"/>
  <c r="Z2383" i="2" s="1"/>
  <c r="X2399" i="2"/>
  <c r="Y2399" i="2" s="1"/>
  <c r="Z2399" i="2" s="1"/>
  <c r="X2415" i="2"/>
  <c r="Y2415" i="2" s="1"/>
  <c r="Z2415" i="2" s="1"/>
  <c r="X2431" i="2"/>
  <c r="Y2431" i="2" s="1"/>
  <c r="Z2431" i="2" s="1"/>
  <c r="X2447" i="2"/>
  <c r="Y2447" i="2" s="1"/>
  <c r="Z2447" i="2" s="1"/>
  <c r="X2463" i="2"/>
  <c r="Y2463" i="2" s="1"/>
  <c r="Z2463" i="2" s="1"/>
  <c r="X2479" i="2"/>
  <c r="Y2479" i="2" s="1"/>
  <c r="Z2479" i="2" s="1"/>
  <c r="X2495" i="2"/>
  <c r="Y2495" i="2" s="1"/>
  <c r="Z2495" i="2" s="1"/>
  <c r="X13" i="2"/>
  <c r="Y13" i="2" s="1"/>
  <c r="X77" i="2"/>
  <c r="Y77" i="2" s="1"/>
  <c r="Z77" i="2" s="1"/>
  <c r="X141" i="2"/>
  <c r="Y141" i="2" s="1"/>
  <c r="Z141" i="2" s="1"/>
  <c r="X205" i="2"/>
  <c r="Y205" i="2" s="1"/>
  <c r="Z205" i="2" s="1"/>
  <c r="X269" i="2"/>
  <c r="Y269" i="2" s="1"/>
  <c r="Z269" i="2" s="1"/>
  <c r="X333" i="2"/>
  <c r="Y333" i="2" s="1"/>
  <c r="Z333" i="2" s="1"/>
  <c r="X397" i="2"/>
  <c r="Y397" i="2" s="1"/>
  <c r="Z397" i="2" s="1"/>
  <c r="X435" i="2"/>
  <c r="Y435" i="2" s="1"/>
  <c r="Z435" i="2" s="1"/>
  <c r="X452" i="2"/>
  <c r="Y452" i="2" s="1"/>
  <c r="Z452" i="2" s="1"/>
  <c r="X468" i="2"/>
  <c r="Y468" i="2" s="1"/>
  <c r="Z468" i="2" s="1"/>
  <c r="X484" i="2"/>
  <c r="Y484" i="2" s="1"/>
  <c r="Z484" i="2" s="1"/>
  <c r="X500" i="2"/>
  <c r="Y500" i="2" s="1"/>
  <c r="Z500" i="2" s="1"/>
  <c r="X516" i="2"/>
  <c r="Y516" i="2" s="1"/>
  <c r="Z516" i="2" s="1"/>
  <c r="X532" i="2"/>
  <c r="Y532" i="2" s="1"/>
  <c r="Z532" i="2" s="1"/>
  <c r="X548" i="2"/>
  <c r="Y548" i="2" s="1"/>
  <c r="Z548" i="2" s="1"/>
  <c r="X564" i="2"/>
  <c r="Y564" i="2" s="1"/>
  <c r="Z564" i="2" s="1"/>
  <c r="X580" i="2"/>
  <c r="Y580" i="2" s="1"/>
  <c r="Z580" i="2" s="1"/>
  <c r="X596" i="2"/>
  <c r="Y596" i="2" s="1"/>
  <c r="Z596" i="2" s="1"/>
  <c r="X612" i="2"/>
  <c r="Y612" i="2" s="1"/>
  <c r="Z612" i="2" s="1"/>
  <c r="X628" i="2"/>
  <c r="Y628" i="2" s="1"/>
  <c r="Z628" i="2" s="1"/>
  <c r="X644" i="2"/>
  <c r="Y644" i="2" s="1"/>
  <c r="Z644" i="2" s="1"/>
  <c r="X660" i="2"/>
  <c r="Y660" i="2" s="1"/>
  <c r="Z660" i="2" s="1"/>
  <c r="X676" i="2"/>
  <c r="Y676" i="2" s="1"/>
  <c r="Z676" i="2" s="1"/>
  <c r="X692" i="2"/>
  <c r="Y692" i="2" s="1"/>
  <c r="Z692" i="2" s="1"/>
  <c r="X708" i="2"/>
  <c r="Y708" i="2" s="1"/>
  <c r="Z708" i="2" s="1"/>
  <c r="X724" i="2"/>
  <c r="Y724" i="2" s="1"/>
  <c r="Z724" i="2" s="1"/>
  <c r="X740" i="2"/>
  <c r="Y740" i="2" s="1"/>
  <c r="Z740" i="2" s="1"/>
  <c r="X756" i="2"/>
  <c r="Y756" i="2" s="1"/>
  <c r="Z756" i="2" s="1"/>
  <c r="X772" i="2"/>
  <c r="Y772" i="2" s="1"/>
  <c r="Z772" i="2" s="1"/>
  <c r="X788" i="2"/>
  <c r="Y788" i="2" s="1"/>
  <c r="Z788" i="2" s="1"/>
  <c r="X804" i="2"/>
  <c r="Y804" i="2" s="1"/>
  <c r="Z804" i="2" s="1"/>
  <c r="X820" i="2"/>
  <c r="Y820" i="2" s="1"/>
  <c r="Z820" i="2" s="1"/>
  <c r="X836" i="2"/>
  <c r="Y836" i="2" s="1"/>
  <c r="Z836" i="2" s="1"/>
  <c r="X852" i="2"/>
  <c r="Y852" i="2" s="1"/>
  <c r="Z852" i="2" s="1"/>
  <c r="X868" i="2"/>
  <c r="Y868" i="2" s="1"/>
  <c r="Z868" i="2" s="1"/>
  <c r="X884" i="2"/>
  <c r="Y884" i="2" s="1"/>
  <c r="Z884" i="2" s="1"/>
  <c r="X900" i="2"/>
  <c r="Y900" i="2" s="1"/>
  <c r="Z900" i="2" s="1"/>
  <c r="X916" i="2"/>
  <c r="Y916" i="2" s="1"/>
  <c r="Z916" i="2" s="1"/>
  <c r="X932" i="2"/>
  <c r="Y932" i="2" s="1"/>
  <c r="Z932" i="2" s="1"/>
  <c r="X948" i="2"/>
  <c r="Y948" i="2" s="1"/>
  <c r="Z948" i="2" s="1"/>
  <c r="X964" i="2"/>
  <c r="Y964" i="2" s="1"/>
  <c r="Z964" i="2" s="1"/>
  <c r="X980" i="2"/>
  <c r="Y980" i="2" s="1"/>
  <c r="Z980" i="2" s="1"/>
  <c r="X996" i="2"/>
  <c r="Y996" i="2" s="1"/>
  <c r="Z996" i="2" s="1"/>
  <c r="X1012" i="2"/>
  <c r="Y1012" i="2" s="1"/>
  <c r="Z1012" i="2" s="1"/>
  <c r="X1028" i="2"/>
  <c r="Y1028" i="2" s="1"/>
  <c r="Z1028" i="2" s="1"/>
  <c r="X1044" i="2"/>
  <c r="Y1044" i="2" s="1"/>
  <c r="Z1044" i="2" s="1"/>
  <c r="X1060" i="2"/>
  <c r="Y1060" i="2" s="1"/>
  <c r="Z1060" i="2" s="1"/>
  <c r="X1076" i="2"/>
  <c r="Y1076" i="2" s="1"/>
  <c r="Z1076" i="2" s="1"/>
  <c r="X1092" i="2"/>
  <c r="Y1092" i="2" s="1"/>
  <c r="Z1092" i="2" s="1"/>
  <c r="X1108" i="2"/>
  <c r="Y1108" i="2" s="1"/>
  <c r="Z1108" i="2" s="1"/>
  <c r="X1124" i="2"/>
  <c r="Y1124" i="2" s="1"/>
  <c r="Z1124" i="2" s="1"/>
  <c r="X1140" i="2"/>
  <c r="Y1140" i="2" s="1"/>
  <c r="Z1140" i="2" s="1"/>
  <c r="X1156" i="2"/>
  <c r="Y1156" i="2" s="1"/>
  <c r="Z1156" i="2" s="1"/>
  <c r="X1172" i="2"/>
  <c r="Y1172" i="2" s="1"/>
  <c r="Z1172" i="2" s="1"/>
  <c r="X1188" i="2"/>
  <c r="Y1188" i="2" s="1"/>
  <c r="Z1188" i="2" s="1"/>
  <c r="X1204" i="2"/>
  <c r="Y1204" i="2" s="1"/>
  <c r="Z1204" i="2" s="1"/>
  <c r="X1220" i="2"/>
  <c r="Y1220" i="2" s="1"/>
  <c r="Z1220" i="2" s="1"/>
  <c r="X1236" i="2"/>
  <c r="Y1236" i="2" s="1"/>
  <c r="Z1236" i="2" s="1"/>
  <c r="X1252" i="2"/>
  <c r="Y1252" i="2" s="1"/>
  <c r="Z1252" i="2" s="1"/>
  <c r="X1268" i="2"/>
  <c r="Y1268" i="2" s="1"/>
  <c r="Z1268" i="2" s="1"/>
  <c r="X1284" i="2"/>
  <c r="Y1284" i="2" s="1"/>
  <c r="Z1284" i="2" s="1"/>
  <c r="X1300" i="2"/>
  <c r="Y1300" i="2" s="1"/>
  <c r="Z1300" i="2" s="1"/>
  <c r="X1316" i="2"/>
  <c r="Y1316" i="2" s="1"/>
  <c r="Z1316" i="2" s="1"/>
  <c r="X1332" i="2"/>
  <c r="Y1332" i="2" s="1"/>
  <c r="Z1332" i="2" s="1"/>
  <c r="X1348" i="2"/>
  <c r="Y1348" i="2" s="1"/>
  <c r="Z1348" i="2" s="1"/>
  <c r="X1364" i="2"/>
  <c r="Y1364" i="2" s="1"/>
  <c r="Z1364" i="2" s="1"/>
  <c r="X1380" i="2"/>
  <c r="Y1380" i="2" s="1"/>
  <c r="Z1380" i="2" s="1"/>
  <c r="X1396" i="2"/>
  <c r="Y1396" i="2" s="1"/>
  <c r="Z1396" i="2" s="1"/>
  <c r="X1412" i="2"/>
  <c r="Y1412" i="2" s="1"/>
  <c r="Z1412" i="2" s="1"/>
  <c r="X1428" i="2"/>
  <c r="Y1428" i="2" s="1"/>
  <c r="Z1428" i="2" s="1"/>
  <c r="X1444" i="2"/>
  <c r="Y1444" i="2" s="1"/>
  <c r="Z1444" i="2" s="1"/>
  <c r="X1460" i="2"/>
  <c r="Y1460" i="2" s="1"/>
  <c r="Z1460" i="2" s="1"/>
  <c r="X1476" i="2"/>
  <c r="Y1476" i="2" s="1"/>
  <c r="Z1476" i="2" s="1"/>
  <c r="X1492" i="2"/>
  <c r="Y1492" i="2" s="1"/>
  <c r="Z1492" i="2" s="1"/>
  <c r="X1508" i="2"/>
  <c r="Y1508" i="2" s="1"/>
  <c r="Z1508" i="2" s="1"/>
  <c r="X1524" i="2"/>
  <c r="Y1524" i="2" s="1"/>
  <c r="Z1524" i="2" s="1"/>
  <c r="X1540" i="2"/>
  <c r="Y1540" i="2" s="1"/>
  <c r="Z1540" i="2" s="1"/>
  <c r="X1556" i="2"/>
  <c r="Y1556" i="2" s="1"/>
  <c r="Z1556" i="2" s="1"/>
  <c r="X1572" i="2"/>
  <c r="Y1572" i="2" s="1"/>
  <c r="Z1572" i="2" s="1"/>
  <c r="X1588" i="2"/>
  <c r="Y1588" i="2" s="1"/>
  <c r="Z1588" i="2" s="1"/>
  <c r="X1604" i="2"/>
  <c r="Y1604" i="2" s="1"/>
  <c r="Z1604" i="2" s="1"/>
  <c r="X1620" i="2"/>
  <c r="Y1620" i="2" s="1"/>
  <c r="Z1620" i="2" s="1"/>
  <c r="X1636" i="2"/>
  <c r="Y1636" i="2" s="1"/>
  <c r="Z1636" i="2" s="1"/>
  <c r="X1652" i="2"/>
  <c r="Y1652" i="2" s="1"/>
  <c r="Z1652" i="2" s="1"/>
  <c r="X1668" i="2"/>
  <c r="Y1668" i="2" s="1"/>
  <c r="Z1668" i="2" s="1"/>
  <c r="X1684" i="2"/>
  <c r="Y1684" i="2" s="1"/>
  <c r="Z1684" i="2" s="1"/>
  <c r="X1700" i="2"/>
  <c r="Y1700" i="2" s="1"/>
  <c r="Z1700" i="2" s="1"/>
  <c r="X1716" i="2"/>
  <c r="Y1716" i="2" s="1"/>
  <c r="Z1716" i="2" s="1"/>
  <c r="X1732" i="2"/>
  <c r="Y1732" i="2" s="1"/>
  <c r="Z1732" i="2" s="1"/>
  <c r="X1748" i="2"/>
  <c r="Y1748" i="2" s="1"/>
  <c r="Z1748" i="2" s="1"/>
  <c r="X1764" i="2"/>
  <c r="Y1764" i="2" s="1"/>
  <c r="Z1764" i="2" s="1"/>
  <c r="X1780" i="2"/>
  <c r="Y1780" i="2" s="1"/>
  <c r="Z1780" i="2" s="1"/>
  <c r="X1796" i="2"/>
  <c r="Y1796" i="2" s="1"/>
  <c r="Z1796" i="2" s="1"/>
  <c r="X1812" i="2"/>
  <c r="Y1812" i="2" s="1"/>
  <c r="Z1812" i="2" s="1"/>
  <c r="X1828" i="2"/>
  <c r="Y1828" i="2" s="1"/>
  <c r="Z1828" i="2" s="1"/>
  <c r="X1844" i="2"/>
  <c r="Y1844" i="2" s="1"/>
  <c r="Z1844" i="2" s="1"/>
  <c r="X1860" i="2"/>
  <c r="Y1860" i="2" s="1"/>
  <c r="Z1860" i="2" s="1"/>
  <c r="X1876" i="2"/>
  <c r="Y1876" i="2" s="1"/>
  <c r="Z1876" i="2" s="1"/>
  <c r="X1892" i="2"/>
  <c r="Y1892" i="2" s="1"/>
  <c r="Z1892" i="2" s="1"/>
  <c r="X1908" i="2"/>
  <c r="Y1908" i="2" s="1"/>
  <c r="Z1908" i="2" s="1"/>
  <c r="X1924" i="2"/>
  <c r="Y1924" i="2" s="1"/>
  <c r="Z1924" i="2" s="1"/>
  <c r="X1940" i="2"/>
  <c r="Y1940" i="2" s="1"/>
  <c r="Z1940" i="2" s="1"/>
  <c r="X1956" i="2"/>
  <c r="Y1956" i="2" s="1"/>
  <c r="Z1956" i="2" s="1"/>
  <c r="X1972" i="2"/>
  <c r="Y1972" i="2" s="1"/>
  <c r="Z1972" i="2" s="1"/>
  <c r="X1988" i="2"/>
  <c r="Y1988" i="2" s="1"/>
  <c r="Z1988" i="2" s="1"/>
  <c r="X2004" i="2"/>
  <c r="Y2004" i="2" s="1"/>
  <c r="Z2004" i="2" s="1"/>
  <c r="X2020" i="2"/>
  <c r="Y2020" i="2" s="1"/>
  <c r="Z2020" i="2" s="1"/>
  <c r="X2036" i="2"/>
  <c r="Y2036" i="2" s="1"/>
  <c r="Z2036" i="2" s="1"/>
  <c r="X2060" i="2"/>
  <c r="Y2060" i="2" s="1"/>
  <c r="Z2060" i="2" s="1"/>
  <c r="X2076" i="2"/>
  <c r="Y2076" i="2" s="1"/>
  <c r="Z2076" i="2" s="1"/>
  <c r="X2092" i="2"/>
  <c r="Y2092" i="2" s="1"/>
  <c r="Z2092" i="2" s="1"/>
  <c r="X2108" i="2"/>
  <c r="Y2108" i="2" s="1"/>
  <c r="Z2108" i="2" s="1"/>
  <c r="X2124" i="2"/>
  <c r="Y2124" i="2" s="1"/>
  <c r="Z2124" i="2" s="1"/>
  <c r="X2140" i="2"/>
  <c r="Y2140" i="2" s="1"/>
  <c r="Z2140" i="2" s="1"/>
  <c r="X2156" i="2"/>
  <c r="Y2156" i="2" s="1"/>
  <c r="Z2156" i="2" s="1"/>
  <c r="X2172" i="2"/>
  <c r="Y2172" i="2" s="1"/>
  <c r="Z2172" i="2" s="1"/>
  <c r="X2188" i="2"/>
  <c r="Y2188" i="2" s="1"/>
  <c r="Z2188" i="2" s="1"/>
  <c r="X2204" i="2"/>
  <c r="Y2204" i="2" s="1"/>
  <c r="Z2204" i="2" s="1"/>
  <c r="X2220" i="2"/>
  <c r="Y2220" i="2" s="1"/>
  <c r="Z2220" i="2" s="1"/>
  <c r="X2236" i="2"/>
  <c r="Y2236" i="2" s="1"/>
  <c r="Z2236" i="2" s="1"/>
  <c r="X2252" i="2"/>
  <c r="Y2252" i="2" s="1"/>
  <c r="Z2252" i="2" s="1"/>
  <c r="X2268" i="2"/>
  <c r="Y2268" i="2" s="1"/>
  <c r="Z2268" i="2" s="1"/>
  <c r="X2284" i="2"/>
  <c r="Y2284" i="2" s="1"/>
  <c r="Z2284" i="2" s="1"/>
  <c r="X2300" i="2"/>
  <c r="Y2300" i="2" s="1"/>
  <c r="Z2300" i="2" s="1"/>
  <c r="X2316" i="2"/>
  <c r="Y2316" i="2" s="1"/>
  <c r="Z2316" i="2" s="1"/>
  <c r="X2332" i="2"/>
  <c r="Y2332" i="2" s="1"/>
  <c r="Z2332" i="2" s="1"/>
  <c r="X2348" i="2"/>
  <c r="Y2348" i="2" s="1"/>
  <c r="Z2348" i="2" s="1"/>
  <c r="X2364" i="2"/>
  <c r="Y2364" i="2" s="1"/>
  <c r="Z2364" i="2" s="1"/>
  <c r="X2380" i="2"/>
  <c r="Y2380" i="2" s="1"/>
  <c r="Z2380" i="2" s="1"/>
  <c r="X2396" i="2"/>
  <c r="Y2396" i="2" s="1"/>
  <c r="Z2396" i="2" s="1"/>
  <c r="X2412" i="2"/>
  <c r="Y2412" i="2" s="1"/>
  <c r="Z2412" i="2" s="1"/>
  <c r="X2428" i="2"/>
  <c r="Y2428" i="2" s="1"/>
  <c r="Z2428" i="2" s="1"/>
  <c r="X2444" i="2"/>
  <c r="Y2444" i="2" s="1"/>
  <c r="Z2444" i="2" s="1"/>
  <c r="X2460" i="2"/>
  <c r="Y2460" i="2" s="1"/>
  <c r="Z2460" i="2" s="1"/>
  <c r="X2476" i="2"/>
  <c r="Y2476" i="2" s="1"/>
  <c r="Z2476" i="2" s="1"/>
  <c r="X2492" i="2"/>
  <c r="Y2492" i="2" s="1"/>
  <c r="Z2492" i="2" s="1"/>
  <c r="X2508" i="2"/>
  <c r="Y2508" i="2" s="1"/>
  <c r="Z2508" i="2" s="1"/>
  <c r="X65" i="2"/>
  <c r="Y65" i="2" s="1"/>
  <c r="Z65" i="2" s="1"/>
  <c r="X129" i="2"/>
  <c r="Y129" i="2" s="1"/>
  <c r="Z129" i="2" s="1"/>
  <c r="X193" i="2"/>
  <c r="Y193" i="2" s="1"/>
  <c r="Z193" i="2" s="1"/>
  <c r="X257" i="2"/>
  <c r="Y257" i="2" s="1"/>
  <c r="Z257" i="2" s="1"/>
  <c r="X321" i="2"/>
  <c r="Y321" i="2" s="1"/>
  <c r="Z321" i="2" s="1"/>
  <c r="X385" i="2"/>
  <c r="Y385" i="2" s="1"/>
  <c r="Z385" i="2" s="1"/>
  <c r="X429" i="2"/>
  <c r="Y429" i="2" s="1"/>
  <c r="Z429" i="2" s="1"/>
  <c r="X449" i="2"/>
  <c r="Y449" i="2" s="1"/>
  <c r="Z449" i="2" s="1"/>
  <c r="X465" i="2"/>
  <c r="Y465" i="2" s="1"/>
  <c r="Z465" i="2" s="1"/>
  <c r="X481" i="2"/>
  <c r="Y481" i="2" s="1"/>
  <c r="Z481" i="2" s="1"/>
  <c r="X497" i="2"/>
  <c r="Y497" i="2" s="1"/>
  <c r="Z497" i="2" s="1"/>
  <c r="X513" i="2"/>
  <c r="Y513" i="2" s="1"/>
  <c r="Z513" i="2" s="1"/>
  <c r="X529" i="2"/>
  <c r="Y529" i="2" s="1"/>
  <c r="Z529" i="2" s="1"/>
  <c r="X545" i="2"/>
  <c r="Y545" i="2" s="1"/>
  <c r="Z545" i="2" s="1"/>
  <c r="X561" i="2"/>
  <c r="Y561" i="2" s="1"/>
  <c r="Z561" i="2" s="1"/>
  <c r="X577" i="2"/>
  <c r="Y577" i="2" s="1"/>
  <c r="Z577" i="2" s="1"/>
  <c r="X593" i="2"/>
  <c r="Y593" i="2" s="1"/>
  <c r="Z593" i="2" s="1"/>
  <c r="X609" i="2"/>
  <c r="Y609" i="2" s="1"/>
  <c r="Z609" i="2" s="1"/>
  <c r="X625" i="2"/>
  <c r="Y625" i="2" s="1"/>
  <c r="Z625" i="2" s="1"/>
  <c r="X641" i="2"/>
  <c r="Y641" i="2" s="1"/>
  <c r="Z641" i="2" s="1"/>
  <c r="X657" i="2"/>
  <c r="Y657" i="2" s="1"/>
  <c r="Z657" i="2" s="1"/>
  <c r="X673" i="2"/>
  <c r="Y673" i="2" s="1"/>
  <c r="Z673" i="2" s="1"/>
  <c r="X689" i="2"/>
  <c r="Y689" i="2" s="1"/>
  <c r="Z689" i="2" s="1"/>
  <c r="X705" i="2"/>
  <c r="Y705" i="2" s="1"/>
  <c r="Z705" i="2" s="1"/>
  <c r="X721" i="2"/>
  <c r="Y721" i="2" s="1"/>
  <c r="Z721" i="2" s="1"/>
  <c r="X737" i="2"/>
  <c r="Y737" i="2" s="1"/>
  <c r="Z737" i="2" s="1"/>
  <c r="X753" i="2"/>
  <c r="Y753" i="2" s="1"/>
  <c r="Z753" i="2" s="1"/>
  <c r="X769" i="2"/>
  <c r="Y769" i="2" s="1"/>
  <c r="Z769" i="2" s="1"/>
  <c r="X785" i="2"/>
  <c r="Y785" i="2" s="1"/>
  <c r="Z785" i="2" s="1"/>
  <c r="X801" i="2"/>
  <c r="Y801" i="2" s="1"/>
  <c r="Z801" i="2" s="1"/>
  <c r="X817" i="2"/>
  <c r="Y817" i="2" s="1"/>
  <c r="Z817" i="2" s="1"/>
  <c r="X833" i="2"/>
  <c r="Y833" i="2" s="1"/>
  <c r="Z833" i="2" s="1"/>
  <c r="X849" i="2"/>
  <c r="Y849" i="2" s="1"/>
  <c r="Z849" i="2" s="1"/>
  <c r="X865" i="2"/>
  <c r="Y865" i="2" s="1"/>
  <c r="Z865" i="2" s="1"/>
  <c r="X881" i="2"/>
  <c r="Y881" i="2" s="1"/>
  <c r="Z881" i="2" s="1"/>
  <c r="X897" i="2"/>
  <c r="Y897" i="2" s="1"/>
  <c r="Z897" i="2" s="1"/>
  <c r="X913" i="2"/>
  <c r="Y913" i="2" s="1"/>
  <c r="Z913" i="2" s="1"/>
  <c r="X929" i="2"/>
  <c r="Y929" i="2" s="1"/>
  <c r="Z929" i="2" s="1"/>
  <c r="X945" i="2"/>
  <c r="Y945" i="2" s="1"/>
  <c r="Z945" i="2" s="1"/>
  <c r="X961" i="2"/>
  <c r="Y961" i="2" s="1"/>
  <c r="Z961" i="2" s="1"/>
  <c r="X977" i="2"/>
  <c r="Y977" i="2" s="1"/>
  <c r="Z977" i="2" s="1"/>
  <c r="X993" i="2"/>
  <c r="Y993" i="2" s="1"/>
  <c r="Z993" i="2" s="1"/>
  <c r="X1009" i="2"/>
  <c r="Y1009" i="2" s="1"/>
  <c r="Z1009" i="2" s="1"/>
  <c r="X1025" i="2"/>
  <c r="Y1025" i="2" s="1"/>
  <c r="Z1025" i="2" s="1"/>
  <c r="X1041" i="2"/>
  <c r="Y1041" i="2" s="1"/>
  <c r="Z1041" i="2" s="1"/>
  <c r="X1057" i="2"/>
  <c r="Y1057" i="2" s="1"/>
  <c r="Z1057" i="2" s="1"/>
  <c r="X1073" i="2"/>
  <c r="Y1073" i="2" s="1"/>
  <c r="Z1073" i="2" s="1"/>
  <c r="X1089" i="2"/>
  <c r="Y1089" i="2" s="1"/>
  <c r="Z1089" i="2" s="1"/>
  <c r="X1105" i="2"/>
  <c r="Y1105" i="2" s="1"/>
  <c r="Z1105" i="2" s="1"/>
  <c r="X1121" i="2"/>
  <c r="Y1121" i="2" s="1"/>
  <c r="Z1121" i="2" s="1"/>
  <c r="X1137" i="2"/>
  <c r="Y1137" i="2" s="1"/>
  <c r="Z1137" i="2" s="1"/>
  <c r="X1153" i="2"/>
  <c r="Y1153" i="2" s="1"/>
  <c r="Z1153" i="2" s="1"/>
  <c r="X1169" i="2"/>
  <c r="Y1169" i="2" s="1"/>
  <c r="Z1169" i="2" s="1"/>
  <c r="X1185" i="2"/>
  <c r="Y1185" i="2" s="1"/>
  <c r="Z1185" i="2" s="1"/>
  <c r="X1201" i="2"/>
  <c r="Y1201" i="2" s="1"/>
  <c r="Z1201" i="2" s="1"/>
  <c r="X1217" i="2"/>
  <c r="Y1217" i="2" s="1"/>
  <c r="Z1217" i="2" s="1"/>
  <c r="X1233" i="2"/>
  <c r="Y1233" i="2" s="1"/>
  <c r="Z1233" i="2" s="1"/>
  <c r="X1249" i="2"/>
  <c r="Y1249" i="2" s="1"/>
  <c r="Z1249" i="2" s="1"/>
  <c r="X1265" i="2"/>
  <c r="Y1265" i="2" s="1"/>
  <c r="Z1265" i="2" s="1"/>
  <c r="X1281" i="2"/>
  <c r="Y1281" i="2" s="1"/>
  <c r="Z1281" i="2" s="1"/>
  <c r="X1297" i="2"/>
  <c r="Y1297" i="2" s="1"/>
  <c r="Z1297" i="2" s="1"/>
  <c r="X1313" i="2"/>
  <c r="Y1313" i="2" s="1"/>
  <c r="Z1313" i="2" s="1"/>
  <c r="X1329" i="2"/>
  <c r="Y1329" i="2" s="1"/>
  <c r="Z1329" i="2" s="1"/>
  <c r="X1345" i="2"/>
  <c r="Y1345" i="2" s="1"/>
  <c r="Z1345" i="2" s="1"/>
  <c r="X1361" i="2"/>
  <c r="Y1361" i="2" s="1"/>
  <c r="Z1361" i="2" s="1"/>
  <c r="X1377" i="2"/>
  <c r="Y1377" i="2" s="1"/>
  <c r="Z1377" i="2" s="1"/>
  <c r="X1393" i="2"/>
  <c r="Y1393" i="2" s="1"/>
  <c r="Z1393" i="2" s="1"/>
  <c r="X1409" i="2"/>
  <c r="Y1409" i="2" s="1"/>
  <c r="Z1409" i="2" s="1"/>
  <c r="X1425" i="2"/>
  <c r="Y1425" i="2" s="1"/>
  <c r="Z1425" i="2" s="1"/>
  <c r="X1441" i="2"/>
  <c r="Y1441" i="2" s="1"/>
  <c r="Z1441" i="2" s="1"/>
  <c r="X1457" i="2"/>
  <c r="Y1457" i="2" s="1"/>
  <c r="Z1457" i="2" s="1"/>
  <c r="X1473" i="2"/>
  <c r="Y1473" i="2" s="1"/>
  <c r="Z1473" i="2" s="1"/>
  <c r="X1489" i="2"/>
  <c r="Y1489" i="2" s="1"/>
  <c r="Z1489" i="2" s="1"/>
  <c r="X1505" i="2"/>
  <c r="Y1505" i="2" s="1"/>
  <c r="Z1505" i="2" s="1"/>
  <c r="X1521" i="2"/>
  <c r="Y1521" i="2" s="1"/>
  <c r="Z1521" i="2" s="1"/>
  <c r="X1537" i="2"/>
  <c r="Y1537" i="2" s="1"/>
  <c r="Z1537" i="2" s="1"/>
  <c r="X1553" i="2"/>
  <c r="Y1553" i="2" s="1"/>
  <c r="Z1553" i="2" s="1"/>
  <c r="X1569" i="2"/>
  <c r="Y1569" i="2" s="1"/>
  <c r="Z1569" i="2" s="1"/>
  <c r="X1585" i="2"/>
  <c r="Y1585" i="2" s="1"/>
  <c r="Z1585" i="2" s="1"/>
  <c r="X1601" i="2"/>
  <c r="Y1601" i="2" s="1"/>
  <c r="Z1601" i="2" s="1"/>
  <c r="X1617" i="2"/>
  <c r="Y1617" i="2" s="1"/>
  <c r="Z1617" i="2" s="1"/>
  <c r="X1633" i="2"/>
  <c r="Y1633" i="2" s="1"/>
  <c r="Z1633" i="2" s="1"/>
  <c r="X1649" i="2"/>
  <c r="Y1649" i="2" s="1"/>
  <c r="Z1649" i="2" s="1"/>
  <c r="X1665" i="2"/>
  <c r="Y1665" i="2" s="1"/>
  <c r="Z1665" i="2" s="1"/>
  <c r="X1681" i="2"/>
  <c r="Y1681" i="2" s="1"/>
  <c r="Z1681" i="2" s="1"/>
  <c r="X1697" i="2"/>
  <c r="Y1697" i="2" s="1"/>
  <c r="Z1697" i="2" s="1"/>
  <c r="X1713" i="2"/>
  <c r="Y1713" i="2" s="1"/>
  <c r="Z1713" i="2" s="1"/>
  <c r="X1729" i="2"/>
  <c r="Y1729" i="2" s="1"/>
  <c r="Z1729" i="2" s="1"/>
  <c r="X1745" i="2"/>
  <c r="Y1745" i="2" s="1"/>
  <c r="Z1745" i="2" s="1"/>
  <c r="X1761" i="2"/>
  <c r="Y1761" i="2" s="1"/>
  <c r="Z1761" i="2" s="1"/>
  <c r="X1777" i="2"/>
  <c r="Y1777" i="2" s="1"/>
  <c r="Z1777" i="2" s="1"/>
  <c r="X1793" i="2"/>
  <c r="Y1793" i="2" s="1"/>
  <c r="Z1793" i="2" s="1"/>
  <c r="X1809" i="2"/>
  <c r="Y1809" i="2" s="1"/>
  <c r="Z1809" i="2" s="1"/>
  <c r="X1825" i="2"/>
  <c r="Y1825" i="2" s="1"/>
  <c r="Z1825" i="2" s="1"/>
  <c r="X1841" i="2"/>
  <c r="Y1841" i="2" s="1"/>
  <c r="Z1841" i="2" s="1"/>
  <c r="X1857" i="2"/>
  <c r="Y1857" i="2" s="1"/>
  <c r="Z1857" i="2" s="1"/>
  <c r="X1873" i="2"/>
  <c r="Y1873" i="2" s="1"/>
  <c r="Z1873" i="2" s="1"/>
  <c r="X1889" i="2"/>
  <c r="Y1889" i="2" s="1"/>
  <c r="Z1889" i="2" s="1"/>
  <c r="X1905" i="2"/>
  <c r="Y1905" i="2" s="1"/>
  <c r="Z1905" i="2" s="1"/>
  <c r="X1921" i="2"/>
  <c r="Y1921" i="2" s="1"/>
  <c r="Z1921" i="2" s="1"/>
  <c r="X1937" i="2"/>
  <c r="Y1937" i="2" s="1"/>
  <c r="Z1937" i="2" s="1"/>
  <c r="X1953" i="2"/>
  <c r="Y1953" i="2" s="1"/>
  <c r="Z1953" i="2" s="1"/>
  <c r="X1969" i="2"/>
  <c r="Y1969" i="2" s="1"/>
  <c r="Z1969" i="2" s="1"/>
  <c r="X1985" i="2"/>
  <c r="Y1985" i="2" s="1"/>
  <c r="Z1985" i="2" s="1"/>
  <c r="X2001" i="2"/>
  <c r="Y2001" i="2" s="1"/>
  <c r="Z2001" i="2" s="1"/>
  <c r="X2017" i="2"/>
  <c r="Y2017" i="2" s="1"/>
  <c r="Z2017" i="2" s="1"/>
  <c r="X2033" i="2"/>
  <c r="Y2033" i="2" s="1"/>
  <c r="Z2033" i="2" s="1"/>
  <c r="X2049" i="2"/>
  <c r="Y2049" i="2" s="1"/>
  <c r="Z2049" i="2" s="1"/>
  <c r="X2065" i="2"/>
  <c r="Y2065" i="2" s="1"/>
  <c r="Z2065" i="2" s="1"/>
  <c r="X2081" i="2"/>
  <c r="Y2081" i="2" s="1"/>
  <c r="Z2081" i="2" s="1"/>
  <c r="X2097" i="2"/>
  <c r="Y2097" i="2" s="1"/>
  <c r="Z2097" i="2" s="1"/>
  <c r="X2113" i="2"/>
  <c r="Y2113" i="2" s="1"/>
  <c r="Z2113" i="2" s="1"/>
  <c r="X2129" i="2"/>
  <c r="Y2129" i="2" s="1"/>
  <c r="Z2129" i="2" s="1"/>
  <c r="X2145" i="2"/>
  <c r="Y2145" i="2" s="1"/>
  <c r="Z2145" i="2" s="1"/>
  <c r="X2161" i="2"/>
  <c r="Y2161" i="2" s="1"/>
  <c r="Z2161" i="2" s="1"/>
  <c r="X2177" i="2"/>
  <c r="Y2177" i="2" s="1"/>
  <c r="Z2177" i="2" s="1"/>
  <c r="X2193" i="2"/>
  <c r="Y2193" i="2" s="1"/>
  <c r="Z2193" i="2" s="1"/>
  <c r="X2209" i="2"/>
  <c r="Y2209" i="2" s="1"/>
  <c r="Z2209" i="2" s="1"/>
  <c r="X2225" i="2"/>
  <c r="Y2225" i="2" s="1"/>
  <c r="Z2225" i="2" s="1"/>
  <c r="X2241" i="2"/>
  <c r="Y2241" i="2" s="1"/>
  <c r="Z2241" i="2" s="1"/>
  <c r="X2257" i="2"/>
  <c r="Y2257" i="2" s="1"/>
  <c r="Z2257" i="2" s="1"/>
  <c r="X2273" i="2"/>
  <c r="Y2273" i="2" s="1"/>
  <c r="Z2273" i="2" s="1"/>
  <c r="X2289" i="2"/>
  <c r="Y2289" i="2" s="1"/>
  <c r="Z2289" i="2" s="1"/>
  <c r="X2305" i="2"/>
  <c r="Y2305" i="2" s="1"/>
  <c r="Z2305" i="2" s="1"/>
  <c r="X2321" i="2"/>
  <c r="Y2321" i="2" s="1"/>
  <c r="Z2321" i="2" s="1"/>
  <c r="X2337" i="2"/>
  <c r="Y2337" i="2" s="1"/>
  <c r="Z2337" i="2" s="1"/>
  <c r="X2353" i="2"/>
  <c r="Y2353" i="2" s="1"/>
  <c r="Z2353" i="2" s="1"/>
  <c r="X2369" i="2"/>
  <c r="Y2369" i="2" s="1"/>
  <c r="Z2369" i="2" s="1"/>
  <c r="X2385" i="2"/>
  <c r="Y2385" i="2" s="1"/>
  <c r="Z2385" i="2" s="1"/>
  <c r="X2401" i="2"/>
  <c r="Y2401" i="2" s="1"/>
  <c r="Z2401" i="2" s="1"/>
  <c r="X2417" i="2"/>
  <c r="Y2417" i="2" s="1"/>
  <c r="Z2417" i="2" s="1"/>
  <c r="X2433" i="2"/>
  <c r="Y2433" i="2" s="1"/>
  <c r="Z2433" i="2" s="1"/>
  <c r="X2449" i="2"/>
  <c r="Y2449" i="2" s="1"/>
  <c r="Z2449" i="2" s="1"/>
  <c r="X2465" i="2"/>
  <c r="Y2465" i="2" s="1"/>
  <c r="Z2465" i="2" s="1"/>
  <c r="X2481" i="2"/>
  <c r="Y2481" i="2" s="1"/>
  <c r="Z2481" i="2" s="1"/>
  <c r="X2497" i="2"/>
  <c r="Y2497" i="2" s="1"/>
  <c r="Z2497" i="2" s="1"/>
  <c r="X21" i="2"/>
  <c r="Y21" i="2" s="1"/>
  <c r="X85" i="2"/>
  <c r="Y85" i="2" s="1"/>
  <c r="Z85" i="2" s="1"/>
  <c r="X149" i="2"/>
  <c r="Y149" i="2" s="1"/>
  <c r="Z149" i="2" s="1"/>
  <c r="X213" i="2"/>
  <c r="Y213" i="2" s="1"/>
  <c r="Z213" i="2" s="1"/>
  <c r="X277" i="2"/>
  <c r="Y277" i="2" s="1"/>
  <c r="Z277" i="2" s="1"/>
  <c r="X341" i="2"/>
  <c r="Y341" i="2" s="1"/>
  <c r="Z341" i="2" s="1"/>
  <c r="X405" i="2"/>
  <c r="Y405" i="2" s="1"/>
  <c r="Z405" i="2" s="1"/>
  <c r="X474" i="2"/>
  <c r="Y474" i="2" s="1"/>
  <c r="Z474" i="2" s="1"/>
  <c r="X538" i="2"/>
  <c r="Y538" i="2" s="1"/>
  <c r="Z538" i="2" s="1"/>
  <c r="X602" i="2"/>
  <c r="Y602" i="2" s="1"/>
  <c r="Z602" i="2" s="1"/>
  <c r="X666" i="2"/>
  <c r="Y666" i="2" s="1"/>
  <c r="Z666" i="2" s="1"/>
  <c r="X730" i="2"/>
  <c r="Y730" i="2" s="1"/>
  <c r="Z730" i="2" s="1"/>
  <c r="X794" i="2"/>
  <c r="Y794" i="2" s="1"/>
  <c r="Z794" i="2" s="1"/>
  <c r="X858" i="2"/>
  <c r="Y858" i="2" s="1"/>
  <c r="Z858" i="2" s="1"/>
  <c r="X922" i="2"/>
  <c r="Y922" i="2" s="1"/>
  <c r="Z922" i="2" s="1"/>
  <c r="X986" i="2"/>
  <c r="Y986" i="2" s="1"/>
  <c r="Z986" i="2" s="1"/>
  <c r="X1050" i="2"/>
  <c r="Y1050" i="2" s="1"/>
  <c r="Z1050" i="2" s="1"/>
  <c r="X1114" i="2"/>
  <c r="Y1114" i="2" s="1"/>
  <c r="Z1114" i="2" s="1"/>
  <c r="X1178" i="2"/>
  <c r="Y1178" i="2" s="1"/>
  <c r="Z1178" i="2" s="1"/>
  <c r="X1242" i="2"/>
  <c r="Y1242" i="2" s="1"/>
  <c r="Z1242" i="2" s="1"/>
  <c r="X1306" i="2"/>
  <c r="Y1306" i="2" s="1"/>
  <c r="Z1306" i="2" s="1"/>
  <c r="X1370" i="2"/>
  <c r="Y1370" i="2" s="1"/>
  <c r="Z1370" i="2" s="1"/>
  <c r="X1434" i="2"/>
  <c r="Y1434" i="2" s="1"/>
  <c r="Z1434" i="2" s="1"/>
  <c r="X1498" i="2"/>
  <c r="Y1498" i="2" s="1"/>
  <c r="Z1498" i="2" s="1"/>
  <c r="X1562" i="2"/>
  <c r="Y1562" i="2" s="1"/>
  <c r="Z1562" i="2" s="1"/>
  <c r="X1626" i="2"/>
  <c r="Y1626" i="2" s="1"/>
  <c r="Z1626" i="2" s="1"/>
  <c r="X1690" i="2"/>
  <c r="Y1690" i="2" s="1"/>
  <c r="Z1690" i="2" s="1"/>
  <c r="X1754" i="2"/>
  <c r="Y1754" i="2" s="1"/>
  <c r="Z1754" i="2" s="1"/>
  <c r="X1818" i="2"/>
  <c r="Y1818" i="2" s="1"/>
  <c r="Z1818" i="2" s="1"/>
  <c r="X1882" i="2"/>
  <c r="Y1882" i="2" s="1"/>
  <c r="Z1882" i="2" s="1"/>
  <c r="X1946" i="2"/>
  <c r="Y1946" i="2" s="1"/>
  <c r="Z1946" i="2" s="1"/>
  <c r="X2010" i="2"/>
  <c r="Y2010" i="2" s="1"/>
  <c r="Z2010" i="2" s="1"/>
  <c r="X2074" i="2"/>
  <c r="Y2074" i="2" s="1"/>
  <c r="Z2074" i="2" s="1"/>
  <c r="X2138" i="2"/>
  <c r="Y2138" i="2" s="1"/>
  <c r="Z2138" i="2" s="1"/>
  <c r="X2202" i="2"/>
  <c r="Y2202" i="2" s="1"/>
  <c r="Z2202" i="2" s="1"/>
  <c r="X2266" i="2"/>
  <c r="Y2266" i="2" s="1"/>
  <c r="Z2266" i="2" s="1"/>
  <c r="X2330" i="2"/>
  <c r="Y2330" i="2" s="1"/>
  <c r="Z2330" i="2" s="1"/>
  <c r="X2394" i="2"/>
  <c r="Y2394" i="2" s="1"/>
  <c r="Z2394" i="2" s="1"/>
  <c r="X2458" i="2"/>
  <c r="Y2458" i="2" s="1"/>
  <c r="Z2458" i="2" s="1"/>
  <c r="X423" i="2"/>
  <c r="Y423" i="2" s="1"/>
  <c r="Z423" i="2" s="1"/>
  <c r="X494" i="2"/>
  <c r="Y494" i="2" s="1"/>
  <c r="Z494" i="2" s="1"/>
  <c r="X558" i="2"/>
  <c r="Y558" i="2" s="1"/>
  <c r="Z558" i="2" s="1"/>
  <c r="X622" i="2"/>
  <c r="Y622" i="2" s="1"/>
  <c r="Z622" i="2" s="1"/>
  <c r="X686" i="2"/>
  <c r="Y686" i="2" s="1"/>
  <c r="Z686" i="2" s="1"/>
  <c r="X750" i="2"/>
  <c r="Y750" i="2" s="1"/>
  <c r="Z750" i="2" s="1"/>
  <c r="X814" i="2"/>
  <c r="Y814" i="2" s="1"/>
  <c r="Z814" i="2" s="1"/>
  <c r="X878" i="2"/>
  <c r="Y878" i="2" s="1"/>
  <c r="Z878" i="2" s="1"/>
  <c r="X942" i="2"/>
  <c r="Y942" i="2" s="1"/>
  <c r="Z942" i="2" s="1"/>
  <c r="X1006" i="2"/>
  <c r="Y1006" i="2" s="1"/>
  <c r="Z1006" i="2" s="1"/>
  <c r="X1070" i="2"/>
  <c r="Y1070" i="2" s="1"/>
  <c r="Z1070" i="2" s="1"/>
  <c r="X1134" i="2"/>
  <c r="Y1134" i="2" s="1"/>
  <c r="Z1134" i="2" s="1"/>
  <c r="X1198" i="2"/>
  <c r="Y1198" i="2" s="1"/>
  <c r="Z1198" i="2" s="1"/>
  <c r="X1262" i="2"/>
  <c r="Y1262" i="2" s="1"/>
  <c r="Z1262" i="2" s="1"/>
  <c r="X1326" i="2"/>
  <c r="Y1326" i="2" s="1"/>
  <c r="Z1326" i="2" s="1"/>
  <c r="X1390" i="2"/>
  <c r="Y1390" i="2" s="1"/>
  <c r="Z1390" i="2" s="1"/>
  <c r="X1454" i="2"/>
  <c r="Y1454" i="2" s="1"/>
  <c r="Z1454" i="2" s="1"/>
  <c r="X1518" i="2"/>
  <c r="Y1518" i="2" s="1"/>
  <c r="Z1518" i="2" s="1"/>
  <c r="X1582" i="2"/>
  <c r="Y1582" i="2" s="1"/>
  <c r="Z1582" i="2" s="1"/>
  <c r="X1646" i="2"/>
  <c r="Y1646" i="2" s="1"/>
  <c r="Z1646" i="2" s="1"/>
  <c r="X1710" i="2"/>
  <c r="Y1710" i="2" s="1"/>
  <c r="Z1710" i="2" s="1"/>
  <c r="X1774" i="2"/>
  <c r="Y1774" i="2" s="1"/>
  <c r="Z1774" i="2" s="1"/>
  <c r="X1838" i="2"/>
  <c r="Y1838" i="2" s="1"/>
  <c r="Z1838" i="2" s="1"/>
  <c r="X1902" i="2"/>
  <c r="Y1902" i="2" s="1"/>
  <c r="Z1902" i="2" s="1"/>
  <c r="X1966" i="2"/>
  <c r="Y1966" i="2" s="1"/>
  <c r="Z1966" i="2" s="1"/>
  <c r="X2030" i="2"/>
  <c r="Y2030" i="2" s="1"/>
  <c r="Z2030" i="2" s="1"/>
  <c r="X2094" i="2"/>
  <c r="Y2094" i="2" s="1"/>
  <c r="Z2094" i="2" s="1"/>
  <c r="X2158" i="2"/>
  <c r="Y2158" i="2" s="1"/>
  <c r="Z2158" i="2" s="1"/>
  <c r="X2222" i="2"/>
  <c r="Y2222" i="2" s="1"/>
  <c r="Z2222" i="2" s="1"/>
  <c r="X2286" i="2"/>
  <c r="Y2286" i="2" s="1"/>
  <c r="Z2286" i="2" s="1"/>
  <c r="X2350" i="2"/>
  <c r="Y2350" i="2" s="1"/>
  <c r="Z2350" i="2" s="1"/>
  <c r="X2414" i="2"/>
  <c r="Y2414" i="2" s="1"/>
  <c r="Z2414" i="2" s="1"/>
  <c r="X2478" i="2"/>
  <c r="Y2478" i="2" s="1"/>
  <c r="Z2478" i="2" s="1"/>
  <c r="X466" i="2"/>
  <c r="Y466" i="2" s="1"/>
  <c r="Z466" i="2" s="1"/>
  <c r="X530" i="2"/>
  <c r="Y530" i="2" s="1"/>
  <c r="Z530" i="2" s="1"/>
  <c r="X594" i="2"/>
  <c r="Y594" i="2" s="1"/>
  <c r="Z594" i="2" s="1"/>
  <c r="X658" i="2"/>
  <c r="Y658" i="2" s="1"/>
  <c r="Z658" i="2" s="1"/>
  <c r="X722" i="2"/>
  <c r="Y722" i="2" s="1"/>
  <c r="Z722" i="2" s="1"/>
  <c r="X786" i="2"/>
  <c r="Y786" i="2" s="1"/>
  <c r="Z786" i="2" s="1"/>
  <c r="X850" i="2"/>
  <c r="Y850" i="2" s="1"/>
  <c r="Z850" i="2" s="1"/>
  <c r="X914" i="2"/>
  <c r="Y914" i="2" s="1"/>
  <c r="Z914" i="2" s="1"/>
  <c r="X978" i="2"/>
  <c r="Y978" i="2" s="1"/>
  <c r="Z978" i="2" s="1"/>
  <c r="X1042" i="2"/>
  <c r="Y1042" i="2" s="1"/>
  <c r="Z1042" i="2" s="1"/>
  <c r="X1106" i="2"/>
  <c r="Y1106" i="2" s="1"/>
  <c r="Z1106" i="2" s="1"/>
  <c r="X1170" i="2"/>
  <c r="Y1170" i="2" s="1"/>
  <c r="Z1170" i="2" s="1"/>
  <c r="X1234" i="2"/>
  <c r="Y1234" i="2" s="1"/>
  <c r="Z1234" i="2" s="1"/>
  <c r="X1298" i="2"/>
  <c r="Y1298" i="2" s="1"/>
  <c r="Z1298" i="2" s="1"/>
  <c r="X1362" i="2"/>
  <c r="Y1362" i="2" s="1"/>
  <c r="Z1362" i="2" s="1"/>
  <c r="X1426" i="2"/>
  <c r="Y1426" i="2" s="1"/>
  <c r="Z1426" i="2" s="1"/>
  <c r="X1490" i="2"/>
  <c r="Y1490" i="2" s="1"/>
  <c r="Z1490" i="2" s="1"/>
  <c r="X1554" i="2"/>
  <c r="Y1554" i="2" s="1"/>
  <c r="Z1554" i="2" s="1"/>
  <c r="X1618" i="2"/>
  <c r="Y1618" i="2" s="1"/>
  <c r="Z1618" i="2" s="1"/>
  <c r="X1682" i="2"/>
  <c r="Y1682" i="2" s="1"/>
  <c r="Z1682" i="2" s="1"/>
  <c r="X1746" i="2"/>
  <c r="Y1746" i="2" s="1"/>
  <c r="Z1746" i="2" s="1"/>
  <c r="X1810" i="2"/>
  <c r="Y1810" i="2" s="1"/>
  <c r="Z1810" i="2" s="1"/>
  <c r="X1874" i="2"/>
  <c r="Y1874" i="2" s="1"/>
  <c r="Z1874" i="2" s="1"/>
  <c r="X1938" i="2"/>
  <c r="Y1938" i="2" s="1"/>
  <c r="Z1938" i="2" s="1"/>
  <c r="X2002" i="2"/>
  <c r="Y2002" i="2" s="1"/>
  <c r="Z2002" i="2" s="1"/>
  <c r="X2066" i="2"/>
  <c r="Y2066" i="2" s="1"/>
  <c r="Z2066" i="2" s="1"/>
  <c r="X2130" i="2"/>
  <c r="Y2130" i="2" s="1"/>
  <c r="Z2130" i="2" s="1"/>
  <c r="X2194" i="2"/>
  <c r="Y2194" i="2" s="1"/>
  <c r="Z2194" i="2" s="1"/>
  <c r="X2258" i="2"/>
  <c r="Y2258" i="2" s="1"/>
  <c r="Z2258" i="2" s="1"/>
  <c r="X2322" i="2"/>
  <c r="Y2322" i="2" s="1"/>
  <c r="Z2322" i="2" s="1"/>
  <c r="X2386" i="2"/>
  <c r="Y2386" i="2" s="1"/>
  <c r="Z2386" i="2" s="1"/>
  <c r="X2450" i="2"/>
  <c r="Y2450" i="2" s="1"/>
  <c r="Z2450" i="2" s="1"/>
  <c r="X437" i="2"/>
  <c r="Y437" i="2" s="1"/>
  <c r="Z437" i="2" s="1"/>
  <c r="X502" i="2"/>
  <c r="Y502" i="2" s="1"/>
  <c r="Z502" i="2" s="1"/>
  <c r="X566" i="2"/>
  <c r="Y566" i="2" s="1"/>
  <c r="Z566" i="2" s="1"/>
  <c r="X630" i="2"/>
  <c r="Y630" i="2" s="1"/>
  <c r="Z630" i="2" s="1"/>
  <c r="X694" i="2"/>
  <c r="Y694" i="2" s="1"/>
  <c r="Z694" i="2" s="1"/>
  <c r="X758" i="2"/>
  <c r="Y758" i="2" s="1"/>
  <c r="Z758" i="2" s="1"/>
  <c r="X822" i="2"/>
  <c r="Y822" i="2" s="1"/>
  <c r="Z822" i="2" s="1"/>
  <c r="X886" i="2"/>
  <c r="Y886" i="2" s="1"/>
  <c r="Z886" i="2" s="1"/>
  <c r="X950" i="2"/>
  <c r="Y950" i="2" s="1"/>
  <c r="Z950" i="2" s="1"/>
  <c r="X1014" i="2"/>
  <c r="Y1014" i="2" s="1"/>
  <c r="Z1014" i="2" s="1"/>
  <c r="X1078" i="2"/>
  <c r="Y1078" i="2" s="1"/>
  <c r="Z1078" i="2" s="1"/>
  <c r="X1142" i="2"/>
  <c r="Y1142" i="2" s="1"/>
  <c r="Z1142" i="2" s="1"/>
  <c r="X1206" i="2"/>
  <c r="Y1206" i="2" s="1"/>
  <c r="Z1206" i="2" s="1"/>
  <c r="X1270" i="2"/>
  <c r="Y1270" i="2" s="1"/>
  <c r="Z1270" i="2" s="1"/>
  <c r="X1334" i="2"/>
  <c r="Y1334" i="2" s="1"/>
  <c r="Z1334" i="2" s="1"/>
  <c r="X1398" i="2"/>
  <c r="Y1398" i="2" s="1"/>
  <c r="Z1398" i="2" s="1"/>
  <c r="X1462" i="2"/>
  <c r="Y1462" i="2" s="1"/>
  <c r="Z1462" i="2" s="1"/>
  <c r="X1526" i="2"/>
  <c r="Y1526" i="2" s="1"/>
  <c r="Z1526" i="2" s="1"/>
  <c r="X1590" i="2"/>
  <c r="Y1590" i="2" s="1"/>
  <c r="Z1590" i="2" s="1"/>
  <c r="X1654" i="2"/>
  <c r="Y1654" i="2" s="1"/>
  <c r="Z1654" i="2" s="1"/>
  <c r="X1718" i="2"/>
  <c r="Y1718" i="2" s="1"/>
  <c r="Z1718" i="2" s="1"/>
  <c r="X1782" i="2"/>
  <c r="Y1782" i="2" s="1"/>
  <c r="Z1782" i="2" s="1"/>
  <c r="X1846" i="2"/>
  <c r="Y1846" i="2" s="1"/>
  <c r="Z1846" i="2" s="1"/>
  <c r="X1910" i="2"/>
  <c r="Y1910" i="2" s="1"/>
  <c r="Z1910" i="2" s="1"/>
  <c r="X1974" i="2"/>
  <c r="Y1974" i="2" s="1"/>
  <c r="Z1974" i="2" s="1"/>
  <c r="X2038" i="2"/>
  <c r="Y2038" i="2" s="1"/>
  <c r="Z2038" i="2" s="1"/>
  <c r="X2102" i="2"/>
  <c r="Y2102" i="2" s="1"/>
  <c r="Z2102" i="2" s="1"/>
  <c r="X2166" i="2"/>
  <c r="Y2166" i="2" s="1"/>
  <c r="Z2166" i="2" s="1"/>
  <c r="X2230" i="2"/>
  <c r="Y2230" i="2" s="1"/>
  <c r="Z2230" i="2" s="1"/>
  <c r="X2294" i="2"/>
  <c r="Y2294" i="2" s="1"/>
  <c r="Z2294" i="2" s="1"/>
  <c r="X2358" i="2"/>
  <c r="Y2358" i="2" s="1"/>
  <c r="Z2358" i="2" s="1"/>
  <c r="X2422" i="2"/>
  <c r="Y2422" i="2" s="1"/>
  <c r="Z2422" i="2" s="1"/>
  <c r="X2486" i="2"/>
  <c r="Y2486" i="2" s="1"/>
  <c r="Z2486" i="2" s="1"/>
  <c r="X2064" i="2"/>
  <c r="Y2064" i="2" s="1"/>
  <c r="Z2064" i="2" s="1"/>
  <c r="X2080" i="2"/>
  <c r="Y2080" i="2" s="1"/>
  <c r="Z2080" i="2" s="1"/>
  <c r="X2096" i="2"/>
  <c r="Y2096" i="2" s="1"/>
  <c r="Z2096" i="2" s="1"/>
  <c r="X2112" i="2"/>
  <c r="Y2112" i="2" s="1"/>
  <c r="Z2112" i="2" s="1"/>
  <c r="X2128" i="2"/>
  <c r="Y2128" i="2" s="1"/>
  <c r="Z2128" i="2" s="1"/>
  <c r="X2144" i="2"/>
  <c r="Y2144" i="2" s="1"/>
  <c r="Z2144" i="2" s="1"/>
  <c r="X2160" i="2"/>
  <c r="Y2160" i="2" s="1"/>
  <c r="Z2160" i="2" s="1"/>
  <c r="X2176" i="2"/>
  <c r="Y2176" i="2" s="1"/>
  <c r="Z2176" i="2" s="1"/>
  <c r="X2192" i="2"/>
  <c r="Y2192" i="2" s="1"/>
  <c r="Z2192" i="2" s="1"/>
  <c r="X2208" i="2"/>
  <c r="Y2208" i="2" s="1"/>
  <c r="Z2208" i="2" s="1"/>
  <c r="X2224" i="2"/>
  <c r="Y2224" i="2" s="1"/>
  <c r="Z2224" i="2" s="1"/>
  <c r="X2240" i="2"/>
  <c r="Y2240" i="2" s="1"/>
  <c r="Z2240" i="2" s="1"/>
  <c r="X2256" i="2"/>
  <c r="Y2256" i="2" s="1"/>
  <c r="Z2256" i="2" s="1"/>
  <c r="X2272" i="2"/>
  <c r="Y2272" i="2" s="1"/>
  <c r="Z2272" i="2" s="1"/>
  <c r="X2288" i="2"/>
  <c r="Y2288" i="2" s="1"/>
  <c r="Z2288" i="2" s="1"/>
  <c r="X2304" i="2"/>
  <c r="Y2304" i="2" s="1"/>
  <c r="Z2304" i="2" s="1"/>
  <c r="X2320" i="2"/>
  <c r="Y2320" i="2" s="1"/>
  <c r="Z2320" i="2" s="1"/>
  <c r="X2336" i="2"/>
  <c r="Y2336" i="2" s="1"/>
  <c r="Z2336" i="2" s="1"/>
  <c r="X2352" i="2"/>
  <c r="Y2352" i="2" s="1"/>
  <c r="Z2352" i="2" s="1"/>
  <c r="X2368" i="2"/>
  <c r="Y2368" i="2" s="1"/>
  <c r="Z2368" i="2" s="1"/>
  <c r="X2384" i="2"/>
  <c r="Y2384" i="2" s="1"/>
  <c r="Z2384" i="2" s="1"/>
  <c r="X2400" i="2"/>
  <c r="Y2400" i="2" s="1"/>
  <c r="Z2400" i="2" s="1"/>
  <c r="X2416" i="2"/>
  <c r="Y2416" i="2" s="1"/>
  <c r="Z2416" i="2" s="1"/>
  <c r="X2432" i="2"/>
  <c r="Y2432" i="2" s="1"/>
  <c r="Z2432" i="2" s="1"/>
  <c r="X2448" i="2"/>
  <c r="Y2448" i="2" s="1"/>
  <c r="Z2448" i="2" s="1"/>
  <c r="X2464" i="2"/>
  <c r="Y2464" i="2" s="1"/>
  <c r="Z2464" i="2" s="1"/>
  <c r="X2480" i="2"/>
  <c r="Y2480" i="2" s="1"/>
  <c r="Z2480" i="2" s="1"/>
  <c r="X2496" i="2"/>
  <c r="Y2496" i="2" s="1"/>
  <c r="Z2496" i="2" s="1"/>
  <c r="X17" i="2"/>
  <c r="Y17" i="2" s="1"/>
  <c r="X81" i="2"/>
  <c r="Y81" i="2" s="1"/>
  <c r="Z81" i="2" s="1"/>
  <c r="X145" i="2"/>
  <c r="Y145" i="2" s="1"/>
  <c r="Z145" i="2" s="1"/>
  <c r="X209" i="2"/>
  <c r="Y209" i="2" s="1"/>
  <c r="Z209" i="2" s="1"/>
  <c r="X273" i="2"/>
  <c r="Y273" i="2" s="1"/>
  <c r="Z273" i="2" s="1"/>
  <c r="X337" i="2"/>
  <c r="Y337" i="2" s="1"/>
  <c r="Z337" i="2" s="1"/>
  <c r="X401" i="2"/>
  <c r="Y401" i="2" s="1"/>
  <c r="Z401" i="2" s="1"/>
  <c r="X436" i="2"/>
  <c r="Y436" i="2" s="1"/>
  <c r="Z436" i="2" s="1"/>
  <c r="X453" i="2"/>
  <c r="Y453" i="2" s="1"/>
  <c r="Z453" i="2" s="1"/>
  <c r="X469" i="2"/>
  <c r="Y469" i="2" s="1"/>
  <c r="Z469" i="2" s="1"/>
  <c r="X485" i="2"/>
  <c r="Y485" i="2" s="1"/>
  <c r="Z485" i="2" s="1"/>
  <c r="X501" i="2"/>
  <c r="Y501" i="2" s="1"/>
  <c r="Z501" i="2" s="1"/>
  <c r="X517" i="2"/>
  <c r="Y517" i="2" s="1"/>
  <c r="Z517" i="2" s="1"/>
  <c r="X533" i="2"/>
  <c r="Y533" i="2" s="1"/>
  <c r="Z533" i="2" s="1"/>
  <c r="X549" i="2"/>
  <c r="Y549" i="2" s="1"/>
  <c r="Z549" i="2" s="1"/>
  <c r="X565" i="2"/>
  <c r="Y565" i="2" s="1"/>
  <c r="Z565" i="2" s="1"/>
  <c r="X581" i="2"/>
  <c r="Y581" i="2" s="1"/>
  <c r="Z581" i="2" s="1"/>
  <c r="X597" i="2"/>
  <c r="Y597" i="2" s="1"/>
  <c r="Z597" i="2" s="1"/>
  <c r="X613" i="2"/>
  <c r="Y613" i="2" s="1"/>
  <c r="Z613" i="2" s="1"/>
  <c r="X629" i="2"/>
  <c r="Y629" i="2" s="1"/>
  <c r="Z629" i="2" s="1"/>
  <c r="X645" i="2"/>
  <c r="Y645" i="2" s="1"/>
  <c r="Z645" i="2" s="1"/>
  <c r="X661" i="2"/>
  <c r="Y661" i="2" s="1"/>
  <c r="Z661" i="2" s="1"/>
  <c r="X677" i="2"/>
  <c r="Y677" i="2" s="1"/>
  <c r="Z677" i="2" s="1"/>
  <c r="X693" i="2"/>
  <c r="Y693" i="2" s="1"/>
  <c r="Z693" i="2" s="1"/>
  <c r="X709" i="2"/>
  <c r="Y709" i="2" s="1"/>
  <c r="Z709" i="2" s="1"/>
  <c r="X725" i="2"/>
  <c r="Y725" i="2" s="1"/>
  <c r="Z725" i="2" s="1"/>
  <c r="X741" i="2"/>
  <c r="Y741" i="2" s="1"/>
  <c r="Z741" i="2" s="1"/>
  <c r="X757" i="2"/>
  <c r="Y757" i="2" s="1"/>
  <c r="Z757" i="2" s="1"/>
  <c r="X773" i="2"/>
  <c r="Y773" i="2" s="1"/>
  <c r="Z773" i="2" s="1"/>
  <c r="X789" i="2"/>
  <c r="Y789" i="2" s="1"/>
  <c r="Z789" i="2" s="1"/>
  <c r="X805" i="2"/>
  <c r="Y805" i="2" s="1"/>
  <c r="Z805" i="2" s="1"/>
  <c r="X821" i="2"/>
  <c r="Y821" i="2" s="1"/>
  <c r="Z821" i="2" s="1"/>
  <c r="X837" i="2"/>
  <c r="Y837" i="2" s="1"/>
  <c r="Z837" i="2" s="1"/>
  <c r="X853" i="2"/>
  <c r="Y853" i="2" s="1"/>
  <c r="Z853" i="2" s="1"/>
  <c r="X869" i="2"/>
  <c r="Y869" i="2" s="1"/>
  <c r="Z869" i="2" s="1"/>
  <c r="X885" i="2"/>
  <c r="Y885" i="2" s="1"/>
  <c r="Z885" i="2" s="1"/>
  <c r="X901" i="2"/>
  <c r="Y901" i="2" s="1"/>
  <c r="Z901" i="2" s="1"/>
  <c r="X917" i="2"/>
  <c r="Y917" i="2" s="1"/>
  <c r="Z917" i="2" s="1"/>
  <c r="X933" i="2"/>
  <c r="Y933" i="2" s="1"/>
  <c r="Z933" i="2" s="1"/>
  <c r="X949" i="2"/>
  <c r="Y949" i="2" s="1"/>
  <c r="Z949" i="2" s="1"/>
  <c r="X965" i="2"/>
  <c r="Y965" i="2" s="1"/>
  <c r="Z965" i="2" s="1"/>
  <c r="X981" i="2"/>
  <c r="Y981" i="2" s="1"/>
  <c r="Z981" i="2" s="1"/>
  <c r="X997" i="2"/>
  <c r="Y997" i="2" s="1"/>
  <c r="Z997" i="2" s="1"/>
  <c r="X1013" i="2"/>
  <c r="Y1013" i="2" s="1"/>
  <c r="Z1013" i="2" s="1"/>
  <c r="X1029" i="2"/>
  <c r="Y1029" i="2" s="1"/>
  <c r="Z1029" i="2" s="1"/>
  <c r="X1045" i="2"/>
  <c r="Y1045" i="2" s="1"/>
  <c r="Z1045" i="2" s="1"/>
  <c r="X1061" i="2"/>
  <c r="Y1061" i="2" s="1"/>
  <c r="Z1061" i="2" s="1"/>
  <c r="X1077" i="2"/>
  <c r="Y1077" i="2" s="1"/>
  <c r="Z1077" i="2" s="1"/>
  <c r="X1093" i="2"/>
  <c r="Y1093" i="2" s="1"/>
  <c r="Z1093" i="2" s="1"/>
  <c r="X1109" i="2"/>
  <c r="Y1109" i="2" s="1"/>
  <c r="Z1109" i="2" s="1"/>
  <c r="X1125" i="2"/>
  <c r="Y1125" i="2" s="1"/>
  <c r="Z1125" i="2" s="1"/>
  <c r="X1141" i="2"/>
  <c r="Y1141" i="2" s="1"/>
  <c r="Z1141" i="2" s="1"/>
  <c r="X1157" i="2"/>
  <c r="Y1157" i="2" s="1"/>
  <c r="Z1157" i="2" s="1"/>
  <c r="X1173" i="2"/>
  <c r="Y1173" i="2" s="1"/>
  <c r="Z1173" i="2" s="1"/>
  <c r="X1189" i="2"/>
  <c r="Y1189" i="2" s="1"/>
  <c r="Z1189" i="2" s="1"/>
  <c r="X1205" i="2"/>
  <c r="Y1205" i="2" s="1"/>
  <c r="Z1205" i="2" s="1"/>
  <c r="X1221" i="2"/>
  <c r="Y1221" i="2" s="1"/>
  <c r="Z1221" i="2" s="1"/>
  <c r="X1237" i="2"/>
  <c r="Y1237" i="2" s="1"/>
  <c r="Z1237" i="2" s="1"/>
  <c r="X1253" i="2"/>
  <c r="Y1253" i="2" s="1"/>
  <c r="Z1253" i="2" s="1"/>
  <c r="X1269" i="2"/>
  <c r="Y1269" i="2" s="1"/>
  <c r="Z1269" i="2" s="1"/>
  <c r="X1285" i="2"/>
  <c r="Y1285" i="2" s="1"/>
  <c r="Z1285" i="2" s="1"/>
  <c r="X1301" i="2"/>
  <c r="Y1301" i="2" s="1"/>
  <c r="Z1301" i="2" s="1"/>
  <c r="X1317" i="2"/>
  <c r="Y1317" i="2" s="1"/>
  <c r="Z1317" i="2" s="1"/>
  <c r="X1333" i="2"/>
  <c r="Y1333" i="2" s="1"/>
  <c r="Z1333" i="2" s="1"/>
  <c r="X1349" i="2"/>
  <c r="Y1349" i="2" s="1"/>
  <c r="Z1349" i="2" s="1"/>
  <c r="X1365" i="2"/>
  <c r="Y1365" i="2" s="1"/>
  <c r="Z1365" i="2" s="1"/>
  <c r="X1381" i="2"/>
  <c r="Y1381" i="2" s="1"/>
  <c r="Z1381" i="2" s="1"/>
  <c r="X1397" i="2"/>
  <c r="Y1397" i="2" s="1"/>
  <c r="Z1397" i="2" s="1"/>
  <c r="X1413" i="2"/>
  <c r="Y1413" i="2" s="1"/>
  <c r="Z1413" i="2" s="1"/>
  <c r="X1429" i="2"/>
  <c r="Y1429" i="2" s="1"/>
  <c r="Z1429" i="2" s="1"/>
  <c r="X1445" i="2"/>
  <c r="Y1445" i="2" s="1"/>
  <c r="Z1445" i="2" s="1"/>
  <c r="X1461" i="2"/>
  <c r="Y1461" i="2" s="1"/>
  <c r="Z1461" i="2" s="1"/>
  <c r="X1477" i="2"/>
  <c r="Y1477" i="2" s="1"/>
  <c r="Z1477" i="2" s="1"/>
  <c r="X1493" i="2"/>
  <c r="Y1493" i="2" s="1"/>
  <c r="Z1493" i="2" s="1"/>
  <c r="X1509" i="2"/>
  <c r="Y1509" i="2" s="1"/>
  <c r="Z1509" i="2" s="1"/>
  <c r="X1525" i="2"/>
  <c r="Y1525" i="2" s="1"/>
  <c r="Z1525" i="2" s="1"/>
  <c r="X1541" i="2"/>
  <c r="Y1541" i="2" s="1"/>
  <c r="Z1541" i="2" s="1"/>
  <c r="X1557" i="2"/>
  <c r="Y1557" i="2" s="1"/>
  <c r="Z1557" i="2" s="1"/>
  <c r="X1573" i="2"/>
  <c r="Y1573" i="2" s="1"/>
  <c r="Z1573" i="2" s="1"/>
  <c r="X1589" i="2"/>
  <c r="Y1589" i="2" s="1"/>
  <c r="Z1589" i="2" s="1"/>
  <c r="X1605" i="2"/>
  <c r="Y1605" i="2" s="1"/>
  <c r="Z1605" i="2" s="1"/>
  <c r="X1621" i="2"/>
  <c r="Y1621" i="2" s="1"/>
  <c r="Z1621" i="2" s="1"/>
  <c r="X1637" i="2"/>
  <c r="Y1637" i="2" s="1"/>
  <c r="Z1637" i="2" s="1"/>
  <c r="X1653" i="2"/>
  <c r="Y1653" i="2" s="1"/>
  <c r="Z1653" i="2" s="1"/>
  <c r="X1669" i="2"/>
  <c r="Y1669" i="2" s="1"/>
  <c r="Z1669" i="2" s="1"/>
  <c r="X1685" i="2"/>
  <c r="Y1685" i="2" s="1"/>
  <c r="Z1685" i="2" s="1"/>
  <c r="X1701" i="2"/>
  <c r="Y1701" i="2" s="1"/>
  <c r="Z1701" i="2" s="1"/>
  <c r="X1717" i="2"/>
  <c r="Y1717" i="2" s="1"/>
  <c r="Z1717" i="2" s="1"/>
  <c r="X1733" i="2"/>
  <c r="Y1733" i="2" s="1"/>
  <c r="Z1733" i="2" s="1"/>
  <c r="X1749" i="2"/>
  <c r="Y1749" i="2" s="1"/>
  <c r="Z1749" i="2" s="1"/>
  <c r="X1765" i="2"/>
  <c r="Y1765" i="2" s="1"/>
  <c r="Z1765" i="2" s="1"/>
  <c r="X1781" i="2"/>
  <c r="Y1781" i="2" s="1"/>
  <c r="Z1781" i="2" s="1"/>
  <c r="X1797" i="2"/>
  <c r="Y1797" i="2" s="1"/>
  <c r="Z1797" i="2" s="1"/>
  <c r="X1813" i="2"/>
  <c r="Y1813" i="2" s="1"/>
  <c r="Z1813" i="2" s="1"/>
  <c r="X1829" i="2"/>
  <c r="Y1829" i="2" s="1"/>
  <c r="Z1829" i="2" s="1"/>
  <c r="X1845" i="2"/>
  <c r="Y1845" i="2" s="1"/>
  <c r="Z1845" i="2" s="1"/>
  <c r="X1861" i="2"/>
  <c r="Y1861" i="2" s="1"/>
  <c r="Z1861" i="2" s="1"/>
  <c r="X1877" i="2"/>
  <c r="Y1877" i="2" s="1"/>
  <c r="Z1877" i="2" s="1"/>
  <c r="X1893" i="2"/>
  <c r="Y1893" i="2" s="1"/>
  <c r="Z1893" i="2" s="1"/>
  <c r="X1909" i="2"/>
  <c r="Y1909" i="2" s="1"/>
  <c r="Z1909" i="2" s="1"/>
  <c r="X1925" i="2"/>
  <c r="Y1925" i="2" s="1"/>
  <c r="Z1925" i="2" s="1"/>
  <c r="X1941" i="2"/>
  <c r="Y1941" i="2" s="1"/>
  <c r="Z1941" i="2" s="1"/>
  <c r="X1957" i="2"/>
  <c r="Y1957" i="2" s="1"/>
  <c r="Z1957" i="2" s="1"/>
  <c r="X1973" i="2"/>
  <c r="Y1973" i="2" s="1"/>
  <c r="Z1973" i="2" s="1"/>
  <c r="X1989" i="2"/>
  <c r="Y1989" i="2" s="1"/>
  <c r="Z1989" i="2" s="1"/>
  <c r="X2005" i="2"/>
  <c r="Y2005" i="2" s="1"/>
  <c r="Z2005" i="2" s="1"/>
  <c r="X2021" i="2"/>
  <c r="Y2021" i="2" s="1"/>
  <c r="Z2021" i="2" s="1"/>
  <c r="X2037" i="2"/>
  <c r="Y2037" i="2" s="1"/>
  <c r="Z2037" i="2" s="1"/>
  <c r="X2053" i="2"/>
  <c r="Y2053" i="2" s="1"/>
  <c r="Z2053" i="2" s="1"/>
  <c r="X2069" i="2"/>
  <c r="Y2069" i="2" s="1"/>
  <c r="Z2069" i="2" s="1"/>
  <c r="X2085" i="2"/>
  <c r="Y2085" i="2" s="1"/>
  <c r="Z2085" i="2" s="1"/>
  <c r="X2101" i="2"/>
  <c r="Y2101" i="2" s="1"/>
  <c r="Z2101" i="2" s="1"/>
  <c r="X2117" i="2"/>
  <c r="Y2117" i="2" s="1"/>
  <c r="Z2117" i="2" s="1"/>
  <c r="X2133" i="2"/>
  <c r="Y2133" i="2" s="1"/>
  <c r="Z2133" i="2" s="1"/>
  <c r="X2149" i="2"/>
  <c r="Y2149" i="2" s="1"/>
  <c r="Z2149" i="2" s="1"/>
  <c r="X2165" i="2"/>
  <c r="Y2165" i="2" s="1"/>
  <c r="Z2165" i="2" s="1"/>
  <c r="X2181" i="2"/>
  <c r="Y2181" i="2" s="1"/>
  <c r="Z2181" i="2" s="1"/>
  <c r="X2197" i="2"/>
  <c r="Y2197" i="2" s="1"/>
  <c r="Z2197" i="2" s="1"/>
  <c r="X2213" i="2"/>
  <c r="Y2213" i="2" s="1"/>
  <c r="Z2213" i="2" s="1"/>
  <c r="X2229" i="2"/>
  <c r="Y2229" i="2" s="1"/>
  <c r="Z2229" i="2" s="1"/>
  <c r="X2245" i="2"/>
  <c r="Y2245" i="2" s="1"/>
  <c r="Z2245" i="2" s="1"/>
  <c r="X2261" i="2"/>
  <c r="Y2261" i="2" s="1"/>
  <c r="Z2261" i="2" s="1"/>
  <c r="X2277" i="2"/>
  <c r="Y2277" i="2" s="1"/>
  <c r="Z2277" i="2" s="1"/>
  <c r="X2293" i="2"/>
  <c r="Y2293" i="2" s="1"/>
  <c r="Z2293" i="2" s="1"/>
  <c r="X2309" i="2"/>
  <c r="Y2309" i="2" s="1"/>
  <c r="Z2309" i="2" s="1"/>
  <c r="X2325" i="2"/>
  <c r="Y2325" i="2" s="1"/>
  <c r="Z2325" i="2" s="1"/>
  <c r="X2341" i="2"/>
  <c r="Y2341" i="2" s="1"/>
  <c r="Z2341" i="2" s="1"/>
  <c r="X2357" i="2"/>
  <c r="Y2357" i="2" s="1"/>
  <c r="Z2357" i="2" s="1"/>
  <c r="X2373" i="2"/>
  <c r="Y2373" i="2" s="1"/>
  <c r="Z2373" i="2" s="1"/>
  <c r="X2389" i="2"/>
  <c r="Y2389" i="2" s="1"/>
  <c r="Z2389" i="2" s="1"/>
  <c r="X2405" i="2"/>
  <c r="Y2405" i="2" s="1"/>
  <c r="Z2405" i="2" s="1"/>
  <c r="X2421" i="2"/>
  <c r="Y2421" i="2" s="1"/>
  <c r="Z2421" i="2" s="1"/>
  <c r="X2437" i="2"/>
  <c r="Y2437" i="2" s="1"/>
  <c r="Z2437" i="2" s="1"/>
  <c r="X2453" i="2"/>
  <c r="Y2453" i="2" s="1"/>
  <c r="Z2453" i="2" s="1"/>
  <c r="X2469" i="2"/>
  <c r="Y2469" i="2" s="1"/>
  <c r="Z2469" i="2" s="1"/>
  <c r="X2485" i="2"/>
  <c r="Y2485" i="2" s="1"/>
  <c r="Z2485" i="2" s="1"/>
  <c r="X2501" i="2"/>
  <c r="Y2501" i="2" s="1"/>
  <c r="Z2501" i="2" s="1"/>
  <c r="X37" i="2"/>
  <c r="Y37" i="2" s="1"/>
  <c r="Z37" i="2" s="1"/>
  <c r="X101" i="2"/>
  <c r="Y101" i="2" s="1"/>
  <c r="Z101" i="2" s="1"/>
  <c r="X165" i="2"/>
  <c r="Y165" i="2" s="1"/>
  <c r="Z165" i="2" s="1"/>
  <c r="X229" i="2"/>
  <c r="Y229" i="2" s="1"/>
  <c r="Z229" i="2" s="1"/>
  <c r="X293" i="2"/>
  <c r="Y293" i="2" s="1"/>
  <c r="Z293" i="2" s="1"/>
  <c r="X357" i="2"/>
  <c r="Y357" i="2" s="1"/>
  <c r="Z357" i="2" s="1"/>
  <c r="X415" i="2"/>
  <c r="Y415" i="2" s="1"/>
  <c r="Z415" i="2" s="1"/>
  <c r="X490" i="2"/>
  <c r="Y490" i="2" s="1"/>
  <c r="Z490" i="2" s="1"/>
  <c r="X554" i="2"/>
  <c r="Y554" i="2" s="1"/>
  <c r="Z554" i="2" s="1"/>
  <c r="X618" i="2"/>
  <c r="Y618" i="2" s="1"/>
  <c r="Z618" i="2" s="1"/>
  <c r="X682" i="2"/>
  <c r="Y682" i="2" s="1"/>
  <c r="Z682" i="2" s="1"/>
  <c r="X746" i="2"/>
  <c r="Y746" i="2" s="1"/>
  <c r="Z746" i="2" s="1"/>
  <c r="X810" i="2"/>
  <c r="Y810" i="2" s="1"/>
  <c r="Z810" i="2" s="1"/>
  <c r="X874" i="2"/>
  <c r="Y874" i="2" s="1"/>
  <c r="Z874" i="2" s="1"/>
  <c r="X938" i="2"/>
  <c r="Y938" i="2" s="1"/>
  <c r="Z938" i="2" s="1"/>
  <c r="X1002" i="2"/>
  <c r="Y1002" i="2" s="1"/>
  <c r="Z1002" i="2" s="1"/>
  <c r="X1066" i="2"/>
  <c r="Y1066" i="2" s="1"/>
  <c r="Z1066" i="2" s="1"/>
  <c r="X1130" i="2"/>
  <c r="Y1130" i="2" s="1"/>
  <c r="Z1130" i="2" s="1"/>
  <c r="X1194" i="2"/>
  <c r="Y1194" i="2" s="1"/>
  <c r="Z1194" i="2" s="1"/>
  <c r="X1258" i="2"/>
  <c r="Y1258" i="2" s="1"/>
  <c r="Z1258" i="2" s="1"/>
  <c r="X1322" i="2"/>
  <c r="Y1322" i="2" s="1"/>
  <c r="Z1322" i="2" s="1"/>
  <c r="X1386" i="2"/>
  <c r="Y1386" i="2" s="1"/>
  <c r="Z1386" i="2" s="1"/>
  <c r="X1450" i="2"/>
  <c r="Y1450" i="2" s="1"/>
  <c r="Z1450" i="2" s="1"/>
  <c r="X1514" i="2"/>
  <c r="Y1514" i="2" s="1"/>
  <c r="Z1514" i="2" s="1"/>
  <c r="X1578" i="2"/>
  <c r="Y1578" i="2" s="1"/>
  <c r="Z1578" i="2" s="1"/>
  <c r="X1642" i="2"/>
  <c r="Y1642" i="2" s="1"/>
  <c r="Z1642" i="2" s="1"/>
  <c r="X1706" i="2"/>
  <c r="Y1706" i="2" s="1"/>
  <c r="Z1706" i="2" s="1"/>
  <c r="X1770" i="2"/>
  <c r="Y1770" i="2" s="1"/>
  <c r="Z1770" i="2" s="1"/>
  <c r="X1834" i="2"/>
  <c r="Y1834" i="2" s="1"/>
  <c r="Z1834" i="2" s="1"/>
  <c r="X1898" i="2"/>
  <c r="Y1898" i="2" s="1"/>
  <c r="Z1898" i="2" s="1"/>
  <c r="X1962" i="2"/>
  <c r="Y1962" i="2" s="1"/>
  <c r="Z1962" i="2" s="1"/>
  <c r="X2026" i="2"/>
  <c r="Y2026" i="2" s="1"/>
  <c r="Z2026" i="2" s="1"/>
  <c r="X2090" i="2"/>
  <c r="Y2090" i="2" s="1"/>
  <c r="Z2090" i="2" s="1"/>
  <c r="X2154" i="2"/>
  <c r="Y2154" i="2" s="1"/>
  <c r="Z2154" i="2" s="1"/>
  <c r="X2218" i="2"/>
  <c r="Y2218" i="2" s="1"/>
  <c r="Z2218" i="2" s="1"/>
  <c r="X2282" i="2"/>
  <c r="Y2282" i="2" s="1"/>
  <c r="Z2282" i="2" s="1"/>
  <c r="X2346" i="2"/>
  <c r="Y2346" i="2" s="1"/>
  <c r="Z2346" i="2" s="1"/>
  <c r="X2410" i="2"/>
  <c r="Y2410" i="2" s="1"/>
  <c r="Z2410" i="2" s="1"/>
  <c r="X2474" i="2"/>
  <c r="Y2474" i="2" s="1"/>
  <c r="Z2474" i="2" s="1"/>
  <c r="X446" i="2"/>
  <c r="Y446" i="2" s="1"/>
  <c r="Z446" i="2" s="1"/>
  <c r="X510" i="2"/>
  <c r="Y510" i="2" s="1"/>
  <c r="Z510" i="2" s="1"/>
  <c r="X574" i="2"/>
  <c r="Y574" i="2" s="1"/>
  <c r="Z574" i="2" s="1"/>
  <c r="X638" i="2"/>
  <c r="Y638" i="2" s="1"/>
  <c r="Z638" i="2" s="1"/>
  <c r="X702" i="2"/>
  <c r="Y702" i="2" s="1"/>
  <c r="Z702" i="2" s="1"/>
  <c r="X766" i="2"/>
  <c r="Y766" i="2" s="1"/>
  <c r="Z766" i="2" s="1"/>
  <c r="X830" i="2"/>
  <c r="Y830" i="2" s="1"/>
  <c r="Z830" i="2" s="1"/>
  <c r="X894" i="2"/>
  <c r="Y894" i="2" s="1"/>
  <c r="Z894" i="2" s="1"/>
  <c r="X958" i="2"/>
  <c r="Y958" i="2" s="1"/>
  <c r="Z958" i="2" s="1"/>
  <c r="X1022" i="2"/>
  <c r="Y1022" i="2" s="1"/>
  <c r="Z1022" i="2" s="1"/>
  <c r="X1086" i="2"/>
  <c r="Y1086" i="2" s="1"/>
  <c r="Z1086" i="2" s="1"/>
  <c r="X1150" i="2"/>
  <c r="Y1150" i="2" s="1"/>
  <c r="Z1150" i="2" s="1"/>
  <c r="X1214" i="2"/>
  <c r="Y1214" i="2" s="1"/>
  <c r="Z1214" i="2" s="1"/>
  <c r="X1278" i="2"/>
  <c r="Y1278" i="2" s="1"/>
  <c r="Z1278" i="2" s="1"/>
  <c r="X1342" i="2"/>
  <c r="Y1342" i="2" s="1"/>
  <c r="Z1342" i="2" s="1"/>
  <c r="X1406" i="2"/>
  <c r="Y1406" i="2" s="1"/>
  <c r="Z1406" i="2" s="1"/>
  <c r="X1470" i="2"/>
  <c r="Y1470" i="2" s="1"/>
  <c r="Z1470" i="2" s="1"/>
  <c r="X1534" i="2"/>
  <c r="Y1534" i="2" s="1"/>
  <c r="Z1534" i="2" s="1"/>
  <c r="X1598" i="2"/>
  <c r="Y1598" i="2" s="1"/>
  <c r="Z1598" i="2" s="1"/>
  <c r="X1662" i="2"/>
  <c r="Y1662" i="2" s="1"/>
  <c r="Z1662" i="2" s="1"/>
  <c r="X1726" i="2"/>
  <c r="Y1726" i="2" s="1"/>
  <c r="Z1726" i="2" s="1"/>
  <c r="X1790" i="2"/>
  <c r="Y1790" i="2" s="1"/>
  <c r="Z1790" i="2" s="1"/>
  <c r="X1854" i="2"/>
  <c r="Y1854" i="2" s="1"/>
  <c r="Z1854" i="2" s="1"/>
  <c r="X1918" i="2"/>
  <c r="Y1918" i="2" s="1"/>
  <c r="Z1918" i="2" s="1"/>
  <c r="X1982" i="2"/>
  <c r="Y1982" i="2" s="1"/>
  <c r="Z1982" i="2" s="1"/>
  <c r="X2046" i="2"/>
  <c r="Y2046" i="2" s="1"/>
  <c r="Z2046" i="2" s="1"/>
  <c r="X2110" i="2"/>
  <c r="Y2110" i="2" s="1"/>
  <c r="Z2110" i="2" s="1"/>
  <c r="X2174" i="2"/>
  <c r="Y2174" i="2" s="1"/>
  <c r="Z2174" i="2" s="1"/>
  <c r="X2238" i="2"/>
  <c r="Y2238" i="2" s="1"/>
  <c r="Z2238" i="2" s="1"/>
  <c r="X2302" i="2"/>
  <c r="Y2302" i="2" s="1"/>
  <c r="Z2302" i="2" s="1"/>
  <c r="X2366" i="2"/>
  <c r="Y2366" i="2" s="1"/>
  <c r="Z2366" i="2" s="1"/>
  <c r="X2430" i="2"/>
  <c r="Y2430" i="2" s="1"/>
  <c r="Z2430" i="2" s="1"/>
  <c r="X2494" i="2"/>
  <c r="Y2494" i="2" s="1"/>
  <c r="Z2494" i="2" s="1"/>
  <c r="X482" i="2"/>
  <c r="Y482" i="2" s="1"/>
  <c r="Z482" i="2" s="1"/>
  <c r="X546" i="2"/>
  <c r="Y546" i="2" s="1"/>
  <c r="Z546" i="2" s="1"/>
  <c r="X610" i="2"/>
  <c r="Y610" i="2" s="1"/>
  <c r="Z610" i="2" s="1"/>
  <c r="X674" i="2"/>
  <c r="Y674" i="2" s="1"/>
  <c r="Z674" i="2" s="1"/>
  <c r="X738" i="2"/>
  <c r="Y738" i="2" s="1"/>
  <c r="Z738" i="2" s="1"/>
  <c r="X802" i="2"/>
  <c r="Y802" i="2" s="1"/>
  <c r="Z802" i="2" s="1"/>
  <c r="X866" i="2"/>
  <c r="Y866" i="2" s="1"/>
  <c r="Z866" i="2" s="1"/>
  <c r="X930" i="2"/>
  <c r="Y930" i="2" s="1"/>
  <c r="Z930" i="2" s="1"/>
  <c r="X994" i="2"/>
  <c r="Y994" i="2" s="1"/>
  <c r="Z994" i="2" s="1"/>
  <c r="X1058" i="2"/>
  <c r="Y1058" i="2" s="1"/>
  <c r="Z1058" i="2" s="1"/>
  <c r="X1122" i="2"/>
  <c r="Y1122" i="2" s="1"/>
  <c r="Z1122" i="2" s="1"/>
  <c r="X1186" i="2"/>
  <c r="Y1186" i="2" s="1"/>
  <c r="Z1186" i="2" s="1"/>
  <c r="X1250" i="2"/>
  <c r="Y1250" i="2" s="1"/>
  <c r="Z1250" i="2" s="1"/>
  <c r="X1314" i="2"/>
  <c r="Y1314" i="2" s="1"/>
  <c r="Z1314" i="2" s="1"/>
  <c r="X1378" i="2"/>
  <c r="Y1378" i="2" s="1"/>
  <c r="Z1378" i="2" s="1"/>
  <c r="X1442" i="2"/>
  <c r="Y1442" i="2" s="1"/>
  <c r="Z1442" i="2" s="1"/>
  <c r="X1506" i="2"/>
  <c r="Y1506" i="2" s="1"/>
  <c r="Z1506" i="2" s="1"/>
  <c r="X1570" i="2"/>
  <c r="Y1570" i="2" s="1"/>
  <c r="Z1570" i="2" s="1"/>
  <c r="X1634" i="2"/>
  <c r="Y1634" i="2" s="1"/>
  <c r="Z1634" i="2" s="1"/>
  <c r="X1698" i="2"/>
  <c r="Y1698" i="2" s="1"/>
  <c r="Z1698" i="2" s="1"/>
  <c r="X1762" i="2"/>
  <c r="Y1762" i="2" s="1"/>
  <c r="Z1762" i="2" s="1"/>
  <c r="X1826" i="2"/>
  <c r="Y1826" i="2" s="1"/>
  <c r="Z1826" i="2" s="1"/>
  <c r="X1890" i="2"/>
  <c r="Y1890" i="2" s="1"/>
  <c r="Z1890" i="2" s="1"/>
  <c r="X1954" i="2"/>
  <c r="Y1954" i="2" s="1"/>
  <c r="Z1954" i="2" s="1"/>
  <c r="X2018" i="2"/>
  <c r="Y2018" i="2" s="1"/>
  <c r="Z2018" i="2" s="1"/>
  <c r="X2082" i="2"/>
  <c r="Y2082" i="2" s="1"/>
  <c r="Z2082" i="2" s="1"/>
  <c r="X2146" i="2"/>
  <c r="Y2146" i="2" s="1"/>
  <c r="Z2146" i="2" s="1"/>
  <c r="X2210" i="2"/>
  <c r="Y2210" i="2" s="1"/>
  <c r="Z2210" i="2" s="1"/>
  <c r="X2274" i="2"/>
  <c r="Y2274" i="2" s="1"/>
  <c r="Z2274" i="2" s="1"/>
  <c r="X2338" i="2"/>
  <c r="Y2338" i="2" s="1"/>
  <c r="Z2338" i="2" s="1"/>
  <c r="X2402" i="2"/>
  <c r="Y2402" i="2" s="1"/>
  <c r="Z2402" i="2" s="1"/>
  <c r="X2466" i="2"/>
  <c r="Y2466" i="2" s="1"/>
  <c r="Z2466" i="2" s="1"/>
  <c r="X454" i="2"/>
  <c r="Y454" i="2" s="1"/>
  <c r="Z454" i="2" s="1"/>
  <c r="X518" i="2"/>
  <c r="Y518" i="2" s="1"/>
  <c r="Z518" i="2" s="1"/>
  <c r="X582" i="2"/>
  <c r="Y582" i="2" s="1"/>
  <c r="Z582" i="2" s="1"/>
  <c r="X646" i="2"/>
  <c r="Y646" i="2" s="1"/>
  <c r="Z646" i="2" s="1"/>
  <c r="X710" i="2"/>
  <c r="Y710" i="2" s="1"/>
  <c r="Z710" i="2" s="1"/>
  <c r="X774" i="2"/>
  <c r="Y774" i="2" s="1"/>
  <c r="Z774" i="2" s="1"/>
  <c r="X838" i="2"/>
  <c r="Y838" i="2" s="1"/>
  <c r="Z838" i="2" s="1"/>
  <c r="X902" i="2"/>
  <c r="Y902" i="2" s="1"/>
  <c r="Z902" i="2" s="1"/>
  <c r="X966" i="2"/>
  <c r="Y966" i="2" s="1"/>
  <c r="Z966" i="2" s="1"/>
  <c r="X1030" i="2"/>
  <c r="Y1030" i="2" s="1"/>
  <c r="Z1030" i="2" s="1"/>
  <c r="X1094" i="2"/>
  <c r="Y1094" i="2" s="1"/>
  <c r="Z1094" i="2" s="1"/>
  <c r="X1158" i="2"/>
  <c r="Y1158" i="2" s="1"/>
  <c r="Z1158" i="2" s="1"/>
  <c r="X1222" i="2"/>
  <c r="Y1222" i="2" s="1"/>
  <c r="Z1222" i="2" s="1"/>
  <c r="X1286" i="2"/>
  <c r="Y1286" i="2" s="1"/>
  <c r="Z1286" i="2" s="1"/>
  <c r="X1350" i="2"/>
  <c r="Y1350" i="2" s="1"/>
  <c r="Z1350" i="2" s="1"/>
  <c r="X1414" i="2"/>
  <c r="Y1414" i="2" s="1"/>
  <c r="Z1414" i="2" s="1"/>
  <c r="X1478" i="2"/>
  <c r="Y1478" i="2" s="1"/>
  <c r="Z1478" i="2" s="1"/>
  <c r="X1542" i="2"/>
  <c r="Y1542" i="2" s="1"/>
  <c r="Z1542" i="2" s="1"/>
  <c r="X1606" i="2"/>
  <c r="Y1606" i="2" s="1"/>
  <c r="Z1606" i="2" s="1"/>
  <c r="X1670" i="2"/>
  <c r="Y1670" i="2" s="1"/>
  <c r="Z1670" i="2" s="1"/>
  <c r="X1734" i="2"/>
  <c r="Y1734" i="2" s="1"/>
  <c r="Z1734" i="2" s="1"/>
  <c r="X1798" i="2"/>
  <c r="Y1798" i="2" s="1"/>
  <c r="Z1798" i="2" s="1"/>
  <c r="X1862" i="2"/>
  <c r="Y1862" i="2" s="1"/>
  <c r="Z1862" i="2" s="1"/>
  <c r="X1926" i="2"/>
  <c r="Y1926" i="2" s="1"/>
  <c r="Z1926" i="2" s="1"/>
  <c r="X1990" i="2"/>
  <c r="Y1990" i="2" s="1"/>
  <c r="Z1990" i="2" s="1"/>
  <c r="X2054" i="2"/>
  <c r="Y2054" i="2" s="1"/>
  <c r="Z2054" i="2" s="1"/>
  <c r="X2118" i="2"/>
  <c r="Y2118" i="2" s="1"/>
  <c r="Z2118" i="2" s="1"/>
  <c r="X2182" i="2"/>
  <c r="Y2182" i="2" s="1"/>
  <c r="Z2182" i="2" s="1"/>
  <c r="X2246" i="2"/>
  <c r="Y2246" i="2" s="1"/>
  <c r="Z2246" i="2" s="1"/>
  <c r="X2310" i="2"/>
  <c r="Y2310" i="2" s="1"/>
  <c r="Z2310" i="2" s="1"/>
  <c r="X2374" i="2"/>
  <c r="Y2374" i="2" s="1"/>
  <c r="Z2374" i="2" s="1"/>
  <c r="X2438" i="2"/>
  <c r="Y2438" i="2" s="1"/>
  <c r="Z2438" i="2" s="1"/>
  <c r="X2502" i="2"/>
  <c r="Y2502" i="2" s="1"/>
  <c r="Z2502" i="2" s="1"/>
  <c r="X2052" i="2"/>
  <c r="Y2052" i="2" s="1"/>
  <c r="Z2052" i="2" s="1"/>
  <c r="X2068" i="2"/>
  <c r="Y2068" i="2" s="1"/>
  <c r="Z2068" i="2" s="1"/>
  <c r="X2084" i="2"/>
  <c r="Y2084" i="2" s="1"/>
  <c r="Z2084" i="2" s="1"/>
  <c r="X2100" i="2"/>
  <c r="Y2100" i="2" s="1"/>
  <c r="Z2100" i="2" s="1"/>
  <c r="X2116" i="2"/>
  <c r="Y2116" i="2" s="1"/>
  <c r="Z2116" i="2" s="1"/>
  <c r="X2132" i="2"/>
  <c r="Y2132" i="2" s="1"/>
  <c r="Z2132" i="2" s="1"/>
  <c r="X2148" i="2"/>
  <c r="Y2148" i="2" s="1"/>
  <c r="Z2148" i="2" s="1"/>
  <c r="X2164" i="2"/>
  <c r="Y2164" i="2" s="1"/>
  <c r="Z2164" i="2" s="1"/>
  <c r="X2180" i="2"/>
  <c r="Y2180" i="2" s="1"/>
  <c r="Z2180" i="2" s="1"/>
  <c r="X2196" i="2"/>
  <c r="Y2196" i="2" s="1"/>
  <c r="Z2196" i="2" s="1"/>
  <c r="X2212" i="2"/>
  <c r="Y2212" i="2" s="1"/>
  <c r="Z2212" i="2" s="1"/>
  <c r="X2228" i="2"/>
  <c r="Y2228" i="2" s="1"/>
  <c r="Z2228" i="2" s="1"/>
  <c r="X2244" i="2"/>
  <c r="Y2244" i="2" s="1"/>
  <c r="Z2244" i="2" s="1"/>
  <c r="X2260" i="2"/>
  <c r="Y2260" i="2" s="1"/>
  <c r="Z2260" i="2" s="1"/>
  <c r="X2276" i="2"/>
  <c r="Y2276" i="2" s="1"/>
  <c r="Z2276" i="2" s="1"/>
  <c r="X2292" i="2"/>
  <c r="Y2292" i="2" s="1"/>
  <c r="Z2292" i="2" s="1"/>
  <c r="X2308" i="2"/>
  <c r="Y2308" i="2" s="1"/>
  <c r="Z2308" i="2" s="1"/>
  <c r="X2324" i="2"/>
  <c r="Y2324" i="2" s="1"/>
  <c r="Z2324" i="2" s="1"/>
  <c r="X2340" i="2"/>
  <c r="Y2340" i="2" s="1"/>
  <c r="Z2340" i="2" s="1"/>
  <c r="X2356" i="2"/>
  <c r="Y2356" i="2" s="1"/>
  <c r="Z2356" i="2" s="1"/>
  <c r="X2372" i="2"/>
  <c r="Y2372" i="2" s="1"/>
  <c r="Z2372" i="2" s="1"/>
  <c r="X2388" i="2"/>
  <c r="Y2388" i="2" s="1"/>
  <c r="Z2388" i="2" s="1"/>
  <c r="X2404" i="2"/>
  <c r="Y2404" i="2" s="1"/>
  <c r="Z2404" i="2" s="1"/>
  <c r="X2420" i="2"/>
  <c r="Y2420" i="2" s="1"/>
  <c r="Z2420" i="2" s="1"/>
  <c r="X2436" i="2"/>
  <c r="Y2436" i="2" s="1"/>
  <c r="Z2436" i="2" s="1"/>
  <c r="X2452" i="2"/>
  <c r="Y2452" i="2" s="1"/>
  <c r="Z2452" i="2" s="1"/>
  <c r="X2468" i="2"/>
  <c r="Y2468" i="2" s="1"/>
  <c r="Z2468" i="2" s="1"/>
  <c r="X2484" i="2"/>
  <c r="Y2484" i="2" s="1"/>
  <c r="Z2484" i="2" s="1"/>
  <c r="X2500" i="2"/>
  <c r="Y2500" i="2" s="1"/>
  <c r="Z2500" i="2" s="1"/>
  <c r="X33" i="2"/>
  <c r="Y33" i="2" s="1"/>
  <c r="Z33" i="2" s="1"/>
  <c r="X97" i="2"/>
  <c r="Y97" i="2" s="1"/>
  <c r="Z97" i="2" s="1"/>
  <c r="X161" i="2"/>
  <c r="Y161" i="2" s="1"/>
  <c r="Z161" i="2" s="1"/>
  <c r="X225" i="2"/>
  <c r="Y225" i="2" s="1"/>
  <c r="Z225" i="2" s="1"/>
  <c r="X289" i="2"/>
  <c r="Y289" i="2" s="1"/>
  <c r="Z289" i="2" s="1"/>
  <c r="X353" i="2"/>
  <c r="Y353" i="2" s="1"/>
  <c r="Z353" i="2" s="1"/>
  <c r="X413" i="2"/>
  <c r="Y413" i="2" s="1"/>
  <c r="Z413" i="2" s="1"/>
  <c r="X441" i="2"/>
  <c r="Y441" i="2" s="1"/>
  <c r="Z441" i="2" s="1"/>
  <c r="X457" i="2"/>
  <c r="Y457" i="2" s="1"/>
  <c r="Z457" i="2" s="1"/>
  <c r="X473" i="2"/>
  <c r="Y473" i="2" s="1"/>
  <c r="Z473" i="2" s="1"/>
  <c r="X489" i="2"/>
  <c r="Y489" i="2" s="1"/>
  <c r="Z489" i="2" s="1"/>
  <c r="X505" i="2"/>
  <c r="Y505" i="2" s="1"/>
  <c r="Z505" i="2" s="1"/>
  <c r="X521" i="2"/>
  <c r="Y521" i="2" s="1"/>
  <c r="Z521" i="2" s="1"/>
  <c r="X537" i="2"/>
  <c r="Y537" i="2" s="1"/>
  <c r="Z537" i="2" s="1"/>
  <c r="X553" i="2"/>
  <c r="Y553" i="2" s="1"/>
  <c r="Z553" i="2" s="1"/>
  <c r="X569" i="2"/>
  <c r="Y569" i="2" s="1"/>
  <c r="Z569" i="2" s="1"/>
  <c r="X585" i="2"/>
  <c r="Y585" i="2" s="1"/>
  <c r="Z585" i="2" s="1"/>
  <c r="X601" i="2"/>
  <c r="Y601" i="2" s="1"/>
  <c r="Z601" i="2" s="1"/>
  <c r="X617" i="2"/>
  <c r="Y617" i="2" s="1"/>
  <c r="Z617" i="2" s="1"/>
  <c r="X633" i="2"/>
  <c r="Y633" i="2" s="1"/>
  <c r="Z633" i="2" s="1"/>
  <c r="X649" i="2"/>
  <c r="Y649" i="2" s="1"/>
  <c r="Z649" i="2" s="1"/>
  <c r="X665" i="2"/>
  <c r="Y665" i="2" s="1"/>
  <c r="Z665" i="2" s="1"/>
  <c r="X681" i="2"/>
  <c r="Y681" i="2" s="1"/>
  <c r="Z681" i="2" s="1"/>
  <c r="X697" i="2"/>
  <c r="Y697" i="2" s="1"/>
  <c r="Z697" i="2" s="1"/>
  <c r="X713" i="2"/>
  <c r="Y713" i="2" s="1"/>
  <c r="Z713" i="2" s="1"/>
  <c r="X729" i="2"/>
  <c r="Y729" i="2" s="1"/>
  <c r="Z729" i="2" s="1"/>
  <c r="X745" i="2"/>
  <c r="Y745" i="2" s="1"/>
  <c r="Z745" i="2" s="1"/>
  <c r="X761" i="2"/>
  <c r="Y761" i="2" s="1"/>
  <c r="Z761" i="2" s="1"/>
  <c r="X777" i="2"/>
  <c r="Y777" i="2" s="1"/>
  <c r="Z777" i="2" s="1"/>
  <c r="X793" i="2"/>
  <c r="Y793" i="2" s="1"/>
  <c r="Z793" i="2" s="1"/>
  <c r="X809" i="2"/>
  <c r="Y809" i="2" s="1"/>
  <c r="Z809" i="2" s="1"/>
  <c r="X825" i="2"/>
  <c r="Y825" i="2" s="1"/>
  <c r="Z825" i="2" s="1"/>
  <c r="X841" i="2"/>
  <c r="Y841" i="2" s="1"/>
  <c r="Z841" i="2" s="1"/>
  <c r="X857" i="2"/>
  <c r="Y857" i="2" s="1"/>
  <c r="Z857" i="2" s="1"/>
  <c r="X873" i="2"/>
  <c r="Y873" i="2" s="1"/>
  <c r="Z873" i="2" s="1"/>
  <c r="X889" i="2"/>
  <c r="Y889" i="2" s="1"/>
  <c r="Z889" i="2" s="1"/>
  <c r="X905" i="2"/>
  <c r="Y905" i="2" s="1"/>
  <c r="Z905" i="2" s="1"/>
  <c r="X921" i="2"/>
  <c r="Y921" i="2" s="1"/>
  <c r="Z921" i="2" s="1"/>
  <c r="X937" i="2"/>
  <c r="Y937" i="2" s="1"/>
  <c r="Z937" i="2" s="1"/>
  <c r="X953" i="2"/>
  <c r="Y953" i="2" s="1"/>
  <c r="Z953" i="2" s="1"/>
  <c r="X969" i="2"/>
  <c r="Y969" i="2" s="1"/>
  <c r="Z969" i="2" s="1"/>
  <c r="X985" i="2"/>
  <c r="Y985" i="2" s="1"/>
  <c r="Z985" i="2" s="1"/>
  <c r="X1001" i="2"/>
  <c r="Y1001" i="2" s="1"/>
  <c r="Z1001" i="2" s="1"/>
  <c r="X1017" i="2"/>
  <c r="Y1017" i="2" s="1"/>
  <c r="Z1017" i="2" s="1"/>
  <c r="X1033" i="2"/>
  <c r="Y1033" i="2" s="1"/>
  <c r="Z1033" i="2" s="1"/>
  <c r="X1049" i="2"/>
  <c r="Y1049" i="2" s="1"/>
  <c r="Z1049" i="2" s="1"/>
  <c r="X1065" i="2"/>
  <c r="Y1065" i="2" s="1"/>
  <c r="Z1065" i="2" s="1"/>
  <c r="X1081" i="2"/>
  <c r="Y1081" i="2" s="1"/>
  <c r="Z1081" i="2" s="1"/>
  <c r="X1097" i="2"/>
  <c r="Y1097" i="2" s="1"/>
  <c r="Z1097" i="2" s="1"/>
  <c r="X1113" i="2"/>
  <c r="Y1113" i="2" s="1"/>
  <c r="Z1113" i="2" s="1"/>
  <c r="X1129" i="2"/>
  <c r="Y1129" i="2" s="1"/>
  <c r="Z1129" i="2" s="1"/>
  <c r="X1145" i="2"/>
  <c r="Y1145" i="2" s="1"/>
  <c r="Z1145" i="2" s="1"/>
  <c r="X1161" i="2"/>
  <c r="Y1161" i="2" s="1"/>
  <c r="Z1161" i="2" s="1"/>
  <c r="X1177" i="2"/>
  <c r="Y1177" i="2" s="1"/>
  <c r="Z1177" i="2" s="1"/>
  <c r="X1193" i="2"/>
  <c r="Y1193" i="2" s="1"/>
  <c r="Z1193" i="2" s="1"/>
  <c r="X1209" i="2"/>
  <c r="Y1209" i="2" s="1"/>
  <c r="Z1209" i="2" s="1"/>
  <c r="X1225" i="2"/>
  <c r="Y1225" i="2" s="1"/>
  <c r="Z1225" i="2" s="1"/>
  <c r="X1241" i="2"/>
  <c r="Y1241" i="2" s="1"/>
  <c r="Z1241" i="2" s="1"/>
  <c r="X1257" i="2"/>
  <c r="Y1257" i="2" s="1"/>
  <c r="Z1257" i="2" s="1"/>
  <c r="X1273" i="2"/>
  <c r="Y1273" i="2" s="1"/>
  <c r="Z1273" i="2" s="1"/>
  <c r="X1289" i="2"/>
  <c r="Y1289" i="2" s="1"/>
  <c r="Z1289" i="2" s="1"/>
  <c r="X1305" i="2"/>
  <c r="Y1305" i="2" s="1"/>
  <c r="Z1305" i="2" s="1"/>
  <c r="X1321" i="2"/>
  <c r="Y1321" i="2" s="1"/>
  <c r="Z1321" i="2" s="1"/>
  <c r="X1337" i="2"/>
  <c r="Y1337" i="2" s="1"/>
  <c r="Z1337" i="2" s="1"/>
  <c r="X1353" i="2"/>
  <c r="Y1353" i="2" s="1"/>
  <c r="Z1353" i="2" s="1"/>
  <c r="X1369" i="2"/>
  <c r="Y1369" i="2" s="1"/>
  <c r="Z1369" i="2" s="1"/>
  <c r="X1385" i="2"/>
  <c r="Y1385" i="2" s="1"/>
  <c r="Z1385" i="2" s="1"/>
  <c r="X1401" i="2"/>
  <c r="Y1401" i="2" s="1"/>
  <c r="Z1401" i="2" s="1"/>
  <c r="X1417" i="2"/>
  <c r="Y1417" i="2" s="1"/>
  <c r="Z1417" i="2" s="1"/>
  <c r="X1433" i="2"/>
  <c r="Y1433" i="2" s="1"/>
  <c r="Z1433" i="2" s="1"/>
  <c r="X1449" i="2"/>
  <c r="Y1449" i="2" s="1"/>
  <c r="Z1449" i="2" s="1"/>
  <c r="X1465" i="2"/>
  <c r="Y1465" i="2" s="1"/>
  <c r="Z1465" i="2" s="1"/>
  <c r="X1481" i="2"/>
  <c r="Y1481" i="2" s="1"/>
  <c r="Z1481" i="2" s="1"/>
  <c r="X1497" i="2"/>
  <c r="Y1497" i="2" s="1"/>
  <c r="Z1497" i="2" s="1"/>
  <c r="X1513" i="2"/>
  <c r="Y1513" i="2" s="1"/>
  <c r="Z1513" i="2" s="1"/>
  <c r="X1529" i="2"/>
  <c r="Y1529" i="2" s="1"/>
  <c r="Z1529" i="2" s="1"/>
  <c r="X1545" i="2"/>
  <c r="Y1545" i="2" s="1"/>
  <c r="Z1545" i="2" s="1"/>
  <c r="X1561" i="2"/>
  <c r="Y1561" i="2" s="1"/>
  <c r="Z1561" i="2" s="1"/>
  <c r="X1577" i="2"/>
  <c r="Y1577" i="2" s="1"/>
  <c r="Z1577" i="2" s="1"/>
  <c r="X1593" i="2"/>
  <c r="Y1593" i="2" s="1"/>
  <c r="Z1593" i="2" s="1"/>
  <c r="X1609" i="2"/>
  <c r="Y1609" i="2" s="1"/>
  <c r="Z1609" i="2" s="1"/>
  <c r="X1625" i="2"/>
  <c r="Y1625" i="2" s="1"/>
  <c r="Z1625" i="2" s="1"/>
  <c r="X1641" i="2"/>
  <c r="Y1641" i="2" s="1"/>
  <c r="Z1641" i="2" s="1"/>
  <c r="X1657" i="2"/>
  <c r="Y1657" i="2" s="1"/>
  <c r="Z1657" i="2" s="1"/>
  <c r="X1673" i="2"/>
  <c r="Y1673" i="2" s="1"/>
  <c r="Z1673" i="2" s="1"/>
  <c r="X1689" i="2"/>
  <c r="Y1689" i="2" s="1"/>
  <c r="Z1689" i="2" s="1"/>
  <c r="X1705" i="2"/>
  <c r="Y1705" i="2" s="1"/>
  <c r="Z1705" i="2" s="1"/>
  <c r="X1721" i="2"/>
  <c r="Y1721" i="2" s="1"/>
  <c r="Z1721" i="2" s="1"/>
  <c r="X1737" i="2"/>
  <c r="Y1737" i="2" s="1"/>
  <c r="Z1737" i="2" s="1"/>
  <c r="X1753" i="2"/>
  <c r="Y1753" i="2" s="1"/>
  <c r="Z1753" i="2" s="1"/>
  <c r="X1769" i="2"/>
  <c r="Y1769" i="2" s="1"/>
  <c r="Z1769" i="2" s="1"/>
  <c r="X1785" i="2"/>
  <c r="Y1785" i="2" s="1"/>
  <c r="Z1785" i="2" s="1"/>
  <c r="X1801" i="2"/>
  <c r="Y1801" i="2" s="1"/>
  <c r="Z1801" i="2" s="1"/>
  <c r="X1817" i="2"/>
  <c r="Y1817" i="2" s="1"/>
  <c r="Z1817" i="2" s="1"/>
  <c r="X1833" i="2"/>
  <c r="Y1833" i="2" s="1"/>
  <c r="Z1833" i="2" s="1"/>
  <c r="X1849" i="2"/>
  <c r="Y1849" i="2" s="1"/>
  <c r="Z1849" i="2" s="1"/>
  <c r="X1865" i="2"/>
  <c r="Y1865" i="2" s="1"/>
  <c r="Z1865" i="2" s="1"/>
  <c r="X1881" i="2"/>
  <c r="Y1881" i="2" s="1"/>
  <c r="Z1881" i="2" s="1"/>
  <c r="X1897" i="2"/>
  <c r="Y1897" i="2" s="1"/>
  <c r="Z1897" i="2" s="1"/>
  <c r="X1913" i="2"/>
  <c r="Y1913" i="2" s="1"/>
  <c r="Z1913" i="2" s="1"/>
  <c r="X1929" i="2"/>
  <c r="Y1929" i="2" s="1"/>
  <c r="Z1929" i="2" s="1"/>
  <c r="X1945" i="2"/>
  <c r="Y1945" i="2" s="1"/>
  <c r="Z1945" i="2" s="1"/>
  <c r="X1961" i="2"/>
  <c r="Y1961" i="2" s="1"/>
  <c r="Z1961" i="2" s="1"/>
  <c r="X1977" i="2"/>
  <c r="Y1977" i="2" s="1"/>
  <c r="Z1977" i="2" s="1"/>
  <c r="X1993" i="2"/>
  <c r="Y1993" i="2" s="1"/>
  <c r="Z1993" i="2" s="1"/>
  <c r="X2009" i="2"/>
  <c r="Y2009" i="2" s="1"/>
  <c r="Z2009" i="2" s="1"/>
  <c r="X2025" i="2"/>
  <c r="Y2025" i="2" s="1"/>
  <c r="Z2025" i="2" s="1"/>
  <c r="X2041" i="2"/>
  <c r="Y2041" i="2" s="1"/>
  <c r="Z2041" i="2" s="1"/>
  <c r="X2057" i="2"/>
  <c r="Y2057" i="2" s="1"/>
  <c r="Z2057" i="2" s="1"/>
  <c r="X2073" i="2"/>
  <c r="Y2073" i="2" s="1"/>
  <c r="Z2073" i="2" s="1"/>
  <c r="X2089" i="2"/>
  <c r="Y2089" i="2" s="1"/>
  <c r="Z2089" i="2" s="1"/>
  <c r="X2105" i="2"/>
  <c r="Y2105" i="2" s="1"/>
  <c r="Z2105" i="2" s="1"/>
  <c r="X2121" i="2"/>
  <c r="Y2121" i="2" s="1"/>
  <c r="Z2121" i="2" s="1"/>
  <c r="X2137" i="2"/>
  <c r="Y2137" i="2" s="1"/>
  <c r="Z2137" i="2" s="1"/>
  <c r="X2153" i="2"/>
  <c r="Y2153" i="2" s="1"/>
  <c r="Z2153" i="2" s="1"/>
  <c r="X2169" i="2"/>
  <c r="Y2169" i="2" s="1"/>
  <c r="Z2169" i="2" s="1"/>
  <c r="X2185" i="2"/>
  <c r="Y2185" i="2" s="1"/>
  <c r="Z2185" i="2" s="1"/>
  <c r="X2201" i="2"/>
  <c r="Y2201" i="2" s="1"/>
  <c r="Z2201" i="2" s="1"/>
  <c r="X2217" i="2"/>
  <c r="Y2217" i="2" s="1"/>
  <c r="Z2217" i="2" s="1"/>
  <c r="X2233" i="2"/>
  <c r="Y2233" i="2" s="1"/>
  <c r="Z2233" i="2" s="1"/>
  <c r="X2249" i="2"/>
  <c r="Y2249" i="2" s="1"/>
  <c r="Z2249" i="2" s="1"/>
  <c r="X2265" i="2"/>
  <c r="Y2265" i="2" s="1"/>
  <c r="Z2265" i="2" s="1"/>
  <c r="X2281" i="2"/>
  <c r="Y2281" i="2" s="1"/>
  <c r="Z2281" i="2" s="1"/>
  <c r="X2297" i="2"/>
  <c r="Y2297" i="2" s="1"/>
  <c r="Z2297" i="2" s="1"/>
  <c r="X2313" i="2"/>
  <c r="Y2313" i="2" s="1"/>
  <c r="Z2313" i="2" s="1"/>
  <c r="X2329" i="2"/>
  <c r="Y2329" i="2" s="1"/>
  <c r="Z2329" i="2" s="1"/>
  <c r="X2345" i="2"/>
  <c r="Y2345" i="2" s="1"/>
  <c r="Z2345" i="2" s="1"/>
  <c r="X2361" i="2"/>
  <c r="Y2361" i="2" s="1"/>
  <c r="Z2361" i="2" s="1"/>
  <c r="X2377" i="2"/>
  <c r="Y2377" i="2" s="1"/>
  <c r="Z2377" i="2" s="1"/>
  <c r="X2393" i="2"/>
  <c r="Y2393" i="2" s="1"/>
  <c r="Z2393" i="2" s="1"/>
  <c r="X2409" i="2"/>
  <c r="Y2409" i="2" s="1"/>
  <c r="Z2409" i="2" s="1"/>
  <c r="X2425" i="2"/>
  <c r="Y2425" i="2" s="1"/>
  <c r="Z2425" i="2" s="1"/>
  <c r="X2441" i="2"/>
  <c r="Y2441" i="2" s="1"/>
  <c r="Z2441" i="2" s="1"/>
  <c r="X2457" i="2"/>
  <c r="Y2457" i="2" s="1"/>
  <c r="Z2457" i="2" s="1"/>
  <c r="X2473" i="2"/>
  <c r="Y2473" i="2" s="1"/>
  <c r="Z2473" i="2" s="1"/>
  <c r="X2489" i="2"/>
  <c r="Y2489" i="2" s="1"/>
  <c r="Z2489" i="2" s="1"/>
  <c r="X2505" i="2"/>
  <c r="Y2505" i="2" s="1"/>
  <c r="Z2505" i="2" s="1"/>
  <c r="X53" i="2"/>
  <c r="Y53" i="2" s="1"/>
  <c r="Z53" i="2" s="1"/>
  <c r="X117" i="2"/>
  <c r="Y117" i="2" s="1"/>
  <c r="Z117" i="2" s="1"/>
  <c r="X181" i="2"/>
  <c r="Y181" i="2" s="1"/>
  <c r="Z181" i="2" s="1"/>
  <c r="X245" i="2"/>
  <c r="Y245" i="2" s="1"/>
  <c r="Z245" i="2" s="1"/>
  <c r="X309" i="2"/>
  <c r="Y309" i="2" s="1"/>
  <c r="Z309" i="2" s="1"/>
  <c r="X373" i="2"/>
  <c r="Y373" i="2" s="1"/>
  <c r="Z373" i="2" s="1"/>
  <c r="X442" i="2"/>
  <c r="Y442" i="2" s="1"/>
  <c r="Z442" i="2" s="1"/>
  <c r="X506" i="2"/>
  <c r="Y506" i="2" s="1"/>
  <c r="Z506" i="2" s="1"/>
  <c r="X570" i="2"/>
  <c r="Y570" i="2" s="1"/>
  <c r="Z570" i="2" s="1"/>
  <c r="X634" i="2"/>
  <c r="Y634" i="2" s="1"/>
  <c r="Z634" i="2" s="1"/>
  <c r="X698" i="2"/>
  <c r="Y698" i="2" s="1"/>
  <c r="Z698" i="2" s="1"/>
  <c r="X762" i="2"/>
  <c r="Y762" i="2" s="1"/>
  <c r="Z762" i="2" s="1"/>
  <c r="X826" i="2"/>
  <c r="Y826" i="2" s="1"/>
  <c r="Z826" i="2" s="1"/>
  <c r="X890" i="2"/>
  <c r="Y890" i="2" s="1"/>
  <c r="Z890" i="2" s="1"/>
  <c r="X954" i="2"/>
  <c r="Y954" i="2" s="1"/>
  <c r="Z954" i="2" s="1"/>
  <c r="X1018" i="2"/>
  <c r="Y1018" i="2" s="1"/>
  <c r="Z1018" i="2" s="1"/>
  <c r="X1082" i="2"/>
  <c r="Y1082" i="2" s="1"/>
  <c r="Z1082" i="2" s="1"/>
  <c r="X1146" i="2"/>
  <c r="Y1146" i="2" s="1"/>
  <c r="Z1146" i="2" s="1"/>
  <c r="X1210" i="2"/>
  <c r="Y1210" i="2" s="1"/>
  <c r="Z1210" i="2" s="1"/>
  <c r="X1274" i="2"/>
  <c r="Y1274" i="2" s="1"/>
  <c r="Z1274" i="2" s="1"/>
  <c r="X1338" i="2"/>
  <c r="Y1338" i="2" s="1"/>
  <c r="Z1338" i="2" s="1"/>
  <c r="X1402" i="2"/>
  <c r="Y1402" i="2" s="1"/>
  <c r="Z1402" i="2" s="1"/>
  <c r="X1466" i="2"/>
  <c r="Y1466" i="2" s="1"/>
  <c r="Z1466" i="2" s="1"/>
  <c r="X1530" i="2"/>
  <c r="Y1530" i="2" s="1"/>
  <c r="Z1530" i="2" s="1"/>
  <c r="X1594" i="2"/>
  <c r="Y1594" i="2" s="1"/>
  <c r="Z1594" i="2" s="1"/>
  <c r="X1658" i="2"/>
  <c r="Y1658" i="2" s="1"/>
  <c r="Z1658" i="2" s="1"/>
  <c r="X1722" i="2"/>
  <c r="Y1722" i="2" s="1"/>
  <c r="Z1722" i="2" s="1"/>
  <c r="X1786" i="2"/>
  <c r="Y1786" i="2" s="1"/>
  <c r="Z1786" i="2" s="1"/>
  <c r="X1850" i="2"/>
  <c r="Y1850" i="2" s="1"/>
  <c r="Z1850" i="2" s="1"/>
  <c r="X1914" i="2"/>
  <c r="Y1914" i="2" s="1"/>
  <c r="Z1914" i="2" s="1"/>
  <c r="X1978" i="2"/>
  <c r="Y1978" i="2" s="1"/>
  <c r="Z1978" i="2" s="1"/>
  <c r="X2042" i="2"/>
  <c r="Y2042" i="2" s="1"/>
  <c r="Z2042" i="2" s="1"/>
  <c r="X2106" i="2"/>
  <c r="Y2106" i="2" s="1"/>
  <c r="Z2106" i="2" s="1"/>
  <c r="X2170" i="2"/>
  <c r="Y2170" i="2" s="1"/>
  <c r="Z2170" i="2" s="1"/>
  <c r="X2234" i="2"/>
  <c r="Y2234" i="2" s="1"/>
  <c r="Z2234" i="2" s="1"/>
  <c r="X2298" i="2"/>
  <c r="Y2298" i="2" s="1"/>
  <c r="Z2298" i="2" s="1"/>
  <c r="X2362" i="2"/>
  <c r="Y2362" i="2" s="1"/>
  <c r="Z2362" i="2" s="1"/>
  <c r="X2426" i="2"/>
  <c r="Y2426" i="2" s="1"/>
  <c r="Z2426" i="2" s="1"/>
  <c r="X2490" i="2"/>
  <c r="Y2490" i="2" s="1"/>
  <c r="Z2490" i="2" s="1"/>
  <c r="X462" i="2"/>
  <c r="Y462" i="2" s="1"/>
  <c r="Z462" i="2" s="1"/>
  <c r="X526" i="2"/>
  <c r="Y526" i="2" s="1"/>
  <c r="Z526" i="2" s="1"/>
  <c r="X590" i="2"/>
  <c r="Y590" i="2" s="1"/>
  <c r="Z590" i="2" s="1"/>
  <c r="X654" i="2"/>
  <c r="Y654" i="2" s="1"/>
  <c r="Z654" i="2" s="1"/>
  <c r="X718" i="2"/>
  <c r="Y718" i="2" s="1"/>
  <c r="Z718" i="2" s="1"/>
  <c r="X782" i="2"/>
  <c r="Y782" i="2" s="1"/>
  <c r="Z782" i="2" s="1"/>
  <c r="X846" i="2"/>
  <c r="Y846" i="2" s="1"/>
  <c r="Z846" i="2" s="1"/>
  <c r="X910" i="2"/>
  <c r="Y910" i="2" s="1"/>
  <c r="Z910" i="2" s="1"/>
  <c r="X974" i="2"/>
  <c r="Y974" i="2" s="1"/>
  <c r="Z974" i="2" s="1"/>
  <c r="X1038" i="2"/>
  <c r="Y1038" i="2" s="1"/>
  <c r="Z1038" i="2" s="1"/>
  <c r="X1102" i="2"/>
  <c r="Y1102" i="2" s="1"/>
  <c r="Z1102" i="2" s="1"/>
  <c r="X1166" i="2"/>
  <c r="Y1166" i="2" s="1"/>
  <c r="Z1166" i="2" s="1"/>
  <c r="X1230" i="2"/>
  <c r="Y1230" i="2" s="1"/>
  <c r="Z1230" i="2" s="1"/>
  <c r="X1294" i="2"/>
  <c r="Y1294" i="2" s="1"/>
  <c r="Z1294" i="2" s="1"/>
  <c r="X1358" i="2"/>
  <c r="Y1358" i="2" s="1"/>
  <c r="Z1358" i="2" s="1"/>
  <c r="X1422" i="2"/>
  <c r="Y1422" i="2" s="1"/>
  <c r="Z1422" i="2" s="1"/>
  <c r="X1486" i="2"/>
  <c r="Y1486" i="2" s="1"/>
  <c r="Z1486" i="2" s="1"/>
  <c r="X1550" i="2"/>
  <c r="Y1550" i="2" s="1"/>
  <c r="Z1550" i="2" s="1"/>
  <c r="X1614" i="2"/>
  <c r="Y1614" i="2" s="1"/>
  <c r="Z1614" i="2" s="1"/>
  <c r="X1678" i="2"/>
  <c r="Y1678" i="2" s="1"/>
  <c r="Z1678" i="2" s="1"/>
  <c r="X1742" i="2"/>
  <c r="Y1742" i="2" s="1"/>
  <c r="Z1742" i="2" s="1"/>
  <c r="X1806" i="2"/>
  <c r="Y1806" i="2" s="1"/>
  <c r="Z1806" i="2" s="1"/>
  <c r="X1870" i="2"/>
  <c r="Y1870" i="2" s="1"/>
  <c r="Z1870" i="2" s="1"/>
  <c r="X1934" i="2"/>
  <c r="Y1934" i="2" s="1"/>
  <c r="Z1934" i="2" s="1"/>
  <c r="X1998" i="2"/>
  <c r="Y1998" i="2" s="1"/>
  <c r="Z1998" i="2" s="1"/>
  <c r="X2062" i="2"/>
  <c r="Y2062" i="2" s="1"/>
  <c r="Z2062" i="2" s="1"/>
  <c r="X2126" i="2"/>
  <c r="Y2126" i="2" s="1"/>
  <c r="Z2126" i="2" s="1"/>
  <c r="X2190" i="2"/>
  <c r="Y2190" i="2" s="1"/>
  <c r="Z2190" i="2" s="1"/>
  <c r="X2254" i="2"/>
  <c r="Y2254" i="2" s="1"/>
  <c r="Z2254" i="2" s="1"/>
  <c r="X2318" i="2"/>
  <c r="Y2318" i="2" s="1"/>
  <c r="Z2318" i="2" s="1"/>
  <c r="X2382" i="2"/>
  <c r="Y2382" i="2" s="1"/>
  <c r="Z2382" i="2" s="1"/>
  <c r="X2446" i="2"/>
  <c r="Y2446" i="2" s="1"/>
  <c r="Z2446" i="2" s="1"/>
  <c r="X431" i="2"/>
  <c r="Y431" i="2" s="1"/>
  <c r="Z431" i="2" s="1"/>
  <c r="X498" i="2"/>
  <c r="Y498" i="2" s="1"/>
  <c r="Z498" i="2" s="1"/>
  <c r="X562" i="2"/>
  <c r="Y562" i="2" s="1"/>
  <c r="Z562" i="2" s="1"/>
  <c r="X626" i="2"/>
  <c r="Y626" i="2" s="1"/>
  <c r="Z626" i="2" s="1"/>
  <c r="X690" i="2"/>
  <c r="Y690" i="2" s="1"/>
  <c r="Z690" i="2" s="1"/>
  <c r="X754" i="2"/>
  <c r="Y754" i="2" s="1"/>
  <c r="Z754" i="2" s="1"/>
  <c r="X818" i="2"/>
  <c r="Y818" i="2" s="1"/>
  <c r="Z818" i="2" s="1"/>
  <c r="X882" i="2"/>
  <c r="Y882" i="2" s="1"/>
  <c r="Z882" i="2" s="1"/>
  <c r="X946" i="2"/>
  <c r="Y946" i="2" s="1"/>
  <c r="Z946" i="2" s="1"/>
  <c r="X1010" i="2"/>
  <c r="Y1010" i="2" s="1"/>
  <c r="Z1010" i="2" s="1"/>
  <c r="X1074" i="2"/>
  <c r="Y1074" i="2" s="1"/>
  <c r="Z1074" i="2" s="1"/>
  <c r="X1138" i="2"/>
  <c r="Y1138" i="2" s="1"/>
  <c r="Z1138" i="2" s="1"/>
  <c r="X1202" i="2"/>
  <c r="Y1202" i="2" s="1"/>
  <c r="Z1202" i="2" s="1"/>
  <c r="X1266" i="2"/>
  <c r="Y1266" i="2" s="1"/>
  <c r="Z1266" i="2" s="1"/>
  <c r="X1330" i="2"/>
  <c r="Y1330" i="2" s="1"/>
  <c r="Z1330" i="2" s="1"/>
  <c r="X1394" i="2"/>
  <c r="Y1394" i="2" s="1"/>
  <c r="Z1394" i="2" s="1"/>
  <c r="X1458" i="2"/>
  <c r="Y1458" i="2" s="1"/>
  <c r="Z1458" i="2" s="1"/>
  <c r="X1522" i="2"/>
  <c r="Y1522" i="2" s="1"/>
  <c r="Z1522" i="2" s="1"/>
  <c r="X1586" i="2"/>
  <c r="Y1586" i="2" s="1"/>
  <c r="Z1586" i="2" s="1"/>
  <c r="X1650" i="2"/>
  <c r="Y1650" i="2" s="1"/>
  <c r="Z1650" i="2" s="1"/>
  <c r="X1714" i="2"/>
  <c r="Y1714" i="2" s="1"/>
  <c r="Z1714" i="2" s="1"/>
  <c r="X1778" i="2"/>
  <c r="Y1778" i="2" s="1"/>
  <c r="Z1778" i="2" s="1"/>
  <c r="X1842" i="2"/>
  <c r="Y1842" i="2" s="1"/>
  <c r="Z1842" i="2" s="1"/>
  <c r="X1906" i="2"/>
  <c r="Y1906" i="2" s="1"/>
  <c r="Z1906" i="2" s="1"/>
  <c r="X1970" i="2"/>
  <c r="Y1970" i="2" s="1"/>
  <c r="Z1970" i="2" s="1"/>
  <c r="X2034" i="2"/>
  <c r="Y2034" i="2" s="1"/>
  <c r="Z2034" i="2" s="1"/>
  <c r="X2098" i="2"/>
  <c r="Y2098" i="2" s="1"/>
  <c r="Z2098" i="2" s="1"/>
  <c r="X2162" i="2"/>
  <c r="Y2162" i="2" s="1"/>
  <c r="Z2162" i="2" s="1"/>
  <c r="X2226" i="2"/>
  <c r="Y2226" i="2" s="1"/>
  <c r="Z2226" i="2" s="1"/>
  <c r="X2290" i="2"/>
  <c r="Y2290" i="2" s="1"/>
  <c r="Z2290" i="2" s="1"/>
  <c r="X2354" i="2"/>
  <c r="Y2354" i="2" s="1"/>
  <c r="Z2354" i="2" s="1"/>
  <c r="X2418" i="2"/>
  <c r="Y2418" i="2" s="1"/>
  <c r="Z2418" i="2" s="1"/>
  <c r="X2482" i="2"/>
  <c r="Y2482" i="2" s="1"/>
  <c r="Z2482" i="2" s="1"/>
  <c r="X470" i="2"/>
  <c r="Y470" i="2" s="1"/>
  <c r="Z470" i="2" s="1"/>
  <c r="X534" i="2"/>
  <c r="Y534" i="2" s="1"/>
  <c r="Z534" i="2" s="1"/>
  <c r="X598" i="2"/>
  <c r="Y598" i="2" s="1"/>
  <c r="Z598" i="2" s="1"/>
  <c r="X662" i="2"/>
  <c r="Y662" i="2" s="1"/>
  <c r="Z662" i="2" s="1"/>
  <c r="X726" i="2"/>
  <c r="Y726" i="2" s="1"/>
  <c r="Z726" i="2" s="1"/>
  <c r="X790" i="2"/>
  <c r="Y790" i="2" s="1"/>
  <c r="Z790" i="2" s="1"/>
  <c r="X854" i="2"/>
  <c r="Y854" i="2" s="1"/>
  <c r="Z854" i="2" s="1"/>
  <c r="X918" i="2"/>
  <c r="Y918" i="2" s="1"/>
  <c r="Z918" i="2" s="1"/>
  <c r="X982" i="2"/>
  <c r="Y982" i="2" s="1"/>
  <c r="Z982" i="2" s="1"/>
  <c r="X1046" i="2"/>
  <c r="Y1046" i="2" s="1"/>
  <c r="Z1046" i="2" s="1"/>
  <c r="X1110" i="2"/>
  <c r="Y1110" i="2" s="1"/>
  <c r="Z1110" i="2" s="1"/>
  <c r="X1174" i="2"/>
  <c r="Y1174" i="2" s="1"/>
  <c r="Z1174" i="2" s="1"/>
  <c r="X1238" i="2"/>
  <c r="Y1238" i="2" s="1"/>
  <c r="Z1238" i="2" s="1"/>
  <c r="X1302" i="2"/>
  <c r="Y1302" i="2" s="1"/>
  <c r="Z1302" i="2" s="1"/>
  <c r="X1366" i="2"/>
  <c r="Y1366" i="2" s="1"/>
  <c r="Z1366" i="2" s="1"/>
  <c r="X1430" i="2"/>
  <c r="Y1430" i="2" s="1"/>
  <c r="Z1430" i="2" s="1"/>
  <c r="X1494" i="2"/>
  <c r="Y1494" i="2" s="1"/>
  <c r="Z1494" i="2" s="1"/>
  <c r="X1558" i="2"/>
  <c r="Y1558" i="2" s="1"/>
  <c r="Z1558" i="2" s="1"/>
  <c r="X1622" i="2"/>
  <c r="Y1622" i="2" s="1"/>
  <c r="Z1622" i="2" s="1"/>
  <c r="X1686" i="2"/>
  <c r="Y1686" i="2" s="1"/>
  <c r="Z1686" i="2" s="1"/>
  <c r="X1750" i="2"/>
  <c r="Y1750" i="2" s="1"/>
  <c r="Z1750" i="2" s="1"/>
  <c r="X1814" i="2"/>
  <c r="Y1814" i="2" s="1"/>
  <c r="Z1814" i="2" s="1"/>
  <c r="X1878" i="2"/>
  <c r="Y1878" i="2" s="1"/>
  <c r="Z1878" i="2" s="1"/>
  <c r="X1942" i="2"/>
  <c r="Y1942" i="2" s="1"/>
  <c r="Z1942" i="2" s="1"/>
  <c r="X2006" i="2"/>
  <c r="Y2006" i="2" s="1"/>
  <c r="Z2006" i="2" s="1"/>
  <c r="X2070" i="2"/>
  <c r="Y2070" i="2" s="1"/>
  <c r="Z2070" i="2" s="1"/>
  <c r="X2134" i="2"/>
  <c r="Y2134" i="2" s="1"/>
  <c r="Z2134" i="2" s="1"/>
  <c r="X2198" i="2"/>
  <c r="Y2198" i="2" s="1"/>
  <c r="Z2198" i="2" s="1"/>
  <c r="X2262" i="2"/>
  <c r="Y2262" i="2" s="1"/>
  <c r="Z2262" i="2" s="1"/>
  <c r="X2326" i="2"/>
  <c r="Y2326" i="2" s="1"/>
  <c r="Z2326" i="2" s="1"/>
  <c r="X2390" i="2"/>
  <c r="Y2390" i="2" s="1"/>
  <c r="Z2390" i="2" s="1"/>
  <c r="X2454" i="2"/>
  <c r="Y2454" i="2" s="1"/>
  <c r="Z2454" i="2" s="1"/>
  <c r="X2056" i="2"/>
  <c r="Y2056" i="2" s="1"/>
  <c r="Z2056" i="2" s="1"/>
  <c r="X2072" i="2"/>
  <c r="Y2072" i="2" s="1"/>
  <c r="Z2072" i="2" s="1"/>
  <c r="X2088" i="2"/>
  <c r="Y2088" i="2" s="1"/>
  <c r="Z2088" i="2" s="1"/>
  <c r="X2104" i="2"/>
  <c r="Y2104" i="2" s="1"/>
  <c r="Z2104" i="2" s="1"/>
  <c r="X2120" i="2"/>
  <c r="Y2120" i="2" s="1"/>
  <c r="Z2120" i="2" s="1"/>
  <c r="X2136" i="2"/>
  <c r="Y2136" i="2" s="1"/>
  <c r="Z2136" i="2" s="1"/>
  <c r="X2152" i="2"/>
  <c r="Y2152" i="2" s="1"/>
  <c r="Z2152" i="2" s="1"/>
  <c r="X2168" i="2"/>
  <c r="Y2168" i="2" s="1"/>
  <c r="Z2168" i="2" s="1"/>
  <c r="X2184" i="2"/>
  <c r="Y2184" i="2" s="1"/>
  <c r="Z2184" i="2" s="1"/>
  <c r="X2200" i="2"/>
  <c r="Y2200" i="2" s="1"/>
  <c r="Z2200" i="2" s="1"/>
  <c r="X2216" i="2"/>
  <c r="Y2216" i="2" s="1"/>
  <c r="Z2216" i="2" s="1"/>
  <c r="X2232" i="2"/>
  <c r="Y2232" i="2" s="1"/>
  <c r="Z2232" i="2" s="1"/>
  <c r="X2248" i="2"/>
  <c r="Y2248" i="2" s="1"/>
  <c r="Z2248" i="2" s="1"/>
  <c r="X2264" i="2"/>
  <c r="Y2264" i="2" s="1"/>
  <c r="Z2264" i="2" s="1"/>
  <c r="X2280" i="2"/>
  <c r="Y2280" i="2" s="1"/>
  <c r="Z2280" i="2" s="1"/>
  <c r="X2296" i="2"/>
  <c r="Y2296" i="2" s="1"/>
  <c r="Z2296" i="2" s="1"/>
  <c r="X2312" i="2"/>
  <c r="Y2312" i="2" s="1"/>
  <c r="Z2312" i="2" s="1"/>
  <c r="X2328" i="2"/>
  <c r="Y2328" i="2" s="1"/>
  <c r="Z2328" i="2" s="1"/>
  <c r="X2344" i="2"/>
  <c r="Y2344" i="2" s="1"/>
  <c r="Z2344" i="2" s="1"/>
  <c r="X2360" i="2"/>
  <c r="Y2360" i="2" s="1"/>
  <c r="Z2360" i="2" s="1"/>
  <c r="X2376" i="2"/>
  <c r="Y2376" i="2" s="1"/>
  <c r="Z2376" i="2" s="1"/>
  <c r="X2392" i="2"/>
  <c r="Y2392" i="2" s="1"/>
  <c r="Z2392" i="2" s="1"/>
  <c r="X2408" i="2"/>
  <c r="Y2408" i="2" s="1"/>
  <c r="Z2408" i="2" s="1"/>
  <c r="X2424" i="2"/>
  <c r="Y2424" i="2" s="1"/>
  <c r="Z2424" i="2" s="1"/>
  <c r="X2440" i="2"/>
  <c r="Y2440" i="2" s="1"/>
  <c r="Z2440" i="2" s="1"/>
  <c r="X2456" i="2"/>
  <c r="Y2456" i="2" s="1"/>
  <c r="Z2456" i="2" s="1"/>
  <c r="X2472" i="2"/>
  <c r="Y2472" i="2" s="1"/>
  <c r="Z2472" i="2" s="1"/>
  <c r="X2488" i="2"/>
  <c r="Y2488" i="2" s="1"/>
  <c r="Z2488" i="2" s="1"/>
  <c r="X2504" i="2"/>
  <c r="Y2504" i="2" s="1"/>
  <c r="Z2504" i="2" s="1"/>
  <c r="X49" i="2"/>
  <c r="Y49" i="2" s="1"/>
  <c r="Z49" i="2" s="1"/>
  <c r="X113" i="2"/>
  <c r="Y113" i="2" s="1"/>
  <c r="Z113" i="2" s="1"/>
  <c r="X177" i="2"/>
  <c r="Y177" i="2" s="1"/>
  <c r="Z177" i="2" s="1"/>
  <c r="X241" i="2"/>
  <c r="Y241" i="2" s="1"/>
  <c r="Z241" i="2" s="1"/>
  <c r="X305" i="2"/>
  <c r="Y305" i="2" s="1"/>
  <c r="Z305" i="2" s="1"/>
  <c r="X369" i="2"/>
  <c r="Y369" i="2" s="1"/>
  <c r="Z369" i="2" s="1"/>
  <c r="X421" i="2"/>
  <c r="Y421" i="2" s="1"/>
  <c r="Z421" i="2" s="1"/>
  <c r="X445" i="2"/>
  <c r="Y445" i="2" s="1"/>
  <c r="Z445" i="2" s="1"/>
  <c r="X461" i="2"/>
  <c r="Y461" i="2" s="1"/>
  <c r="Z461" i="2" s="1"/>
  <c r="X477" i="2"/>
  <c r="Y477" i="2" s="1"/>
  <c r="Z477" i="2" s="1"/>
  <c r="X493" i="2"/>
  <c r="Y493" i="2" s="1"/>
  <c r="Z493" i="2" s="1"/>
  <c r="X509" i="2"/>
  <c r="Y509" i="2" s="1"/>
  <c r="Z509" i="2" s="1"/>
  <c r="X525" i="2"/>
  <c r="Y525" i="2" s="1"/>
  <c r="Z525" i="2" s="1"/>
  <c r="X541" i="2"/>
  <c r="Y541" i="2" s="1"/>
  <c r="Z541" i="2" s="1"/>
  <c r="X557" i="2"/>
  <c r="Y557" i="2" s="1"/>
  <c r="Z557" i="2" s="1"/>
  <c r="X573" i="2"/>
  <c r="Y573" i="2" s="1"/>
  <c r="Z573" i="2" s="1"/>
  <c r="X589" i="2"/>
  <c r="Y589" i="2" s="1"/>
  <c r="Z589" i="2" s="1"/>
  <c r="X605" i="2"/>
  <c r="Y605" i="2" s="1"/>
  <c r="Z605" i="2" s="1"/>
  <c r="X621" i="2"/>
  <c r="Y621" i="2" s="1"/>
  <c r="Z621" i="2" s="1"/>
  <c r="X637" i="2"/>
  <c r="Y637" i="2" s="1"/>
  <c r="Z637" i="2" s="1"/>
  <c r="X653" i="2"/>
  <c r="Y653" i="2" s="1"/>
  <c r="Z653" i="2" s="1"/>
  <c r="X669" i="2"/>
  <c r="Y669" i="2" s="1"/>
  <c r="Z669" i="2" s="1"/>
  <c r="X685" i="2"/>
  <c r="Y685" i="2" s="1"/>
  <c r="Z685" i="2" s="1"/>
  <c r="X701" i="2"/>
  <c r="Y701" i="2" s="1"/>
  <c r="Z701" i="2" s="1"/>
  <c r="X717" i="2"/>
  <c r="Y717" i="2" s="1"/>
  <c r="Z717" i="2" s="1"/>
  <c r="X733" i="2"/>
  <c r="Y733" i="2" s="1"/>
  <c r="Z733" i="2" s="1"/>
  <c r="X749" i="2"/>
  <c r="Y749" i="2" s="1"/>
  <c r="Z749" i="2" s="1"/>
  <c r="X765" i="2"/>
  <c r="Y765" i="2" s="1"/>
  <c r="Z765" i="2" s="1"/>
  <c r="X781" i="2"/>
  <c r="Y781" i="2" s="1"/>
  <c r="Z781" i="2" s="1"/>
  <c r="X797" i="2"/>
  <c r="Y797" i="2" s="1"/>
  <c r="Z797" i="2" s="1"/>
  <c r="X813" i="2"/>
  <c r="Y813" i="2" s="1"/>
  <c r="Z813" i="2" s="1"/>
  <c r="X829" i="2"/>
  <c r="Y829" i="2" s="1"/>
  <c r="Z829" i="2" s="1"/>
  <c r="X845" i="2"/>
  <c r="Y845" i="2" s="1"/>
  <c r="Z845" i="2" s="1"/>
  <c r="X861" i="2"/>
  <c r="Y861" i="2" s="1"/>
  <c r="Z861" i="2" s="1"/>
  <c r="X877" i="2"/>
  <c r="Y877" i="2" s="1"/>
  <c r="Z877" i="2" s="1"/>
  <c r="X893" i="2"/>
  <c r="Y893" i="2" s="1"/>
  <c r="Z893" i="2" s="1"/>
  <c r="X909" i="2"/>
  <c r="Y909" i="2" s="1"/>
  <c r="Z909" i="2" s="1"/>
  <c r="X925" i="2"/>
  <c r="Y925" i="2" s="1"/>
  <c r="Z925" i="2" s="1"/>
  <c r="X941" i="2"/>
  <c r="Y941" i="2" s="1"/>
  <c r="Z941" i="2" s="1"/>
  <c r="X957" i="2"/>
  <c r="Y957" i="2" s="1"/>
  <c r="Z957" i="2" s="1"/>
  <c r="X973" i="2"/>
  <c r="Y973" i="2" s="1"/>
  <c r="Z973" i="2" s="1"/>
  <c r="X989" i="2"/>
  <c r="Y989" i="2" s="1"/>
  <c r="Z989" i="2" s="1"/>
  <c r="X1005" i="2"/>
  <c r="Y1005" i="2" s="1"/>
  <c r="Z1005" i="2" s="1"/>
  <c r="X1021" i="2"/>
  <c r="Y1021" i="2" s="1"/>
  <c r="Z1021" i="2" s="1"/>
  <c r="X1037" i="2"/>
  <c r="Y1037" i="2" s="1"/>
  <c r="Z1037" i="2" s="1"/>
  <c r="X1053" i="2"/>
  <c r="Y1053" i="2" s="1"/>
  <c r="Z1053" i="2" s="1"/>
  <c r="X1069" i="2"/>
  <c r="Y1069" i="2" s="1"/>
  <c r="Z1069" i="2" s="1"/>
  <c r="X1085" i="2"/>
  <c r="Y1085" i="2" s="1"/>
  <c r="Z1085" i="2" s="1"/>
  <c r="X1101" i="2"/>
  <c r="Y1101" i="2" s="1"/>
  <c r="Z1101" i="2" s="1"/>
  <c r="X1117" i="2"/>
  <c r="Y1117" i="2" s="1"/>
  <c r="Z1117" i="2" s="1"/>
  <c r="X1133" i="2"/>
  <c r="Y1133" i="2" s="1"/>
  <c r="Z1133" i="2" s="1"/>
  <c r="X1149" i="2"/>
  <c r="Y1149" i="2" s="1"/>
  <c r="Z1149" i="2" s="1"/>
  <c r="X1165" i="2"/>
  <c r="Y1165" i="2" s="1"/>
  <c r="Z1165" i="2" s="1"/>
  <c r="X1181" i="2"/>
  <c r="Y1181" i="2" s="1"/>
  <c r="Z1181" i="2" s="1"/>
  <c r="X1197" i="2"/>
  <c r="Y1197" i="2" s="1"/>
  <c r="Z1197" i="2" s="1"/>
  <c r="X1213" i="2"/>
  <c r="Y1213" i="2" s="1"/>
  <c r="Z1213" i="2" s="1"/>
  <c r="X1229" i="2"/>
  <c r="Y1229" i="2" s="1"/>
  <c r="Z1229" i="2" s="1"/>
  <c r="X1245" i="2"/>
  <c r="Y1245" i="2" s="1"/>
  <c r="Z1245" i="2" s="1"/>
  <c r="X1261" i="2"/>
  <c r="Y1261" i="2" s="1"/>
  <c r="Z1261" i="2" s="1"/>
  <c r="X1277" i="2"/>
  <c r="Y1277" i="2" s="1"/>
  <c r="Z1277" i="2" s="1"/>
  <c r="X1293" i="2"/>
  <c r="Y1293" i="2" s="1"/>
  <c r="Z1293" i="2" s="1"/>
  <c r="X1309" i="2"/>
  <c r="Y1309" i="2" s="1"/>
  <c r="Z1309" i="2" s="1"/>
  <c r="X1325" i="2"/>
  <c r="Y1325" i="2" s="1"/>
  <c r="Z1325" i="2" s="1"/>
  <c r="X1341" i="2"/>
  <c r="Y1341" i="2" s="1"/>
  <c r="Z1341" i="2" s="1"/>
  <c r="X1357" i="2"/>
  <c r="Y1357" i="2" s="1"/>
  <c r="Z1357" i="2" s="1"/>
  <c r="X1373" i="2"/>
  <c r="Y1373" i="2" s="1"/>
  <c r="Z1373" i="2" s="1"/>
  <c r="X1389" i="2"/>
  <c r="Y1389" i="2" s="1"/>
  <c r="Z1389" i="2" s="1"/>
  <c r="X1405" i="2"/>
  <c r="Y1405" i="2" s="1"/>
  <c r="Z1405" i="2" s="1"/>
  <c r="X1421" i="2"/>
  <c r="Y1421" i="2" s="1"/>
  <c r="Z1421" i="2" s="1"/>
  <c r="X1437" i="2"/>
  <c r="Y1437" i="2" s="1"/>
  <c r="Z1437" i="2" s="1"/>
  <c r="X1453" i="2"/>
  <c r="Y1453" i="2" s="1"/>
  <c r="Z1453" i="2" s="1"/>
  <c r="X1469" i="2"/>
  <c r="Y1469" i="2" s="1"/>
  <c r="Z1469" i="2" s="1"/>
  <c r="X1485" i="2"/>
  <c r="Y1485" i="2" s="1"/>
  <c r="Z1485" i="2" s="1"/>
  <c r="X1501" i="2"/>
  <c r="Y1501" i="2" s="1"/>
  <c r="Z1501" i="2" s="1"/>
  <c r="X1517" i="2"/>
  <c r="Y1517" i="2" s="1"/>
  <c r="Z1517" i="2" s="1"/>
  <c r="X1533" i="2"/>
  <c r="Y1533" i="2" s="1"/>
  <c r="Z1533" i="2" s="1"/>
  <c r="X1549" i="2"/>
  <c r="Y1549" i="2" s="1"/>
  <c r="Z1549" i="2" s="1"/>
  <c r="X1565" i="2"/>
  <c r="Y1565" i="2" s="1"/>
  <c r="Z1565" i="2" s="1"/>
  <c r="X1581" i="2"/>
  <c r="Y1581" i="2" s="1"/>
  <c r="Z1581" i="2" s="1"/>
  <c r="X1597" i="2"/>
  <c r="Y1597" i="2" s="1"/>
  <c r="Z1597" i="2" s="1"/>
  <c r="X1613" i="2"/>
  <c r="Y1613" i="2" s="1"/>
  <c r="Z1613" i="2" s="1"/>
  <c r="X1629" i="2"/>
  <c r="Y1629" i="2" s="1"/>
  <c r="Z1629" i="2" s="1"/>
  <c r="X1645" i="2"/>
  <c r="Y1645" i="2" s="1"/>
  <c r="Z1645" i="2" s="1"/>
  <c r="X1661" i="2"/>
  <c r="Y1661" i="2" s="1"/>
  <c r="Z1661" i="2" s="1"/>
  <c r="X1677" i="2"/>
  <c r="Y1677" i="2" s="1"/>
  <c r="Z1677" i="2" s="1"/>
  <c r="X1693" i="2"/>
  <c r="Y1693" i="2" s="1"/>
  <c r="Z1693" i="2" s="1"/>
  <c r="X1709" i="2"/>
  <c r="Y1709" i="2" s="1"/>
  <c r="Z1709" i="2" s="1"/>
  <c r="X1725" i="2"/>
  <c r="Y1725" i="2" s="1"/>
  <c r="Z1725" i="2" s="1"/>
  <c r="X1741" i="2"/>
  <c r="Y1741" i="2" s="1"/>
  <c r="Z1741" i="2" s="1"/>
  <c r="X1757" i="2"/>
  <c r="Y1757" i="2" s="1"/>
  <c r="Z1757" i="2" s="1"/>
  <c r="X1773" i="2"/>
  <c r="Y1773" i="2" s="1"/>
  <c r="Z1773" i="2" s="1"/>
  <c r="X1789" i="2"/>
  <c r="Y1789" i="2" s="1"/>
  <c r="Z1789" i="2" s="1"/>
  <c r="X1805" i="2"/>
  <c r="Y1805" i="2" s="1"/>
  <c r="Z1805" i="2" s="1"/>
  <c r="X1821" i="2"/>
  <c r="Y1821" i="2" s="1"/>
  <c r="Z1821" i="2" s="1"/>
  <c r="X1837" i="2"/>
  <c r="Y1837" i="2" s="1"/>
  <c r="Z1837" i="2" s="1"/>
  <c r="X1853" i="2"/>
  <c r="Y1853" i="2" s="1"/>
  <c r="Z1853" i="2" s="1"/>
  <c r="X1869" i="2"/>
  <c r="Y1869" i="2" s="1"/>
  <c r="Z1869" i="2" s="1"/>
  <c r="X1885" i="2"/>
  <c r="Y1885" i="2" s="1"/>
  <c r="Z1885" i="2" s="1"/>
  <c r="X1901" i="2"/>
  <c r="Y1901" i="2" s="1"/>
  <c r="Z1901" i="2" s="1"/>
  <c r="X1917" i="2"/>
  <c r="Y1917" i="2" s="1"/>
  <c r="Z1917" i="2" s="1"/>
  <c r="X1933" i="2"/>
  <c r="Y1933" i="2" s="1"/>
  <c r="Z1933" i="2" s="1"/>
  <c r="X1949" i="2"/>
  <c r="Y1949" i="2" s="1"/>
  <c r="Z1949" i="2" s="1"/>
  <c r="X1965" i="2"/>
  <c r="Y1965" i="2" s="1"/>
  <c r="Z1965" i="2" s="1"/>
  <c r="X1981" i="2"/>
  <c r="Y1981" i="2" s="1"/>
  <c r="Z1981" i="2" s="1"/>
  <c r="X1997" i="2"/>
  <c r="Y1997" i="2" s="1"/>
  <c r="Z1997" i="2" s="1"/>
  <c r="X2013" i="2"/>
  <c r="Y2013" i="2" s="1"/>
  <c r="Z2013" i="2" s="1"/>
  <c r="X2029" i="2"/>
  <c r="Y2029" i="2" s="1"/>
  <c r="Z2029" i="2" s="1"/>
  <c r="X2045" i="2"/>
  <c r="Y2045" i="2" s="1"/>
  <c r="Z2045" i="2" s="1"/>
  <c r="X2061" i="2"/>
  <c r="Y2061" i="2" s="1"/>
  <c r="Z2061" i="2" s="1"/>
  <c r="X2077" i="2"/>
  <c r="Y2077" i="2" s="1"/>
  <c r="Z2077" i="2" s="1"/>
  <c r="X2093" i="2"/>
  <c r="Y2093" i="2" s="1"/>
  <c r="Z2093" i="2" s="1"/>
  <c r="X2109" i="2"/>
  <c r="Y2109" i="2" s="1"/>
  <c r="Z2109" i="2" s="1"/>
  <c r="X2125" i="2"/>
  <c r="Y2125" i="2" s="1"/>
  <c r="Z2125" i="2" s="1"/>
  <c r="X2141" i="2"/>
  <c r="Y2141" i="2" s="1"/>
  <c r="Z2141" i="2" s="1"/>
  <c r="X2157" i="2"/>
  <c r="Y2157" i="2" s="1"/>
  <c r="Z2157" i="2" s="1"/>
  <c r="X2173" i="2"/>
  <c r="Y2173" i="2" s="1"/>
  <c r="Z2173" i="2" s="1"/>
  <c r="X2189" i="2"/>
  <c r="Y2189" i="2" s="1"/>
  <c r="Z2189" i="2" s="1"/>
  <c r="X2205" i="2"/>
  <c r="Y2205" i="2" s="1"/>
  <c r="Z2205" i="2" s="1"/>
  <c r="X2221" i="2"/>
  <c r="Y2221" i="2" s="1"/>
  <c r="Z2221" i="2" s="1"/>
  <c r="X2237" i="2"/>
  <c r="Y2237" i="2" s="1"/>
  <c r="Z2237" i="2" s="1"/>
  <c r="X2253" i="2"/>
  <c r="Y2253" i="2" s="1"/>
  <c r="Z2253" i="2" s="1"/>
  <c r="X2269" i="2"/>
  <c r="Y2269" i="2" s="1"/>
  <c r="Z2269" i="2" s="1"/>
  <c r="X2285" i="2"/>
  <c r="Y2285" i="2" s="1"/>
  <c r="Z2285" i="2" s="1"/>
  <c r="X2301" i="2"/>
  <c r="Y2301" i="2" s="1"/>
  <c r="Z2301" i="2" s="1"/>
  <c r="X2317" i="2"/>
  <c r="Y2317" i="2" s="1"/>
  <c r="Z2317" i="2" s="1"/>
  <c r="X2333" i="2"/>
  <c r="Y2333" i="2" s="1"/>
  <c r="Z2333" i="2" s="1"/>
  <c r="X2349" i="2"/>
  <c r="Y2349" i="2" s="1"/>
  <c r="Z2349" i="2" s="1"/>
  <c r="X2365" i="2"/>
  <c r="Y2365" i="2" s="1"/>
  <c r="Z2365" i="2" s="1"/>
  <c r="X2381" i="2"/>
  <c r="Y2381" i="2" s="1"/>
  <c r="Z2381" i="2" s="1"/>
  <c r="X2397" i="2"/>
  <c r="Y2397" i="2" s="1"/>
  <c r="Z2397" i="2" s="1"/>
  <c r="X2413" i="2"/>
  <c r="Y2413" i="2" s="1"/>
  <c r="Z2413" i="2" s="1"/>
  <c r="X2429" i="2"/>
  <c r="Y2429" i="2" s="1"/>
  <c r="Z2429" i="2" s="1"/>
  <c r="X2445" i="2"/>
  <c r="Y2445" i="2" s="1"/>
  <c r="Z2445" i="2" s="1"/>
  <c r="X2461" i="2"/>
  <c r="Y2461" i="2" s="1"/>
  <c r="Z2461" i="2" s="1"/>
  <c r="X2477" i="2"/>
  <c r="Y2477" i="2" s="1"/>
  <c r="Z2477" i="2" s="1"/>
  <c r="X2493" i="2"/>
  <c r="Y2493" i="2" s="1"/>
  <c r="Z2493" i="2" s="1"/>
  <c r="X9" i="2"/>
  <c r="X69" i="2"/>
  <c r="Y69" i="2" s="1"/>
  <c r="Z69" i="2" s="1"/>
  <c r="X133" i="2"/>
  <c r="Y133" i="2" s="1"/>
  <c r="Z133" i="2" s="1"/>
  <c r="X197" i="2"/>
  <c r="Y197" i="2" s="1"/>
  <c r="Z197" i="2" s="1"/>
  <c r="X261" i="2"/>
  <c r="Y261" i="2" s="1"/>
  <c r="Z261" i="2" s="1"/>
  <c r="X325" i="2"/>
  <c r="Y325" i="2" s="1"/>
  <c r="Z325" i="2" s="1"/>
  <c r="X389" i="2"/>
  <c r="Y389" i="2" s="1"/>
  <c r="Z389" i="2" s="1"/>
  <c r="X458" i="2"/>
  <c r="Y458" i="2" s="1"/>
  <c r="Z458" i="2" s="1"/>
  <c r="X522" i="2"/>
  <c r="Y522" i="2" s="1"/>
  <c r="Z522" i="2" s="1"/>
  <c r="X586" i="2"/>
  <c r="Y586" i="2" s="1"/>
  <c r="Z586" i="2" s="1"/>
  <c r="X650" i="2"/>
  <c r="Y650" i="2" s="1"/>
  <c r="Z650" i="2" s="1"/>
  <c r="X714" i="2"/>
  <c r="Y714" i="2" s="1"/>
  <c r="Z714" i="2" s="1"/>
  <c r="X778" i="2"/>
  <c r="Y778" i="2" s="1"/>
  <c r="Z778" i="2" s="1"/>
  <c r="X842" i="2"/>
  <c r="Y842" i="2" s="1"/>
  <c r="Z842" i="2" s="1"/>
  <c r="X906" i="2"/>
  <c r="Y906" i="2" s="1"/>
  <c r="Z906" i="2" s="1"/>
  <c r="X970" i="2"/>
  <c r="Y970" i="2" s="1"/>
  <c r="Z970" i="2" s="1"/>
  <c r="X1034" i="2"/>
  <c r="Y1034" i="2" s="1"/>
  <c r="Z1034" i="2" s="1"/>
  <c r="X1098" i="2"/>
  <c r="Y1098" i="2" s="1"/>
  <c r="Z1098" i="2" s="1"/>
  <c r="X1162" i="2"/>
  <c r="Y1162" i="2" s="1"/>
  <c r="Z1162" i="2" s="1"/>
  <c r="X1226" i="2"/>
  <c r="Y1226" i="2" s="1"/>
  <c r="Z1226" i="2" s="1"/>
  <c r="X1290" i="2"/>
  <c r="Y1290" i="2" s="1"/>
  <c r="Z1290" i="2" s="1"/>
  <c r="X1354" i="2"/>
  <c r="Y1354" i="2" s="1"/>
  <c r="Z1354" i="2" s="1"/>
  <c r="X1418" i="2"/>
  <c r="Y1418" i="2" s="1"/>
  <c r="Z1418" i="2" s="1"/>
  <c r="X1482" i="2"/>
  <c r="Y1482" i="2" s="1"/>
  <c r="Z1482" i="2" s="1"/>
  <c r="X1546" i="2"/>
  <c r="Y1546" i="2" s="1"/>
  <c r="Z1546" i="2" s="1"/>
  <c r="X1610" i="2"/>
  <c r="Y1610" i="2" s="1"/>
  <c r="Z1610" i="2" s="1"/>
  <c r="X1674" i="2"/>
  <c r="Y1674" i="2" s="1"/>
  <c r="Z1674" i="2" s="1"/>
  <c r="X1738" i="2"/>
  <c r="Y1738" i="2" s="1"/>
  <c r="Z1738" i="2" s="1"/>
  <c r="X1802" i="2"/>
  <c r="Y1802" i="2" s="1"/>
  <c r="Z1802" i="2" s="1"/>
  <c r="X1866" i="2"/>
  <c r="Y1866" i="2" s="1"/>
  <c r="Z1866" i="2" s="1"/>
  <c r="X1930" i="2"/>
  <c r="Y1930" i="2" s="1"/>
  <c r="Z1930" i="2" s="1"/>
  <c r="X1994" i="2"/>
  <c r="Y1994" i="2" s="1"/>
  <c r="Z1994" i="2" s="1"/>
  <c r="X2058" i="2"/>
  <c r="Y2058" i="2" s="1"/>
  <c r="Z2058" i="2" s="1"/>
  <c r="X2122" i="2"/>
  <c r="Y2122" i="2" s="1"/>
  <c r="Z2122" i="2" s="1"/>
  <c r="X2186" i="2"/>
  <c r="Y2186" i="2" s="1"/>
  <c r="Z2186" i="2" s="1"/>
  <c r="X2250" i="2"/>
  <c r="Y2250" i="2" s="1"/>
  <c r="Z2250" i="2" s="1"/>
  <c r="X2314" i="2"/>
  <c r="Y2314" i="2" s="1"/>
  <c r="Z2314" i="2" s="1"/>
  <c r="X2378" i="2"/>
  <c r="Y2378" i="2" s="1"/>
  <c r="Z2378" i="2" s="1"/>
  <c r="X2442" i="2"/>
  <c r="Y2442" i="2" s="1"/>
  <c r="Z2442" i="2" s="1"/>
  <c r="X2506" i="2"/>
  <c r="Y2506" i="2" s="1"/>
  <c r="Z2506" i="2" s="1"/>
  <c r="X478" i="2"/>
  <c r="Y478" i="2" s="1"/>
  <c r="Z478" i="2" s="1"/>
  <c r="X542" i="2"/>
  <c r="Y542" i="2" s="1"/>
  <c r="Z542" i="2" s="1"/>
  <c r="X606" i="2"/>
  <c r="Y606" i="2" s="1"/>
  <c r="Z606" i="2" s="1"/>
  <c r="X670" i="2"/>
  <c r="Y670" i="2" s="1"/>
  <c r="Z670" i="2" s="1"/>
  <c r="X734" i="2"/>
  <c r="Y734" i="2" s="1"/>
  <c r="Z734" i="2" s="1"/>
  <c r="X798" i="2"/>
  <c r="Y798" i="2" s="1"/>
  <c r="Z798" i="2" s="1"/>
  <c r="X862" i="2"/>
  <c r="Y862" i="2" s="1"/>
  <c r="Z862" i="2" s="1"/>
  <c r="X926" i="2"/>
  <c r="Y926" i="2" s="1"/>
  <c r="Z926" i="2" s="1"/>
  <c r="X990" i="2"/>
  <c r="Y990" i="2" s="1"/>
  <c r="Z990" i="2" s="1"/>
  <c r="X1054" i="2"/>
  <c r="Y1054" i="2" s="1"/>
  <c r="Z1054" i="2" s="1"/>
  <c r="X1118" i="2"/>
  <c r="Y1118" i="2" s="1"/>
  <c r="Z1118" i="2" s="1"/>
  <c r="X1182" i="2"/>
  <c r="Y1182" i="2" s="1"/>
  <c r="Z1182" i="2" s="1"/>
  <c r="X1246" i="2"/>
  <c r="Y1246" i="2" s="1"/>
  <c r="Z1246" i="2" s="1"/>
  <c r="X1310" i="2"/>
  <c r="Y1310" i="2" s="1"/>
  <c r="Z1310" i="2" s="1"/>
  <c r="X1374" i="2"/>
  <c r="Y1374" i="2" s="1"/>
  <c r="Z1374" i="2" s="1"/>
  <c r="X1438" i="2"/>
  <c r="Y1438" i="2" s="1"/>
  <c r="Z1438" i="2" s="1"/>
  <c r="X1502" i="2"/>
  <c r="Y1502" i="2" s="1"/>
  <c r="Z1502" i="2" s="1"/>
  <c r="X1566" i="2"/>
  <c r="Y1566" i="2" s="1"/>
  <c r="Z1566" i="2" s="1"/>
  <c r="X1630" i="2"/>
  <c r="Y1630" i="2" s="1"/>
  <c r="Z1630" i="2" s="1"/>
  <c r="X1694" i="2"/>
  <c r="Y1694" i="2" s="1"/>
  <c r="Z1694" i="2" s="1"/>
  <c r="X1758" i="2"/>
  <c r="Y1758" i="2" s="1"/>
  <c r="Z1758" i="2" s="1"/>
  <c r="X1822" i="2"/>
  <c r="Y1822" i="2" s="1"/>
  <c r="Z1822" i="2" s="1"/>
  <c r="X1886" i="2"/>
  <c r="Y1886" i="2" s="1"/>
  <c r="Z1886" i="2" s="1"/>
  <c r="X1950" i="2"/>
  <c r="Y1950" i="2" s="1"/>
  <c r="Z1950" i="2" s="1"/>
  <c r="X2014" i="2"/>
  <c r="Y2014" i="2" s="1"/>
  <c r="Z2014" i="2" s="1"/>
  <c r="X2078" i="2"/>
  <c r="Y2078" i="2" s="1"/>
  <c r="Z2078" i="2" s="1"/>
  <c r="X2142" i="2"/>
  <c r="Y2142" i="2" s="1"/>
  <c r="Z2142" i="2" s="1"/>
  <c r="X2206" i="2"/>
  <c r="Y2206" i="2" s="1"/>
  <c r="Z2206" i="2" s="1"/>
  <c r="X2270" i="2"/>
  <c r="Y2270" i="2" s="1"/>
  <c r="Z2270" i="2" s="1"/>
  <c r="X2334" i="2"/>
  <c r="Y2334" i="2" s="1"/>
  <c r="Z2334" i="2" s="1"/>
  <c r="X2398" i="2"/>
  <c r="Y2398" i="2" s="1"/>
  <c r="Z2398" i="2" s="1"/>
  <c r="X2462" i="2"/>
  <c r="Y2462" i="2" s="1"/>
  <c r="Z2462" i="2" s="1"/>
  <c r="X450" i="2"/>
  <c r="Y450" i="2" s="1"/>
  <c r="Z450" i="2" s="1"/>
  <c r="X514" i="2"/>
  <c r="Y514" i="2" s="1"/>
  <c r="Z514" i="2" s="1"/>
  <c r="X578" i="2"/>
  <c r="Y578" i="2" s="1"/>
  <c r="Z578" i="2" s="1"/>
  <c r="X642" i="2"/>
  <c r="Y642" i="2" s="1"/>
  <c r="Z642" i="2" s="1"/>
  <c r="X706" i="2"/>
  <c r="Y706" i="2" s="1"/>
  <c r="Z706" i="2" s="1"/>
  <c r="X770" i="2"/>
  <c r="Y770" i="2" s="1"/>
  <c r="Z770" i="2" s="1"/>
  <c r="X834" i="2"/>
  <c r="Y834" i="2" s="1"/>
  <c r="Z834" i="2" s="1"/>
  <c r="X898" i="2"/>
  <c r="Y898" i="2" s="1"/>
  <c r="Z898" i="2" s="1"/>
  <c r="X962" i="2"/>
  <c r="Y962" i="2" s="1"/>
  <c r="Z962" i="2" s="1"/>
  <c r="X1026" i="2"/>
  <c r="Y1026" i="2" s="1"/>
  <c r="Z1026" i="2" s="1"/>
  <c r="X1090" i="2"/>
  <c r="Y1090" i="2" s="1"/>
  <c r="Z1090" i="2" s="1"/>
  <c r="X1154" i="2"/>
  <c r="Y1154" i="2" s="1"/>
  <c r="Z1154" i="2" s="1"/>
  <c r="X1218" i="2"/>
  <c r="Y1218" i="2" s="1"/>
  <c r="Z1218" i="2" s="1"/>
  <c r="X1282" i="2"/>
  <c r="Y1282" i="2" s="1"/>
  <c r="Z1282" i="2" s="1"/>
  <c r="X1346" i="2"/>
  <c r="Y1346" i="2" s="1"/>
  <c r="Z1346" i="2" s="1"/>
  <c r="X1410" i="2"/>
  <c r="Y1410" i="2" s="1"/>
  <c r="Z1410" i="2" s="1"/>
  <c r="X1474" i="2"/>
  <c r="Y1474" i="2" s="1"/>
  <c r="Z1474" i="2" s="1"/>
  <c r="X1538" i="2"/>
  <c r="Y1538" i="2" s="1"/>
  <c r="Z1538" i="2" s="1"/>
  <c r="X1602" i="2"/>
  <c r="Y1602" i="2" s="1"/>
  <c r="Z1602" i="2" s="1"/>
  <c r="X1666" i="2"/>
  <c r="Y1666" i="2" s="1"/>
  <c r="Z1666" i="2" s="1"/>
  <c r="X1730" i="2"/>
  <c r="Y1730" i="2" s="1"/>
  <c r="Z1730" i="2" s="1"/>
  <c r="X1794" i="2"/>
  <c r="Y1794" i="2" s="1"/>
  <c r="Z1794" i="2" s="1"/>
  <c r="X1858" i="2"/>
  <c r="Y1858" i="2" s="1"/>
  <c r="Z1858" i="2" s="1"/>
  <c r="X1922" i="2"/>
  <c r="Y1922" i="2" s="1"/>
  <c r="Z1922" i="2" s="1"/>
  <c r="X1986" i="2"/>
  <c r="Y1986" i="2" s="1"/>
  <c r="Z1986" i="2" s="1"/>
  <c r="X2050" i="2"/>
  <c r="Y2050" i="2" s="1"/>
  <c r="Z2050" i="2" s="1"/>
  <c r="X2114" i="2"/>
  <c r="Y2114" i="2" s="1"/>
  <c r="Z2114" i="2" s="1"/>
  <c r="X2178" i="2"/>
  <c r="Y2178" i="2" s="1"/>
  <c r="Z2178" i="2" s="1"/>
  <c r="X2242" i="2"/>
  <c r="Y2242" i="2" s="1"/>
  <c r="Z2242" i="2" s="1"/>
  <c r="X2306" i="2"/>
  <c r="Y2306" i="2" s="1"/>
  <c r="Z2306" i="2" s="1"/>
  <c r="X2370" i="2"/>
  <c r="Y2370" i="2" s="1"/>
  <c r="Z2370" i="2" s="1"/>
  <c r="X2434" i="2"/>
  <c r="Y2434" i="2" s="1"/>
  <c r="Z2434" i="2" s="1"/>
  <c r="X2498" i="2"/>
  <c r="Y2498" i="2" s="1"/>
  <c r="Z2498" i="2" s="1"/>
  <c r="X486" i="2"/>
  <c r="Y486" i="2" s="1"/>
  <c r="Z486" i="2" s="1"/>
  <c r="X550" i="2"/>
  <c r="Y550" i="2" s="1"/>
  <c r="Z550" i="2" s="1"/>
  <c r="X614" i="2"/>
  <c r="Y614" i="2" s="1"/>
  <c r="Z614" i="2" s="1"/>
  <c r="X678" i="2"/>
  <c r="Y678" i="2" s="1"/>
  <c r="Z678" i="2" s="1"/>
  <c r="X742" i="2"/>
  <c r="Y742" i="2" s="1"/>
  <c r="Z742" i="2" s="1"/>
  <c r="X806" i="2"/>
  <c r="Y806" i="2" s="1"/>
  <c r="Z806" i="2" s="1"/>
  <c r="X870" i="2"/>
  <c r="Y870" i="2" s="1"/>
  <c r="Z870" i="2" s="1"/>
  <c r="X934" i="2"/>
  <c r="Y934" i="2" s="1"/>
  <c r="Z934" i="2" s="1"/>
  <c r="X998" i="2"/>
  <c r="Y998" i="2" s="1"/>
  <c r="Z998" i="2" s="1"/>
  <c r="X1062" i="2"/>
  <c r="Y1062" i="2" s="1"/>
  <c r="Z1062" i="2" s="1"/>
  <c r="X1126" i="2"/>
  <c r="Y1126" i="2" s="1"/>
  <c r="Z1126" i="2" s="1"/>
  <c r="X1190" i="2"/>
  <c r="Y1190" i="2" s="1"/>
  <c r="Z1190" i="2" s="1"/>
  <c r="X1254" i="2"/>
  <c r="Y1254" i="2" s="1"/>
  <c r="Z1254" i="2" s="1"/>
  <c r="X1318" i="2"/>
  <c r="Y1318" i="2" s="1"/>
  <c r="Z1318" i="2" s="1"/>
  <c r="X1382" i="2"/>
  <c r="Y1382" i="2" s="1"/>
  <c r="Z1382" i="2" s="1"/>
  <c r="X1446" i="2"/>
  <c r="Y1446" i="2" s="1"/>
  <c r="Z1446" i="2" s="1"/>
  <c r="X1510" i="2"/>
  <c r="Y1510" i="2" s="1"/>
  <c r="Z1510" i="2" s="1"/>
  <c r="X1574" i="2"/>
  <c r="Y1574" i="2" s="1"/>
  <c r="Z1574" i="2" s="1"/>
  <c r="X1638" i="2"/>
  <c r="Y1638" i="2" s="1"/>
  <c r="Z1638" i="2" s="1"/>
  <c r="X1702" i="2"/>
  <c r="Y1702" i="2" s="1"/>
  <c r="Z1702" i="2" s="1"/>
  <c r="X1766" i="2"/>
  <c r="Y1766" i="2" s="1"/>
  <c r="Z1766" i="2" s="1"/>
  <c r="X1830" i="2"/>
  <c r="Y1830" i="2" s="1"/>
  <c r="Z1830" i="2" s="1"/>
  <c r="X1894" i="2"/>
  <c r="Y1894" i="2" s="1"/>
  <c r="Z1894" i="2" s="1"/>
  <c r="X1958" i="2"/>
  <c r="Y1958" i="2" s="1"/>
  <c r="Z1958" i="2" s="1"/>
  <c r="X2022" i="2"/>
  <c r="Y2022" i="2" s="1"/>
  <c r="Z2022" i="2" s="1"/>
  <c r="X2086" i="2"/>
  <c r="Y2086" i="2" s="1"/>
  <c r="Z2086" i="2" s="1"/>
  <c r="X2150" i="2"/>
  <c r="Y2150" i="2" s="1"/>
  <c r="Z2150" i="2" s="1"/>
  <c r="X2214" i="2"/>
  <c r="Y2214" i="2" s="1"/>
  <c r="Z2214" i="2" s="1"/>
  <c r="X2278" i="2"/>
  <c r="Y2278" i="2" s="1"/>
  <c r="Z2278" i="2" s="1"/>
  <c r="X2342" i="2"/>
  <c r="Y2342" i="2" s="1"/>
  <c r="Z2342" i="2" s="1"/>
  <c r="X2406" i="2"/>
  <c r="Y2406" i="2" s="1"/>
  <c r="Z2406" i="2" s="1"/>
  <c r="X2470" i="2"/>
  <c r="Y2470" i="2" s="1"/>
  <c r="Z2470" i="2" s="1"/>
  <c r="Y9" i="2" l="1"/>
  <c r="Z9" i="2" s="1"/>
  <c r="X6" i="2"/>
  <c r="BA2" i="7" s="1"/>
  <c r="AR9" i="7" s="1"/>
  <c r="Z18" i="2" l="1"/>
  <c r="Z25" i="2"/>
  <c r="Z21" i="2"/>
  <c r="Z24" i="2"/>
  <c r="Z23" i="2"/>
  <c r="Z22" i="2"/>
  <c r="Z19" i="2"/>
  <c r="Z20" i="2"/>
  <c r="Z17" i="2"/>
  <c r="Z16" i="2"/>
  <c r="Z15" i="2"/>
  <c r="Z14" i="2"/>
  <c r="Z13" i="2"/>
  <c r="Z12" i="2"/>
  <c r="Z11" i="2"/>
  <c r="Z10" i="2"/>
  <c r="DP2500" i="7" l="1"/>
  <c r="DQ2500" i="7" s="1"/>
  <c r="DP2499" i="7"/>
  <c r="DQ2499" i="7" s="1"/>
  <c r="DP43" i="7"/>
  <c r="DQ43" i="7" s="1"/>
  <c r="DP2501" i="7"/>
  <c r="DQ2501" i="7" s="1"/>
  <c r="DP2502" i="7"/>
  <c r="DQ2502" i="7" s="1"/>
  <c r="DP40" i="7"/>
  <c r="DQ40" i="7" s="1"/>
  <c r="DP41" i="7"/>
  <c r="DQ41" i="7" s="1"/>
  <c r="DP38" i="7"/>
  <c r="DQ38" i="7" s="1"/>
  <c r="DP42" i="7"/>
  <c r="DQ42" i="7" s="1"/>
  <c r="DP39" i="7"/>
  <c r="DQ39" i="7" s="1"/>
  <c r="DP11" i="7"/>
  <c r="DP956" i="7"/>
  <c r="DQ956" i="7" s="1"/>
  <c r="DP6" i="7"/>
  <c r="DP2225" i="7"/>
  <c r="DQ2225" i="7" s="1"/>
  <c r="DP2495" i="7"/>
  <c r="DQ2495" i="7" s="1"/>
  <c r="DP2037" i="7"/>
  <c r="DQ2037" i="7" s="1"/>
  <c r="DP2412" i="7"/>
  <c r="DQ2412" i="7" s="1"/>
  <c r="DP2173" i="7"/>
  <c r="DQ2173" i="7" s="1"/>
  <c r="DP2417" i="7"/>
  <c r="DQ2417" i="7" s="1"/>
  <c r="DP2044" i="7"/>
  <c r="DQ2044" i="7" s="1"/>
  <c r="DP2229" i="7"/>
  <c r="DQ2229" i="7" s="1"/>
  <c r="DP1953" i="7"/>
  <c r="DQ1953" i="7" s="1"/>
  <c r="DP2365" i="7"/>
  <c r="DQ2365" i="7" s="1"/>
  <c r="DP1861" i="7"/>
  <c r="DQ1861" i="7" s="1"/>
  <c r="DP2236" i="7"/>
  <c r="DQ2236" i="7" s="1"/>
  <c r="DP2421" i="7"/>
  <c r="DQ2421" i="7" s="1"/>
  <c r="DP2145" i="7"/>
  <c r="DQ2145" i="7" s="1"/>
  <c r="DP2415" i="7"/>
  <c r="DQ2415" i="7" s="1"/>
  <c r="DP2053" i="7"/>
  <c r="DQ2053" i="7" s="1"/>
  <c r="DP2428" i="7"/>
  <c r="DQ2428" i="7" s="1"/>
  <c r="DP2189" i="7"/>
  <c r="DQ2189" i="7" s="1"/>
  <c r="DP2337" i="7"/>
  <c r="DQ2337" i="7" s="1"/>
  <c r="DP1964" i="7"/>
  <c r="DQ1964" i="7" s="1"/>
  <c r="DP538" i="7"/>
  <c r="DQ538" i="7" s="1"/>
  <c r="DP839" i="7"/>
  <c r="DQ839" i="7" s="1"/>
  <c r="DP575" i="7"/>
  <c r="DQ575" i="7" s="1"/>
  <c r="DP319" i="7"/>
  <c r="DQ319" i="7" s="1"/>
  <c r="DP63" i="7"/>
  <c r="DQ63" i="7" s="1"/>
  <c r="DP554" i="7"/>
  <c r="DQ554" i="7" s="1"/>
  <c r="DP810" i="7"/>
  <c r="DQ810" i="7" s="1"/>
  <c r="DP1031" i="7"/>
  <c r="DQ1031" i="7" s="1"/>
  <c r="DP619" i="7"/>
  <c r="DQ619" i="7" s="1"/>
  <c r="DP363" i="7"/>
  <c r="DQ363" i="7" s="1"/>
  <c r="DP107" i="7"/>
  <c r="DQ107" i="7" s="1"/>
  <c r="DP682" i="7"/>
  <c r="DQ682" i="7" s="1"/>
  <c r="DP935" i="7"/>
  <c r="DQ935" i="7" s="1"/>
  <c r="DP535" i="7"/>
  <c r="DQ535" i="7" s="1"/>
  <c r="DP215" i="7"/>
  <c r="DQ215" i="7" s="1"/>
  <c r="DP630" i="7"/>
  <c r="DQ630" i="7" s="1"/>
  <c r="DP562" i="7"/>
  <c r="DQ562" i="7" s="1"/>
  <c r="DP771" i="7"/>
  <c r="DQ771" i="7" s="1"/>
  <c r="DP387" i="7"/>
  <c r="DQ387" i="7" s="1"/>
  <c r="DP67" i="7"/>
  <c r="DQ67" i="7" s="1"/>
  <c r="DP374" i="7"/>
  <c r="DQ374" i="7" s="1"/>
  <c r="DP1603" i="7"/>
  <c r="DQ1603" i="7" s="1"/>
  <c r="DP480" i="7"/>
  <c r="DQ480" i="7" s="1"/>
  <c r="DP1483" i="7"/>
  <c r="DQ1483" i="7" s="1"/>
  <c r="DP7" i="7"/>
  <c r="DP517" i="7"/>
  <c r="DQ517" i="7" s="1"/>
  <c r="DP1052" i="7"/>
  <c r="DQ1052" i="7" s="1"/>
  <c r="DP885" i="7"/>
  <c r="DQ885" i="7" s="1"/>
  <c r="DP164" i="7"/>
  <c r="DQ164" i="7" s="1"/>
  <c r="DP190" i="7"/>
  <c r="DQ190" i="7" s="1"/>
  <c r="DP457" i="7"/>
  <c r="DQ457" i="7" s="1"/>
  <c r="DP1184" i="7"/>
  <c r="DQ1184" i="7" s="1"/>
  <c r="DP1017" i="7"/>
  <c r="DQ1017" i="7" s="1"/>
  <c r="DP1719" i="7"/>
  <c r="DQ1719" i="7" s="1"/>
  <c r="DP431" i="7"/>
  <c r="DQ431" i="7" s="1"/>
  <c r="DP2142" i="7"/>
  <c r="DQ2142" i="7" s="1"/>
  <c r="DP1571" i="7"/>
  <c r="DQ1571" i="7" s="1"/>
  <c r="DP263" i="7"/>
  <c r="DQ263" i="7" s="1"/>
  <c r="DP522" i="7"/>
  <c r="DQ522" i="7" s="1"/>
  <c r="DP790" i="7"/>
  <c r="DQ790" i="7" s="1"/>
  <c r="DP756" i="7"/>
  <c r="DQ756" i="7" s="1"/>
  <c r="DP759" i="7"/>
  <c r="DQ759" i="7" s="1"/>
  <c r="DP2245" i="7"/>
  <c r="DQ2245" i="7" s="1"/>
  <c r="DP1969" i="7"/>
  <c r="DQ1969" i="7" s="1"/>
  <c r="DP2381" i="7"/>
  <c r="DQ2381" i="7" s="1"/>
  <c r="DP2432" i="7"/>
  <c r="DQ2432" i="7" s="1"/>
  <c r="DP2156" i="7"/>
  <c r="DQ2156" i="7" s="1"/>
  <c r="DP2437" i="7"/>
  <c r="DQ2437" i="7" s="1"/>
  <c r="DP2161" i="7"/>
  <c r="DQ2161" i="7" s="1"/>
  <c r="DP2431" i="7"/>
  <c r="DQ2431" i="7" s="1"/>
  <c r="DP1973" i="7"/>
  <c r="DQ1973" i="7" s="1"/>
  <c r="DP2348" i="7"/>
  <c r="DQ2348" i="7" s="1"/>
  <c r="DP2109" i="7"/>
  <c r="DQ2109" i="7" s="1"/>
  <c r="DP2353" i="7"/>
  <c r="DQ2353" i="7" s="1"/>
  <c r="DP1980" i="7"/>
  <c r="DQ1980" i="7" s="1"/>
  <c r="DP2165" i="7"/>
  <c r="DQ2165" i="7" s="1"/>
  <c r="DP1889" i="7"/>
  <c r="DQ1889" i="7" s="1"/>
  <c r="DP2301" i="7"/>
  <c r="DQ2301" i="7" s="1"/>
  <c r="DP2448" i="7"/>
  <c r="DQ2448" i="7" s="1"/>
  <c r="DP2172" i="7"/>
  <c r="DQ2172" i="7" s="1"/>
  <c r="DP2357" i="7"/>
  <c r="DQ2357" i="7" s="1"/>
  <c r="DP2081" i="7"/>
  <c r="DQ2081" i="7" s="1"/>
  <c r="DP2493" i="7"/>
  <c r="DQ2493" i="7" s="1"/>
  <c r="DP150" i="7"/>
  <c r="DQ150" i="7" s="1"/>
  <c r="DP767" i="7"/>
  <c r="DQ767" i="7" s="1"/>
  <c r="DP511" i="7"/>
  <c r="DQ511" i="7" s="1"/>
  <c r="DP255" i="7"/>
  <c r="DQ255" i="7" s="1"/>
  <c r="DP2318" i="7"/>
  <c r="DQ2318" i="7" s="1"/>
  <c r="DP366" i="7"/>
  <c r="DQ366" i="7" s="1"/>
  <c r="DP418" i="7"/>
  <c r="DQ418" i="7" s="1"/>
  <c r="DP811" i="7"/>
  <c r="DQ811" i="7" s="1"/>
  <c r="DP555" i="7"/>
  <c r="DQ555" i="7" s="1"/>
  <c r="DP299" i="7"/>
  <c r="DQ299" i="7" s="1"/>
  <c r="DP494" i="7"/>
  <c r="DQ494" i="7" s="1"/>
  <c r="DP690" i="7"/>
  <c r="DQ690" i="7" s="1"/>
  <c r="DP791" i="7"/>
  <c r="DQ791" i="7" s="1"/>
  <c r="DP471" i="7"/>
  <c r="DQ471" i="7" s="1"/>
  <c r="DP87" i="7"/>
  <c r="DQ87" i="7" s="1"/>
  <c r="DP438" i="7"/>
  <c r="DQ438" i="7" s="1"/>
  <c r="DP170" i="7"/>
  <c r="DQ170" i="7" s="1"/>
  <c r="DP643" i="7"/>
  <c r="DQ643" i="7" s="1"/>
  <c r="DP323" i="7"/>
  <c r="DQ323" i="7" s="1"/>
  <c r="DP5" i="7"/>
  <c r="DQ5" i="7" s="1"/>
  <c r="V12" i="7" s="1"/>
  <c r="DP1047" i="7"/>
  <c r="DQ1047" i="7" s="1"/>
  <c r="DP230" i="7"/>
  <c r="DQ230" i="7" s="1"/>
  <c r="DP34" i="7"/>
  <c r="DQ34" i="7" s="1"/>
  <c r="DP544" i="7"/>
  <c r="DQ544" i="7" s="1"/>
  <c r="DP1739" i="7"/>
  <c r="DQ1739" i="7" s="1"/>
  <c r="DP69" i="7"/>
  <c r="DQ69" i="7" s="1"/>
  <c r="DP581" i="7"/>
  <c r="DQ581" i="7" s="1"/>
  <c r="DP1308" i="7"/>
  <c r="DQ1308" i="7" s="1"/>
  <c r="DP1141" i="7"/>
  <c r="DQ1141" i="7" s="1"/>
  <c r="DP420" i="7"/>
  <c r="DQ420" i="7" s="1"/>
  <c r="DP1299" i="7"/>
  <c r="DQ1299" i="7" s="1"/>
  <c r="DP713" i="7"/>
  <c r="DQ713" i="7" s="1"/>
  <c r="DP1440" i="7"/>
  <c r="DQ1440" i="7" s="1"/>
  <c r="DP1273" i="7"/>
  <c r="DQ1273" i="7" s="1"/>
  <c r="DP100" i="7"/>
  <c r="DQ100" i="7" s="1"/>
  <c r="DP175" i="7"/>
  <c r="DQ175" i="7" s="1"/>
  <c r="DP731" i="7"/>
  <c r="DQ731" i="7" s="1"/>
  <c r="DP262" i="7"/>
  <c r="DQ262" i="7" s="1"/>
  <c r="DP390" i="7"/>
  <c r="DQ390" i="7" s="1"/>
  <c r="DP278" i="7"/>
  <c r="DQ278" i="7" s="1"/>
  <c r="DP1183" i="7"/>
  <c r="DQ1183" i="7" s="1"/>
  <c r="DP281" i="7"/>
  <c r="DQ281" i="7" s="1"/>
  <c r="DP37" i="7"/>
  <c r="DQ37" i="7" s="1"/>
  <c r="DP1799" i="7"/>
  <c r="DQ1799" i="7" s="1"/>
  <c r="DP1584" i="7"/>
  <c r="DQ1584" i="7" s="1"/>
  <c r="DP943" i="7"/>
  <c r="DQ943" i="7" s="1"/>
  <c r="DP614" i="7"/>
  <c r="DQ614" i="7" s="1"/>
  <c r="DP308" i="7"/>
  <c r="DQ308" i="7" s="1"/>
  <c r="DP1029" i="7"/>
  <c r="DQ1029" i="7" s="1"/>
  <c r="DP1196" i="7"/>
  <c r="DQ1196" i="7" s="1"/>
  <c r="DP469" i="7"/>
  <c r="DQ469" i="7" s="1"/>
  <c r="DP1803" i="7"/>
  <c r="DQ1803" i="7" s="1"/>
  <c r="DP560" i="7"/>
  <c r="DQ560" i="7" s="1"/>
  <c r="DP48" i="7"/>
  <c r="DQ48" i="7" s="1"/>
  <c r="DP1623" i="7"/>
  <c r="DQ1623" i="7" s="1"/>
  <c r="DP1843" i="7"/>
  <c r="DQ1843" i="7" s="1"/>
  <c r="DP499" i="7"/>
  <c r="DQ499" i="7" s="1"/>
  <c r="DP74" i="7"/>
  <c r="DQ74" i="7" s="1"/>
  <c r="DP1331" i="7"/>
  <c r="DQ1331" i="7" s="1"/>
  <c r="DP455" i="7"/>
  <c r="DQ455" i="7" s="1"/>
  <c r="DP871" i="7"/>
  <c r="DQ871" i="7" s="1"/>
  <c r="DP586" i="7"/>
  <c r="DQ586" i="7" s="1"/>
  <c r="DP450" i="7"/>
  <c r="DQ450" i="7" s="1"/>
  <c r="DP29" i="7"/>
  <c r="DQ29" i="7" s="1"/>
  <c r="DP283" i="7"/>
  <c r="DQ283" i="7" s="1"/>
  <c r="DP539" i="7"/>
  <c r="DQ539" i="7" s="1"/>
  <c r="DP795" i="7"/>
  <c r="DQ795" i="7" s="1"/>
  <c r="DP314" i="7"/>
  <c r="DQ314" i="7" s="1"/>
  <c r="DP322" i="7"/>
  <c r="DQ322" i="7" s="1"/>
  <c r="DP1811" i="7"/>
  <c r="DQ1811" i="7" s="1"/>
  <c r="DP239" i="7"/>
  <c r="DQ239" i="7" s="1"/>
  <c r="DP495" i="7"/>
  <c r="DQ495" i="7" s="1"/>
  <c r="DP751" i="7"/>
  <c r="DQ751" i="7" s="1"/>
  <c r="DP50" i="7"/>
  <c r="DQ50" i="7" s="1"/>
  <c r="DP350" i="7"/>
  <c r="DQ350" i="7" s="1"/>
  <c r="DP1463" i="7"/>
  <c r="DQ1463" i="7" s="1"/>
  <c r="DP926" i="7"/>
  <c r="DQ926" i="7" s="1"/>
  <c r="DP1601" i="7"/>
  <c r="DQ1601" i="7" s="1"/>
  <c r="DP1209" i="7"/>
  <c r="DQ1209" i="7" s="1"/>
  <c r="DP953" i="7"/>
  <c r="DQ953" i="7" s="1"/>
  <c r="DP1986" i="7"/>
  <c r="DQ1986" i="7" s="1"/>
  <c r="DP1632" i="7"/>
  <c r="DQ1632" i="7" s="1"/>
  <c r="DP1376" i="7"/>
  <c r="DQ1376" i="7" s="1"/>
  <c r="DP1120" i="7"/>
  <c r="DQ1120" i="7" s="1"/>
  <c r="DP864" i="7"/>
  <c r="DQ864" i="7" s="1"/>
  <c r="DP1135" i="7"/>
  <c r="DQ1135" i="7" s="1"/>
  <c r="DP649" i="7"/>
  <c r="DQ649" i="7" s="1"/>
  <c r="DP393" i="7"/>
  <c r="DQ393" i="7" s="1"/>
  <c r="DP137" i="7"/>
  <c r="DQ137" i="7" s="1"/>
  <c r="DP754" i="7"/>
  <c r="DQ754" i="7" s="1"/>
  <c r="DP2478" i="7"/>
  <c r="DQ2478" i="7" s="1"/>
  <c r="DP987" i="7"/>
  <c r="DQ987" i="7" s="1"/>
  <c r="DP612" i="7"/>
  <c r="DQ612" i="7" s="1"/>
  <c r="DP356" i="7"/>
  <c r="DQ356" i="7" s="1"/>
  <c r="DP1174" i="7"/>
  <c r="DQ1174" i="7" s="1"/>
  <c r="DP1849" i="7"/>
  <c r="DQ1849" i="7" s="1"/>
  <c r="DP1341" i="7"/>
  <c r="DQ1341" i="7" s="1"/>
  <c r="DP1077" i="7"/>
  <c r="DQ1077" i="7" s="1"/>
  <c r="DP2482" i="7"/>
  <c r="DQ2482" i="7" s="1"/>
  <c r="DP1756" i="7"/>
  <c r="DQ1756" i="7" s="1"/>
  <c r="DP1500" i="7"/>
  <c r="DQ1500" i="7" s="1"/>
  <c r="DP1244" i="7"/>
  <c r="DQ1244" i="7" s="1"/>
  <c r="DP988" i="7"/>
  <c r="DQ988" i="7" s="1"/>
  <c r="DP1631" i="7"/>
  <c r="DQ1631" i="7" s="1"/>
  <c r="DP773" i="7"/>
  <c r="DQ773" i="7" s="1"/>
  <c r="DP291" i="7"/>
  <c r="DQ291" i="7" s="1"/>
  <c r="DP82" i="7"/>
  <c r="DQ82" i="7" s="1"/>
  <c r="DP1520" i="7"/>
  <c r="DQ1520" i="7" s="1"/>
  <c r="DP793" i="7"/>
  <c r="DQ793" i="7" s="1"/>
  <c r="DP422" i="7"/>
  <c r="DQ422" i="7" s="1"/>
  <c r="DP244" i="7"/>
  <c r="DQ244" i="7" s="1"/>
  <c r="DP965" i="7"/>
  <c r="DQ965" i="7" s="1"/>
  <c r="DP1132" i="7"/>
  <c r="DQ1132" i="7" s="1"/>
  <c r="DP405" i="7"/>
  <c r="DQ405" i="7" s="1"/>
  <c r="DP1547" i="7"/>
  <c r="DQ1547" i="7" s="1"/>
  <c r="DP496" i="7"/>
  <c r="DQ496" i="7" s="1"/>
  <c r="DP1779" i="7"/>
  <c r="DQ1779" i="7" s="1"/>
  <c r="DP1367" i="7"/>
  <c r="DQ1367" i="7" s="1"/>
  <c r="DP51" i="7"/>
  <c r="DQ51" i="7" s="1"/>
  <c r="DP563" i="7"/>
  <c r="DQ563" i="7" s="1"/>
  <c r="DP466" i="7"/>
  <c r="DQ466" i="7" s="1"/>
  <c r="DP9" i="7"/>
  <c r="DP519" i="7"/>
  <c r="DQ519" i="7" s="1"/>
  <c r="DP1255" i="7"/>
  <c r="DQ1255" i="7" s="1"/>
  <c r="DP1459" i="7"/>
  <c r="DQ1459" i="7" s="1"/>
  <c r="DP642" i="7"/>
  <c r="DQ642" i="7" s="1"/>
  <c r="DP91" i="7"/>
  <c r="DQ91" i="7" s="1"/>
  <c r="DP347" i="7"/>
  <c r="DQ347" i="7" s="1"/>
  <c r="DP603" i="7"/>
  <c r="DQ603" i="7" s="1"/>
  <c r="DP951" i="7"/>
  <c r="DQ951" i="7" s="1"/>
  <c r="DP714" i="7"/>
  <c r="DQ714" i="7" s="1"/>
  <c r="DP506" i="7"/>
  <c r="DQ506" i="7" s="1"/>
  <c r="DP47" i="7"/>
  <c r="DQ47" i="7" s="1"/>
  <c r="DP303" i="7"/>
  <c r="DQ303" i="7" s="1"/>
  <c r="DP559" i="7"/>
  <c r="DQ559" i="7" s="1"/>
  <c r="DP815" i="7"/>
  <c r="DQ815" i="7" s="1"/>
  <c r="DP442" i="7"/>
  <c r="DQ442" i="7" s="1"/>
  <c r="DP158" i="7"/>
  <c r="DQ158" i="7" s="1"/>
  <c r="DP1207" i="7"/>
  <c r="DQ1207" i="7" s="1"/>
  <c r="DP2374" i="7"/>
  <c r="DQ2374" i="7" s="1"/>
  <c r="DP1473" i="7"/>
  <c r="DQ1473" i="7" s="1"/>
  <c r="DP1145" i="7"/>
  <c r="DQ1145" i="7" s="1"/>
  <c r="DP889" i="7"/>
  <c r="DQ889" i="7" s="1"/>
  <c r="DP1824" i="7"/>
  <c r="DQ1824" i="7" s="1"/>
  <c r="DP1568" i="7"/>
  <c r="DQ1568" i="7" s="1"/>
  <c r="DP1312" i="7"/>
  <c r="DQ1312" i="7" s="1"/>
  <c r="DP1056" i="7"/>
  <c r="DQ1056" i="7" s="1"/>
  <c r="DP2046" i="7"/>
  <c r="DQ2046" i="7" s="1"/>
  <c r="DP879" i="7"/>
  <c r="DQ879" i="7" s="1"/>
  <c r="DP585" i="7"/>
  <c r="DQ585" i="7" s="1"/>
  <c r="DP329" i="7"/>
  <c r="DQ329" i="7" s="1"/>
  <c r="DP73" i="7"/>
  <c r="DQ73" i="7" s="1"/>
  <c r="DP566" i="7"/>
  <c r="DQ566" i="7" s="1"/>
  <c r="DP1755" i="7"/>
  <c r="DQ1755" i="7" s="1"/>
  <c r="DP804" i="7"/>
  <c r="DQ804" i="7" s="1"/>
  <c r="DP548" i="7"/>
  <c r="DQ548" i="7" s="1"/>
  <c r="DP292" i="7"/>
  <c r="DQ292" i="7" s="1"/>
  <c r="DP1046" i="7"/>
  <c r="DQ1046" i="7" s="1"/>
  <c r="DP1721" i="7"/>
  <c r="DQ1721" i="7" s="1"/>
  <c r="DP1269" i="7"/>
  <c r="DQ1269" i="7" s="1"/>
  <c r="DP1013" i="7"/>
  <c r="DQ1013" i="7" s="1"/>
  <c r="DP2226" i="7"/>
  <c r="DQ2226" i="7" s="1"/>
  <c r="DP1692" i="7"/>
  <c r="DQ1692" i="7" s="1"/>
  <c r="DP1436" i="7"/>
  <c r="DQ1436" i="7" s="1"/>
  <c r="DP1180" i="7"/>
  <c r="DQ1180" i="7" s="1"/>
  <c r="DP924" i="7"/>
  <c r="DQ924" i="7" s="1"/>
  <c r="DP1375" i="7"/>
  <c r="DQ1375" i="7" s="1"/>
  <c r="DP709" i="7"/>
  <c r="DQ709" i="7" s="1"/>
  <c r="DP453" i="7"/>
  <c r="DQ453" i="7" s="1"/>
  <c r="DP197" i="7"/>
  <c r="DQ197" i="7" s="1"/>
  <c r="DP1235" i="7"/>
  <c r="DQ1235" i="7" s="1"/>
  <c r="DP178" i="7"/>
  <c r="DQ178" i="7" s="1"/>
  <c r="DP1227" i="7"/>
  <c r="DQ1227" i="7" s="1"/>
  <c r="DP672" i="7"/>
  <c r="DQ672" i="7" s="1"/>
  <c r="DP416" i="7"/>
  <c r="DQ416" i="7" s="1"/>
  <c r="DP160" i="7"/>
  <c r="DQ160" i="7" s="1"/>
  <c r="DP1862" i="7"/>
  <c r="DQ1862" i="7" s="1"/>
  <c r="DP1345" i="7"/>
  <c r="DQ1345" i="7" s="1"/>
  <c r="DP1081" i="7"/>
  <c r="DQ1081" i="7" s="1"/>
  <c r="DP2498" i="7"/>
  <c r="DQ2498" i="7" s="1"/>
  <c r="DP1760" i="7"/>
  <c r="DQ1760" i="7" s="1"/>
  <c r="DP1504" i="7"/>
  <c r="DQ1504" i="7" s="1"/>
  <c r="DP1248" i="7"/>
  <c r="DQ1248" i="7" s="1"/>
  <c r="DP992" i="7"/>
  <c r="DQ992" i="7" s="1"/>
  <c r="DP1647" i="7"/>
  <c r="DQ1647" i="7" s="1"/>
  <c r="DP777" i="7"/>
  <c r="DQ777" i="7" s="1"/>
  <c r="DP521" i="7"/>
  <c r="DQ521" i="7" s="1"/>
  <c r="DP265" i="7"/>
  <c r="DQ265" i="7" s="1"/>
  <c r="DP378" i="7"/>
  <c r="DQ378" i="7" s="1"/>
  <c r="DP1499" i="7"/>
  <c r="DQ1499" i="7" s="1"/>
  <c r="DP740" i="7"/>
  <c r="DQ740" i="7" s="1"/>
  <c r="DP484" i="7"/>
  <c r="DQ484" i="7" s="1"/>
  <c r="DP228" i="7"/>
  <c r="DQ228" i="7" s="1"/>
  <c r="DP918" i="7"/>
  <c r="DQ918" i="7" s="1"/>
  <c r="DP1593" i="7"/>
  <c r="DQ1593" i="7" s="1"/>
  <c r="DP1205" i="7"/>
  <c r="DQ1205" i="7" s="1"/>
  <c r="DP949" i="7"/>
  <c r="DQ949" i="7" s="1"/>
  <c r="DP1970" i="7"/>
  <c r="DQ1970" i="7" s="1"/>
  <c r="DP1628" i="7"/>
  <c r="DQ1628" i="7" s="1"/>
  <c r="DP1372" i="7"/>
  <c r="DQ1372" i="7" s="1"/>
  <c r="DP1116" i="7"/>
  <c r="DQ1116" i="7" s="1"/>
  <c r="DP860" i="7"/>
  <c r="DQ860" i="7" s="1"/>
  <c r="DP1119" i="7"/>
  <c r="DQ1119" i="7" s="1"/>
  <c r="DP645" i="7"/>
  <c r="DQ645" i="7" s="1"/>
  <c r="DP389" i="7"/>
  <c r="DQ389" i="7" s="1"/>
  <c r="DP133" i="7"/>
  <c r="DQ133" i="7" s="1"/>
  <c r="DP742" i="7"/>
  <c r="DQ742" i="7" s="1"/>
  <c r="DP2414" i="7"/>
  <c r="DQ2414" i="7" s="1"/>
  <c r="DP971" i="7"/>
  <c r="DQ971" i="7" s="1"/>
  <c r="DP608" i="7"/>
  <c r="DQ608" i="7" s="1"/>
  <c r="DP352" i="7"/>
  <c r="DQ352" i="7" s="1"/>
  <c r="DP96" i="7"/>
  <c r="DQ96" i="7" s="1"/>
  <c r="DP622" i="7"/>
  <c r="DQ622" i="7" s="1"/>
  <c r="DP1815" i="7"/>
  <c r="DQ1815" i="7" s="1"/>
  <c r="DP186" i="7"/>
  <c r="DQ186" i="7" s="1"/>
  <c r="DP1283" i="7"/>
  <c r="DQ1283" i="7" s="1"/>
  <c r="DP195" i="7"/>
  <c r="DQ195" i="7" s="1"/>
  <c r="DP451" i="7"/>
  <c r="DQ451" i="7" s="1"/>
  <c r="DP707" i="7"/>
  <c r="DQ707" i="7" s="1"/>
  <c r="DP1735" i="7"/>
  <c r="DQ1735" i="7" s="1"/>
  <c r="DP54" i="7"/>
  <c r="DQ54" i="7" s="1"/>
  <c r="DP814" i="7"/>
  <c r="DQ814" i="7" s="1"/>
  <c r="DP151" i="7"/>
  <c r="DQ151" i="7" s="1"/>
  <c r="DP407" i="7"/>
  <c r="DQ407" i="7" s="1"/>
  <c r="DP663" i="7"/>
  <c r="DQ663" i="7" s="1"/>
  <c r="DP1383" i="7"/>
  <c r="DQ1383" i="7" s="1"/>
  <c r="DP1989" i="7"/>
  <c r="DQ1989" i="7" s="1"/>
  <c r="DP2364" i="7"/>
  <c r="DQ2364" i="7" s="1"/>
  <c r="DP2125" i="7"/>
  <c r="DQ2125" i="7" s="1"/>
  <c r="DP2273" i="7"/>
  <c r="DQ2273" i="7" s="1"/>
  <c r="DP1900" i="7"/>
  <c r="DQ1900" i="7" s="1"/>
  <c r="DP2181" i="7"/>
  <c r="DQ2181" i="7" s="1"/>
  <c r="DP1905" i="7"/>
  <c r="DQ1905" i="7" s="1"/>
  <c r="DP2317" i="7"/>
  <c r="DQ2317" i="7" s="1"/>
  <c r="DP2465" i="7"/>
  <c r="DQ2465" i="7" s="1"/>
  <c r="DP2092" i="7"/>
  <c r="DQ2092" i="7" s="1"/>
  <c r="DP2373" i="7"/>
  <c r="DQ2373" i="7" s="1"/>
  <c r="DP2097" i="7"/>
  <c r="DQ2097" i="7" s="1"/>
  <c r="DP2367" i="7"/>
  <c r="DQ2367" i="7" s="1"/>
  <c r="DP1909" i="7"/>
  <c r="DQ1909" i="7" s="1"/>
  <c r="DP2284" i="7"/>
  <c r="DQ2284" i="7" s="1"/>
  <c r="DP2045" i="7"/>
  <c r="DQ2045" i="7" s="1"/>
  <c r="DP2289" i="7"/>
  <c r="DQ2289" i="7" s="1"/>
  <c r="DP1916" i="7"/>
  <c r="DQ1916" i="7" s="1"/>
  <c r="DP2101" i="7"/>
  <c r="DQ2101" i="7" s="1"/>
  <c r="DP2476" i="7"/>
  <c r="DQ2476" i="7" s="1"/>
  <c r="DP2237" i="7"/>
  <c r="DQ2237" i="7" s="1"/>
  <c r="DP1703" i="7"/>
  <c r="DQ1703" i="7" s="1"/>
  <c r="DP703" i="7"/>
  <c r="DQ703" i="7" s="1"/>
  <c r="DP447" i="7"/>
  <c r="DQ447" i="7" s="1"/>
  <c r="DP191" i="7"/>
  <c r="DQ191" i="7" s="1"/>
  <c r="DP1251" i="7"/>
  <c r="DQ1251" i="7" s="1"/>
  <c r="DP174" i="7"/>
  <c r="DQ174" i="7" s="1"/>
  <c r="DP28" i="7"/>
  <c r="DQ28" i="7" s="1"/>
  <c r="DP747" i="7"/>
  <c r="DQ747" i="7" s="1"/>
  <c r="DP491" i="7"/>
  <c r="DQ491" i="7" s="1"/>
  <c r="DP235" i="7"/>
  <c r="DQ235" i="7" s="1"/>
  <c r="DP1747" i="7"/>
  <c r="DQ1747" i="7" s="1"/>
  <c r="DP310" i="7"/>
  <c r="DQ310" i="7" s="1"/>
  <c r="DP290" i="7"/>
  <c r="DQ290" i="7" s="1"/>
  <c r="DP727" i="7"/>
  <c r="DQ727" i="7" s="1"/>
  <c r="DP343" i="7"/>
  <c r="DQ343" i="7" s="1"/>
  <c r="DP25" i="7"/>
  <c r="DP250" i="7"/>
  <c r="DQ250" i="7" s="1"/>
  <c r="DP1223" i="7"/>
  <c r="DQ1223" i="7" s="1"/>
  <c r="DP579" i="7"/>
  <c r="DQ579" i="7" s="1"/>
  <c r="DP259" i="7"/>
  <c r="DQ259" i="7" s="1"/>
  <c r="DP758" i="7"/>
  <c r="DQ758" i="7" s="1"/>
  <c r="DP1303" i="7"/>
  <c r="DQ1303" i="7" s="1"/>
  <c r="DP430" i="7"/>
  <c r="DQ430" i="7" s="1"/>
  <c r="DP224" i="7"/>
  <c r="DQ224" i="7" s="1"/>
  <c r="DP736" i="7"/>
  <c r="DQ736" i="7" s="1"/>
  <c r="DP370" i="7"/>
  <c r="DQ370" i="7" s="1"/>
  <c r="DP261" i="7"/>
  <c r="DQ261" i="7" s="1"/>
  <c r="DP863" i="7"/>
  <c r="DQ863" i="7" s="1"/>
  <c r="DP1564" i="7"/>
  <c r="DQ1564" i="7" s="1"/>
  <c r="DP1465" i="7"/>
  <c r="DQ1465" i="7" s="1"/>
  <c r="DP676" i="7"/>
  <c r="DQ676" i="7" s="1"/>
  <c r="DP1391" i="7"/>
  <c r="DQ1391" i="7" s="1"/>
  <c r="DP1696" i="7"/>
  <c r="DQ1696" i="7" s="1"/>
  <c r="DP1729" i="7"/>
  <c r="DQ1729" i="7" s="1"/>
  <c r="DP1575" i="7"/>
  <c r="DQ1575" i="7" s="1"/>
  <c r="DP1059" i="7"/>
  <c r="DQ1059" i="7" s="1"/>
  <c r="DP475" i="7"/>
  <c r="DQ475" i="7" s="1"/>
  <c r="DP194" i="7"/>
  <c r="DQ194" i="7" s="1"/>
  <c r="DP819" i="7"/>
  <c r="DQ819" i="7" s="1"/>
  <c r="DP240" i="7"/>
  <c r="DQ240" i="7" s="1"/>
  <c r="DP1644" i="7"/>
  <c r="DQ1644" i="7" s="1"/>
  <c r="DP1008" i="7"/>
  <c r="DQ1008" i="7" s="1"/>
  <c r="DP2354" i="7"/>
  <c r="DQ2354" i="7" s="1"/>
  <c r="DP2481" i="7"/>
  <c r="DQ2481" i="7" s="1"/>
  <c r="DP2108" i="7"/>
  <c r="DQ2108" i="7" s="1"/>
  <c r="DP2293" i="7"/>
  <c r="DQ2293" i="7" s="1"/>
  <c r="DP2017" i="7"/>
  <c r="DQ2017" i="7" s="1"/>
  <c r="DP2429" i="7"/>
  <c r="DQ2429" i="7" s="1"/>
  <c r="DP1925" i="7"/>
  <c r="DQ1925" i="7" s="1"/>
  <c r="DP2300" i="7"/>
  <c r="DQ2300" i="7" s="1"/>
  <c r="DP2485" i="7"/>
  <c r="DQ2485" i="7" s="1"/>
  <c r="DP2209" i="7"/>
  <c r="DQ2209" i="7" s="1"/>
  <c r="DP2479" i="7"/>
  <c r="DQ2479" i="7" s="1"/>
  <c r="DP2117" i="7"/>
  <c r="DQ2117" i="7" s="1"/>
  <c r="DP2492" i="7"/>
  <c r="DQ2492" i="7" s="1"/>
  <c r="DP2253" i="7"/>
  <c r="DQ2253" i="7" s="1"/>
  <c r="DP2401" i="7"/>
  <c r="DQ2401" i="7" s="1"/>
  <c r="DP2028" i="7"/>
  <c r="DQ2028" i="7" s="1"/>
  <c r="DP2309" i="7"/>
  <c r="DQ2309" i="7" s="1"/>
  <c r="DP2033" i="7"/>
  <c r="DQ2033" i="7" s="1"/>
  <c r="DP2445" i="7"/>
  <c r="DQ2445" i="7" s="1"/>
  <c r="DP2496" i="7"/>
  <c r="DQ2496" i="7" s="1"/>
  <c r="DP2220" i="7"/>
  <c r="DQ2220" i="7" s="1"/>
  <c r="DP1267" i="7"/>
  <c r="DQ1267" i="7" s="1"/>
  <c r="DP1191" i="7"/>
  <c r="DQ1191" i="7" s="1"/>
  <c r="DP639" i="7"/>
  <c r="DQ639" i="7" s="1"/>
  <c r="DP383" i="7"/>
  <c r="DQ383" i="7" s="1"/>
  <c r="DP127" i="7"/>
  <c r="DQ127" i="7" s="1"/>
  <c r="DP746" i="7"/>
  <c r="DQ746" i="7" s="1"/>
  <c r="DP84" i="7"/>
  <c r="DQ84" i="7" s="1"/>
  <c r="DP1543" i="7"/>
  <c r="DQ1543" i="7" s="1"/>
  <c r="DP683" i="7"/>
  <c r="DQ683" i="7" s="1"/>
  <c r="DP427" i="7"/>
  <c r="DQ427" i="7" s="1"/>
  <c r="DP171" i="7"/>
  <c r="DQ171" i="7" s="1"/>
  <c r="DP1027" i="7"/>
  <c r="DQ1027" i="7" s="1"/>
  <c r="DP118" i="7"/>
  <c r="DQ118" i="7" s="1"/>
  <c r="DP2014" i="7"/>
  <c r="DQ2014" i="7" s="1"/>
  <c r="DP599" i="7"/>
  <c r="DQ599" i="7" s="1"/>
  <c r="DP279" i="7"/>
  <c r="DQ279" i="7" s="1"/>
  <c r="DP1523" i="7"/>
  <c r="DQ1523" i="7" s="1"/>
  <c r="DP1363" i="7"/>
  <c r="DQ1363" i="7" s="1"/>
  <c r="DP855" i="7"/>
  <c r="DQ855" i="7" s="1"/>
  <c r="DP515" i="7"/>
  <c r="DQ515" i="7" s="1"/>
  <c r="DP131" i="7"/>
  <c r="DQ131" i="7" s="1"/>
  <c r="DP570" i="7"/>
  <c r="DQ570" i="7" s="1"/>
  <c r="DP1559" i="7"/>
  <c r="DQ1559" i="7" s="1"/>
  <c r="DP822" i="7"/>
  <c r="DQ822" i="7" s="1"/>
  <c r="DP288" i="7"/>
  <c r="DQ288" i="7" s="1"/>
  <c r="DP800" i="7"/>
  <c r="DQ800" i="7" s="1"/>
  <c r="DP558" i="7"/>
  <c r="DQ558" i="7" s="1"/>
  <c r="DP325" i="7"/>
  <c r="DQ325" i="7" s="1"/>
  <c r="DP1982" i="7"/>
  <c r="DQ1982" i="7" s="1"/>
  <c r="DP1820" i="7"/>
  <c r="DQ1820" i="7" s="1"/>
  <c r="DP2342" i="7"/>
  <c r="DQ2342" i="7" s="1"/>
  <c r="DP1243" i="7"/>
  <c r="DQ1243" i="7" s="1"/>
  <c r="DP201" i="7"/>
  <c r="DQ201" i="7" s="1"/>
  <c r="DP928" i="7"/>
  <c r="DQ928" i="7" s="1"/>
  <c r="DP2242" i="7"/>
  <c r="DQ2242" i="7" s="1"/>
  <c r="DP1054" i="7"/>
  <c r="DQ1054" i="7" s="1"/>
  <c r="DP687" i="7"/>
  <c r="DQ687" i="7" s="1"/>
  <c r="DP130" i="7"/>
  <c r="DQ130" i="7" s="1"/>
  <c r="DP219" i="7"/>
  <c r="DQ219" i="7" s="1"/>
  <c r="DP775" i="7"/>
  <c r="DQ775" i="7" s="1"/>
  <c r="DP307" i="7"/>
  <c r="DQ307" i="7" s="1"/>
  <c r="DP752" i="7"/>
  <c r="DQ752" i="7" s="1"/>
  <c r="DP1625" i="7"/>
  <c r="DQ1625" i="7" s="1"/>
  <c r="DP1086" i="7"/>
  <c r="DQ1086" i="7" s="1"/>
  <c r="DP1182" i="7"/>
  <c r="DQ1182" i="7" s="1"/>
  <c r="DP2334" i="7"/>
  <c r="DQ2334" i="7" s="1"/>
  <c r="DP851" i="7"/>
  <c r="DQ851" i="7" s="1"/>
  <c r="DP1063" i="7"/>
  <c r="DQ1063" i="7" s="1"/>
  <c r="DP623" i="7"/>
  <c r="DQ623" i="7" s="1"/>
  <c r="DP367" i="7"/>
  <c r="DQ367" i="7" s="1"/>
  <c r="DP111" i="7"/>
  <c r="DQ111" i="7" s="1"/>
  <c r="DP698" i="7"/>
  <c r="DQ698" i="7" s="1"/>
  <c r="DP22" i="7"/>
  <c r="DP1415" i="7"/>
  <c r="DQ1415" i="7" s="1"/>
  <c r="DP667" i="7"/>
  <c r="DQ667" i="7" s="1"/>
  <c r="DP411" i="7"/>
  <c r="DQ411" i="7" s="1"/>
  <c r="DP155" i="7"/>
  <c r="DQ155" i="7" s="1"/>
  <c r="DP826" i="7"/>
  <c r="DQ826" i="7" s="1"/>
  <c r="DP70" i="7"/>
  <c r="DQ70" i="7" s="1"/>
  <c r="DP1767" i="7"/>
  <c r="DQ1767" i="7" s="1"/>
  <c r="DP711" i="7"/>
  <c r="DQ711" i="7" s="1"/>
  <c r="DP199" i="7"/>
  <c r="DQ199" i="7" s="1"/>
  <c r="DP198" i="7"/>
  <c r="DQ198" i="7" s="1"/>
  <c r="DP755" i="7"/>
  <c r="DQ755" i="7" s="1"/>
  <c r="DP243" i="7"/>
  <c r="DQ243" i="7" s="1"/>
  <c r="DP330" i="7"/>
  <c r="DQ330" i="7" s="1"/>
  <c r="DP478" i="7"/>
  <c r="DQ478" i="7" s="1"/>
  <c r="DP304" i="7"/>
  <c r="DQ304" i="7" s="1"/>
  <c r="DP816" i="7"/>
  <c r="DQ816" i="7" s="1"/>
  <c r="DP1443" i="7"/>
  <c r="DQ1443" i="7" s="1"/>
  <c r="DP1439" i="7"/>
  <c r="DQ1439" i="7" s="1"/>
  <c r="DP1708" i="7"/>
  <c r="DQ1708" i="7" s="1"/>
  <c r="DP1753" i="7"/>
  <c r="DQ1753" i="7" s="1"/>
  <c r="DP820" i="7"/>
  <c r="DQ820" i="7" s="1"/>
  <c r="DP345" i="7"/>
  <c r="DQ345" i="7" s="1"/>
  <c r="DP1072" i="7"/>
  <c r="DQ1072" i="7" s="1"/>
  <c r="DP1783" i="7"/>
  <c r="DQ1783" i="7" s="1"/>
  <c r="DP503" i="7"/>
  <c r="DQ503" i="7" s="1"/>
  <c r="DP2110" i="7"/>
  <c r="DQ2110" i="7" s="1"/>
  <c r="DP583" i="7"/>
  <c r="DQ583" i="7" s="1"/>
  <c r="DP647" i="7"/>
  <c r="DQ647" i="7" s="1"/>
  <c r="DP391" i="7"/>
  <c r="DQ391" i="7" s="1"/>
  <c r="DP135" i="7"/>
  <c r="DQ135" i="7" s="1"/>
  <c r="DP770" i="7"/>
  <c r="DQ770" i="7" s="1"/>
  <c r="DP12" i="7"/>
  <c r="DP1607" i="7"/>
  <c r="DQ1607" i="7" s="1"/>
  <c r="DP691" i="7"/>
  <c r="DQ691" i="7" s="1"/>
  <c r="DP435" i="7"/>
  <c r="DQ435" i="7" s="1"/>
  <c r="DP179" i="7"/>
  <c r="DQ179" i="7" s="1"/>
  <c r="DP1107" i="7"/>
  <c r="DQ1107" i="7" s="1"/>
  <c r="DP142" i="7"/>
  <c r="DQ142" i="7" s="1"/>
  <c r="DP1950" i="7"/>
  <c r="DQ1950" i="7" s="1"/>
  <c r="DP678" i="7"/>
  <c r="DQ678" i="7" s="1"/>
  <c r="DP112" i="7"/>
  <c r="DQ112" i="7" s="1"/>
  <c r="DP368" i="7"/>
  <c r="DQ368" i="7" s="1"/>
  <c r="DP624" i="7"/>
  <c r="DQ624" i="7" s="1"/>
  <c r="DP1035" i="7"/>
  <c r="DQ1035" i="7" s="1"/>
  <c r="DP32" i="7"/>
  <c r="DQ32" i="7" s="1"/>
  <c r="DP149" i="7"/>
  <c r="DQ149" i="7" s="1"/>
  <c r="DP661" i="7"/>
  <c r="DQ661" i="7" s="1"/>
  <c r="DP876" i="7"/>
  <c r="DQ876" i="7" s="1"/>
  <c r="DP1388" i="7"/>
  <c r="DQ1388" i="7" s="1"/>
  <c r="DP2034" i="7"/>
  <c r="DQ2034" i="7" s="1"/>
  <c r="DP1221" i="7"/>
  <c r="DQ1221" i="7" s="1"/>
  <c r="DP950" i="7"/>
  <c r="DQ950" i="7" s="1"/>
  <c r="DP500" i="7"/>
  <c r="DQ500" i="7" s="1"/>
  <c r="DP1563" i="7"/>
  <c r="DQ1563" i="7" s="1"/>
  <c r="DP27" i="7"/>
  <c r="DQ27" i="7" s="1"/>
  <c r="DP537" i="7"/>
  <c r="DQ537" i="7" s="1"/>
  <c r="DP1711" i="7"/>
  <c r="DQ1711" i="7" s="1"/>
  <c r="DP1264" i="7"/>
  <c r="DQ1264" i="7" s="1"/>
  <c r="DP2306" i="7"/>
  <c r="DQ2306" i="7" s="1"/>
  <c r="DP671" i="7"/>
  <c r="DQ671" i="7" s="1"/>
  <c r="DP203" i="7"/>
  <c r="DQ203" i="7" s="1"/>
  <c r="DP342" i="7"/>
  <c r="DQ342" i="7" s="1"/>
  <c r="DP326" i="7"/>
  <c r="DQ326" i="7" s="1"/>
  <c r="DP1216" i="7"/>
  <c r="DQ1216" i="7" s="1"/>
  <c r="DP327" i="7"/>
  <c r="DQ327" i="7" s="1"/>
  <c r="DP71" i="7"/>
  <c r="DQ71" i="7" s="1"/>
  <c r="DP582" i="7"/>
  <c r="DQ582" i="7" s="1"/>
  <c r="DP947" i="7"/>
  <c r="DQ947" i="7" s="1"/>
  <c r="DP1095" i="7"/>
  <c r="DQ1095" i="7" s="1"/>
  <c r="DP627" i="7"/>
  <c r="DQ627" i="7" s="1"/>
  <c r="DP371" i="7"/>
  <c r="DQ371" i="7" s="1"/>
  <c r="DP115" i="7"/>
  <c r="DQ115" i="7" s="1"/>
  <c r="DP710" i="7"/>
  <c r="DQ710" i="7" s="1"/>
  <c r="DP1111" i="7"/>
  <c r="DQ1111" i="7" s="1"/>
  <c r="DP86" i="7"/>
  <c r="DQ86" i="7" s="1"/>
  <c r="DP995" i="7"/>
  <c r="DQ995" i="7" s="1"/>
  <c r="DP176" i="7"/>
  <c r="DQ176" i="7" s="1"/>
  <c r="DP432" i="7"/>
  <c r="DQ432" i="7" s="1"/>
  <c r="DP688" i="7"/>
  <c r="DQ688" i="7" s="1"/>
  <c r="DP1291" i="7"/>
  <c r="DQ1291" i="7" s="1"/>
  <c r="DP226" i="7"/>
  <c r="DQ226" i="7" s="1"/>
  <c r="DP213" i="7"/>
  <c r="DQ213" i="7" s="1"/>
  <c r="DP725" i="7"/>
  <c r="DQ725" i="7" s="1"/>
  <c r="DP940" i="7"/>
  <c r="DQ940" i="7" s="1"/>
  <c r="DP1452" i="7"/>
  <c r="DQ1452" i="7" s="1"/>
  <c r="DP2290" i="7"/>
  <c r="DQ2290" i="7" s="1"/>
  <c r="DP1285" i="7"/>
  <c r="DQ1285" i="7" s="1"/>
  <c r="DP1078" i="7"/>
  <c r="DQ1078" i="7" s="1"/>
  <c r="DP564" i="7"/>
  <c r="DQ564" i="7" s="1"/>
  <c r="DP1819" i="7"/>
  <c r="DQ1819" i="7" s="1"/>
  <c r="DP89" i="7"/>
  <c r="DQ89" i="7" s="1"/>
  <c r="DP601" i="7"/>
  <c r="DQ601" i="7" s="1"/>
  <c r="DP2302" i="7"/>
  <c r="DQ2302" i="7" s="1"/>
  <c r="DP1328" i="7"/>
  <c r="DQ1328" i="7" s="1"/>
  <c r="DP1033" i="7"/>
  <c r="DQ1033" i="7" s="1"/>
  <c r="DP415" i="7"/>
  <c r="DQ415" i="7" s="1"/>
  <c r="DP1379" i="7"/>
  <c r="DQ1379" i="7" s="1"/>
  <c r="DP362" i="7"/>
  <c r="DQ362" i="7" s="1"/>
  <c r="DP2446" i="7"/>
  <c r="DQ2446" i="7" s="1"/>
  <c r="DP1319" i="7"/>
  <c r="DQ1319" i="7" s="1"/>
  <c r="DP410" i="7"/>
  <c r="DQ410" i="7" s="1"/>
  <c r="DP23" i="7"/>
  <c r="DP277" i="7"/>
  <c r="DQ277" i="7" s="1"/>
  <c r="DP533" i="7"/>
  <c r="DQ533" i="7" s="1"/>
  <c r="DP789" i="7"/>
  <c r="DQ789" i="7" s="1"/>
  <c r="DP1695" i="7"/>
  <c r="DQ1695" i="7" s="1"/>
  <c r="DP1004" i="7"/>
  <c r="DQ1004" i="7" s="1"/>
  <c r="DP1260" i="7"/>
  <c r="DQ1260" i="7" s="1"/>
  <c r="DP1516" i="7"/>
  <c r="DQ1516" i="7" s="1"/>
  <c r="DP1772" i="7"/>
  <c r="DQ1772" i="7" s="1"/>
  <c r="DP837" i="7"/>
  <c r="DQ837" i="7" s="1"/>
  <c r="DP1093" i="7"/>
  <c r="DQ1093" i="7" s="1"/>
  <c r="DP1369" i="7"/>
  <c r="DQ1369" i="7" s="1"/>
  <c r="DP1958" i="7"/>
  <c r="DQ1958" i="7" s="1"/>
  <c r="DP116" i="7"/>
  <c r="DQ116" i="7" s="1"/>
  <c r="DP372" i="7"/>
  <c r="DQ372" i="7" s="1"/>
  <c r="DP628" i="7"/>
  <c r="DQ628" i="7" s="1"/>
  <c r="DP1051" i="7"/>
  <c r="DQ1051" i="7" s="1"/>
  <c r="DP802" i="7"/>
  <c r="DQ802" i="7" s="1"/>
  <c r="DP153" i="7"/>
  <c r="DQ153" i="7" s="1"/>
  <c r="DP409" i="7"/>
  <c r="DQ409" i="7" s="1"/>
  <c r="DP665" i="7"/>
  <c r="DQ665" i="7" s="1"/>
  <c r="DP1199" i="7"/>
  <c r="DQ1199" i="7" s="1"/>
  <c r="DP880" i="7"/>
  <c r="DQ880" i="7" s="1"/>
  <c r="DP1136" i="7"/>
  <c r="DQ1136" i="7" s="1"/>
  <c r="DP1392" i="7"/>
  <c r="DQ1392" i="7" s="1"/>
  <c r="DP1648" i="7"/>
  <c r="DQ1648" i="7" s="1"/>
  <c r="DP1289" i="7"/>
  <c r="DQ1289" i="7" s="1"/>
  <c r="DP159" i="7"/>
  <c r="DQ159" i="7" s="1"/>
  <c r="DP715" i="7"/>
  <c r="DQ715" i="7" s="1"/>
  <c r="DP210" i="7"/>
  <c r="DQ210" i="7" s="1"/>
  <c r="DP247" i="7"/>
  <c r="DQ247" i="7" s="1"/>
  <c r="DP803" i="7"/>
  <c r="DQ803" i="7" s="1"/>
  <c r="DP474" i="7"/>
  <c r="DQ474" i="7" s="1"/>
  <c r="DP704" i="7"/>
  <c r="DQ704" i="7" s="1"/>
  <c r="DP1110" i="7"/>
  <c r="DQ1110" i="7" s="1"/>
  <c r="DP1715" i="7"/>
  <c r="DQ1715" i="7" s="1"/>
  <c r="DP602" i="7"/>
  <c r="DQ602" i="7" s="1"/>
  <c r="DP85" i="7"/>
  <c r="DQ85" i="7" s="1"/>
  <c r="DP341" i="7"/>
  <c r="DQ341" i="7" s="1"/>
  <c r="DP597" i="7"/>
  <c r="DQ597" i="7" s="1"/>
  <c r="DP927" i="7"/>
  <c r="DQ927" i="7" s="1"/>
  <c r="DP2238" i="7"/>
  <c r="DQ2238" i="7" s="1"/>
  <c r="DP1068" i="7"/>
  <c r="DQ1068" i="7" s="1"/>
  <c r="DP1324" i="7"/>
  <c r="DQ1324" i="7" s="1"/>
  <c r="DP1580" i="7"/>
  <c r="DQ1580" i="7" s="1"/>
  <c r="DP1836" i="7"/>
  <c r="DQ1836" i="7" s="1"/>
  <c r="DP901" i="7"/>
  <c r="DQ901" i="7" s="1"/>
  <c r="DP1157" i="7"/>
  <c r="DQ1157" i="7" s="1"/>
  <c r="DP1497" i="7"/>
  <c r="DQ1497" i="7" s="1"/>
  <c r="DP2470" i="7"/>
  <c r="DQ2470" i="7" s="1"/>
  <c r="DP180" i="7"/>
  <c r="DQ180" i="7" s="1"/>
  <c r="DP436" i="7"/>
  <c r="DQ436" i="7" s="1"/>
  <c r="DP692" i="7"/>
  <c r="DQ692" i="7" s="1"/>
  <c r="DP1307" i="7"/>
  <c r="DQ1307" i="7" s="1"/>
  <c r="DP234" i="7"/>
  <c r="DQ234" i="7" s="1"/>
  <c r="DP1491" i="7"/>
  <c r="DQ1491" i="7" s="1"/>
  <c r="DP217" i="7"/>
  <c r="DQ217" i="7" s="1"/>
  <c r="DP473" i="7"/>
  <c r="DQ473" i="7" s="1"/>
  <c r="DP729" i="7"/>
  <c r="DQ729" i="7" s="1"/>
  <c r="DP1455" i="7"/>
  <c r="DQ1455" i="7" s="1"/>
  <c r="DP944" i="7"/>
  <c r="DQ944" i="7" s="1"/>
  <c r="DP1200" i="7"/>
  <c r="DQ1200" i="7" s="1"/>
  <c r="DP1456" i="7"/>
  <c r="DQ1456" i="7" s="1"/>
  <c r="DP1712" i="7"/>
  <c r="DQ1712" i="7" s="1"/>
  <c r="DP1761" i="7"/>
  <c r="DQ1761" i="7" s="1"/>
  <c r="DP1447" i="7"/>
  <c r="DQ1447" i="7" s="1"/>
  <c r="DP867" i="7"/>
  <c r="DQ867" i="7" s="1"/>
  <c r="DP459" i="7"/>
  <c r="DQ459" i="7" s="1"/>
  <c r="DP98" i="7"/>
  <c r="DQ98" i="7" s="1"/>
  <c r="DP1998" i="7"/>
  <c r="DQ1998" i="7" s="1"/>
  <c r="DP547" i="7"/>
  <c r="DQ547" i="7" s="1"/>
  <c r="DP1431" i="7"/>
  <c r="DQ1431" i="7" s="1"/>
  <c r="DP229" i="7"/>
  <c r="DQ229" i="7" s="1"/>
  <c r="DP1966" i="7"/>
  <c r="DQ1966" i="7" s="1"/>
  <c r="DP972" i="7"/>
  <c r="DQ972" i="7" s="1"/>
  <c r="DP1776" i="7"/>
  <c r="DQ1776" i="7" s="1"/>
  <c r="DP841" i="7"/>
  <c r="DQ841" i="7" s="1"/>
  <c r="DP1097" i="7"/>
  <c r="DQ1097" i="7" s="1"/>
  <c r="DP1377" i="7"/>
  <c r="DQ1377" i="7" s="1"/>
  <c r="DP1990" i="7"/>
  <c r="DQ1990" i="7" s="1"/>
  <c r="DP1015" i="7"/>
  <c r="DQ1015" i="7" s="1"/>
  <c r="DP16" i="7"/>
  <c r="DP738" i="7"/>
  <c r="DQ738" i="7" s="1"/>
  <c r="DP967" i="7"/>
  <c r="DQ967" i="7" s="1"/>
  <c r="DP607" i="7"/>
  <c r="DQ607" i="7" s="1"/>
  <c r="DP351" i="7"/>
  <c r="DQ351" i="7" s="1"/>
  <c r="DP95" i="7"/>
  <c r="DQ95" i="7" s="1"/>
  <c r="DP654" i="7"/>
  <c r="DQ654" i="7" s="1"/>
  <c r="DP1555" i="7"/>
  <c r="DQ1555" i="7" s="1"/>
  <c r="DP1287" i="7"/>
  <c r="DQ1287" i="7" s="1"/>
  <c r="DP651" i="7"/>
  <c r="DQ651" i="7" s="1"/>
  <c r="DP395" i="7"/>
  <c r="DQ395" i="7" s="1"/>
  <c r="DP139" i="7"/>
  <c r="DQ139" i="7" s="1"/>
  <c r="DP782" i="7"/>
  <c r="DQ782" i="7" s="1"/>
  <c r="DP24" i="7"/>
  <c r="DP1639" i="7"/>
  <c r="DQ1639" i="7" s="1"/>
  <c r="DP695" i="7"/>
  <c r="DQ695" i="7" s="1"/>
  <c r="DP439" i="7"/>
  <c r="DQ439" i="7" s="1"/>
  <c r="DP183" i="7"/>
  <c r="DQ183" i="7" s="1"/>
  <c r="DP1139" i="7"/>
  <c r="DQ1139" i="7" s="1"/>
  <c r="DP154" i="7"/>
  <c r="DQ154" i="7" s="1"/>
  <c r="DP2398" i="7"/>
  <c r="DQ2398" i="7" s="1"/>
  <c r="DP739" i="7"/>
  <c r="DQ739" i="7" s="1"/>
  <c r="DP483" i="7"/>
  <c r="DQ483" i="7" s="1"/>
  <c r="DP227" i="7"/>
  <c r="DQ227" i="7" s="1"/>
  <c r="DP1667" i="7"/>
  <c r="DQ1667" i="7" s="1"/>
  <c r="DP282" i="7"/>
  <c r="DQ282" i="7" s="1"/>
  <c r="DP1687" i="7"/>
  <c r="DQ1687" i="7" s="1"/>
  <c r="DP526" i="7"/>
  <c r="DQ526" i="7" s="1"/>
  <c r="DP64" i="7"/>
  <c r="DQ64" i="7" s="1"/>
  <c r="DP1355" i="7"/>
  <c r="DQ1355" i="7" s="1"/>
  <c r="DP485" i="7"/>
  <c r="DQ485" i="7" s="1"/>
  <c r="DP1212" i="7"/>
  <c r="DQ1212" i="7" s="1"/>
  <c r="DP1045" i="7"/>
  <c r="DQ1045" i="7" s="1"/>
  <c r="DP324" i="7"/>
  <c r="DQ324" i="7" s="1"/>
  <c r="DP1683" i="7"/>
  <c r="DQ1683" i="7" s="1"/>
  <c r="DP1728" i="7"/>
  <c r="DQ1728" i="7" s="1"/>
  <c r="DP794" i="7"/>
  <c r="DQ794" i="7" s="1"/>
  <c r="DP531" i="7"/>
  <c r="DQ531" i="7" s="1"/>
  <c r="DP1744" i="7"/>
  <c r="DQ1744" i="7" s="1"/>
  <c r="DP1840" i="7"/>
  <c r="DQ1840" i="7" s="1"/>
  <c r="DP905" i="7"/>
  <c r="DQ905" i="7" s="1"/>
  <c r="DP1161" i="7"/>
  <c r="DQ1161" i="7" s="1"/>
  <c r="DP1505" i="7"/>
  <c r="DQ1505" i="7" s="1"/>
  <c r="DP830" i="7"/>
  <c r="DQ830" i="7" s="1"/>
  <c r="DP1271" i="7"/>
  <c r="DQ1271" i="7" s="1"/>
  <c r="DP206" i="7"/>
  <c r="DQ206" i="7" s="1"/>
  <c r="DP338" i="7"/>
  <c r="DQ338" i="7" s="1"/>
  <c r="DP799" i="7"/>
  <c r="DQ799" i="7" s="1"/>
  <c r="DP543" i="7"/>
  <c r="DQ543" i="7" s="1"/>
  <c r="DP287" i="7"/>
  <c r="DQ287" i="7" s="1"/>
  <c r="DP33" i="7"/>
  <c r="DQ33" i="7" s="1"/>
  <c r="DP462" i="7"/>
  <c r="DQ462" i="7" s="1"/>
  <c r="DP610" i="7"/>
  <c r="DQ610" i="7" s="1"/>
  <c r="DP887" i="7"/>
  <c r="DQ887" i="7" s="1"/>
  <c r="DP587" i="7"/>
  <c r="DQ587" i="7" s="1"/>
  <c r="DP331" i="7"/>
  <c r="DQ331" i="7" s="1"/>
  <c r="DP75" i="7"/>
  <c r="DQ75" i="7" s="1"/>
  <c r="DP594" i="7"/>
  <c r="DQ594" i="7" s="1"/>
  <c r="DP1043" i="7"/>
  <c r="DQ1043" i="7" s="1"/>
  <c r="DP1127" i="7"/>
  <c r="DQ1127" i="7" s="1"/>
  <c r="DP631" i="7"/>
  <c r="DQ631" i="7" s="1"/>
  <c r="DP375" i="7"/>
  <c r="DQ375" i="7" s="1"/>
  <c r="DP119" i="7"/>
  <c r="DQ119" i="7" s="1"/>
  <c r="DP722" i="7"/>
  <c r="DQ722" i="7" s="1"/>
  <c r="DP52" i="7"/>
  <c r="DQ52" i="7" s="1"/>
  <c r="DP1479" i="7"/>
  <c r="DQ1479" i="7" s="1"/>
  <c r="DP675" i="7"/>
  <c r="DQ675" i="7" s="1"/>
  <c r="DP419" i="7"/>
  <c r="DQ419" i="7" s="1"/>
  <c r="DP163" i="7"/>
  <c r="DQ163" i="7" s="1"/>
  <c r="DP915" i="7"/>
  <c r="DQ915" i="7" s="1"/>
  <c r="DP90" i="7"/>
  <c r="DQ90" i="7" s="1"/>
  <c r="DP2206" i="7"/>
  <c r="DQ2206" i="7" s="1"/>
  <c r="DP726" i="7"/>
  <c r="DQ726" i="7" s="1"/>
  <c r="DP192" i="7"/>
  <c r="DQ192" i="7" s="1"/>
  <c r="DP274" i="7"/>
  <c r="DQ274" i="7" s="1"/>
  <c r="DP741" i="7"/>
  <c r="DQ741" i="7" s="1"/>
  <c r="DP1468" i="7"/>
  <c r="DQ1468" i="7" s="1"/>
  <c r="DP1301" i="7"/>
  <c r="DQ1301" i="7" s="1"/>
  <c r="DP580" i="7"/>
  <c r="DQ580" i="7" s="1"/>
  <c r="DP489" i="7"/>
  <c r="DQ489" i="7" s="1"/>
  <c r="DP1049" i="7"/>
  <c r="DQ1049" i="7" s="1"/>
  <c r="DP443" i="7"/>
  <c r="DQ443" i="7" s="1"/>
  <c r="DP1751" i="7"/>
  <c r="DQ1751" i="7" s="1"/>
  <c r="DP1460" i="7"/>
  <c r="DQ1460" i="7" s="1"/>
  <c r="DP2050" i="7"/>
  <c r="DQ2050" i="7" s="1"/>
  <c r="DP969" i="7"/>
  <c r="DQ969" i="7" s="1"/>
  <c r="DP1225" i="7"/>
  <c r="DQ1225" i="7" s="1"/>
  <c r="DP1633" i="7"/>
  <c r="DQ1633" i="7" s="1"/>
  <c r="DP958" i="7"/>
  <c r="DQ958" i="7" s="1"/>
  <c r="DP1527" i="7"/>
  <c r="DQ1527" i="7" s="1"/>
  <c r="DP406" i="7"/>
  <c r="DQ406" i="7" s="1"/>
  <c r="DP2270" i="7"/>
  <c r="DQ2270" i="7" s="1"/>
  <c r="DP735" i="7"/>
  <c r="DQ735" i="7" s="1"/>
  <c r="DP479" i="7"/>
  <c r="DQ479" i="7" s="1"/>
  <c r="DP223" i="7"/>
  <c r="DQ223" i="7" s="1"/>
  <c r="DP1619" i="7"/>
  <c r="DQ1619" i="7" s="1"/>
  <c r="DP270" i="7"/>
  <c r="DQ270" i="7" s="1"/>
  <c r="DP218" i="7"/>
  <c r="DQ218" i="7" s="1"/>
  <c r="DP779" i="7"/>
  <c r="DQ779" i="7" s="1"/>
  <c r="DP523" i="7"/>
  <c r="DQ523" i="7" s="1"/>
  <c r="DP267" i="7"/>
  <c r="DQ267" i="7" s="1"/>
  <c r="DP13" i="7"/>
  <c r="DP402" i="7"/>
  <c r="DQ402" i="7" s="1"/>
  <c r="DP490" i="7"/>
  <c r="DQ490" i="7" s="1"/>
  <c r="DP823" i="7"/>
  <c r="DQ823" i="7" s="1"/>
  <c r="DP567" i="7"/>
  <c r="DQ567" i="7" s="1"/>
  <c r="DP311" i="7"/>
  <c r="DQ311" i="7" s="1"/>
  <c r="DP55" i="7"/>
  <c r="DQ55" i="7" s="1"/>
  <c r="DP534" i="7"/>
  <c r="DQ534" i="7" s="1"/>
  <c r="DP762" i="7"/>
  <c r="DQ762" i="7" s="1"/>
  <c r="DP983" i="7"/>
  <c r="DQ983" i="7" s="1"/>
  <c r="DP611" i="7"/>
  <c r="DQ611" i="7" s="1"/>
  <c r="DP355" i="7"/>
  <c r="DQ355" i="7" s="1"/>
  <c r="DP99" i="7"/>
  <c r="DQ99" i="7" s="1"/>
  <c r="DP662" i="7"/>
  <c r="DQ662" i="7" s="1"/>
  <c r="DP1175" i="7"/>
  <c r="DQ1175" i="7" s="1"/>
  <c r="DP138" i="7"/>
  <c r="DQ138" i="7" s="1"/>
  <c r="DP1219" i="7"/>
  <c r="DQ1219" i="7" s="1"/>
  <c r="DP448" i="7"/>
  <c r="DQ448" i="7" s="1"/>
  <c r="DP1635" i="7"/>
  <c r="DQ1635" i="7" s="1"/>
  <c r="DP1503" i="7"/>
  <c r="DQ1503" i="7" s="1"/>
  <c r="DP1724" i="7"/>
  <c r="DQ1724" i="7" s="1"/>
  <c r="DP1785" i="7"/>
  <c r="DQ1785" i="7" s="1"/>
  <c r="DP859" i="7"/>
  <c r="DQ859" i="7" s="1"/>
  <c r="DP1519" i="7"/>
  <c r="DQ1519" i="7" s="1"/>
  <c r="DP1793" i="7"/>
  <c r="DQ1793" i="7" s="1"/>
  <c r="DP4" i="7"/>
  <c r="DQ4" i="7" s="1"/>
  <c r="V11" i="7" s="1"/>
  <c r="DP1163" i="7"/>
  <c r="DQ1163" i="7" s="1"/>
  <c r="DP1746" i="7"/>
  <c r="DQ1746" i="7" s="1"/>
  <c r="DP256" i="7"/>
  <c r="DQ256" i="7" s="1"/>
  <c r="DP512" i="7"/>
  <c r="DQ512" i="7" s="1"/>
  <c r="DP768" i="7"/>
  <c r="DQ768" i="7" s="1"/>
  <c r="DP1611" i="7"/>
  <c r="DQ1611" i="7" s="1"/>
  <c r="DP458" i="7"/>
  <c r="DQ458" i="7" s="1"/>
  <c r="DP293" i="7"/>
  <c r="DQ293" i="7" s="1"/>
  <c r="DP549" i="7"/>
  <c r="DQ549" i="7" s="1"/>
  <c r="DP805" i="7"/>
  <c r="DQ805" i="7" s="1"/>
  <c r="DP1759" i="7"/>
  <c r="DQ1759" i="7" s="1"/>
  <c r="DP1020" i="7"/>
  <c r="DQ1020" i="7" s="1"/>
  <c r="DP1276" i="7"/>
  <c r="DQ1276" i="7" s="1"/>
  <c r="DP1532" i="7"/>
  <c r="DQ1532" i="7" s="1"/>
  <c r="DP1788" i="7"/>
  <c r="DQ1788" i="7" s="1"/>
  <c r="DP853" i="7"/>
  <c r="DQ853" i="7" s="1"/>
  <c r="DP1109" i="7"/>
  <c r="DQ1109" i="7" s="1"/>
  <c r="DP1401" i="7"/>
  <c r="DQ1401" i="7" s="1"/>
  <c r="DP2086" i="7"/>
  <c r="DQ2086" i="7" s="1"/>
  <c r="DP132" i="7"/>
  <c r="DQ132" i="7" s="1"/>
  <c r="DP388" i="7"/>
  <c r="DQ388" i="7" s="1"/>
  <c r="DP644" i="7"/>
  <c r="DQ644" i="7" s="1"/>
  <c r="DP1115" i="7"/>
  <c r="DQ1115" i="7" s="1"/>
  <c r="DP94" i="7"/>
  <c r="DQ94" i="7" s="1"/>
  <c r="DP105" i="7"/>
  <c r="DQ105" i="7" s="1"/>
  <c r="DP617" i="7"/>
  <c r="DQ617" i="7" s="1"/>
  <c r="DP832" i="7"/>
  <c r="DQ832" i="7" s="1"/>
  <c r="DP1344" i="7"/>
  <c r="DQ1344" i="7" s="1"/>
  <c r="DP1858" i="7"/>
  <c r="DQ1858" i="7" s="1"/>
  <c r="DP1177" i="7"/>
  <c r="DQ1177" i="7" s="1"/>
  <c r="DP1118" i="7"/>
  <c r="DQ1118" i="7" s="1"/>
  <c r="DP655" i="7"/>
  <c r="DQ655" i="7" s="1"/>
  <c r="DP36" i="7"/>
  <c r="DQ36" i="7" s="1"/>
  <c r="DP187" i="7"/>
  <c r="DQ187" i="7" s="1"/>
  <c r="DP743" i="7"/>
  <c r="DQ743" i="7" s="1"/>
  <c r="DP298" i="7"/>
  <c r="DQ298" i="7" s="1"/>
  <c r="DP275" i="7"/>
  <c r="DQ275" i="7" s="1"/>
  <c r="DP774" i="7"/>
  <c r="DQ774" i="7" s="1"/>
  <c r="DP318" i="7"/>
  <c r="DQ318" i="7" s="1"/>
  <c r="DP1189" i="7"/>
  <c r="DQ1189" i="7" s="1"/>
  <c r="DP2246" i="7"/>
  <c r="DQ2246" i="7" s="1"/>
  <c r="DP1531" i="7"/>
  <c r="DQ1531" i="7" s="1"/>
  <c r="DP2377" i="7"/>
  <c r="DQ2377" i="7" s="1"/>
  <c r="DP320" i="7"/>
  <c r="DQ320" i="7" s="1"/>
  <c r="DP576" i="7"/>
  <c r="DQ576" i="7" s="1"/>
  <c r="DP843" i="7"/>
  <c r="DQ843" i="7" s="1"/>
  <c r="DP1902" i="7"/>
  <c r="DQ1902" i="7" s="1"/>
  <c r="DP646" i="7"/>
  <c r="DQ646" i="7" s="1"/>
  <c r="DP101" i="7"/>
  <c r="DQ101" i="7" s="1"/>
  <c r="DP357" i="7"/>
  <c r="DQ357" i="7" s="1"/>
  <c r="DP613" i="7"/>
  <c r="DQ613" i="7" s="1"/>
  <c r="DP991" i="7"/>
  <c r="DQ991" i="7" s="1"/>
  <c r="DP2494" i="7"/>
  <c r="DQ2494" i="7" s="1"/>
  <c r="DP1084" i="7"/>
  <c r="DQ1084" i="7" s="1"/>
  <c r="DP1340" i="7"/>
  <c r="DQ1340" i="7" s="1"/>
  <c r="DP1596" i="7"/>
  <c r="DQ1596" i="7" s="1"/>
  <c r="DP1852" i="7"/>
  <c r="DQ1852" i="7" s="1"/>
  <c r="DP917" i="7"/>
  <c r="DQ917" i="7" s="1"/>
  <c r="DP1173" i="7"/>
  <c r="DQ1173" i="7" s="1"/>
  <c r="DP1529" i="7"/>
  <c r="DQ1529" i="7" s="1"/>
  <c r="DP854" i="7"/>
  <c r="DQ854" i="7" s="1"/>
  <c r="DP196" i="7"/>
  <c r="DQ196" i="7" s="1"/>
  <c r="DP452" i="7"/>
  <c r="DQ452" i="7" s="1"/>
  <c r="DP708" i="7"/>
  <c r="DQ708" i="7" s="1"/>
  <c r="DP1371" i="7"/>
  <c r="DQ1371" i="7" s="1"/>
  <c r="DP286" i="7"/>
  <c r="DQ286" i="7" s="1"/>
  <c r="DP233" i="7"/>
  <c r="DQ233" i="7" s="1"/>
  <c r="DP745" i="7"/>
  <c r="DQ745" i="7" s="1"/>
  <c r="DP960" i="7"/>
  <c r="DQ960" i="7" s="1"/>
  <c r="DP1472" i="7"/>
  <c r="DQ1472" i="7" s="1"/>
  <c r="DP2370" i="7"/>
  <c r="DQ2370" i="7" s="1"/>
  <c r="DP1305" i="7"/>
  <c r="DQ1305" i="7" s="1"/>
  <c r="DP1847" i="7"/>
  <c r="DQ1847" i="7" s="1"/>
  <c r="DP399" i="7"/>
  <c r="DQ399" i="7" s="1"/>
  <c r="DP1671" i="7"/>
  <c r="DQ1671" i="7" s="1"/>
  <c r="DP1203" i="7"/>
  <c r="DQ1203" i="7" s="1"/>
  <c r="DP487" i="7"/>
  <c r="DQ487" i="7" s="1"/>
  <c r="DP266" i="7"/>
  <c r="DQ266" i="7" s="1"/>
  <c r="DP21" i="7"/>
  <c r="DP208" i="7"/>
  <c r="DQ208" i="7" s="1"/>
  <c r="DP117" i="7"/>
  <c r="DQ117" i="7" s="1"/>
  <c r="DP532" i="7"/>
  <c r="DQ532" i="7" s="1"/>
  <c r="DP632" i="7"/>
  <c r="DQ632" i="7" s="1"/>
  <c r="DP1089" i="7"/>
  <c r="DQ1089" i="7" s="1"/>
  <c r="DP1053" i="7"/>
  <c r="DQ1053" i="7" s="1"/>
  <c r="DP128" i="7"/>
  <c r="DQ128" i="7" s="1"/>
  <c r="DP384" i="7"/>
  <c r="DQ384" i="7" s="1"/>
  <c r="DP640" i="7"/>
  <c r="DQ640" i="7" s="1"/>
  <c r="DP1099" i="7"/>
  <c r="DQ1099" i="7" s="1"/>
  <c r="DP78" i="7"/>
  <c r="DQ78" i="7" s="1"/>
  <c r="DP883" i="7"/>
  <c r="DQ883" i="7" s="1"/>
  <c r="DP165" i="7"/>
  <c r="DQ165" i="7" s="1"/>
  <c r="DP421" i="7"/>
  <c r="DQ421" i="7" s="1"/>
  <c r="DP677" i="7"/>
  <c r="DQ677" i="7" s="1"/>
  <c r="DP1247" i="7"/>
  <c r="DQ1247" i="7" s="1"/>
  <c r="DP892" i="7"/>
  <c r="DQ892" i="7" s="1"/>
  <c r="DP1148" i="7"/>
  <c r="DQ1148" i="7" s="1"/>
  <c r="DP1404" i="7"/>
  <c r="DQ1404" i="7" s="1"/>
  <c r="DP1660" i="7"/>
  <c r="DQ1660" i="7" s="1"/>
  <c r="DP2098" i="7"/>
  <c r="DQ2098" i="7" s="1"/>
  <c r="DP981" i="7"/>
  <c r="DQ981" i="7" s="1"/>
  <c r="DP1237" i="7"/>
  <c r="DQ1237" i="7" s="1"/>
  <c r="DP1657" i="7"/>
  <c r="DQ1657" i="7" s="1"/>
  <c r="DP982" i="7"/>
  <c r="DQ982" i="7" s="1"/>
  <c r="DP260" i="7"/>
  <c r="DQ260" i="7" s="1"/>
  <c r="DP516" i="7"/>
  <c r="DQ516" i="7" s="1"/>
  <c r="DP772" i="7"/>
  <c r="DQ772" i="7" s="1"/>
  <c r="DP1627" i="7"/>
  <c r="DQ1627" i="7" s="1"/>
  <c r="DP658" i="7"/>
  <c r="DQ658" i="7" s="1"/>
  <c r="DP361" i="7"/>
  <c r="DQ361" i="7" s="1"/>
  <c r="DP1007" i="7"/>
  <c r="DQ1007" i="7" s="1"/>
  <c r="DP1088" i="7"/>
  <c r="DQ1088" i="7" s="1"/>
  <c r="DP1600" i="7"/>
  <c r="DQ1600" i="7" s="1"/>
  <c r="DP921" i="7"/>
  <c r="DQ921" i="7" s="1"/>
  <c r="DP1537" i="7"/>
  <c r="DQ1537" i="7" s="1"/>
  <c r="DP1651" i="7"/>
  <c r="DQ1651" i="7" s="1"/>
  <c r="DP143" i="7"/>
  <c r="DQ143" i="7" s="1"/>
  <c r="DP699" i="7"/>
  <c r="DQ699" i="7" s="1"/>
  <c r="DP166" i="7"/>
  <c r="DQ166" i="7" s="1"/>
  <c r="DP231" i="7"/>
  <c r="DQ231" i="7" s="1"/>
  <c r="DP787" i="7"/>
  <c r="DQ787" i="7" s="1"/>
  <c r="DP426" i="7"/>
  <c r="DQ426" i="7" s="1"/>
  <c r="DP592" i="7"/>
  <c r="DQ592" i="7" s="1"/>
  <c r="DP565" i="7"/>
  <c r="DQ565" i="7" s="1"/>
  <c r="DP505" i="7"/>
  <c r="DQ505" i="7" s="1"/>
  <c r="DP669" i="7"/>
  <c r="DQ669" i="7" s="1"/>
  <c r="DP2171" i="7"/>
  <c r="DQ2171" i="7" s="1"/>
  <c r="DP1605" i="7"/>
  <c r="DQ1605" i="7" s="1"/>
  <c r="DP470" i="7"/>
  <c r="DQ470" i="7" s="1"/>
  <c r="DP297" i="7"/>
  <c r="DQ297" i="7" s="1"/>
  <c r="DP553" i="7"/>
  <c r="DQ553" i="7" s="1"/>
  <c r="DP809" i="7"/>
  <c r="DQ809" i="7" s="1"/>
  <c r="DP1775" i="7"/>
  <c r="DQ1775" i="7" s="1"/>
  <c r="DP1024" i="7"/>
  <c r="DQ1024" i="7" s="1"/>
  <c r="DP1280" i="7"/>
  <c r="DQ1280" i="7" s="1"/>
  <c r="DP1536" i="7"/>
  <c r="DQ1536" i="7" s="1"/>
  <c r="DP1792" i="7"/>
  <c r="DQ1792" i="7" s="1"/>
  <c r="DP857" i="7"/>
  <c r="DQ857" i="7" s="1"/>
  <c r="DP1113" i="7"/>
  <c r="DQ1113" i="7" s="1"/>
  <c r="DP1409" i="7"/>
  <c r="DQ1409" i="7" s="1"/>
  <c r="DP2118" i="7"/>
  <c r="DQ2118" i="7" s="1"/>
  <c r="DP1079" i="7"/>
  <c r="DQ1079" i="7" s="1"/>
  <c r="DP62" i="7"/>
  <c r="DQ62" i="7" s="1"/>
  <c r="DP638" i="7"/>
  <c r="DQ638" i="7" s="1"/>
  <c r="DP903" i="7"/>
  <c r="DQ903" i="7" s="1"/>
  <c r="DP591" i="7"/>
  <c r="DQ591" i="7" s="1"/>
  <c r="DP335" i="7"/>
  <c r="DQ335" i="7" s="1"/>
  <c r="DP79" i="7"/>
  <c r="DQ79" i="7" s="1"/>
  <c r="DP606" i="7"/>
  <c r="DQ606" i="7" s="1"/>
  <c r="DP1171" i="7"/>
  <c r="DQ1171" i="7" s="1"/>
  <c r="DP1159" i="7"/>
  <c r="DQ1159" i="7" s="1"/>
  <c r="DP635" i="7"/>
  <c r="DQ635" i="7" s="1"/>
  <c r="DP379" i="7"/>
  <c r="DQ379" i="7" s="1"/>
  <c r="DP123" i="7"/>
  <c r="DQ123" i="7" s="1"/>
  <c r="DP734" i="7"/>
  <c r="DQ734" i="7" s="1"/>
  <c r="DP68" i="7"/>
  <c r="DQ68" i="7" s="1"/>
  <c r="DP1511" i="7"/>
  <c r="DQ1511" i="7" s="1"/>
  <c r="DP679" i="7"/>
  <c r="DQ679" i="7" s="1"/>
  <c r="DP423" i="7"/>
  <c r="DQ423" i="7" s="1"/>
  <c r="DP167" i="7"/>
  <c r="DQ167" i="7" s="1"/>
  <c r="DP963" i="7"/>
  <c r="DQ963" i="7" s="1"/>
  <c r="DP106" i="7"/>
  <c r="DQ106" i="7" s="1"/>
  <c r="DP1886" i="7"/>
  <c r="DQ1886" i="7" s="1"/>
  <c r="DP723" i="7"/>
  <c r="DQ723" i="7" s="1"/>
  <c r="DP467" i="7"/>
  <c r="DQ467" i="7" s="1"/>
  <c r="DP211" i="7"/>
  <c r="DQ211" i="7" s="1"/>
  <c r="DP1475" i="7"/>
  <c r="DQ1475" i="7" s="1"/>
  <c r="DP238" i="7"/>
  <c r="DQ238" i="7" s="1"/>
  <c r="DP2462" i="7"/>
  <c r="DQ2462" i="7" s="1"/>
  <c r="DP1411" i="7"/>
  <c r="DQ1411" i="7" s="1"/>
  <c r="DP336" i="7"/>
  <c r="DQ336" i="7" s="1"/>
  <c r="DP656" i="7"/>
  <c r="DQ656" i="7" s="1"/>
  <c r="DP1419" i="7"/>
  <c r="DQ1419" i="7" s="1"/>
  <c r="DP694" i="7"/>
  <c r="DQ694" i="7" s="1"/>
  <c r="DP181" i="7"/>
  <c r="DQ181" i="7" s="1"/>
  <c r="DP757" i="7"/>
  <c r="DQ757" i="7" s="1"/>
  <c r="DP1356" i="7"/>
  <c r="DQ1356" i="7" s="1"/>
  <c r="DP1253" i="7"/>
  <c r="DQ1253" i="7" s="1"/>
  <c r="DP1435" i="7"/>
  <c r="DQ1435" i="7" s="1"/>
  <c r="DP1583" i="7"/>
  <c r="DQ1583" i="7" s="1"/>
  <c r="DP1808" i="7"/>
  <c r="DQ1808" i="7" s="1"/>
  <c r="DP2078" i="7"/>
  <c r="DQ2078" i="7" s="1"/>
  <c r="DP58" i="7"/>
  <c r="DQ58" i="7" s="1"/>
  <c r="DP733" i="7"/>
  <c r="DQ733" i="7" s="1"/>
  <c r="DP845" i="7"/>
  <c r="DQ845" i="7" s="1"/>
  <c r="DP529" i="7"/>
  <c r="DQ529" i="7" s="1"/>
  <c r="DP1361" i="7"/>
  <c r="DQ1361" i="7" s="1"/>
  <c r="DP1822" i="7"/>
  <c r="DQ1822" i="7" s="1"/>
  <c r="DP1446" i="7"/>
  <c r="DQ1446" i="7" s="1"/>
  <c r="DP2285" i="7"/>
  <c r="DQ2285" i="7" s="1"/>
  <c r="DP835" i="7"/>
  <c r="DQ835" i="7" s="1"/>
  <c r="DP1933" i="7"/>
  <c r="DQ1933" i="7" s="1"/>
  <c r="DP1895" i="7"/>
  <c r="DQ1895" i="7" s="1"/>
  <c r="DP862" i="7"/>
  <c r="DQ862" i="7" s="1"/>
  <c r="DP1335" i="7"/>
  <c r="DQ1335" i="7" s="1"/>
  <c r="DP254" i="7"/>
  <c r="DQ254" i="7" s="1"/>
  <c r="DP242" i="7"/>
  <c r="DQ242" i="7" s="1"/>
  <c r="DP783" i="7"/>
  <c r="DQ783" i="7" s="1"/>
  <c r="DP527" i="7"/>
  <c r="DQ527" i="7" s="1"/>
  <c r="DP271" i="7"/>
  <c r="DQ271" i="7" s="1"/>
  <c r="DP17" i="7"/>
  <c r="DP414" i="7"/>
  <c r="DQ414" i="7" s="1"/>
  <c r="DP514" i="7"/>
  <c r="DQ514" i="7" s="1"/>
  <c r="DP827" i="7"/>
  <c r="DQ827" i="7" s="1"/>
  <c r="DP571" i="7"/>
  <c r="DQ571" i="7" s="1"/>
  <c r="DP315" i="7"/>
  <c r="DQ315" i="7" s="1"/>
  <c r="DP59" i="7"/>
  <c r="DQ59" i="7" s="1"/>
  <c r="DP542" i="7"/>
  <c r="DQ542" i="7" s="1"/>
  <c r="DP786" i="7"/>
  <c r="DQ786" i="7" s="1"/>
  <c r="DP999" i="7"/>
  <c r="DQ999" i="7" s="1"/>
  <c r="DP615" i="7"/>
  <c r="DQ615" i="7" s="1"/>
  <c r="DP359" i="7"/>
  <c r="DQ359" i="7" s="1"/>
  <c r="DP103" i="7"/>
  <c r="DQ103" i="7" s="1"/>
  <c r="DP674" i="7"/>
  <c r="DQ674" i="7" s="1"/>
  <c r="DP1827" i="7"/>
  <c r="DQ1827" i="7" s="1"/>
  <c r="DP1351" i="7"/>
  <c r="DQ1351" i="7" s="1"/>
  <c r="DP659" i="7"/>
  <c r="DQ659" i="7" s="1"/>
  <c r="DP403" i="7"/>
  <c r="DQ403" i="7" s="1"/>
  <c r="DP147" i="7"/>
  <c r="DQ147" i="7" s="1"/>
  <c r="DP806" i="7"/>
  <c r="DQ806" i="7" s="1"/>
  <c r="DP46" i="7"/>
  <c r="DQ46" i="7" s="1"/>
  <c r="DP182" i="7"/>
  <c r="DQ182" i="7" s="1"/>
  <c r="DP80" i="7"/>
  <c r="DQ80" i="7" s="1"/>
  <c r="DP400" i="7"/>
  <c r="DQ400" i="7" s="1"/>
  <c r="DP720" i="7"/>
  <c r="DQ720" i="7" s="1"/>
  <c r="DP2158" i="7"/>
  <c r="DQ2158" i="7" s="1"/>
  <c r="DP1075" i="7"/>
  <c r="DQ1075" i="7" s="1"/>
  <c r="DP245" i="7"/>
  <c r="DQ245" i="7" s="1"/>
  <c r="DP1567" i="7"/>
  <c r="DQ1567" i="7" s="1"/>
  <c r="DP1420" i="7"/>
  <c r="DQ1420" i="7" s="1"/>
  <c r="DP886" i="7"/>
  <c r="DQ886" i="7" s="1"/>
  <c r="DP2062" i="7"/>
  <c r="DQ2062" i="7" s="1"/>
  <c r="DP1839" i="7"/>
  <c r="DQ1839" i="7" s="1"/>
  <c r="DP1065" i="7"/>
  <c r="DQ1065" i="7" s="1"/>
  <c r="DP120" i="7"/>
  <c r="DQ120" i="7" s="1"/>
  <c r="DP246" i="7"/>
  <c r="DQ246" i="7" s="1"/>
  <c r="DP884" i="7"/>
  <c r="DQ884" i="7" s="1"/>
  <c r="DP1731" i="7"/>
  <c r="DQ1731" i="7" s="1"/>
  <c r="DP721" i="7"/>
  <c r="DQ721" i="7" s="1"/>
  <c r="DP2102" i="7"/>
  <c r="DQ2102" i="7" s="1"/>
  <c r="DP1589" i="7"/>
  <c r="DQ1589" i="7" s="1"/>
  <c r="DP1702" i="7"/>
  <c r="DQ1702" i="7" s="1"/>
  <c r="DP1131" i="7"/>
  <c r="DQ1131" i="7" s="1"/>
  <c r="DP1393" i="7"/>
  <c r="DQ1393" i="7" s="1"/>
  <c r="DP408" i="7"/>
  <c r="DQ408" i="7" s="1"/>
  <c r="DP931" i="7"/>
  <c r="DQ931" i="7" s="1"/>
  <c r="DP169" i="7"/>
  <c r="DQ169" i="7" s="1"/>
  <c r="DP425" i="7"/>
  <c r="DQ425" i="7" s="1"/>
  <c r="DP681" i="7"/>
  <c r="DQ681" i="7" s="1"/>
  <c r="DP1263" i="7"/>
  <c r="DQ1263" i="7" s="1"/>
  <c r="DP896" i="7"/>
  <c r="DQ896" i="7" s="1"/>
  <c r="DP1152" i="7"/>
  <c r="DQ1152" i="7" s="1"/>
  <c r="DP1408" i="7"/>
  <c r="DQ1408" i="7" s="1"/>
  <c r="DP1664" i="7"/>
  <c r="DQ1664" i="7" s="1"/>
  <c r="DP2114" i="7"/>
  <c r="DQ2114" i="7" s="1"/>
  <c r="DP985" i="7"/>
  <c r="DQ985" i="7" s="1"/>
  <c r="DP1241" i="7"/>
  <c r="DQ1241" i="7" s="1"/>
  <c r="DP1665" i="7"/>
  <c r="DQ1665" i="7" s="1"/>
  <c r="DP990" i="7"/>
  <c r="DQ990" i="7" s="1"/>
  <c r="DP1591" i="7"/>
  <c r="DQ1591" i="7" s="1"/>
  <c r="DP454" i="7"/>
  <c r="DQ454" i="7" s="1"/>
  <c r="DP1831" i="7"/>
  <c r="DQ1831" i="7" s="1"/>
  <c r="DP719" i="7"/>
  <c r="DQ719" i="7" s="1"/>
  <c r="DP463" i="7"/>
  <c r="DQ463" i="7" s="1"/>
  <c r="DP207" i="7"/>
  <c r="DQ207" i="7" s="1"/>
  <c r="DP1427" i="7"/>
  <c r="DQ1427" i="7" s="1"/>
  <c r="DP222" i="7"/>
  <c r="DQ222" i="7" s="1"/>
  <c r="DP122" i="7"/>
  <c r="DQ122" i="7" s="1"/>
  <c r="DP763" i="7"/>
  <c r="DQ763" i="7" s="1"/>
  <c r="DP507" i="7"/>
  <c r="DQ507" i="7" s="1"/>
  <c r="DP251" i="7"/>
  <c r="DQ251" i="7" s="1"/>
  <c r="DP2190" i="7"/>
  <c r="DQ2190" i="7" s="1"/>
  <c r="DP354" i="7"/>
  <c r="DQ354" i="7" s="1"/>
  <c r="DP394" i="7"/>
  <c r="DQ394" i="7" s="1"/>
  <c r="DP807" i="7"/>
  <c r="DQ807" i="7" s="1"/>
  <c r="DP551" i="7"/>
  <c r="DQ551" i="7" s="1"/>
  <c r="DP295" i="7"/>
  <c r="DQ295" i="7" s="1"/>
  <c r="DP482" i="7"/>
  <c r="DQ482" i="7" s="1"/>
  <c r="DP666" i="7"/>
  <c r="DQ666" i="7" s="1"/>
  <c r="DP919" i="7"/>
  <c r="DQ919" i="7" s="1"/>
  <c r="DP595" i="7"/>
  <c r="DQ595" i="7" s="1"/>
  <c r="DP339" i="7"/>
  <c r="DQ339" i="7" s="1"/>
  <c r="DP83" i="7"/>
  <c r="DQ83" i="7" s="1"/>
  <c r="DP618" i="7"/>
  <c r="DQ618" i="7" s="1"/>
  <c r="DP1239" i="7"/>
  <c r="DQ1239" i="7" s="1"/>
  <c r="DP574" i="7"/>
  <c r="DQ574" i="7" s="1"/>
  <c r="DP144" i="7"/>
  <c r="DQ144" i="7" s="1"/>
  <c r="DP464" i="7"/>
  <c r="DQ464" i="7" s="1"/>
  <c r="DP907" i="7"/>
  <c r="DQ907" i="7" s="1"/>
  <c r="DP126" i="7"/>
  <c r="DQ126" i="7" s="1"/>
  <c r="DP1870" i="7"/>
  <c r="DQ1870" i="7" s="1"/>
  <c r="DP501" i="7"/>
  <c r="DQ501" i="7" s="1"/>
  <c r="DP1823" i="7"/>
  <c r="DQ1823" i="7" s="1"/>
  <c r="DP1906" i="7"/>
  <c r="DQ1906" i="7" s="1"/>
  <c r="DP468" i="7"/>
  <c r="DQ468" i="7" s="1"/>
  <c r="DP57" i="7"/>
  <c r="DQ57" i="7" s="1"/>
  <c r="DP1232" i="7"/>
  <c r="DQ1232" i="7" s="1"/>
  <c r="DP1825" i="7"/>
  <c r="DQ1825" i="7" s="1"/>
  <c r="DP184" i="7"/>
  <c r="DQ184" i="7" s="1"/>
  <c r="DP157" i="7"/>
  <c r="DQ157" i="7" s="1"/>
  <c r="DP1396" i="7"/>
  <c r="DQ1396" i="7" s="1"/>
  <c r="DP172" i="7"/>
  <c r="DQ172" i="7" s="1"/>
  <c r="DP1256" i="7"/>
  <c r="DQ1256" i="7" s="1"/>
  <c r="DP1915" i="7"/>
  <c r="DQ1915" i="7" s="1"/>
  <c r="DP1845" i="7"/>
  <c r="DQ1845" i="7" s="1"/>
  <c r="DP2224" i="7"/>
  <c r="DQ2224" i="7" s="1"/>
  <c r="DP1732" i="7"/>
  <c r="DQ1732" i="7" s="1"/>
  <c r="DP1910" i="7"/>
  <c r="DQ1910" i="7" s="1"/>
  <c r="DP1693" i="7"/>
  <c r="DQ1693" i="7" s="1"/>
  <c r="DP1495" i="7"/>
  <c r="DQ1495" i="7" s="1"/>
  <c r="DP382" i="7"/>
  <c r="DQ382" i="7" s="1"/>
  <c r="DP18" i="7"/>
  <c r="DQ18" i="7" s="1"/>
  <c r="V25" i="7" s="1"/>
  <c r="DP272" i="7"/>
  <c r="DQ272" i="7" s="1"/>
  <c r="DP528" i="7"/>
  <c r="DQ528" i="7" s="1"/>
  <c r="DP784" i="7"/>
  <c r="DQ784" i="7" s="1"/>
  <c r="DP1675" i="7"/>
  <c r="DQ1675" i="7" s="1"/>
  <c r="DP510" i="7"/>
  <c r="DQ510" i="7" s="1"/>
  <c r="DP53" i="7"/>
  <c r="DQ53" i="7" s="1"/>
  <c r="DP309" i="7"/>
  <c r="DQ309" i="7" s="1"/>
  <c r="DP821" i="7"/>
  <c r="DQ821" i="7" s="1"/>
  <c r="DP1036" i="7"/>
  <c r="DQ1036" i="7" s="1"/>
  <c r="DP2162" i="7"/>
  <c r="DQ2162" i="7" s="1"/>
  <c r="DP1014" i="7"/>
  <c r="DQ1014" i="7" s="1"/>
  <c r="DP1691" i="7"/>
  <c r="DQ1691" i="7" s="1"/>
  <c r="DP569" i="7"/>
  <c r="DQ569" i="7" s="1"/>
  <c r="DP1296" i="7"/>
  <c r="DQ1296" i="7" s="1"/>
  <c r="DP1129" i="7"/>
  <c r="DQ1129" i="7" s="1"/>
  <c r="DP110" i="7"/>
  <c r="DQ110" i="7" s="1"/>
  <c r="DP696" i="7"/>
  <c r="DQ696" i="7" s="1"/>
  <c r="DP221" i="7"/>
  <c r="DQ221" i="7" s="1"/>
  <c r="DP948" i="7"/>
  <c r="DQ948" i="7" s="1"/>
  <c r="DP1037" i="7"/>
  <c r="DQ1037" i="7" s="1"/>
  <c r="DP214" i="7"/>
  <c r="DQ214" i="7" s="1"/>
  <c r="DP1448" i="7"/>
  <c r="DQ1448" i="7" s="1"/>
  <c r="DP986" i="7"/>
  <c r="DQ986" i="7" s="1"/>
  <c r="DP1919" i="7"/>
  <c r="DQ1919" i="7" s="1"/>
  <c r="DP2442" i="7"/>
  <c r="DQ2442" i="7" s="1"/>
  <c r="DP1940" i="7"/>
  <c r="DQ1940" i="7" s="1"/>
  <c r="DP979" i="7"/>
  <c r="DQ979" i="7" s="1"/>
  <c r="DP417" i="7"/>
  <c r="DQ417" i="7" s="1"/>
  <c r="DP1442" i="7"/>
  <c r="DQ1442" i="7" s="1"/>
  <c r="DP2207" i="7"/>
  <c r="DQ2207" i="7" s="1"/>
  <c r="DP373" i="7"/>
  <c r="DQ373" i="7" s="1"/>
  <c r="DP629" i="7"/>
  <c r="DQ629" i="7" s="1"/>
  <c r="DP1055" i="7"/>
  <c r="DQ1055" i="7" s="1"/>
  <c r="DP844" i="7"/>
  <c r="DQ844" i="7" s="1"/>
  <c r="DP1100" i="7"/>
  <c r="DQ1100" i="7" s="1"/>
  <c r="DP1612" i="7"/>
  <c r="DQ1612" i="7" s="1"/>
  <c r="DP933" i="7"/>
  <c r="DQ933" i="7" s="1"/>
  <c r="DP1561" i="7"/>
  <c r="DQ1561" i="7" s="1"/>
  <c r="DP212" i="7"/>
  <c r="DQ212" i="7" s="1"/>
  <c r="DP724" i="7"/>
  <c r="DQ724" i="7" s="1"/>
  <c r="DP334" i="7"/>
  <c r="DQ334" i="7" s="1"/>
  <c r="DP249" i="7"/>
  <c r="DQ249" i="7" s="1"/>
  <c r="DP761" i="7"/>
  <c r="DQ761" i="7" s="1"/>
  <c r="DP976" i="7"/>
  <c r="DQ976" i="7" s="1"/>
  <c r="DP1488" i="7"/>
  <c r="DQ1488" i="7" s="1"/>
  <c r="DP2434" i="7"/>
  <c r="DQ2434" i="7" s="1"/>
  <c r="DP1325" i="7"/>
  <c r="DQ1325" i="7" s="1"/>
  <c r="DP1150" i="7"/>
  <c r="DQ1150" i="7" s="1"/>
  <c r="DP702" i="7"/>
  <c r="DQ702" i="7" s="1"/>
  <c r="DP376" i="7"/>
  <c r="DQ376" i="7" s="1"/>
  <c r="DP1067" i="7"/>
  <c r="DQ1067" i="7" s="1"/>
  <c r="DP818" i="7"/>
  <c r="DQ818" i="7" s="1"/>
  <c r="DP413" i="7"/>
  <c r="DQ413" i="7" s="1"/>
  <c r="DP1215" i="7"/>
  <c r="DQ1215" i="7" s="1"/>
  <c r="DP1140" i="7"/>
  <c r="DQ1140" i="7" s="1"/>
  <c r="DP1652" i="7"/>
  <c r="DQ1652" i="7" s="1"/>
  <c r="DP1385" i="7"/>
  <c r="DQ1385" i="7" s="1"/>
  <c r="DP492" i="7"/>
  <c r="DQ492" i="7" s="1"/>
  <c r="DP19" i="7"/>
  <c r="DP1679" i="7"/>
  <c r="DQ1679" i="7" s="1"/>
  <c r="DP1768" i="7"/>
  <c r="DQ1768" i="7" s="1"/>
  <c r="DP942" i="7"/>
  <c r="DQ942" i="7" s="1"/>
  <c r="DP1434" i="7"/>
  <c r="DQ1434" i="7" s="1"/>
  <c r="DP2200" i="7"/>
  <c r="DQ2200" i="7" s="1"/>
  <c r="DP2303" i="7"/>
  <c r="DQ2303" i="7" s="1"/>
  <c r="DP1106" i="7"/>
  <c r="DQ1106" i="7" s="1"/>
  <c r="DP2291" i="7"/>
  <c r="DQ2291" i="7" s="1"/>
  <c r="DP1927" i="7"/>
  <c r="DQ1927" i="7" s="1"/>
  <c r="DP2388" i="7"/>
  <c r="DQ2388" i="7" s="1"/>
  <c r="DP2416" i="7"/>
  <c r="DQ2416" i="7" s="1"/>
  <c r="DP685" i="7"/>
  <c r="DQ685" i="7" s="1"/>
  <c r="DP124" i="7"/>
  <c r="DQ124" i="7" s="1"/>
  <c r="DP952" i="7"/>
  <c r="DQ952" i="7" s="1"/>
  <c r="DP2059" i="7"/>
  <c r="DQ2059" i="7" s="1"/>
  <c r="DP1718" i="7"/>
  <c r="DQ1718" i="7" s="1"/>
  <c r="DP1748" i="7"/>
  <c r="DQ1748" i="7" s="1"/>
  <c r="DP2281" i="7"/>
  <c r="DQ2281" i="7" s="1"/>
  <c r="DP437" i="7"/>
  <c r="DQ437" i="7" s="1"/>
  <c r="DP693" i="7"/>
  <c r="DQ693" i="7" s="1"/>
  <c r="DP1311" i="7"/>
  <c r="DQ1311" i="7" s="1"/>
  <c r="DP908" i="7"/>
  <c r="DQ908" i="7" s="1"/>
  <c r="DP1164" i="7"/>
  <c r="DQ1164" i="7" s="1"/>
  <c r="DP1676" i="7"/>
  <c r="DQ1676" i="7" s="1"/>
  <c r="DP997" i="7"/>
  <c r="DQ997" i="7" s="1"/>
  <c r="DP1689" i="7"/>
  <c r="DQ1689" i="7" s="1"/>
  <c r="DP276" i="7"/>
  <c r="DQ276" i="7" s="1"/>
  <c r="DP788" i="7"/>
  <c r="DQ788" i="7" s="1"/>
  <c r="DP518" i="7"/>
  <c r="DQ518" i="7" s="1"/>
  <c r="DP313" i="7"/>
  <c r="DQ313" i="7" s="1"/>
  <c r="DP825" i="7"/>
  <c r="DQ825" i="7" s="1"/>
  <c r="DP1040" i="7"/>
  <c r="DQ1040" i="7" s="1"/>
  <c r="DP1552" i="7"/>
  <c r="DQ1552" i="7" s="1"/>
  <c r="DP873" i="7"/>
  <c r="DQ873" i="7" s="1"/>
  <c r="DP1441" i="7"/>
  <c r="DQ1441" i="7" s="1"/>
  <c r="DP1143" i="7"/>
  <c r="DQ1143" i="7" s="1"/>
  <c r="DP1091" i="7"/>
  <c r="DQ1091" i="7" s="1"/>
  <c r="DP440" i="7"/>
  <c r="DQ440" i="7" s="1"/>
  <c r="DP1323" i="7"/>
  <c r="DQ1323" i="7" s="1"/>
  <c r="DP1539" i="7"/>
  <c r="DQ1539" i="7" s="1"/>
  <c r="DP477" i="7"/>
  <c r="DQ477" i="7" s="1"/>
  <c r="DP1471" i="7"/>
  <c r="DQ1471" i="7" s="1"/>
  <c r="DP1204" i="7"/>
  <c r="DQ1204" i="7" s="1"/>
  <c r="DP1716" i="7"/>
  <c r="DQ1716" i="7" s="1"/>
  <c r="DP1769" i="7"/>
  <c r="DQ1769" i="7" s="1"/>
  <c r="DP684" i="7"/>
  <c r="DQ684" i="7" s="1"/>
  <c r="DP209" i="7"/>
  <c r="DQ209" i="7" s="1"/>
  <c r="DP936" i="7"/>
  <c r="DQ936" i="7" s="1"/>
  <c r="DP2274" i="7"/>
  <c r="DQ2274" i="7" s="1"/>
  <c r="DP1469" i="7"/>
  <c r="DQ1469" i="7" s="1"/>
  <c r="DP1690" i="7"/>
  <c r="DQ1690" i="7" s="1"/>
  <c r="DP1374" i="7"/>
  <c r="DQ1374" i="7" s="1"/>
  <c r="DP2080" i="7"/>
  <c r="DQ2080" i="7" s="1"/>
  <c r="DP1362" i="7"/>
  <c r="DQ1362" i="7" s="1"/>
  <c r="DP2056" i="7"/>
  <c r="DQ2056" i="7" s="1"/>
  <c r="DP2183" i="7"/>
  <c r="DQ2183" i="7" s="1"/>
  <c r="DP1993" i="7"/>
  <c r="DQ1993" i="7" s="1"/>
  <c r="DP1315" i="7"/>
  <c r="DQ1315" i="7" s="1"/>
  <c r="DP900" i="7"/>
  <c r="DQ900" i="7" s="1"/>
  <c r="DP636" i="7"/>
  <c r="DQ636" i="7" s="1"/>
  <c r="DP1464" i="7"/>
  <c r="DQ1464" i="7" s="1"/>
  <c r="DP1582" i="7"/>
  <c r="DQ1582" i="7" s="1"/>
  <c r="DP2128" i="7"/>
  <c r="DQ2128" i="7" s="1"/>
  <c r="DP716" i="7"/>
  <c r="DQ716" i="7" s="1"/>
  <c r="DP1228" i="7"/>
  <c r="DQ1228" i="7" s="1"/>
  <c r="DP1484" i="7"/>
  <c r="DQ1484" i="7" s="1"/>
  <c r="DP1740" i="7"/>
  <c r="DQ1740" i="7" s="1"/>
  <c r="DP2418" i="7"/>
  <c r="DQ2418" i="7" s="1"/>
  <c r="DP1061" i="7"/>
  <c r="DQ1061" i="7" s="1"/>
  <c r="DP1321" i="7"/>
  <c r="DQ1321" i="7" s="1"/>
  <c r="DP1817" i="7"/>
  <c r="DQ1817" i="7" s="1"/>
  <c r="DP1142" i="7"/>
  <c r="DQ1142" i="7" s="1"/>
  <c r="DP340" i="7"/>
  <c r="DQ340" i="7" s="1"/>
  <c r="DP596" i="7"/>
  <c r="DQ596" i="7" s="1"/>
  <c r="DP923" i="7"/>
  <c r="DQ923" i="7" s="1"/>
  <c r="DP2222" i="7"/>
  <c r="DQ2222" i="7" s="1"/>
  <c r="DP706" i="7"/>
  <c r="DQ706" i="7" s="1"/>
  <c r="DP121" i="7"/>
  <c r="DQ121" i="7" s="1"/>
  <c r="DP377" i="7"/>
  <c r="DQ377" i="7" s="1"/>
  <c r="DP633" i="7"/>
  <c r="DQ633" i="7" s="1"/>
  <c r="DP1071" i="7"/>
  <c r="DQ1071" i="7" s="1"/>
  <c r="DP848" i="7"/>
  <c r="DQ848" i="7" s="1"/>
  <c r="DP1104" i="7"/>
  <c r="DQ1104" i="7" s="1"/>
  <c r="DP1360" i="7"/>
  <c r="DQ1360" i="7" s="1"/>
  <c r="DP1616" i="7"/>
  <c r="DQ1616" i="7" s="1"/>
  <c r="DP1922" i="7"/>
  <c r="DQ1922" i="7" s="1"/>
  <c r="DP937" i="7"/>
  <c r="DQ937" i="7" s="1"/>
  <c r="DP1193" i="7"/>
  <c r="DQ1193" i="7" s="1"/>
  <c r="DP1569" i="7"/>
  <c r="DQ1569" i="7" s="1"/>
  <c r="DP894" i="7"/>
  <c r="DQ894" i="7" s="1"/>
  <c r="DP1399" i="7"/>
  <c r="DQ1399" i="7" s="1"/>
  <c r="DP302" i="7"/>
  <c r="DQ302" i="7" s="1"/>
  <c r="DP1934" i="7"/>
  <c r="DQ1934" i="7" s="1"/>
  <c r="DP248" i="7"/>
  <c r="DQ248" i="7" s="1"/>
  <c r="DP504" i="7"/>
  <c r="DQ504" i="7" s="1"/>
  <c r="DP760" i="7"/>
  <c r="DQ760" i="7" s="1"/>
  <c r="DP1579" i="7"/>
  <c r="DQ1579" i="7" s="1"/>
  <c r="DP434" i="7"/>
  <c r="DQ434" i="7" s="1"/>
  <c r="DP31" i="7"/>
  <c r="DQ31" i="7" s="1"/>
  <c r="DP285" i="7"/>
  <c r="DQ285" i="7" s="1"/>
  <c r="DP541" i="7"/>
  <c r="DQ541" i="7" s="1"/>
  <c r="DP797" i="7"/>
  <c r="DQ797" i="7" s="1"/>
  <c r="DP1727" i="7"/>
  <c r="DQ1727" i="7" s="1"/>
  <c r="DP1012" i="7"/>
  <c r="DQ1012" i="7" s="1"/>
  <c r="DP1268" i="7"/>
  <c r="DQ1268" i="7" s="1"/>
  <c r="DP1524" i="7"/>
  <c r="DQ1524" i="7" s="1"/>
  <c r="DP1780" i="7"/>
  <c r="DQ1780" i="7" s="1"/>
  <c r="DP1101" i="7"/>
  <c r="DQ1101" i="7" s="1"/>
  <c r="DP2022" i="7"/>
  <c r="DQ2022" i="7" s="1"/>
  <c r="DP236" i="7"/>
  <c r="DQ236" i="7" s="1"/>
  <c r="DP748" i="7"/>
  <c r="DQ748" i="7" s="1"/>
  <c r="DP398" i="7"/>
  <c r="DQ398" i="7" s="1"/>
  <c r="DP273" i="7"/>
  <c r="DQ273" i="7" s="1"/>
  <c r="DP785" i="7"/>
  <c r="DQ785" i="7" s="1"/>
  <c r="DP1000" i="7"/>
  <c r="DQ1000" i="7" s="1"/>
  <c r="DP1512" i="7"/>
  <c r="DQ1512" i="7" s="1"/>
  <c r="DP833" i="7"/>
  <c r="DQ833" i="7" s="1"/>
  <c r="DP1489" i="7"/>
  <c r="DQ1489" i="7" s="1"/>
  <c r="DP1597" i="7"/>
  <c r="DQ1597" i="7" s="1"/>
  <c r="DP1050" i="7"/>
  <c r="DQ1050" i="7" s="1"/>
  <c r="DP1754" i="7"/>
  <c r="DQ1754" i="7" s="1"/>
  <c r="DP2299" i="7"/>
  <c r="DQ2299" i="7" s="1"/>
  <c r="DP1438" i="7"/>
  <c r="DQ1438" i="7" s="1"/>
  <c r="DP1983" i="7"/>
  <c r="DQ1983" i="7" s="1"/>
  <c r="DP2336" i="7"/>
  <c r="DQ2336" i="7" s="1"/>
  <c r="DP2070" i="7"/>
  <c r="DQ2070" i="7" s="1"/>
  <c r="DP1426" i="7"/>
  <c r="DQ1426" i="7" s="1"/>
  <c r="DP1971" i="7"/>
  <c r="DQ1971" i="7" s="1"/>
  <c r="DP2184" i="7"/>
  <c r="DQ2184" i="7" s="1"/>
  <c r="DP1766" i="7"/>
  <c r="DQ1766" i="7" s="1"/>
  <c r="DP2311" i="7"/>
  <c r="DQ2311" i="7" s="1"/>
  <c r="DP2004" i="7"/>
  <c r="DQ2004" i="7" s="1"/>
  <c r="DP2057" i="7"/>
  <c r="DQ2057" i="7" s="1"/>
  <c r="DP2012" i="7"/>
  <c r="DQ2012" i="7" s="1"/>
  <c r="DP136" i="7"/>
  <c r="DQ136" i="7" s="1"/>
  <c r="DP1763" i="7"/>
  <c r="DQ1763" i="7" s="1"/>
  <c r="DP1156" i="7"/>
  <c r="DQ1156" i="7" s="1"/>
  <c r="DP1245" i="7"/>
  <c r="DQ1245" i="7" s="1"/>
  <c r="DP700" i="7"/>
  <c r="DQ700" i="7" s="1"/>
  <c r="DP673" i="7"/>
  <c r="DQ673" i="7" s="1"/>
  <c r="DP1656" i="7"/>
  <c r="DQ1656" i="7" s="1"/>
  <c r="DP2166" i="7"/>
  <c r="DQ2166" i="7" s="1"/>
  <c r="DP1935" i="7"/>
  <c r="DQ1935" i="7" s="1"/>
  <c r="DP1994" i="7"/>
  <c r="DQ1994" i="7" s="1"/>
  <c r="DP2256" i="7"/>
  <c r="DQ2256" i="7" s="1"/>
  <c r="DP1155" i="7"/>
  <c r="DQ1155" i="7" s="1"/>
  <c r="DP177" i="7"/>
  <c r="DQ177" i="7" s="1"/>
  <c r="DP2271" i="7"/>
  <c r="DQ2271" i="7" s="1"/>
  <c r="DP476" i="7"/>
  <c r="DQ476" i="7" s="1"/>
  <c r="DP1292" i="7"/>
  <c r="DQ1292" i="7" s="1"/>
  <c r="DP1548" i="7"/>
  <c r="DQ1548" i="7" s="1"/>
  <c r="DP1804" i="7"/>
  <c r="DQ1804" i="7" s="1"/>
  <c r="DP869" i="7"/>
  <c r="DQ869" i="7" s="1"/>
  <c r="DP1125" i="7"/>
  <c r="DQ1125" i="7" s="1"/>
  <c r="DP1433" i="7"/>
  <c r="DQ1433" i="7" s="1"/>
  <c r="DP2214" i="7"/>
  <c r="DQ2214" i="7" s="1"/>
  <c r="DP148" i="7"/>
  <c r="DQ148" i="7" s="1"/>
  <c r="DP404" i="7"/>
  <c r="DQ404" i="7" s="1"/>
  <c r="DP660" i="7"/>
  <c r="DQ660" i="7" s="1"/>
  <c r="DP1179" i="7"/>
  <c r="DQ1179" i="7" s="1"/>
  <c r="DP134" i="7"/>
  <c r="DQ134" i="7" s="1"/>
  <c r="DP1123" i="7"/>
  <c r="DQ1123" i="7" s="1"/>
  <c r="DP185" i="7"/>
  <c r="DQ185" i="7" s="1"/>
  <c r="DP441" i="7"/>
  <c r="DQ441" i="7" s="1"/>
  <c r="DP697" i="7"/>
  <c r="DQ697" i="7" s="1"/>
  <c r="DP1327" i="7"/>
  <c r="DQ1327" i="7" s="1"/>
  <c r="DP912" i="7"/>
  <c r="DQ912" i="7" s="1"/>
  <c r="DP1168" i="7"/>
  <c r="DQ1168" i="7" s="1"/>
  <c r="DP1424" i="7"/>
  <c r="DQ1424" i="7" s="1"/>
  <c r="DP1680" i="7"/>
  <c r="DQ1680" i="7" s="1"/>
  <c r="DP2178" i="7"/>
  <c r="DQ2178" i="7" s="1"/>
  <c r="DP1001" i="7"/>
  <c r="DQ1001" i="7" s="1"/>
  <c r="DP1257" i="7"/>
  <c r="DQ1257" i="7" s="1"/>
  <c r="DP1697" i="7"/>
  <c r="DQ1697" i="7" s="1"/>
  <c r="DP1022" i="7"/>
  <c r="DQ1022" i="7" s="1"/>
  <c r="DP1655" i="7"/>
  <c r="DQ1655" i="7" s="1"/>
  <c r="DP502" i="7"/>
  <c r="DQ502" i="7" s="1"/>
  <c r="DP56" i="7"/>
  <c r="DQ56" i="7" s="1"/>
  <c r="DP312" i="7"/>
  <c r="DQ312" i="7" s="1"/>
  <c r="DP568" i="7"/>
  <c r="DQ568" i="7" s="1"/>
  <c r="DP824" i="7"/>
  <c r="DQ824" i="7" s="1"/>
  <c r="DP1835" i="7"/>
  <c r="DQ1835" i="7" s="1"/>
  <c r="DP626" i="7"/>
  <c r="DQ626" i="7" s="1"/>
  <c r="DP93" i="7"/>
  <c r="DQ93" i="7" s="1"/>
  <c r="DP349" i="7"/>
  <c r="DQ349" i="7" s="1"/>
  <c r="DP605" i="7"/>
  <c r="DQ605" i="7" s="1"/>
  <c r="DP959" i="7"/>
  <c r="DQ959" i="7" s="1"/>
  <c r="DP2366" i="7"/>
  <c r="DQ2366" i="7" s="1"/>
  <c r="DP1076" i="7"/>
  <c r="DQ1076" i="7" s="1"/>
  <c r="DP1332" i="7"/>
  <c r="DQ1332" i="7" s="1"/>
  <c r="DP1588" i="7"/>
  <c r="DQ1588" i="7" s="1"/>
  <c r="DP2322" i="7"/>
  <c r="DQ2322" i="7" s="1"/>
  <c r="DP1293" i="7"/>
  <c r="DQ1293" i="7" s="1"/>
  <c r="DP1094" i="7"/>
  <c r="DQ1094" i="7" s="1"/>
  <c r="DP428" i="7"/>
  <c r="DQ428" i="7" s="1"/>
  <c r="DP1275" i="7"/>
  <c r="DQ1275" i="7" s="1"/>
  <c r="DP1395" i="7"/>
  <c r="DQ1395" i="7" s="1"/>
  <c r="DP465" i="7"/>
  <c r="DQ465" i="7" s="1"/>
  <c r="DP1423" i="7"/>
  <c r="DQ1423" i="7" s="1"/>
  <c r="DP1192" i="7"/>
  <c r="DQ1192" i="7" s="1"/>
  <c r="DP1704" i="7"/>
  <c r="DQ1704" i="7" s="1"/>
  <c r="DP1025" i="7"/>
  <c r="DQ1025" i="7" s="1"/>
  <c r="DP2438" i="7"/>
  <c r="DQ2438" i="7" s="1"/>
  <c r="DP1854" i="7"/>
  <c r="DQ1854" i="7" s="1"/>
  <c r="DP1306" i="7"/>
  <c r="DQ1306" i="7" s="1"/>
  <c r="DP2474" i="7"/>
  <c r="DQ2474" i="7" s="1"/>
  <c r="DP2072" i="7"/>
  <c r="DQ2072" i="7" s="1"/>
  <c r="DP1694" i="7"/>
  <c r="DQ1694" i="7" s="1"/>
  <c r="DP2239" i="7"/>
  <c r="DQ2239" i="7" s="1"/>
  <c r="DP1525" i="7"/>
  <c r="DQ1525" i="7" s="1"/>
  <c r="DP978" i="7"/>
  <c r="DQ978" i="7" s="1"/>
  <c r="DP1682" i="7"/>
  <c r="DQ1682" i="7" s="1"/>
  <c r="DP2227" i="7"/>
  <c r="DQ2227" i="7" s="1"/>
  <c r="DP1318" i="7"/>
  <c r="DQ1318" i="7" s="1"/>
  <c r="DP1863" i="7"/>
  <c r="DQ1863" i="7" s="1"/>
  <c r="DP2096" i="7"/>
  <c r="DQ2096" i="7" s="1"/>
  <c r="DP2260" i="7"/>
  <c r="DQ2260" i="7" s="1"/>
  <c r="DP2313" i="7"/>
  <c r="DQ2313" i="7" s="1"/>
  <c r="DP2385" i="7"/>
  <c r="DQ2385" i="7" s="1"/>
  <c r="DP648" i="7"/>
  <c r="DQ648" i="7" s="1"/>
  <c r="DP493" i="7"/>
  <c r="DQ493" i="7" s="1"/>
  <c r="DP1668" i="7"/>
  <c r="DQ1668" i="7" s="1"/>
  <c r="DP998" i="7"/>
  <c r="DQ998" i="7" s="1"/>
  <c r="DP258" i="7"/>
  <c r="DQ258" i="7" s="1"/>
  <c r="DP888" i="7"/>
  <c r="DQ888" i="7" s="1"/>
  <c r="DP977" i="7"/>
  <c r="DQ977" i="7" s="1"/>
  <c r="DP1770" i="7"/>
  <c r="DQ1770" i="7" s="1"/>
  <c r="DP1541" i="7"/>
  <c r="DQ1541" i="7" s="1"/>
  <c r="DP1206" i="7"/>
  <c r="DQ1206" i="7" s="1"/>
  <c r="DP2073" i="7"/>
  <c r="DQ2073" i="7" s="1"/>
  <c r="DP1684" i="7"/>
  <c r="DQ1684" i="7" s="1"/>
  <c r="DP865" i="7"/>
  <c r="DQ865" i="7" s="1"/>
  <c r="DP2503" i="7"/>
  <c r="DQ2503" i="7" s="1"/>
  <c r="DP1844" i="7"/>
  <c r="DQ1844" i="7" s="1"/>
  <c r="DP909" i="7"/>
  <c r="DQ909" i="7" s="1"/>
  <c r="DP1165" i="7"/>
  <c r="DQ1165" i="7" s="1"/>
  <c r="DP1513" i="7"/>
  <c r="DQ1513" i="7" s="1"/>
  <c r="DP838" i="7"/>
  <c r="DQ838" i="7" s="1"/>
  <c r="DP44" i="7"/>
  <c r="DQ44" i="7" s="1"/>
  <c r="DP300" i="7"/>
  <c r="DQ300" i="7" s="1"/>
  <c r="DP556" i="7"/>
  <c r="DQ556" i="7" s="1"/>
  <c r="DP812" i="7"/>
  <c r="DQ812" i="7" s="1"/>
  <c r="DP1787" i="7"/>
  <c r="DQ1787" i="7" s="1"/>
  <c r="DP590" i="7"/>
  <c r="DQ590" i="7" s="1"/>
  <c r="DP81" i="7"/>
  <c r="DQ81" i="7" s="1"/>
  <c r="DP337" i="7"/>
  <c r="DQ337" i="7" s="1"/>
  <c r="DP593" i="7"/>
  <c r="DQ593" i="7" s="1"/>
  <c r="DP911" i="7"/>
  <c r="DQ911" i="7" s="1"/>
  <c r="DP2174" i="7"/>
  <c r="DQ2174" i="7" s="1"/>
  <c r="DP1064" i="7"/>
  <c r="DQ1064" i="7" s="1"/>
  <c r="DP1320" i="7"/>
  <c r="DQ1320" i="7" s="1"/>
  <c r="DP1576" i="7"/>
  <c r="DQ1576" i="7" s="1"/>
  <c r="DP1832" i="7"/>
  <c r="DQ1832" i="7" s="1"/>
  <c r="DP897" i="7"/>
  <c r="DQ897" i="7" s="1"/>
  <c r="DP1153" i="7"/>
  <c r="DQ1153" i="7" s="1"/>
  <c r="DP1617" i="7"/>
  <c r="DQ1617" i="7" s="1"/>
  <c r="DP1214" i="7"/>
  <c r="DQ1214" i="7" s="1"/>
  <c r="DP1661" i="7"/>
  <c r="DQ1661" i="7" s="1"/>
  <c r="DP2358" i="7"/>
  <c r="DQ2358" i="7" s="1"/>
  <c r="DP1178" i="7"/>
  <c r="DQ1178" i="7" s="1"/>
  <c r="DP1498" i="7"/>
  <c r="DQ1498" i="7" s="1"/>
  <c r="DP1818" i="7"/>
  <c r="DQ1818" i="7" s="1"/>
  <c r="DP2043" i="7"/>
  <c r="DQ2043" i="7" s="1"/>
  <c r="DP2363" i="7"/>
  <c r="DQ2363" i="7" s="1"/>
  <c r="DP2328" i="7"/>
  <c r="DQ2328" i="7" s="1"/>
  <c r="DP1566" i="7"/>
  <c r="DQ1566" i="7" s="1"/>
  <c r="DP1978" i="7"/>
  <c r="DQ1978" i="7" s="1"/>
  <c r="DP2047" i="7"/>
  <c r="DQ2047" i="7" s="1"/>
  <c r="DP2467" i="7"/>
  <c r="DQ2467" i="7" s="1"/>
  <c r="DP1333" i="7"/>
  <c r="DQ1333" i="7" s="1"/>
  <c r="DP1653" i="7"/>
  <c r="DQ1653" i="7" s="1"/>
  <c r="DP850" i="7"/>
  <c r="DQ850" i="7" s="1"/>
  <c r="DP1170" i="7"/>
  <c r="DQ1170" i="7" s="1"/>
  <c r="DP1490" i="7"/>
  <c r="DQ1490" i="7" s="1"/>
  <c r="DP1930" i="7"/>
  <c r="DQ1930" i="7" s="1"/>
  <c r="DP2035" i="7"/>
  <c r="DQ2035" i="7" s="1"/>
  <c r="DP2355" i="7"/>
  <c r="DQ2355" i="7" s="1"/>
  <c r="DP1190" i="7"/>
  <c r="DQ1190" i="7" s="1"/>
  <c r="DP1510" i="7"/>
  <c r="DQ1510" i="7" s="1"/>
  <c r="DP1830" i="7"/>
  <c r="DQ1830" i="7" s="1"/>
  <c r="DP2055" i="7"/>
  <c r="DQ2055" i="7" s="1"/>
  <c r="DP2379" i="7"/>
  <c r="DQ2379" i="7" s="1"/>
  <c r="DP2352" i="7"/>
  <c r="DQ2352" i="7" s="1"/>
  <c r="DP2132" i="7"/>
  <c r="DQ2132" i="7" s="1"/>
  <c r="DP2452" i="7"/>
  <c r="DQ2452" i="7" s="1"/>
  <c r="DP2121" i="7"/>
  <c r="DQ2121" i="7" s="1"/>
  <c r="DP1917" i="7"/>
  <c r="DQ1917" i="7" s="1"/>
  <c r="DP2140" i="7"/>
  <c r="DQ2140" i="7" s="1"/>
  <c r="DP2149" i="7"/>
  <c r="DQ2149" i="7" s="1"/>
  <c r="DP392" i="7"/>
  <c r="DQ392" i="7" s="1"/>
  <c r="DP1387" i="7"/>
  <c r="DQ1387" i="7" s="1"/>
  <c r="DP173" i="7"/>
  <c r="DQ173" i="7" s="1"/>
  <c r="DP1279" i="7"/>
  <c r="DQ1279" i="7" s="1"/>
  <c r="DP1220" i="7"/>
  <c r="DQ1220" i="7" s="1"/>
  <c r="DP2130" i="7"/>
  <c r="DQ2130" i="7" s="1"/>
  <c r="DP1673" i="7"/>
  <c r="DQ1673" i="7" s="1"/>
  <c r="DP188" i="7"/>
  <c r="DQ188" i="7" s="1"/>
  <c r="DP1083" i="7"/>
  <c r="DQ1083" i="7" s="1"/>
  <c r="DP161" i="7"/>
  <c r="DQ161" i="7" s="1"/>
  <c r="DP737" i="7"/>
  <c r="DQ737" i="7" s="1"/>
  <c r="DP1144" i="7"/>
  <c r="DQ1144" i="7" s="1"/>
  <c r="DP2082" i="7"/>
  <c r="DQ2082" i="7" s="1"/>
  <c r="DP1521" i="7"/>
  <c r="DQ1521" i="7" s="1"/>
  <c r="DP1194" i="7"/>
  <c r="DQ1194" i="7" s="1"/>
  <c r="DP2104" i="7"/>
  <c r="DQ2104" i="7" s="1"/>
  <c r="DP1999" i="7"/>
  <c r="DQ1999" i="7" s="1"/>
  <c r="DP866" i="7"/>
  <c r="DQ866" i="7" s="1"/>
  <c r="DP2243" i="7"/>
  <c r="DQ2243" i="7" s="1"/>
  <c r="DP1782" i="7"/>
  <c r="DQ1782" i="7" s="1"/>
  <c r="DP2148" i="7"/>
  <c r="DQ2148" i="7" s="1"/>
  <c r="DP2433" i="7"/>
  <c r="DQ2433" i="7" s="1"/>
  <c r="DP2254" i="7"/>
  <c r="DQ2254" i="7" s="1"/>
  <c r="DP1705" i="7"/>
  <c r="DQ1705" i="7" s="1"/>
  <c r="DP904" i="7"/>
  <c r="DQ904" i="7" s="1"/>
  <c r="DP1821" i="7"/>
  <c r="DQ1821" i="7" s="1"/>
  <c r="DP1650" i="7"/>
  <c r="DQ1650" i="7" s="1"/>
  <c r="DP540" i="7"/>
  <c r="DQ540" i="7" s="1"/>
  <c r="DP2066" i="7"/>
  <c r="DQ2066" i="7" s="1"/>
  <c r="DP973" i="7"/>
  <c r="DQ973" i="7" s="1"/>
  <c r="DP1229" i="7"/>
  <c r="DQ1229" i="7" s="1"/>
  <c r="DP1641" i="7"/>
  <c r="DQ1641" i="7" s="1"/>
  <c r="DP966" i="7"/>
  <c r="DQ966" i="7" s="1"/>
  <c r="DP108" i="7"/>
  <c r="DQ108" i="7" s="1"/>
  <c r="DP364" i="7"/>
  <c r="DQ364" i="7" s="1"/>
  <c r="DP620" i="7"/>
  <c r="DQ620" i="7" s="1"/>
  <c r="DP1019" i="7"/>
  <c r="DQ1019" i="7" s="1"/>
  <c r="DP20" i="7"/>
  <c r="DQ20" i="7" s="1"/>
  <c r="V27" i="7" s="1"/>
  <c r="DP778" i="7"/>
  <c r="DQ778" i="7" s="1"/>
  <c r="DP145" i="7"/>
  <c r="DQ145" i="7" s="1"/>
  <c r="DP401" i="7"/>
  <c r="DQ401" i="7" s="1"/>
  <c r="DP657" i="7"/>
  <c r="DQ657" i="7" s="1"/>
  <c r="DP1167" i="7"/>
  <c r="DQ1167" i="7" s="1"/>
  <c r="DP872" i="7"/>
  <c r="DQ872" i="7" s="1"/>
  <c r="DP1128" i="7"/>
  <c r="DQ1128" i="7" s="1"/>
  <c r="DP1384" i="7"/>
  <c r="DQ1384" i="7" s="1"/>
  <c r="DP1640" i="7"/>
  <c r="DQ1640" i="7" s="1"/>
  <c r="DP2018" i="7"/>
  <c r="DQ2018" i="7" s="1"/>
  <c r="DP961" i="7"/>
  <c r="DQ961" i="7" s="1"/>
  <c r="DP1217" i="7"/>
  <c r="DQ1217" i="7" s="1"/>
  <c r="DP1926" i="7"/>
  <c r="DQ1926" i="7" s="1"/>
  <c r="DP1405" i="7"/>
  <c r="DQ1405" i="7" s="1"/>
  <c r="DP1725" i="7"/>
  <c r="DQ1725" i="7" s="1"/>
  <c r="DP922" i="7"/>
  <c r="DQ922" i="7" s="1"/>
  <c r="DP1242" i="7"/>
  <c r="DQ1242" i="7" s="1"/>
  <c r="DP1562" i="7"/>
  <c r="DQ1562" i="7" s="1"/>
  <c r="DP2218" i="7"/>
  <c r="DQ2218" i="7" s="1"/>
  <c r="DP2107" i="7"/>
  <c r="DQ2107" i="7" s="1"/>
  <c r="DP2459" i="7"/>
  <c r="DQ2459" i="7" s="1"/>
  <c r="DP1310" i="7"/>
  <c r="DQ1310" i="7" s="1"/>
  <c r="DP1630" i="7"/>
  <c r="DQ1630" i="7" s="1"/>
  <c r="DP2234" i="7"/>
  <c r="DQ2234" i="7" s="1"/>
  <c r="DP2175" i="7"/>
  <c r="DQ2175" i="7" s="1"/>
  <c r="DP1952" i="7"/>
  <c r="DQ1952" i="7" s="1"/>
  <c r="DP1397" i="7"/>
  <c r="DQ1397" i="7" s="1"/>
  <c r="DP1781" i="7"/>
  <c r="DQ1781" i="7" s="1"/>
  <c r="DP914" i="7"/>
  <c r="DQ914" i="7" s="1"/>
  <c r="DP1234" i="7"/>
  <c r="DQ1234" i="7" s="1"/>
  <c r="DP1618" i="7"/>
  <c r="DQ1618" i="7" s="1"/>
  <c r="DP2186" i="7"/>
  <c r="DQ2186" i="7" s="1"/>
  <c r="DP2099" i="7"/>
  <c r="DQ2099" i="7" s="1"/>
  <c r="DP1928" i="7"/>
  <c r="DQ1928" i="7" s="1"/>
  <c r="DP1254" i="7"/>
  <c r="DQ1254" i="7" s="1"/>
  <c r="DP1574" i="7"/>
  <c r="DQ1574" i="7" s="1"/>
  <c r="DP2266" i="7"/>
  <c r="DQ2266" i="7" s="1"/>
  <c r="DP2119" i="7"/>
  <c r="DQ2119" i="7" s="1"/>
  <c r="DP2483" i="7"/>
  <c r="DQ2483" i="7" s="1"/>
  <c r="DP1876" i="7"/>
  <c r="DQ1876" i="7" s="1"/>
  <c r="DP2196" i="7"/>
  <c r="DQ2196" i="7" s="1"/>
  <c r="DP1865" i="7"/>
  <c r="DQ1865" i="7" s="1"/>
  <c r="DP2249" i="7"/>
  <c r="DQ2249" i="7" s="1"/>
  <c r="DP1981" i="7"/>
  <c r="DQ1981" i="7" s="1"/>
  <c r="DP1873" i="7"/>
  <c r="DQ1873" i="7" s="1"/>
  <c r="DP750" i="7"/>
  <c r="DQ750" i="7" s="1"/>
  <c r="DP456" i="7"/>
  <c r="DQ456" i="7" s="1"/>
  <c r="DP102" i="7"/>
  <c r="DQ102" i="7" s="1"/>
  <c r="DP429" i="7"/>
  <c r="DQ429" i="7" s="1"/>
  <c r="DP1535" i="7"/>
  <c r="DQ1535" i="7" s="1"/>
  <c r="DP1412" i="7"/>
  <c r="DQ1412" i="7" s="1"/>
  <c r="DP989" i="7"/>
  <c r="DQ989" i="7" s="1"/>
  <c r="DP1801" i="7"/>
  <c r="DQ1801" i="7" s="1"/>
  <c r="DP380" i="7"/>
  <c r="DQ380" i="7" s="1"/>
  <c r="DP66" i="7"/>
  <c r="DQ66" i="7" s="1"/>
  <c r="DP225" i="7"/>
  <c r="DQ225" i="7" s="1"/>
  <c r="DP1231" i="7"/>
  <c r="DQ1231" i="7" s="1"/>
  <c r="DP1400" i="7"/>
  <c r="DQ1400" i="7" s="1"/>
  <c r="DP2338" i="7"/>
  <c r="DQ2338" i="7" s="1"/>
  <c r="DP1357" i="7"/>
  <c r="DQ1357" i="7" s="1"/>
  <c r="DP1706" i="7"/>
  <c r="DQ1706" i="7" s="1"/>
  <c r="DP2232" i="7"/>
  <c r="DQ2232" i="7" s="1"/>
  <c r="DP1378" i="7"/>
  <c r="DQ1378" i="7" s="1"/>
  <c r="DP2307" i="7"/>
  <c r="DQ2307" i="7" s="1"/>
  <c r="DP2071" i="7"/>
  <c r="DQ2071" i="7" s="1"/>
  <c r="DP2009" i="7"/>
  <c r="DQ2009" i="7" s="1"/>
  <c r="DP2464" i="7"/>
  <c r="DQ2464" i="7" s="1"/>
  <c r="DP1343" i="7"/>
  <c r="DQ1343" i="7" s="1"/>
  <c r="DP652" i="7"/>
  <c r="DQ652" i="7" s="1"/>
  <c r="DP968" i="7"/>
  <c r="DQ968" i="7" s="1"/>
  <c r="DP2346" i="7"/>
  <c r="DQ2346" i="7" s="1"/>
  <c r="DP2394" i="7"/>
  <c r="DQ2394" i="7" s="1"/>
  <c r="DP104" i="7"/>
  <c r="DQ104" i="7" s="1"/>
  <c r="DP1967" i="7"/>
  <c r="DQ1967" i="7" s="1"/>
  <c r="DP1281" i="7"/>
  <c r="DQ1281" i="7" s="1"/>
  <c r="DP1745" i="7"/>
  <c r="DQ1745" i="7" s="1"/>
  <c r="DP1070" i="7"/>
  <c r="DQ1070" i="7" s="1"/>
  <c r="DP1533" i="7"/>
  <c r="DQ1533" i="7" s="1"/>
  <c r="DP1789" i="7"/>
  <c r="DQ1789" i="7" s="1"/>
  <c r="DP858" i="7"/>
  <c r="DQ858" i="7" s="1"/>
  <c r="DP1114" i="7"/>
  <c r="DQ1114" i="7" s="1"/>
  <c r="DP1370" i="7"/>
  <c r="DQ1370" i="7" s="1"/>
  <c r="DP1626" i="7"/>
  <c r="DQ1626" i="7" s="1"/>
  <c r="DP1962" i="7"/>
  <c r="DQ1962" i="7" s="1"/>
  <c r="DP1979" i="7"/>
  <c r="DQ1979" i="7" s="1"/>
  <c r="DP2235" i="7"/>
  <c r="DQ2235" i="7" s="1"/>
  <c r="DP1944" i="7"/>
  <c r="DQ1944" i="7" s="1"/>
  <c r="DP1246" i="7"/>
  <c r="DQ1246" i="7" s="1"/>
  <c r="DP1502" i="7"/>
  <c r="DQ1502" i="7" s="1"/>
  <c r="DP1758" i="7"/>
  <c r="DQ1758" i="7" s="1"/>
  <c r="DP2490" i="7"/>
  <c r="DQ2490" i="7" s="1"/>
  <c r="DP2111" i="7"/>
  <c r="DQ2111" i="7" s="1"/>
  <c r="DP2371" i="7"/>
  <c r="DQ2371" i="7" s="1"/>
  <c r="DP2208" i="7"/>
  <c r="DQ2208" i="7" s="1"/>
  <c r="DP1461" i="7"/>
  <c r="DQ1461" i="7" s="1"/>
  <c r="DP1717" i="7"/>
  <c r="DQ1717" i="7" s="1"/>
  <c r="DP2326" i="7"/>
  <c r="DQ2326" i="7" s="1"/>
  <c r="DP1042" i="7"/>
  <c r="DQ1042" i="7" s="1"/>
  <c r="DP1298" i="7"/>
  <c r="DQ1298" i="7" s="1"/>
  <c r="DP1554" i="7"/>
  <c r="DQ1554" i="7" s="1"/>
  <c r="DP1810" i="7"/>
  <c r="DQ1810" i="7" s="1"/>
  <c r="DP1907" i="7"/>
  <c r="DQ1907" i="7" s="1"/>
  <c r="DP2163" i="7"/>
  <c r="DQ2163" i="7" s="1"/>
  <c r="DP2443" i="7"/>
  <c r="DQ2443" i="7" s="1"/>
  <c r="DP2312" i="7"/>
  <c r="DQ2312" i="7" s="1"/>
  <c r="DP1382" i="7"/>
  <c r="DQ1382" i="7" s="1"/>
  <c r="DP1638" i="7"/>
  <c r="DQ1638" i="7" s="1"/>
  <c r="DP2010" i="7"/>
  <c r="DQ2010" i="7" s="1"/>
  <c r="DP1991" i="7"/>
  <c r="DQ1991" i="7" s="1"/>
  <c r="DP2247" i="7"/>
  <c r="DQ2247" i="7" s="1"/>
  <c r="DP1968" i="7"/>
  <c r="DQ1968" i="7" s="1"/>
  <c r="DP2455" i="7"/>
  <c r="DQ2455" i="7" s="1"/>
  <c r="DP2068" i="7"/>
  <c r="DQ2068" i="7" s="1"/>
  <c r="DP2324" i="7"/>
  <c r="DQ2324" i="7" s="1"/>
  <c r="DP1929" i="7"/>
  <c r="DQ1929" i="7" s="1"/>
  <c r="DP2185" i="7"/>
  <c r="DQ2185" i="7" s="1"/>
  <c r="DP2441" i="7"/>
  <c r="DQ2441" i="7" s="1"/>
  <c r="DP2413" i="7"/>
  <c r="DQ2413" i="7" s="1"/>
  <c r="DP2001" i="7"/>
  <c r="DQ2001" i="7" s="1"/>
  <c r="DP2277" i="7"/>
  <c r="DQ2277" i="7" s="1"/>
  <c r="DP200" i="7"/>
  <c r="DQ200" i="7" s="1"/>
  <c r="DP712" i="7"/>
  <c r="DQ712" i="7" s="1"/>
  <c r="DP294" i="7"/>
  <c r="DQ294" i="7" s="1"/>
  <c r="DP237" i="7"/>
  <c r="DQ237" i="7" s="1"/>
  <c r="DP749" i="7"/>
  <c r="DQ749" i="7" s="1"/>
  <c r="DP964" i="7"/>
  <c r="DQ964" i="7" s="1"/>
  <c r="DP1476" i="7"/>
  <c r="DQ1476" i="7" s="1"/>
  <c r="DP2386" i="7"/>
  <c r="DQ2386" i="7" s="1"/>
  <c r="DP1309" i="7"/>
  <c r="DQ1309" i="7" s="1"/>
  <c r="DP1126" i="7"/>
  <c r="DQ1126" i="7" s="1"/>
  <c r="DP444" i="7"/>
  <c r="DQ444" i="7" s="1"/>
  <c r="DP1339" i="7"/>
  <c r="DQ1339" i="7" s="1"/>
  <c r="DP1587" i="7"/>
  <c r="DQ1587" i="7" s="1"/>
  <c r="DP481" i="7"/>
  <c r="DQ481" i="7" s="1"/>
  <c r="DP1487" i="7"/>
  <c r="DQ1487" i="7" s="1"/>
  <c r="DP1208" i="7"/>
  <c r="DQ1208" i="7" s="1"/>
  <c r="DP1720" i="7"/>
  <c r="DQ1720" i="7" s="1"/>
  <c r="DP1041" i="7"/>
  <c r="DQ1041" i="7" s="1"/>
  <c r="DP1421" i="7"/>
  <c r="DQ1421" i="7" s="1"/>
  <c r="DP1258" i="7"/>
  <c r="DQ1258" i="7" s="1"/>
  <c r="DP2123" i="7"/>
  <c r="DQ2123" i="7" s="1"/>
  <c r="DP1646" i="7"/>
  <c r="DQ1646" i="7" s="1"/>
  <c r="DP1984" i="7"/>
  <c r="DQ1984" i="7" s="1"/>
  <c r="DP930" i="7"/>
  <c r="DQ930" i="7" s="1"/>
  <c r="DP2250" i="7"/>
  <c r="DQ2250" i="7" s="1"/>
  <c r="DP1270" i="7"/>
  <c r="DQ1270" i="7" s="1"/>
  <c r="DP2135" i="7"/>
  <c r="DQ2135" i="7" s="1"/>
  <c r="DP2212" i="7"/>
  <c r="DQ2212" i="7" s="1"/>
  <c r="DP1997" i="7"/>
  <c r="DQ1997" i="7" s="1"/>
  <c r="DP472" i="7"/>
  <c r="DQ472" i="7" s="1"/>
  <c r="DP1599" i="7"/>
  <c r="DQ1599" i="7" s="1"/>
  <c r="DP1833" i="7"/>
  <c r="DQ1833" i="7" s="1"/>
  <c r="DP241" i="7"/>
  <c r="DQ241" i="7" s="1"/>
  <c r="DP929" i="7"/>
  <c r="DQ929" i="7" s="1"/>
  <c r="DP1883" i="7"/>
  <c r="DQ1883" i="7" s="1"/>
  <c r="DP1714" i="7"/>
  <c r="DQ1714" i="7" s="1"/>
  <c r="DP2345" i="7"/>
  <c r="DQ2345" i="7" s="1"/>
  <c r="DP868" i="7"/>
  <c r="DQ868" i="7" s="1"/>
  <c r="DP2223" i="7"/>
  <c r="DQ2223" i="7" s="1"/>
  <c r="DP2440" i="7"/>
  <c r="DQ2440" i="7" s="1"/>
  <c r="DP2061" i="7"/>
  <c r="DQ2061" i="7" s="1"/>
  <c r="DP2399" i="7"/>
  <c r="DQ2399" i="7" s="1"/>
  <c r="DP2268" i="7"/>
  <c r="DQ2268" i="7" s="1"/>
  <c r="DP2129" i="7"/>
  <c r="DQ2129" i="7" s="1"/>
  <c r="DP1893" i="7"/>
  <c r="DQ1893" i="7" s="1"/>
  <c r="DP2405" i="7"/>
  <c r="DQ2405" i="7" s="1"/>
  <c r="DP10" i="7"/>
  <c r="DQ10" i="7" s="1"/>
  <c r="V17" i="7" s="1"/>
  <c r="DP264" i="7"/>
  <c r="DQ264" i="7" s="1"/>
  <c r="DP520" i="7"/>
  <c r="DQ520" i="7" s="1"/>
  <c r="DP776" i="7"/>
  <c r="DQ776" i="7" s="1"/>
  <c r="DP1643" i="7"/>
  <c r="DQ1643" i="7" s="1"/>
  <c r="DP486" i="7"/>
  <c r="DQ486" i="7" s="1"/>
  <c r="DP45" i="7"/>
  <c r="DQ45" i="7" s="1"/>
  <c r="DP301" i="7"/>
  <c r="DQ301" i="7" s="1"/>
  <c r="DP557" i="7"/>
  <c r="DQ557" i="7" s="1"/>
  <c r="DP813" i="7"/>
  <c r="DQ813" i="7" s="1"/>
  <c r="DP1791" i="7"/>
  <c r="DQ1791" i="7" s="1"/>
  <c r="DP1028" i="7"/>
  <c r="DQ1028" i="7" s="1"/>
  <c r="DP1284" i="7"/>
  <c r="DQ1284" i="7" s="1"/>
  <c r="DP1540" i="7"/>
  <c r="DQ1540" i="7" s="1"/>
  <c r="DP1796" i="7"/>
  <c r="DQ1796" i="7" s="1"/>
  <c r="DP861" i="7"/>
  <c r="DQ861" i="7" s="1"/>
  <c r="DP1117" i="7"/>
  <c r="DQ1117" i="7" s="1"/>
  <c r="DP1417" i="7"/>
  <c r="DQ1417" i="7" s="1"/>
  <c r="DP2150" i="7"/>
  <c r="DQ2150" i="7" s="1"/>
  <c r="DP2126" i="7"/>
  <c r="DQ2126" i="7" s="1"/>
  <c r="DP252" i="7"/>
  <c r="DQ252" i="7" s="1"/>
  <c r="DP508" i="7"/>
  <c r="DQ508" i="7" s="1"/>
  <c r="DP764" i="7"/>
  <c r="DQ764" i="7" s="1"/>
  <c r="DP1595" i="7"/>
  <c r="DQ1595" i="7" s="1"/>
  <c r="DP446" i="7"/>
  <c r="DQ446" i="7" s="1"/>
  <c r="DP35" i="7"/>
  <c r="DQ35" i="7" s="1"/>
  <c r="DP289" i="7"/>
  <c r="DQ289" i="7" s="1"/>
  <c r="DP545" i="7"/>
  <c r="DQ545" i="7" s="1"/>
  <c r="DP801" i="7"/>
  <c r="DQ801" i="7" s="1"/>
  <c r="DP1743" i="7"/>
  <c r="DQ1743" i="7" s="1"/>
  <c r="DP1016" i="7"/>
  <c r="DQ1016" i="7" s="1"/>
  <c r="DP1272" i="7"/>
  <c r="DQ1272" i="7" s="1"/>
  <c r="DP1528" i="7"/>
  <c r="DQ1528" i="7" s="1"/>
  <c r="DP1784" i="7"/>
  <c r="DQ1784" i="7" s="1"/>
  <c r="DP849" i="7"/>
  <c r="DQ849" i="7" s="1"/>
  <c r="DP1105" i="7"/>
  <c r="DQ1105" i="7" s="1"/>
  <c r="DP2054" i="7"/>
  <c r="DQ2054" i="7" s="1"/>
  <c r="DP1613" i="7"/>
  <c r="DQ1613" i="7" s="1"/>
  <c r="DP938" i="7"/>
  <c r="DQ938" i="7" s="1"/>
  <c r="DP1450" i="7"/>
  <c r="DQ1450" i="7" s="1"/>
  <c r="DP2282" i="7"/>
  <c r="DQ2282" i="7" s="1"/>
  <c r="DP2315" i="7"/>
  <c r="DQ2315" i="7" s="1"/>
  <c r="DP1326" i="7"/>
  <c r="DQ1326" i="7" s="1"/>
  <c r="DP1838" i="7"/>
  <c r="DQ1838" i="7" s="1"/>
  <c r="DP2191" i="7"/>
  <c r="DQ2191" i="7" s="1"/>
  <c r="DP2368" i="7"/>
  <c r="DQ2368" i="7" s="1"/>
  <c r="DP1797" i="7"/>
  <c r="DQ1797" i="7" s="1"/>
  <c r="DP1122" i="7"/>
  <c r="DQ1122" i="7" s="1"/>
  <c r="DP1634" i="7"/>
  <c r="DQ1634" i="7" s="1"/>
  <c r="DP1987" i="7"/>
  <c r="DQ1987" i="7" s="1"/>
  <c r="DP1960" i="7"/>
  <c r="DQ1960" i="7" s="1"/>
  <c r="DP1462" i="7"/>
  <c r="DQ1462" i="7" s="1"/>
  <c r="DP2330" i="7"/>
  <c r="DQ2330" i="7" s="1"/>
  <c r="DP2327" i="7"/>
  <c r="DQ2327" i="7" s="1"/>
  <c r="DP1892" i="7"/>
  <c r="DQ1892" i="7" s="1"/>
  <c r="DP2404" i="7"/>
  <c r="DQ2404" i="7" s="1"/>
  <c r="DP2265" i="7"/>
  <c r="DQ2265" i="7" s="1"/>
  <c r="DP2060" i="7"/>
  <c r="DQ2060" i="7" s="1"/>
  <c r="DP798" i="7"/>
  <c r="DQ798" i="7" s="1"/>
  <c r="DP1195" i="7"/>
  <c r="DQ1195" i="7" s="1"/>
  <c r="DP445" i="7"/>
  <c r="DQ445" i="7" s="1"/>
  <c r="DP1172" i="7"/>
  <c r="DQ1172" i="7" s="1"/>
  <c r="DP1005" i="7"/>
  <c r="DQ1005" i="7" s="1"/>
  <c r="DP140" i="7"/>
  <c r="DQ140" i="7" s="1"/>
  <c r="DP114" i="7"/>
  <c r="DQ114" i="7" s="1"/>
  <c r="DP689" i="7"/>
  <c r="DQ689" i="7" s="1"/>
  <c r="DP1416" i="7"/>
  <c r="DQ1416" i="7" s="1"/>
  <c r="DP1809" i="7"/>
  <c r="DQ1809" i="7" s="1"/>
  <c r="DP1210" i="7"/>
  <c r="DQ1210" i="7" s="1"/>
  <c r="DP1342" i="7"/>
  <c r="DQ1342" i="7" s="1"/>
  <c r="DP1813" i="7"/>
  <c r="DQ1813" i="7" s="1"/>
  <c r="DP1992" i="7"/>
  <c r="DQ1992" i="7" s="1"/>
  <c r="DP1908" i="7"/>
  <c r="DQ1908" i="7" s="1"/>
  <c r="DP2332" i="7"/>
  <c r="DQ2332" i="7" s="1"/>
  <c r="DP386" i="7"/>
  <c r="DQ386" i="7" s="1"/>
  <c r="DP957" i="7"/>
  <c r="DQ957" i="7" s="1"/>
  <c r="DP1457" i="7"/>
  <c r="DQ1457" i="7" s="1"/>
  <c r="DP1750" i="7"/>
  <c r="DQ1750" i="7" s="1"/>
  <c r="DP1853" i="7"/>
  <c r="DQ1853" i="7" s="1"/>
  <c r="DP2157" i="7"/>
  <c r="DQ2157" i="7" s="1"/>
  <c r="DP1884" i="7"/>
  <c r="DQ1884" i="7" s="1"/>
  <c r="DP2396" i="7"/>
  <c r="DQ2396" i="7" s="1"/>
  <c r="DP2257" i="7"/>
  <c r="DQ2257" i="7" s="1"/>
  <c r="DP2021" i="7"/>
  <c r="DQ2021" i="7" s="1"/>
  <c r="DP550" i="7"/>
  <c r="DQ550" i="7" s="1"/>
  <c r="DP72" i="7"/>
  <c r="DQ72" i="7" s="1"/>
  <c r="DP328" i="7"/>
  <c r="DQ328" i="7" s="1"/>
  <c r="DP584" i="7"/>
  <c r="DQ584" i="7" s="1"/>
  <c r="DP875" i="7"/>
  <c r="DQ875" i="7" s="1"/>
  <c r="DP2030" i="7"/>
  <c r="DQ2030" i="7" s="1"/>
  <c r="DP670" i="7"/>
  <c r="DQ670" i="7" s="1"/>
  <c r="DP109" i="7"/>
  <c r="DQ109" i="7" s="1"/>
  <c r="DP365" i="7"/>
  <c r="DQ365" i="7" s="1"/>
  <c r="DP621" i="7"/>
  <c r="DQ621" i="7" s="1"/>
  <c r="DP1023" i="7"/>
  <c r="DQ1023" i="7" s="1"/>
  <c r="DP836" i="7"/>
  <c r="DQ836" i="7" s="1"/>
  <c r="DP1092" i="7"/>
  <c r="DQ1092" i="7" s="1"/>
  <c r="DP1348" i="7"/>
  <c r="DQ1348" i="7" s="1"/>
  <c r="DP1604" i="7"/>
  <c r="DQ1604" i="7" s="1"/>
  <c r="DP1874" i="7"/>
  <c r="DQ1874" i="7" s="1"/>
  <c r="DP925" i="7"/>
  <c r="DQ925" i="7" s="1"/>
  <c r="DP1181" i="7"/>
  <c r="DQ1181" i="7" s="1"/>
  <c r="DP1545" i="7"/>
  <c r="DQ1545" i="7" s="1"/>
  <c r="DP870" i="7"/>
  <c r="DQ870" i="7" s="1"/>
  <c r="DP60" i="7"/>
  <c r="DQ60" i="7" s="1"/>
  <c r="DP316" i="7"/>
  <c r="DQ316" i="7" s="1"/>
  <c r="DP572" i="7"/>
  <c r="DQ572" i="7" s="1"/>
  <c r="DP828" i="7"/>
  <c r="DQ828" i="7" s="1"/>
  <c r="DP1851" i="7"/>
  <c r="DQ1851" i="7" s="1"/>
  <c r="DP634" i="7"/>
  <c r="DQ634" i="7" s="1"/>
  <c r="DP97" i="7"/>
  <c r="DQ97" i="7" s="1"/>
  <c r="DP353" i="7"/>
  <c r="DQ353" i="7" s="1"/>
  <c r="DP609" i="7"/>
  <c r="DQ609" i="7" s="1"/>
  <c r="DP975" i="7"/>
  <c r="DQ975" i="7" s="1"/>
  <c r="DP2430" i="7"/>
  <c r="DQ2430" i="7" s="1"/>
  <c r="DP1080" i="7"/>
  <c r="DQ1080" i="7" s="1"/>
  <c r="DP1336" i="7"/>
  <c r="DQ1336" i="7" s="1"/>
  <c r="DP1592" i="7"/>
  <c r="DQ1592" i="7" s="1"/>
  <c r="DP1848" i="7"/>
  <c r="DQ1848" i="7" s="1"/>
  <c r="DP913" i="7"/>
  <c r="DQ913" i="7" s="1"/>
  <c r="DP1169" i="7"/>
  <c r="DQ1169" i="7" s="1"/>
  <c r="DP846" i="7"/>
  <c r="DQ846" i="7" s="1"/>
  <c r="DP1677" i="7"/>
  <c r="DQ1677" i="7" s="1"/>
  <c r="DP1002" i="7"/>
  <c r="DQ1002" i="7" s="1"/>
  <c r="DP1514" i="7"/>
  <c r="DQ1514" i="7" s="1"/>
  <c r="DP1867" i="7"/>
  <c r="DQ1867" i="7" s="1"/>
  <c r="DP2387" i="7"/>
  <c r="DQ2387" i="7" s="1"/>
  <c r="DP1390" i="7"/>
  <c r="DQ1390" i="7" s="1"/>
  <c r="DP2042" i="7"/>
  <c r="DQ2042" i="7" s="1"/>
  <c r="DP2255" i="7"/>
  <c r="DQ2255" i="7" s="1"/>
  <c r="DP1349" i="7"/>
  <c r="DQ1349" i="7" s="1"/>
  <c r="DP1878" i="7"/>
  <c r="DQ1878" i="7" s="1"/>
  <c r="DP1186" i="7"/>
  <c r="DQ1186" i="7" s="1"/>
  <c r="DP1698" i="7"/>
  <c r="DQ1698" i="7" s="1"/>
  <c r="DP2051" i="7"/>
  <c r="DQ2051" i="7" s="1"/>
  <c r="DP2088" i="7"/>
  <c r="DQ2088" i="7" s="1"/>
  <c r="DP1526" i="7"/>
  <c r="DQ1526" i="7" s="1"/>
  <c r="DP1879" i="7"/>
  <c r="DQ1879" i="7" s="1"/>
  <c r="DP2403" i="7"/>
  <c r="DQ2403" i="7" s="1"/>
  <c r="DP1956" i="7"/>
  <c r="DQ1956" i="7" s="1"/>
  <c r="DP2468" i="7"/>
  <c r="DQ2468" i="7" s="1"/>
  <c r="DP2329" i="7"/>
  <c r="DQ2329" i="7" s="1"/>
  <c r="DP2188" i="7"/>
  <c r="DQ2188" i="7" s="1"/>
  <c r="DP1507" i="7"/>
  <c r="DQ1507" i="7" s="1"/>
  <c r="DP1451" i="7"/>
  <c r="DQ1451" i="7" s="1"/>
  <c r="DP509" i="7"/>
  <c r="DQ509" i="7" s="1"/>
  <c r="DP1236" i="7"/>
  <c r="DQ1236" i="7" s="1"/>
  <c r="DP1069" i="7"/>
  <c r="DQ1069" i="7" s="1"/>
  <c r="DP204" i="7"/>
  <c r="DQ204" i="7" s="1"/>
  <c r="DP306" i="7"/>
  <c r="DQ306" i="7" s="1"/>
  <c r="DP753" i="7"/>
  <c r="DQ753" i="7" s="1"/>
  <c r="DP1480" i="7"/>
  <c r="DQ1480" i="7" s="1"/>
  <c r="DP2182" i="7"/>
  <c r="DQ2182" i="7" s="1"/>
  <c r="DP1274" i="7"/>
  <c r="DQ1274" i="7" s="1"/>
  <c r="DP1406" i="7"/>
  <c r="DQ1406" i="7" s="1"/>
  <c r="DP1942" i="7"/>
  <c r="DQ1942" i="7" s="1"/>
  <c r="DP2120" i="7"/>
  <c r="DQ2120" i="7" s="1"/>
  <c r="DP1972" i="7"/>
  <c r="DQ1972" i="7" s="1"/>
  <c r="DP2460" i="7"/>
  <c r="DQ2460" i="7" s="1"/>
  <c r="DP578" i="7"/>
  <c r="DQ578" i="7" s="1"/>
  <c r="DP1085" i="7"/>
  <c r="DQ1085" i="7" s="1"/>
  <c r="DP2310" i="7"/>
  <c r="DQ2310" i="7" s="1"/>
  <c r="DP2458" i="7"/>
  <c r="DQ2458" i="7" s="1"/>
  <c r="DP1233" i="7"/>
  <c r="DQ1233" i="7" s="1"/>
  <c r="DP1649" i="7"/>
  <c r="DQ1649" i="7" s="1"/>
  <c r="DP974" i="7"/>
  <c r="DQ974" i="7" s="1"/>
  <c r="DP1485" i="7"/>
  <c r="DQ1485" i="7" s="1"/>
  <c r="DP1741" i="7"/>
  <c r="DQ1741" i="7" s="1"/>
  <c r="DP2422" i="7"/>
  <c r="DQ2422" i="7" s="1"/>
  <c r="DP1066" i="7"/>
  <c r="DQ1066" i="7" s="1"/>
  <c r="DP1322" i="7"/>
  <c r="DQ1322" i="7" s="1"/>
  <c r="DP1578" i="7"/>
  <c r="DQ1578" i="7" s="1"/>
  <c r="DP1834" i="7"/>
  <c r="DQ1834" i="7" s="1"/>
  <c r="DP1931" i="7"/>
  <c r="DQ1931" i="7" s="1"/>
  <c r="DP2187" i="7"/>
  <c r="DQ2187" i="7" s="1"/>
  <c r="DP2491" i="7"/>
  <c r="DQ2491" i="7" s="1"/>
  <c r="DP2360" i="7"/>
  <c r="DQ2360" i="7" s="1"/>
  <c r="DP1454" i="7"/>
  <c r="DQ1454" i="7" s="1"/>
  <c r="DP1710" i="7"/>
  <c r="DQ1710" i="7" s="1"/>
  <c r="DP2298" i="7"/>
  <c r="DQ2298" i="7" s="1"/>
  <c r="DP2063" i="7"/>
  <c r="DQ2063" i="7" s="1"/>
  <c r="DP2319" i="7"/>
  <c r="DQ2319" i="7" s="1"/>
  <c r="DP2112" i="7"/>
  <c r="DQ2112" i="7" s="1"/>
  <c r="DP1413" i="7"/>
  <c r="DQ1413" i="7" s="1"/>
  <c r="DP1669" i="7"/>
  <c r="DQ1669" i="7" s="1"/>
  <c r="DP2134" i="7"/>
  <c r="DQ2134" i="7" s="1"/>
  <c r="DP994" i="7"/>
  <c r="DQ994" i="7" s="1"/>
  <c r="DP1250" i="7"/>
  <c r="DQ1250" i="7" s="1"/>
  <c r="DP1506" i="7"/>
  <c r="DQ1506" i="7" s="1"/>
  <c r="DP1762" i="7"/>
  <c r="DQ1762" i="7" s="1"/>
  <c r="DP1859" i="7"/>
  <c r="DQ1859" i="7" s="1"/>
  <c r="DP2115" i="7"/>
  <c r="DQ2115" i="7" s="1"/>
  <c r="DP2375" i="7"/>
  <c r="DQ2375" i="7" s="1"/>
  <c r="DP2216" i="7"/>
  <c r="DQ2216" i="7" s="1"/>
  <c r="DP1334" i="7"/>
  <c r="DQ1334" i="7" s="1"/>
  <c r="DP1590" i="7"/>
  <c r="DQ1590" i="7" s="1"/>
  <c r="DP1846" i="7"/>
  <c r="DQ1846" i="7" s="1"/>
  <c r="DP1943" i="7"/>
  <c r="DQ1943" i="7" s="1"/>
  <c r="DP2199" i="7"/>
  <c r="DQ2199" i="7" s="1"/>
  <c r="DP1872" i="7"/>
  <c r="DQ1872" i="7" s="1"/>
  <c r="DP2384" i="7"/>
  <c r="DQ2384" i="7" s="1"/>
  <c r="DP2020" i="7"/>
  <c r="DQ2020" i="7" s="1"/>
  <c r="DP2276" i="7"/>
  <c r="DQ2276" i="7" s="1"/>
  <c r="DP1881" i="7"/>
  <c r="DQ1881" i="7" s="1"/>
  <c r="DP2137" i="7"/>
  <c r="DQ2137" i="7" s="1"/>
  <c r="DP2393" i="7"/>
  <c r="DQ2393" i="7" s="1"/>
  <c r="DP2333" i="7"/>
  <c r="DQ2333" i="7" s="1"/>
  <c r="DP1921" i="7"/>
  <c r="DQ1921" i="7" s="1"/>
  <c r="DP2197" i="7"/>
  <c r="DQ2197" i="7" s="1"/>
  <c r="DP152" i="7"/>
  <c r="DQ152" i="7" s="1"/>
  <c r="DP664" i="7"/>
  <c r="DQ664" i="7" s="1"/>
  <c r="DP146" i="7"/>
  <c r="DQ146" i="7" s="1"/>
  <c r="DP189" i="7"/>
  <c r="DQ189" i="7" s="1"/>
  <c r="DP701" i="7"/>
  <c r="DQ701" i="7" s="1"/>
  <c r="DP916" i="7"/>
  <c r="DQ916" i="7" s="1"/>
  <c r="DP1428" i="7"/>
  <c r="DQ1428" i="7" s="1"/>
  <c r="DP2194" i="7"/>
  <c r="DQ2194" i="7" s="1"/>
  <c r="DP1261" i="7"/>
  <c r="DQ1261" i="7" s="1"/>
  <c r="DP1030" i="7"/>
  <c r="DQ1030" i="7" s="1"/>
  <c r="DP396" i="7"/>
  <c r="DQ396" i="7" s="1"/>
  <c r="DP1147" i="7"/>
  <c r="DQ1147" i="7" s="1"/>
  <c r="DP1011" i="7"/>
  <c r="DQ1011" i="7" s="1"/>
  <c r="DP433" i="7"/>
  <c r="DQ433" i="7" s="1"/>
  <c r="DP1295" i="7"/>
  <c r="DQ1295" i="7" s="1"/>
  <c r="DP1160" i="7"/>
  <c r="DQ1160" i="7" s="1"/>
  <c r="DP1736" i="7"/>
  <c r="DQ1736" i="7" s="1"/>
  <c r="DP1185" i="7"/>
  <c r="DQ1185" i="7" s="1"/>
  <c r="DP1373" i="7"/>
  <c r="DQ1373" i="7" s="1"/>
  <c r="DP890" i="7"/>
  <c r="DQ890" i="7" s="1"/>
  <c r="DP1530" i="7"/>
  <c r="DQ1530" i="7" s="1"/>
  <c r="DP2331" i="7"/>
  <c r="DQ2331" i="7" s="1"/>
  <c r="DP1855" i="7"/>
  <c r="DQ1855" i="7" s="1"/>
  <c r="DP2400" i="7"/>
  <c r="DQ2400" i="7" s="1"/>
  <c r="DP1138" i="7"/>
  <c r="DQ1138" i="7" s="1"/>
  <c r="DP2003" i="7"/>
  <c r="DQ2003" i="7" s="1"/>
  <c r="DP1478" i="7"/>
  <c r="DQ1478" i="7" s="1"/>
  <c r="DP2343" i="7"/>
  <c r="DQ2343" i="7" s="1"/>
  <c r="DP2420" i="7"/>
  <c r="DQ2420" i="7" s="1"/>
  <c r="DP2093" i="7"/>
  <c r="DQ2093" i="7" s="1"/>
  <c r="DP1957" i="7"/>
  <c r="DQ1957" i="7" s="1"/>
  <c r="DP552" i="7"/>
  <c r="DQ552" i="7" s="1"/>
  <c r="DP397" i="7"/>
  <c r="DQ397" i="7" s="1"/>
  <c r="DP1508" i="7"/>
  <c r="DQ1508" i="7" s="1"/>
  <c r="DP2406" i="7"/>
  <c r="DQ2406" i="7" s="1"/>
  <c r="DP847" i="7"/>
  <c r="DQ847" i="7" s="1"/>
  <c r="DP1738" i="7"/>
  <c r="DQ1738" i="7" s="1"/>
  <c r="DP1410" i="7"/>
  <c r="DQ1410" i="7" s="1"/>
  <c r="DP2041" i="7"/>
  <c r="DQ2041" i="7" s="1"/>
  <c r="DP1297" i="7"/>
  <c r="DQ1297" i="7" s="1"/>
  <c r="DP1777" i="7"/>
  <c r="DQ1777" i="7" s="1"/>
  <c r="DP1102" i="7"/>
  <c r="DQ1102" i="7" s="1"/>
  <c r="DP1549" i="7"/>
  <c r="DQ1549" i="7" s="1"/>
  <c r="DP1805" i="7"/>
  <c r="DQ1805" i="7" s="1"/>
  <c r="DP874" i="7"/>
  <c r="DQ874" i="7" s="1"/>
  <c r="DP1130" i="7"/>
  <c r="DQ1130" i="7" s="1"/>
  <c r="DP1386" i="7"/>
  <c r="DQ1386" i="7" s="1"/>
  <c r="DP1642" i="7"/>
  <c r="DQ1642" i="7" s="1"/>
  <c r="DP2026" i="7"/>
  <c r="DQ2026" i="7" s="1"/>
  <c r="DP1995" i="7"/>
  <c r="DQ1995" i="7" s="1"/>
  <c r="DP2251" i="7"/>
  <c r="DQ2251" i="7" s="1"/>
  <c r="DP1976" i="7"/>
  <c r="DQ1976" i="7" s="1"/>
  <c r="DP1262" i="7"/>
  <c r="DQ1262" i="7" s="1"/>
  <c r="DP1518" i="7"/>
  <c r="DQ1518" i="7" s="1"/>
  <c r="DP1774" i="7"/>
  <c r="DQ1774" i="7" s="1"/>
  <c r="DP1871" i="7"/>
  <c r="DQ1871" i="7" s="1"/>
  <c r="DP2127" i="7"/>
  <c r="DQ2127" i="7" s="1"/>
  <c r="DP2391" i="7"/>
  <c r="DQ2391" i="7" s="1"/>
  <c r="DP2240" i="7"/>
  <c r="DQ2240" i="7" s="1"/>
  <c r="DP1477" i="7"/>
  <c r="DQ1477" i="7" s="1"/>
  <c r="DP1733" i="7"/>
  <c r="DQ1733" i="7" s="1"/>
  <c r="DP2390" i="7"/>
  <c r="DQ2390" i="7" s="1"/>
  <c r="DP1058" i="7"/>
  <c r="DQ1058" i="7" s="1"/>
  <c r="DP1314" i="7"/>
  <c r="DQ1314" i="7" s="1"/>
  <c r="DP1570" i="7"/>
  <c r="DQ1570" i="7" s="1"/>
  <c r="DP1826" i="7"/>
  <c r="DQ1826" i="7" s="1"/>
  <c r="DP1923" i="7"/>
  <c r="DQ1923" i="7" s="1"/>
  <c r="DP2179" i="7"/>
  <c r="DQ2179" i="7" s="1"/>
  <c r="DP2475" i="7"/>
  <c r="DQ2475" i="7" s="1"/>
  <c r="DP2344" i="7"/>
  <c r="DQ2344" i="7" s="1"/>
  <c r="DP1398" i="7"/>
  <c r="DQ1398" i="7" s="1"/>
  <c r="DP1654" i="7"/>
  <c r="DQ1654" i="7" s="1"/>
  <c r="DP2074" i="7"/>
  <c r="DQ2074" i="7" s="1"/>
  <c r="DP2007" i="7"/>
  <c r="DQ2007" i="7" s="1"/>
  <c r="DP2263" i="7"/>
  <c r="DQ2263" i="7" s="1"/>
  <c r="DP2000" i="7"/>
  <c r="DQ2000" i="7" s="1"/>
  <c r="DP2471" i="7"/>
  <c r="DQ2471" i="7" s="1"/>
  <c r="DP2084" i="7"/>
  <c r="DQ2084" i="7" s="1"/>
  <c r="DP2340" i="7"/>
  <c r="DQ2340" i="7" s="1"/>
  <c r="DP1945" i="7"/>
  <c r="DQ1945" i="7" s="1"/>
  <c r="DP2201" i="7"/>
  <c r="DQ2201" i="7" s="1"/>
  <c r="DP2457" i="7"/>
  <c r="DQ2457" i="7" s="1"/>
  <c r="DP2461" i="7"/>
  <c r="DQ2461" i="7" s="1"/>
  <c r="DP2049" i="7"/>
  <c r="DQ2049" i="7" s="1"/>
  <c r="DP2325" i="7"/>
  <c r="DQ2325" i="7" s="1"/>
  <c r="DP216" i="7"/>
  <c r="DQ216" i="7" s="1"/>
  <c r="DP728" i="7"/>
  <c r="DQ728" i="7" s="1"/>
  <c r="DP346" i="7"/>
  <c r="DQ346" i="7" s="1"/>
  <c r="DP253" i="7"/>
  <c r="DQ253" i="7" s="1"/>
  <c r="DP765" i="7"/>
  <c r="DQ765" i="7" s="1"/>
  <c r="DP980" i="7"/>
  <c r="DQ980" i="7" s="1"/>
  <c r="DP1492" i="7"/>
  <c r="DQ1492" i="7" s="1"/>
  <c r="DP2450" i="7"/>
  <c r="DQ2450" i="7" s="1"/>
  <c r="DP1329" i="7"/>
  <c r="DQ1329" i="7" s="1"/>
  <c r="DP1158" i="7"/>
  <c r="DQ1158" i="7" s="1"/>
  <c r="DP460" i="7"/>
  <c r="DQ460" i="7" s="1"/>
  <c r="DP1403" i="7"/>
  <c r="DQ1403" i="7" s="1"/>
  <c r="DP1795" i="7"/>
  <c r="DQ1795" i="7" s="1"/>
  <c r="DP497" i="7"/>
  <c r="DQ497" i="7" s="1"/>
  <c r="DP1551" i="7"/>
  <c r="DQ1551" i="7" s="1"/>
  <c r="DP1224" i="7"/>
  <c r="DQ1224" i="7" s="1"/>
  <c r="DP1800" i="7"/>
  <c r="DQ1800" i="7" s="1"/>
  <c r="DP1313" i="7"/>
  <c r="DQ1313" i="7" s="1"/>
  <c r="DP1437" i="7"/>
  <c r="DQ1437" i="7" s="1"/>
  <c r="DP954" i="7"/>
  <c r="DQ954" i="7" s="1"/>
  <c r="DP1658" i="7"/>
  <c r="DQ1658" i="7" s="1"/>
  <c r="DP2407" i="7"/>
  <c r="DQ2407" i="7" s="1"/>
  <c r="DP2106" i="7"/>
  <c r="DQ2106" i="7" s="1"/>
  <c r="DP1365" i="7"/>
  <c r="DQ1365" i="7" s="1"/>
  <c r="DP1202" i="7"/>
  <c r="DQ1202" i="7" s="1"/>
  <c r="DP2067" i="7"/>
  <c r="DQ2067" i="7" s="1"/>
  <c r="DP1542" i="7"/>
  <c r="DQ1542" i="7" s="1"/>
  <c r="DP2423" i="7"/>
  <c r="DQ2423" i="7" s="1"/>
  <c r="DP2484" i="7"/>
  <c r="DQ2484" i="7" s="1"/>
  <c r="DP2221" i="7"/>
  <c r="DQ2221" i="7" s="1"/>
  <c r="DP2085" i="7"/>
  <c r="DQ2085" i="7" s="1"/>
  <c r="DP616" i="7"/>
  <c r="DQ616" i="7" s="1"/>
  <c r="DP525" i="7"/>
  <c r="DQ525" i="7" s="1"/>
  <c r="DP1572" i="7"/>
  <c r="DQ1572" i="7" s="1"/>
  <c r="DP934" i="7"/>
  <c r="DQ934" i="7" s="1"/>
  <c r="DP1918" i="7"/>
  <c r="DQ1918" i="7" s="1"/>
  <c r="DP2410" i="7"/>
  <c r="DQ2410" i="7" s="1"/>
  <c r="DP1666" i="7"/>
  <c r="DQ1666" i="7" s="1"/>
  <c r="DP2297" i="7"/>
  <c r="DQ2297" i="7" s="1"/>
  <c r="DP2456" i="7"/>
  <c r="DQ2456" i="7" s="1"/>
  <c r="DP2077" i="7"/>
  <c r="DQ2077" i="7" s="1"/>
  <c r="DP2447" i="7"/>
  <c r="DQ2447" i="7" s="1"/>
  <c r="DP2316" i="7"/>
  <c r="DQ2316" i="7" s="1"/>
  <c r="DP2177" i="7"/>
  <c r="DQ2177" i="7" s="1"/>
  <c r="DP1941" i="7"/>
  <c r="DQ1941" i="7" s="1"/>
  <c r="DP2453" i="7"/>
  <c r="DQ2453" i="7" s="1"/>
  <c r="DP26" i="7"/>
  <c r="DQ26" i="7" s="1"/>
  <c r="DP280" i="7"/>
  <c r="DQ280" i="7" s="1"/>
  <c r="DP536" i="7"/>
  <c r="DQ536" i="7" s="1"/>
  <c r="DP792" i="7"/>
  <c r="DQ792" i="7" s="1"/>
  <c r="DP1707" i="7"/>
  <c r="DQ1707" i="7" s="1"/>
  <c r="DP530" i="7"/>
  <c r="DQ530" i="7" s="1"/>
  <c r="DP61" i="7"/>
  <c r="DQ61" i="7" s="1"/>
  <c r="DP317" i="7"/>
  <c r="DQ317" i="7" s="1"/>
  <c r="DP573" i="7"/>
  <c r="DQ573" i="7" s="1"/>
  <c r="DP831" i="7"/>
  <c r="DQ831" i="7" s="1"/>
  <c r="DP1856" i="7"/>
  <c r="DQ1856" i="7" s="1"/>
  <c r="DP1044" i="7"/>
  <c r="DQ1044" i="7" s="1"/>
  <c r="DP1300" i="7"/>
  <c r="DQ1300" i="7" s="1"/>
  <c r="DP1556" i="7"/>
  <c r="DQ1556" i="7" s="1"/>
  <c r="DP1812" i="7"/>
  <c r="DQ1812" i="7" s="1"/>
  <c r="DP877" i="7"/>
  <c r="DQ877" i="7" s="1"/>
  <c r="DP1133" i="7"/>
  <c r="DQ1133" i="7" s="1"/>
  <c r="DP1449" i="7"/>
  <c r="DQ1449" i="7" s="1"/>
  <c r="DP2278" i="7"/>
  <c r="DQ2278" i="7" s="1"/>
  <c r="DP14" i="7"/>
  <c r="D21" i="7" s="1"/>
  <c r="DP268" i="7"/>
  <c r="DQ268" i="7" s="1"/>
  <c r="DP524" i="7"/>
  <c r="DQ524" i="7" s="1"/>
  <c r="DP780" i="7"/>
  <c r="DQ780" i="7" s="1"/>
  <c r="DP1659" i="7"/>
  <c r="DQ1659" i="7" s="1"/>
  <c r="DP498" i="7"/>
  <c r="DQ498" i="7" s="1"/>
  <c r="DP49" i="7"/>
  <c r="DQ49" i="7" s="1"/>
  <c r="DP305" i="7"/>
  <c r="DQ305" i="7" s="1"/>
  <c r="DP561" i="7"/>
  <c r="DQ561" i="7" s="1"/>
  <c r="DP817" i="7"/>
  <c r="DQ817" i="7" s="1"/>
  <c r="DP1807" i="7"/>
  <c r="DQ1807" i="7" s="1"/>
  <c r="DP1032" i="7"/>
  <c r="DQ1032" i="7" s="1"/>
  <c r="DP1288" i="7"/>
  <c r="DQ1288" i="7" s="1"/>
  <c r="DP1544" i="7"/>
  <c r="DQ1544" i="7" s="1"/>
  <c r="DP1890" i="7"/>
  <c r="DQ1890" i="7" s="1"/>
  <c r="DP1057" i="7"/>
  <c r="DQ1057" i="7" s="1"/>
  <c r="DP1425" i="7"/>
  <c r="DQ1425" i="7" s="1"/>
  <c r="DP878" i="7"/>
  <c r="DQ878" i="7" s="1"/>
  <c r="DP1565" i="7"/>
  <c r="DQ1565" i="7" s="1"/>
  <c r="DP1974" i="7"/>
  <c r="DQ1974" i="7" s="1"/>
  <c r="DP1018" i="7"/>
  <c r="DQ1018" i="7" s="1"/>
  <c r="DP1402" i="7"/>
  <c r="DQ1402" i="7" s="1"/>
  <c r="DP1722" i="7"/>
  <c r="DQ1722" i="7" s="1"/>
  <c r="DP2075" i="7"/>
  <c r="DQ2075" i="7" s="1"/>
  <c r="DP2136" i="7"/>
  <c r="DQ2136" i="7" s="1"/>
  <c r="DP1598" i="7"/>
  <c r="DQ1598" i="7" s="1"/>
  <c r="DP1951" i="7"/>
  <c r="DQ1951" i="7" s="1"/>
  <c r="DP1888" i="7"/>
  <c r="DQ1888" i="7" s="1"/>
  <c r="DP1557" i="7"/>
  <c r="DQ1557" i="7" s="1"/>
  <c r="DP882" i="7"/>
  <c r="DQ882" i="7" s="1"/>
  <c r="DP1394" i="7"/>
  <c r="DQ1394" i="7" s="1"/>
  <c r="DP2058" i="7"/>
  <c r="DQ2058" i="7" s="1"/>
  <c r="DP2259" i="7"/>
  <c r="DQ2259" i="7" s="1"/>
  <c r="DP1222" i="7"/>
  <c r="DQ1222" i="7" s="1"/>
  <c r="DP1734" i="7"/>
  <c r="DQ1734" i="7" s="1"/>
  <c r="DP2087" i="7"/>
  <c r="DQ2087" i="7" s="1"/>
  <c r="DP2160" i="7"/>
  <c r="DQ2160" i="7" s="1"/>
  <c r="DP2164" i="7"/>
  <c r="DQ2164" i="7" s="1"/>
  <c r="DP2025" i="7"/>
  <c r="DQ2025" i="7" s="1"/>
  <c r="DP2472" i="7"/>
  <c r="DQ2472" i="7" s="1"/>
  <c r="DP2463" i="7"/>
  <c r="DQ2463" i="7" s="1"/>
  <c r="DP2193" i="7"/>
  <c r="DQ2193" i="7" s="1"/>
  <c r="DP2469" i="7"/>
  <c r="DQ2469" i="7" s="1"/>
  <c r="DP296" i="7"/>
  <c r="DQ296" i="7" s="1"/>
  <c r="DP1003" i="7"/>
  <c r="DQ1003" i="7" s="1"/>
  <c r="DP77" i="7"/>
  <c r="DQ77" i="7" s="1"/>
  <c r="DP781" i="7"/>
  <c r="DQ781" i="7" s="1"/>
  <c r="DP1124" i="7"/>
  <c r="DQ1124" i="7" s="1"/>
  <c r="DP1828" i="7"/>
  <c r="DQ1828" i="7" s="1"/>
  <c r="DP1353" i="7"/>
  <c r="DQ1353" i="7" s="1"/>
  <c r="DP92" i="7"/>
  <c r="DQ92" i="7" s="1"/>
  <c r="DP546" i="7"/>
  <c r="DQ546" i="7" s="1"/>
  <c r="DP1560" i="7"/>
  <c r="DQ1560" i="7" s="1"/>
  <c r="DP2038" i="7"/>
  <c r="DQ2038" i="7" s="1"/>
  <c r="DP2168" i="7"/>
  <c r="DQ2168" i="7" s="1"/>
  <c r="DP1573" i="7"/>
  <c r="DQ1573" i="7" s="1"/>
  <c r="DP2275" i="7"/>
  <c r="DQ2275" i="7" s="1"/>
  <c r="DP2192" i="7"/>
  <c r="DQ2192" i="7" s="1"/>
  <c r="DP1868" i="7"/>
  <c r="DQ1868" i="7" s="1"/>
  <c r="DP1869" i="7"/>
  <c r="DQ1869" i="7" s="1"/>
  <c r="DP2205" i="7"/>
  <c r="DQ2205" i="7" s="1"/>
  <c r="DP1932" i="7"/>
  <c r="DQ1932" i="7" s="1"/>
  <c r="DP2444" i="7"/>
  <c r="DQ2444" i="7" s="1"/>
  <c r="DP2305" i="7"/>
  <c r="DQ2305" i="7" s="1"/>
  <c r="DP2069" i="7"/>
  <c r="DQ2069" i="7" s="1"/>
  <c r="DP598" i="7"/>
  <c r="DQ598" i="7" s="1"/>
  <c r="DP88" i="7"/>
  <c r="DQ88" i="7" s="1"/>
  <c r="DP344" i="7"/>
  <c r="DQ344" i="7" s="1"/>
  <c r="DP600" i="7"/>
  <c r="DQ600" i="7" s="1"/>
  <c r="DP939" i="7"/>
  <c r="DQ939" i="7" s="1"/>
  <c r="DP2286" i="7"/>
  <c r="DQ2286" i="7" s="1"/>
  <c r="DP718" i="7"/>
  <c r="DQ718" i="7" s="1"/>
  <c r="DP125" i="7"/>
  <c r="DQ125" i="7" s="1"/>
  <c r="DP381" i="7"/>
  <c r="DQ381" i="7" s="1"/>
  <c r="DP637" i="7"/>
  <c r="DQ637" i="7" s="1"/>
  <c r="DP1087" i="7"/>
  <c r="DQ1087" i="7" s="1"/>
  <c r="DP852" i="7"/>
  <c r="DQ852" i="7" s="1"/>
  <c r="DP1108" i="7"/>
  <c r="DQ1108" i="7" s="1"/>
  <c r="DP1364" i="7"/>
  <c r="DQ1364" i="7" s="1"/>
  <c r="DP1620" i="7"/>
  <c r="DQ1620" i="7" s="1"/>
  <c r="DP1938" i="7"/>
  <c r="DQ1938" i="7" s="1"/>
  <c r="DP941" i="7"/>
  <c r="DQ941" i="7" s="1"/>
  <c r="DP1197" i="7"/>
  <c r="DQ1197" i="7" s="1"/>
  <c r="DP1577" i="7"/>
  <c r="DQ1577" i="7" s="1"/>
  <c r="DP902" i="7"/>
  <c r="DQ902" i="7" s="1"/>
  <c r="DP76" i="7"/>
  <c r="DQ76" i="7" s="1"/>
  <c r="DP332" i="7"/>
  <c r="DQ332" i="7" s="1"/>
  <c r="DP588" i="7"/>
  <c r="DQ588" i="7" s="1"/>
  <c r="DP891" i="7"/>
  <c r="DQ891" i="7" s="1"/>
  <c r="DP2094" i="7"/>
  <c r="DQ2094" i="7" s="1"/>
  <c r="DP686" i="7"/>
  <c r="DQ686" i="7" s="1"/>
  <c r="DP113" i="7"/>
  <c r="DQ113" i="7" s="1"/>
  <c r="DP369" i="7"/>
  <c r="DQ369" i="7" s="1"/>
  <c r="DP625" i="7"/>
  <c r="DQ625" i="7" s="1"/>
  <c r="DP1039" i="7"/>
  <c r="DQ1039" i="7" s="1"/>
  <c r="DP840" i="7"/>
  <c r="DQ840" i="7" s="1"/>
  <c r="DP1096" i="7"/>
  <c r="DQ1096" i="7" s="1"/>
  <c r="DP1352" i="7"/>
  <c r="DQ1352" i="7" s="1"/>
  <c r="DP1608" i="7"/>
  <c r="DQ1608" i="7" s="1"/>
  <c r="DP2402" i="7"/>
  <c r="DQ2402" i="7" s="1"/>
  <c r="DP1121" i="7"/>
  <c r="DQ1121" i="7" s="1"/>
  <c r="DP1553" i="7"/>
  <c r="DQ1553" i="7" s="1"/>
  <c r="DP1134" i="7"/>
  <c r="DQ1134" i="7" s="1"/>
  <c r="DP1629" i="7"/>
  <c r="DQ1629" i="7" s="1"/>
  <c r="DP2230" i="7"/>
  <c r="DQ2230" i="7" s="1"/>
  <c r="DP1146" i="7"/>
  <c r="DQ1146" i="7" s="1"/>
  <c r="DP1466" i="7"/>
  <c r="DQ1466" i="7" s="1"/>
  <c r="DP1786" i="7"/>
  <c r="DQ1786" i="7" s="1"/>
  <c r="DP2139" i="7"/>
  <c r="DQ2139" i="7" s="1"/>
  <c r="DP2264" i="7"/>
  <c r="DQ2264" i="7" s="1"/>
  <c r="DP1662" i="7"/>
  <c r="DQ1662" i="7" s="1"/>
  <c r="DP2015" i="7"/>
  <c r="DQ2015" i="7" s="1"/>
  <c r="DP2016" i="7"/>
  <c r="DQ2016" i="7" s="1"/>
  <c r="DP1621" i="7"/>
  <c r="DQ1621" i="7" s="1"/>
  <c r="DP946" i="7"/>
  <c r="DQ946" i="7" s="1"/>
  <c r="DP1458" i="7"/>
  <c r="DQ1458" i="7" s="1"/>
  <c r="DP2314" i="7"/>
  <c r="DQ2314" i="7" s="1"/>
  <c r="DP2323" i="7"/>
  <c r="DQ2323" i="7" s="1"/>
  <c r="DP1286" i="7"/>
  <c r="DQ1286" i="7" s="1"/>
  <c r="DP1798" i="7"/>
  <c r="DQ1798" i="7" s="1"/>
  <c r="DP2151" i="7"/>
  <c r="DQ2151" i="7" s="1"/>
  <c r="DP2288" i="7"/>
  <c r="DQ2288" i="7" s="1"/>
  <c r="DP2228" i="7"/>
  <c r="DQ2228" i="7" s="1"/>
  <c r="DP2089" i="7"/>
  <c r="DQ2089" i="7" s="1"/>
  <c r="DP1885" i="7"/>
  <c r="DQ1885" i="7" s="1"/>
  <c r="DP1948" i="7"/>
  <c r="DQ1948" i="7" s="1"/>
  <c r="DP2321" i="7"/>
  <c r="DQ2321" i="7" s="1"/>
  <c r="DP650" i="7"/>
  <c r="DQ650" i="7" s="1"/>
  <c r="DP360" i="7"/>
  <c r="DQ360" i="7" s="1"/>
  <c r="DP1515" i="7"/>
  <c r="DQ1515" i="7" s="1"/>
  <c r="DP141" i="7"/>
  <c r="DQ141" i="7" s="1"/>
  <c r="DP895" i="7"/>
  <c r="DQ895" i="7" s="1"/>
  <c r="DP1252" i="7"/>
  <c r="DQ1252" i="7" s="1"/>
  <c r="DP2002" i="7"/>
  <c r="DQ2002" i="7" s="1"/>
  <c r="DP1481" i="7"/>
  <c r="DQ1481" i="7" s="1"/>
  <c r="DP220" i="7"/>
  <c r="DQ220" i="7" s="1"/>
  <c r="DP65" i="7"/>
  <c r="DQ65" i="7" s="1"/>
  <c r="DP1816" i="7"/>
  <c r="DQ1816" i="7" s="1"/>
  <c r="DP970" i="7"/>
  <c r="DQ970" i="7" s="1"/>
  <c r="DP1358" i="7"/>
  <c r="DQ1358" i="7" s="1"/>
  <c r="DP1829" i="7"/>
  <c r="DQ1829" i="7" s="1"/>
  <c r="DP2024" i="7"/>
  <c r="DQ2024" i="7" s="1"/>
  <c r="DP1924" i="7"/>
  <c r="DQ1924" i="7" s="1"/>
  <c r="DP2380" i="7"/>
  <c r="DQ2380" i="7" s="1"/>
  <c r="DP1672" i="7"/>
  <c r="DQ1672" i="7" s="1"/>
  <c r="DP2146" i="7"/>
  <c r="DQ2146" i="7" s="1"/>
  <c r="DP993" i="7"/>
  <c r="DQ993" i="7" s="1"/>
  <c r="DP1249" i="7"/>
  <c r="DQ1249" i="7" s="1"/>
  <c r="DP1681" i="7"/>
  <c r="DQ1681" i="7" s="1"/>
  <c r="DP1006" i="7"/>
  <c r="DQ1006" i="7" s="1"/>
  <c r="DP1501" i="7"/>
  <c r="DQ1501" i="7" s="1"/>
  <c r="DP1757" i="7"/>
  <c r="DQ1757" i="7" s="1"/>
  <c r="DP2486" i="7"/>
  <c r="DQ2486" i="7" s="1"/>
  <c r="DP1082" i="7"/>
  <c r="DQ1082" i="7" s="1"/>
  <c r="DP1338" i="7"/>
  <c r="DQ1338" i="7" s="1"/>
  <c r="DP1594" i="7"/>
  <c r="DQ1594" i="7" s="1"/>
  <c r="DP1850" i="7"/>
  <c r="DQ1850" i="7" s="1"/>
  <c r="DP1947" i="7"/>
  <c r="DQ1947" i="7" s="1"/>
  <c r="DP2203" i="7"/>
  <c r="DQ2203" i="7" s="1"/>
  <c r="DP1880" i="7"/>
  <c r="DQ1880" i="7" s="1"/>
  <c r="DP2392" i="7"/>
  <c r="DQ2392" i="7" s="1"/>
  <c r="DP1470" i="7"/>
  <c r="DQ1470" i="7" s="1"/>
  <c r="DP1726" i="7"/>
  <c r="DQ1726" i="7" s="1"/>
  <c r="DP2362" i="7"/>
  <c r="DQ2362" i="7" s="1"/>
  <c r="DP2079" i="7"/>
  <c r="DQ2079" i="7" s="1"/>
  <c r="DP2335" i="7"/>
  <c r="DQ2335" i="7" s="1"/>
  <c r="DP2144" i="7"/>
  <c r="DQ2144" i="7" s="1"/>
  <c r="DP1429" i="7"/>
  <c r="DQ1429" i="7" s="1"/>
  <c r="DP1685" i="7"/>
  <c r="DQ1685" i="7" s="1"/>
  <c r="DP2198" i="7"/>
  <c r="DQ2198" i="7" s="1"/>
  <c r="DP1010" i="7"/>
  <c r="DQ1010" i="7" s="1"/>
  <c r="DP1266" i="7"/>
  <c r="DQ1266" i="7" s="1"/>
  <c r="DP1522" i="7"/>
  <c r="DQ1522" i="7" s="1"/>
  <c r="DP1778" i="7"/>
  <c r="DQ1778" i="7" s="1"/>
  <c r="DP1875" i="7"/>
  <c r="DQ1875" i="7" s="1"/>
  <c r="DP2131" i="7"/>
  <c r="DQ2131" i="7" s="1"/>
  <c r="DP2395" i="7"/>
  <c r="DQ2395" i="7" s="1"/>
  <c r="DP2248" i="7"/>
  <c r="DQ2248" i="7" s="1"/>
  <c r="DP1350" i="7"/>
  <c r="DQ1350" i="7" s="1"/>
  <c r="DP1606" i="7"/>
  <c r="DQ1606" i="7" s="1"/>
  <c r="DP1882" i="7"/>
  <c r="DQ1882" i="7" s="1"/>
  <c r="DP1959" i="7"/>
  <c r="DQ1959" i="7" s="1"/>
  <c r="DP2215" i="7"/>
  <c r="DQ2215" i="7" s="1"/>
  <c r="DP1904" i="7"/>
  <c r="DQ1904" i="7" s="1"/>
  <c r="DP2424" i="7"/>
  <c r="DQ2424" i="7" s="1"/>
  <c r="DP2036" i="7"/>
  <c r="DQ2036" i="7" s="1"/>
  <c r="DP2292" i="7"/>
  <c r="DQ2292" i="7" s="1"/>
  <c r="DP1897" i="7"/>
  <c r="DQ1897" i="7" s="1"/>
  <c r="DP2153" i="7"/>
  <c r="DQ2153" i="7" s="1"/>
  <c r="DP2409" i="7"/>
  <c r="DQ2409" i="7" s="1"/>
  <c r="DP1949" i="7"/>
  <c r="DQ1949" i="7" s="1"/>
  <c r="DP2349" i="7"/>
  <c r="DQ2349" i="7" s="1"/>
  <c r="DP2076" i="7"/>
  <c r="DQ2076" i="7" s="1"/>
  <c r="DP1937" i="7"/>
  <c r="DQ1937" i="7" s="1"/>
  <c r="DP2449" i="7"/>
  <c r="DQ2449" i="7" s="1"/>
  <c r="DP2213" i="7"/>
  <c r="DQ2213" i="7" s="1"/>
  <c r="DP899" i="7"/>
  <c r="DQ899" i="7" s="1"/>
  <c r="DP168" i="7"/>
  <c r="DQ168" i="7" s="1"/>
  <c r="DP424" i="7"/>
  <c r="DQ424" i="7" s="1"/>
  <c r="DP744" i="7"/>
  <c r="DQ744" i="7" s="1"/>
  <c r="DP1771" i="7"/>
  <c r="DQ1771" i="7" s="1"/>
  <c r="DP766" i="7"/>
  <c r="DQ766" i="7" s="1"/>
  <c r="DP269" i="7"/>
  <c r="DQ269" i="7" s="1"/>
  <c r="DP589" i="7"/>
  <c r="DQ589" i="7" s="1"/>
  <c r="DP1151" i="7"/>
  <c r="DQ1151" i="7" s="1"/>
  <c r="DP996" i="7"/>
  <c r="DQ996" i="7" s="1"/>
  <c r="DP1316" i="7"/>
  <c r="DQ1316" i="7" s="1"/>
  <c r="DP1636" i="7"/>
  <c r="DQ1636" i="7" s="1"/>
  <c r="DP829" i="7"/>
  <c r="DQ829" i="7" s="1"/>
  <c r="DP1149" i="7"/>
  <c r="DQ1149" i="7" s="1"/>
  <c r="DP1609" i="7"/>
  <c r="DQ1609" i="7" s="1"/>
  <c r="DP1198" i="7"/>
  <c r="DQ1198" i="7" s="1"/>
  <c r="DP284" i="7"/>
  <c r="DQ284" i="7" s="1"/>
  <c r="DP796" i="7"/>
  <c r="DQ796" i="7" s="1"/>
  <c r="DP321" i="7"/>
  <c r="DQ321" i="7" s="1"/>
  <c r="DP1048" i="7"/>
  <c r="DQ1048" i="7" s="1"/>
  <c r="DP881" i="7"/>
  <c r="DQ881" i="7" s="1"/>
  <c r="DP1389" i="7"/>
  <c r="DQ1389" i="7" s="1"/>
  <c r="DP1226" i="7"/>
  <c r="DQ1226" i="7" s="1"/>
  <c r="DP2091" i="7"/>
  <c r="DQ2091" i="7" s="1"/>
  <c r="DP1614" i="7"/>
  <c r="DQ1614" i="7" s="1"/>
  <c r="DP1920" i="7"/>
  <c r="DQ1920" i="7" s="1"/>
  <c r="DP898" i="7"/>
  <c r="DQ898" i="7" s="1"/>
  <c r="DP2122" i="7"/>
  <c r="DQ2122" i="7" s="1"/>
  <c r="DP1238" i="7"/>
  <c r="DQ1238" i="7" s="1"/>
  <c r="DP2103" i="7"/>
  <c r="DQ2103" i="7" s="1"/>
  <c r="DP2180" i="7"/>
  <c r="DQ2180" i="7" s="1"/>
  <c r="DP2488" i="7"/>
  <c r="DQ2488" i="7" s="1"/>
  <c r="DP2241" i="7"/>
  <c r="DQ2241" i="7" s="1"/>
  <c r="DP2090" i="7"/>
  <c r="DQ2090" i="7" s="1"/>
  <c r="DP2011" i="7"/>
  <c r="DQ2011" i="7" s="1"/>
  <c r="DP2267" i="7"/>
  <c r="DQ2267" i="7" s="1"/>
  <c r="DP2008" i="7"/>
  <c r="DQ2008" i="7" s="1"/>
  <c r="DP1278" i="7"/>
  <c r="DQ1278" i="7" s="1"/>
  <c r="DP1534" i="7"/>
  <c r="DQ1534" i="7" s="1"/>
  <c r="DP1790" i="7"/>
  <c r="DQ1790" i="7" s="1"/>
  <c r="DP1887" i="7"/>
  <c r="DQ1887" i="7" s="1"/>
  <c r="DP2143" i="7"/>
  <c r="DQ2143" i="7" s="1"/>
  <c r="DP2411" i="7"/>
  <c r="DQ2411" i="7" s="1"/>
  <c r="DP2272" i="7"/>
  <c r="DQ2272" i="7" s="1"/>
  <c r="DP1493" i="7"/>
  <c r="DQ1493" i="7" s="1"/>
  <c r="DP1749" i="7"/>
  <c r="DQ1749" i="7" s="1"/>
  <c r="DP2454" i="7"/>
  <c r="DQ2454" i="7" s="1"/>
  <c r="DP1074" i="7"/>
  <c r="DQ1074" i="7" s="1"/>
  <c r="DP1330" i="7"/>
  <c r="DQ1330" i="7" s="1"/>
  <c r="DP1586" i="7"/>
  <c r="DQ1586" i="7" s="1"/>
  <c r="DP1842" i="7"/>
  <c r="DQ1842" i="7" s="1"/>
  <c r="DP1939" i="7"/>
  <c r="DQ1939" i="7" s="1"/>
  <c r="DP2195" i="7"/>
  <c r="DQ2195" i="7" s="1"/>
  <c r="DP1864" i="7"/>
  <c r="DQ1864" i="7" s="1"/>
  <c r="DP2376" i="7"/>
  <c r="DQ2376" i="7" s="1"/>
  <c r="DP1414" i="7"/>
  <c r="DQ1414" i="7" s="1"/>
  <c r="DP1670" i="7"/>
  <c r="DQ1670" i="7" s="1"/>
  <c r="DP2138" i="7"/>
  <c r="DQ2138" i="7" s="1"/>
  <c r="DP2023" i="7"/>
  <c r="DQ2023" i="7" s="1"/>
  <c r="DP2279" i="7"/>
  <c r="DQ2279" i="7" s="1"/>
  <c r="DP2032" i="7"/>
  <c r="DQ2032" i="7" s="1"/>
  <c r="DP2487" i="7"/>
  <c r="DQ2487" i="7" s="1"/>
  <c r="DP2100" i="7"/>
  <c r="DQ2100" i="7" s="1"/>
  <c r="DP2356" i="7"/>
  <c r="DQ2356" i="7" s="1"/>
  <c r="DP1961" i="7"/>
  <c r="DQ1961" i="7" s="1"/>
  <c r="DP2217" i="7"/>
  <c r="DQ2217" i="7" s="1"/>
  <c r="DP2473" i="7"/>
  <c r="DQ2473" i="7" s="1"/>
  <c r="DP2013" i="7"/>
  <c r="DQ2013" i="7" s="1"/>
  <c r="DP2477" i="7"/>
  <c r="DQ2477" i="7" s="1"/>
  <c r="DP2204" i="7"/>
  <c r="DQ2204" i="7" s="1"/>
  <c r="DP2065" i="7"/>
  <c r="DQ2065" i="7" s="1"/>
  <c r="DP2480" i="7"/>
  <c r="DQ2480" i="7" s="1"/>
  <c r="DP2341" i="7"/>
  <c r="DQ2341" i="7" s="1"/>
  <c r="DP1699" i="7"/>
  <c r="DQ1699" i="7" s="1"/>
  <c r="DP232" i="7"/>
  <c r="DQ232" i="7" s="1"/>
  <c r="DP488" i="7"/>
  <c r="DQ488" i="7" s="1"/>
  <c r="DP808" i="7"/>
  <c r="DQ808" i="7" s="1"/>
  <c r="DP8" i="7"/>
  <c r="DQ8" i="7" s="1"/>
  <c r="V15" i="7" s="1"/>
  <c r="DP15" i="7"/>
  <c r="D22" i="7" s="1"/>
  <c r="DP333" i="7"/>
  <c r="DQ333" i="7" s="1"/>
  <c r="DP653" i="7"/>
  <c r="DQ653" i="7" s="1"/>
  <c r="DP1663" i="7"/>
  <c r="DQ1663" i="7" s="1"/>
  <c r="DP1060" i="7"/>
  <c r="DQ1060" i="7" s="1"/>
  <c r="DP1380" i="7"/>
  <c r="DQ1380" i="7" s="1"/>
  <c r="DP1764" i="7"/>
  <c r="DQ1764" i="7" s="1"/>
  <c r="DP893" i="7"/>
  <c r="DQ893" i="7" s="1"/>
  <c r="DP1213" i="7"/>
  <c r="DQ1213" i="7" s="1"/>
  <c r="DP1894" i="7"/>
  <c r="DQ1894" i="7" s="1"/>
  <c r="DP30" i="7"/>
  <c r="DQ30" i="7" s="1"/>
  <c r="DP348" i="7"/>
  <c r="DQ348" i="7" s="1"/>
  <c r="DP1723" i="7"/>
  <c r="DQ1723" i="7" s="1"/>
  <c r="DP577" i="7"/>
  <c r="DQ577" i="7" s="1"/>
  <c r="DP1304" i="7"/>
  <c r="DQ1304" i="7" s="1"/>
  <c r="DP1137" i="7"/>
  <c r="DQ1137" i="7" s="1"/>
  <c r="DP1645" i="7"/>
  <c r="DQ1645" i="7" s="1"/>
  <c r="DP1482" i="7"/>
  <c r="DQ1482" i="7" s="1"/>
  <c r="DP2347" i="7"/>
  <c r="DQ2347" i="7" s="1"/>
  <c r="DP1914" i="7"/>
  <c r="DQ1914" i="7" s="1"/>
  <c r="DP1317" i="7"/>
  <c r="DQ1317" i="7" s="1"/>
  <c r="DP1154" i="7"/>
  <c r="DQ1154" i="7" s="1"/>
  <c r="DP2019" i="7"/>
  <c r="DQ2019" i="7" s="1"/>
  <c r="DP1494" i="7"/>
  <c r="DQ1494" i="7" s="1"/>
  <c r="DP2359" i="7"/>
  <c r="DQ2359" i="7" s="1"/>
  <c r="DP2436" i="7"/>
  <c r="DQ2436" i="7" s="1"/>
  <c r="DP2141" i="7"/>
  <c r="DQ2141" i="7" s="1"/>
  <c r="DP2005" i="7"/>
  <c r="DQ2005" i="7" s="1"/>
  <c r="DP680" i="7"/>
  <c r="DQ680" i="7" s="1"/>
  <c r="DP1259" i="7"/>
  <c r="DQ1259" i="7" s="1"/>
  <c r="DP202" i="7"/>
  <c r="DQ202" i="7" s="1"/>
  <c r="DP1347" i="7"/>
  <c r="DQ1347" i="7" s="1"/>
  <c r="DP205" i="7"/>
  <c r="DQ205" i="7" s="1"/>
  <c r="DP461" i="7"/>
  <c r="DQ461" i="7" s="1"/>
  <c r="DP717" i="7"/>
  <c r="DQ717" i="7" s="1"/>
  <c r="DP1407" i="7"/>
  <c r="DQ1407" i="7" s="1"/>
  <c r="DP932" i="7"/>
  <c r="DQ932" i="7" s="1"/>
  <c r="DP1188" i="7"/>
  <c r="DQ1188" i="7" s="1"/>
  <c r="DP1444" i="7"/>
  <c r="DQ1444" i="7" s="1"/>
  <c r="DP1700" i="7"/>
  <c r="DQ1700" i="7" s="1"/>
  <c r="DP2258" i="7"/>
  <c r="DQ2258" i="7" s="1"/>
  <c r="DP1021" i="7"/>
  <c r="DQ1021" i="7" s="1"/>
  <c r="DP1277" i="7"/>
  <c r="DQ1277" i="7" s="1"/>
  <c r="DP1737" i="7"/>
  <c r="DQ1737" i="7" s="1"/>
  <c r="DP1062" i="7"/>
  <c r="DQ1062" i="7" s="1"/>
  <c r="DP156" i="7"/>
  <c r="DQ156" i="7" s="1"/>
  <c r="DP412" i="7"/>
  <c r="DQ412" i="7" s="1"/>
  <c r="DP668" i="7"/>
  <c r="DQ668" i="7" s="1"/>
  <c r="DP1211" i="7"/>
  <c r="DQ1211" i="7" s="1"/>
  <c r="DP162" i="7"/>
  <c r="DQ162" i="7" s="1"/>
  <c r="DP1187" i="7"/>
  <c r="DQ1187" i="7" s="1"/>
  <c r="DP193" i="7"/>
  <c r="DQ193" i="7" s="1"/>
  <c r="DP449" i="7"/>
  <c r="DQ449" i="7" s="1"/>
  <c r="DP705" i="7"/>
  <c r="DQ705" i="7" s="1"/>
  <c r="DP1359" i="7"/>
  <c r="DQ1359" i="7" s="1"/>
  <c r="DP920" i="7"/>
  <c r="DQ920" i="7" s="1"/>
  <c r="DP1176" i="7"/>
  <c r="DQ1176" i="7" s="1"/>
  <c r="DP1432" i="7"/>
  <c r="DQ1432" i="7" s="1"/>
  <c r="DP1688" i="7"/>
  <c r="DQ1688" i="7" s="1"/>
  <c r="DP2210" i="7"/>
  <c r="DQ2210" i="7" s="1"/>
  <c r="DP1009" i="7"/>
  <c r="DQ1009" i="7" s="1"/>
  <c r="DP1265" i="7"/>
  <c r="DQ1265" i="7" s="1"/>
  <c r="DP1713" i="7"/>
  <c r="DQ1713" i="7" s="1"/>
  <c r="DP1038" i="7"/>
  <c r="DQ1038" i="7" s="1"/>
  <c r="DP1517" i="7"/>
  <c r="DQ1517" i="7" s="1"/>
  <c r="DP1773" i="7"/>
  <c r="DQ1773" i="7" s="1"/>
  <c r="DP842" i="7"/>
  <c r="DQ842" i="7" s="1"/>
  <c r="DP1098" i="7"/>
  <c r="DQ1098" i="7" s="1"/>
  <c r="DP1354" i="7"/>
  <c r="DQ1354" i="7" s="1"/>
  <c r="DP1610" i="7"/>
  <c r="DQ1610" i="7" s="1"/>
  <c r="DP1898" i="7"/>
  <c r="DQ1898" i="7" s="1"/>
  <c r="DP1963" i="7"/>
  <c r="DQ1963" i="7" s="1"/>
  <c r="DP2219" i="7"/>
  <c r="DQ2219" i="7" s="1"/>
  <c r="DP1912" i="7"/>
  <c r="DQ1912" i="7" s="1"/>
  <c r="DP1230" i="7"/>
  <c r="DQ1230" i="7" s="1"/>
  <c r="DP1486" i="7"/>
  <c r="DQ1486" i="7" s="1"/>
  <c r="DP1742" i="7"/>
  <c r="DQ1742" i="7" s="1"/>
  <c r="DP2426" i="7"/>
  <c r="DQ2426" i="7" s="1"/>
  <c r="DP2095" i="7"/>
  <c r="DQ2095" i="7" s="1"/>
  <c r="DP2351" i="7"/>
  <c r="DQ2351" i="7" s="1"/>
  <c r="DP2176" i="7"/>
  <c r="DQ2176" i="7" s="1"/>
  <c r="DP1445" i="7"/>
  <c r="DQ1445" i="7" s="1"/>
  <c r="DP1701" i="7"/>
  <c r="DQ1701" i="7" s="1"/>
  <c r="DP2262" i="7"/>
  <c r="DQ2262" i="7" s="1"/>
  <c r="DP1026" i="7"/>
  <c r="DQ1026" i="7" s="1"/>
  <c r="DP1282" i="7"/>
  <c r="DQ1282" i="7" s="1"/>
  <c r="DP1538" i="7"/>
  <c r="DQ1538" i="7" s="1"/>
  <c r="DP1794" i="7"/>
  <c r="DQ1794" i="7" s="1"/>
  <c r="DP1891" i="7"/>
  <c r="DQ1891" i="7" s="1"/>
  <c r="DP2147" i="7"/>
  <c r="DQ2147" i="7" s="1"/>
  <c r="DP2419" i="7"/>
  <c r="DQ2419" i="7" s="1"/>
  <c r="DP2280" i="7"/>
  <c r="DQ2280" i="7" s="1"/>
  <c r="DP1366" i="7"/>
  <c r="DQ1366" i="7" s="1"/>
  <c r="DP1622" i="7"/>
  <c r="DQ1622" i="7" s="1"/>
  <c r="DP1946" i="7"/>
  <c r="DQ1946" i="7" s="1"/>
  <c r="DP1975" i="7"/>
  <c r="DQ1975" i="7" s="1"/>
  <c r="DP2231" i="7"/>
  <c r="DQ2231" i="7" s="1"/>
  <c r="DP1936" i="7"/>
  <c r="DQ1936" i="7" s="1"/>
  <c r="DP2439" i="7"/>
  <c r="DQ2439" i="7" s="1"/>
  <c r="DP2052" i="7"/>
  <c r="DQ2052" i="7" s="1"/>
  <c r="DP2308" i="7"/>
  <c r="DQ2308" i="7" s="1"/>
  <c r="DP1913" i="7"/>
  <c r="DQ1913" i="7" s="1"/>
  <c r="DP2169" i="7"/>
  <c r="DQ2169" i="7" s="1"/>
  <c r="DP2425" i="7"/>
  <c r="DQ2425" i="7" s="1"/>
  <c r="DP1965" i="7"/>
  <c r="DQ1965" i="7" s="1"/>
  <c r="DP2397" i="7"/>
  <c r="DQ2397" i="7" s="1"/>
  <c r="DP2124" i="7"/>
  <c r="DQ2124" i="7" s="1"/>
  <c r="DP1985" i="7"/>
  <c r="DQ1985" i="7" s="1"/>
  <c r="DP2497" i="7"/>
  <c r="DQ2497" i="7" s="1"/>
  <c r="DP2261" i="7"/>
  <c r="DQ2261" i="7" s="1"/>
  <c r="DP732" i="7"/>
  <c r="DQ732" i="7" s="1"/>
  <c r="DP1467" i="7"/>
  <c r="DQ1467" i="7" s="1"/>
  <c r="DP358" i="7"/>
  <c r="DQ358" i="7" s="1"/>
  <c r="DP2382" i="7"/>
  <c r="DQ2382" i="7" s="1"/>
  <c r="DP257" i="7"/>
  <c r="DQ257" i="7" s="1"/>
  <c r="DP513" i="7"/>
  <c r="DQ513" i="7" s="1"/>
  <c r="DP769" i="7"/>
  <c r="DQ769" i="7" s="1"/>
  <c r="DP1615" i="7"/>
  <c r="DQ1615" i="7" s="1"/>
  <c r="DP984" i="7"/>
  <c r="DQ984" i="7" s="1"/>
  <c r="DP1240" i="7"/>
  <c r="DQ1240" i="7" s="1"/>
  <c r="DP1496" i="7"/>
  <c r="DQ1496" i="7" s="1"/>
  <c r="DP1752" i="7"/>
  <c r="DQ1752" i="7" s="1"/>
  <c r="DP2466" i="7"/>
  <c r="DQ2466" i="7" s="1"/>
  <c r="DP1073" i="7"/>
  <c r="DQ1073" i="7" s="1"/>
  <c r="DP1337" i="7"/>
  <c r="DQ1337" i="7" s="1"/>
  <c r="DP1841" i="7"/>
  <c r="DQ1841" i="7" s="1"/>
  <c r="DP1166" i="7"/>
  <c r="DQ1166" i="7" s="1"/>
  <c r="DP1581" i="7"/>
  <c r="DQ1581" i="7" s="1"/>
  <c r="DP1837" i="7"/>
  <c r="DQ1837" i="7" s="1"/>
  <c r="DP906" i="7"/>
  <c r="DQ906" i="7" s="1"/>
  <c r="DP1162" i="7"/>
  <c r="DQ1162" i="7" s="1"/>
  <c r="DP1418" i="7"/>
  <c r="DQ1418" i="7" s="1"/>
  <c r="DP1674" i="7"/>
  <c r="DQ1674" i="7" s="1"/>
  <c r="DP2154" i="7"/>
  <c r="DQ2154" i="7" s="1"/>
  <c r="DP2027" i="7"/>
  <c r="DQ2027" i="7" s="1"/>
  <c r="DP2283" i="7"/>
  <c r="DQ2283" i="7" s="1"/>
  <c r="DP2040" i="7"/>
  <c r="DQ2040" i="7" s="1"/>
  <c r="DP1294" i="7"/>
  <c r="DQ1294" i="7" s="1"/>
  <c r="DP1550" i="7"/>
  <c r="DQ1550" i="7" s="1"/>
  <c r="DP1806" i="7"/>
  <c r="DQ1806" i="7" s="1"/>
  <c r="DP1903" i="7"/>
  <c r="DQ1903" i="7" s="1"/>
  <c r="DP2159" i="7"/>
  <c r="DQ2159" i="7" s="1"/>
  <c r="DP2435" i="7"/>
  <c r="DQ2435" i="7" s="1"/>
  <c r="DP2304" i="7"/>
  <c r="DQ2304" i="7" s="1"/>
  <c r="DP1509" i="7"/>
  <c r="DQ1509" i="7" s="1"/>
  <c r="DP1765" i="7"/>
  <c r="DQ1765" i="7" s="1"/>
  <c r="DP834" i="7"/>
  <c r="DQ834" i="7" s="1"/>
  <c r="DP1090" i="7"/>
  <c r="DQ1090" i="7" s="1"/>
  <c r="DP1346" i="7"/>
  <c r="DQ1346" i="7" s="1"/>
  <c r="DP1602" i="7"/>
  <c r="DQ1602" i="7" s="1"/>
  <c r="DP1866" i="7"/>
  <c r="DQ1866" i="7" s="1"/>
  <c r="DP1955" i="7"/>
  <c r="DQ1955" i="7" s="1"/>
  <c r="DP2211" i="7"/>
  <c r="DQ2211" i="7" s="1"/>
  <c r="DP1896" i="7"/>
  <c r="DQ1896" i="7" s="1"/>
  <c r="DP2408" i="7"/>
  <c r="DQ2408" i="7" s="1"/>
  <c r="DP1430" i="7"/>
  <c r="DQ1430" i="7" s="1"/>
  <c r="DP1686" i="7"/>
  <c r="DQ1686" i="7" s="1"/>
  <c r="DP2202" i="7"/>
  <c r="DQ2202" i="7" s="1"/>
  <c r="DP2039" i="7"/>
  <c r="DQ2039" i="7" s="1"/>
  <c r="DP2295" i="7"/>
  <c r="DQ2295" i="7" s="1"/>
  <c r="DP2064" i="7"/>
  <c r="DQ2064" i="7" s="1"/>
  <c r="DP1860" i="7"/>
  <c r="DQ1860" i="7" s="1"/>
  <c r="DP2116" i="7"/>
  <c r="DQ2116" i="7" s="1"/>
  <c r="DP2372" i="7"/>
  <c r="DQ2372" i="7" s="1"/>
  <c r="DP1977" i="7"/>
  <c r="DQ1977" i="7" s="1"/>
  <c r="DP2233" i="7"/>
  <c r="DQ2233" i="7" s="1"/>
  <c r="DP2489" i="7"/>
  <c r="DQ2489" i="7" s="1"/>
  <c r="DP2029" i="7"/>
  <c r="DQ2029" i="7" s="1"/>
  <c r="DP2383" i="7"/>
  <c r="DQ2383" i="7" s="1"/>
  <c r="DP2252" i="7"/>
  <c r="DQ2252" i="7" s="1"/>
  <c r="DP2113" i="7"/>
  <c r="DQ2113" i="7" s="1"/>
  <c r="DP1877" i="7"/>
  <c r="DQ1877" i="7" s="1"/>
  <c r="DP2389" i="7"/>
  <c r="DQ2389" i="7" s="1"/>
  <c r="DP604" i="7"/>
  <c r="DQ604" i="7" s="1"/>
  <c r="DP955" i="7"/>
  <c r="DQ955" i="7" s="1"/>
  <c r="DP2350" i="7"/>
  <c r="DQ2350" i="7" s="1"/>
  <c r="DP730" i="7"/>
  <c r="DQ730" i="7" s="1"/>
  <c r="DP129" i="7"/>
  <c r="DQ129" i="7" s="1"/>
  <c r="DP385" i="7"/>
  <c r="DQ385" i="7" s="1"/>
  <c r="DP641" i="7"/>
  <c r="DQ641" i="7" s="1"/>
  <c r="DP1103" i="7"/>
  <c r="DQ1103" i="7" s="1"/>
  <c r="DP856" i="7"/>
  <c r="DQ856" i="7" s="1"/>
  <c r="DP1112" i="7"/>
  <c r="DQ1112" i="7" s="1"/>
  <c r="DP1368" i="7"/>
  <c r="DQ1368" i="7" s="1"/>
  <c r="DP1624" i="7"/>
  <c r="DQ1624" i="7" s="1"/>
  <c r="DP1954" i="7"/>
  <c r="DQ1954" i="7" s="1"/>
  <c r="DP945" i="7"/>
  <c r="DQ945" i="7" s="1"/>
  <c r="DP1201" i="7"/>
  <c r="DQ1201" i="7" s="1"/>
  <c r="DP1585" i="7"/>
  <c r="DQ1585" i="7" s="1"/>
  <c r="DP910" i="7"/>
  <c r="DQ910" i="7" s="1"/>
  <c r="DP1453" i="7"/>
  <c r="DQ1453" i="7" s="1"/>
  <c r="DP1709" i="7"/>
  <c r="DQ1709" i="7" s="1"/>
  <c r="DP2294" i="7"/>
  <c r="DQ2294" i="7" s="1"/>
  <c r="DP1034" i="7"/>
  <c r="DQ1034" i="7" s="1"/>
  <c r="DP1290" i="7"/>
  <c r="DQ1290" i="7" s="1"/>
  <c r="DP1546" i="7"/>
  <c r="DQ1546" i="7" s="1"/>
  <c r="DP1802" i="7"/>
  <c r="DQ1802" i="7" s="1"/>
  <c r="DP1899" i="7"/>
  <c r="DQ1899" i="7" s="1"/>
  <c r="DP2155" i="7"/>
  <c r="DQ2155" i="7" s="1"/>
  <c r="DP2427" i="7"/>
  <c r="DQ2427" i="7" s="1"/>
  <c r="DP2296" i="7"/>
  <c r="DQ2296" i="7" s="1"/>
  <c r="DP1422" i="7"/>
  <c r="DQ1422" i="7" s="1"/>
  <c r="DP1678" i="7"/>
  <c r="DQ1678" i="7" s="1"/>
  <c r="DP2170" i="7"/>
  <c r="DQ2170" i="7" s="1"/>
  <c r="DP2031" i="7"/>
  <c r="DQ2031" i="7" s="1"/>
  <c r="DP2287" i="7"/>
  <c r="DQ2287" i="7" s="1"/>
  <c r="DP2048" i="7"/>
  <c r="DQ2048" i="7" s="1"/>
  <c r="DP1381" i="7"/>
  <c r="DQ1381" i="7" s="1"/>
  <c r="DP1637" i="7"/>
  <c r="DQ1637" i="7" s="1"/>
  <c r="DP2006" i="7"/>
  <c r="DQ2006" i="7" s="1"/>
  <c r="DP962" i="7"/>
  <c r="DQ962" i="7" s="1"/>
  <c r="DP1218" i="7"/>
  <c r="DQ1218" i="7" s="1"/>
  <c r="DP1474" i="7"/>
  <c r="DQ1474" i="7" s="1"/>
  <c r="DP1730" i="7"/>
  <c r="DQ1730" i="7" s="1"/>
  <c r="DP2378" i="7"/>
  <c r="DQ2378" i="7" s="1"/>
  <c r="DP2083" i="7"/>
  <c r="DQ2083" i="7" s="1"/>
  <c r="DP2339" i="7"/>
  <c r="DQ2339" i="7" s="1"/>
  <c r="DP2152" i="7"/>
  <c r="DQ2152" i="7" s="1"/>
  <c r="DP1302" i="7"/>
  <c r="DQ1302" i="7" s="1"/>
  <c r="DP1558" i="7"/>
  <c r="DQ1558" i="7" s="1"/>
  <c r="DP1814" i="7"/>
  <c r="DQ1814" i="7" s="1"/>
  <c r="DP1911" i="7"/>
  <c r="DQ1911" i="7" s="1"/>
  <c r="DP2167" i="7"/>
  <c r="DQ2167" i="7" s="1"/>
  <c r="DP2451" i="7"/>
  <c r="DQ2451" i="7" s="1"/>
  <c r="DP2320" i="7"/>
  <c r="DQ2320" i="7" s="1"/>
  <c r="DP1988" i="7"/>
  <c r="DQ1988" i="7" s="1"/>
  <c r="DP2244" i="7"/>
  <c r="DQ2244" i="7" s="1"/>
  <c r="DP2105" i="7"/>
  <c r="DQ2105" i="7" s="1"/>
  <c r="DP2361" i="7"/>
  <c r="DQ2361" i="7" s="1"/>
  <c r="DP1901" i="7"/>
  <c r="DQ1901" i="7" s="1"/>
  <c r="DP2269" i="7"/>
  <c r="DQ2269" i="7" s="1"/>
  <c r="DP1996" i="7"/>
  <c r="DQ1996" i="7" s="1"/>
  <c r="DP1857" i="7"/>
  <c r="DQ1857" i="7" s="1"/>
  <c r="DP2369" i="7"/>
  <c r="DQ2369" i="7" s="1"/>
  <c r="DP2133" i="7"/>
  <c r="DQ2133" i="7" s="1"/>
  <c r="D13" i="7"/>
  <c r="DQ6" i="7"/>
  <c r="V13" i="7" s="1"/>
  <c r="D18" i="7"/>
  <c r="DQ11" i="7"/>
  <c r="V18" i="7" s="1"/>
  <c r="D29" i="7"/>
  <c r="DQ22" i="7"/>
  <c r="V29" i="7" s="1"/>
  <c r="D26" i="7"/>
  <c r="DQ19" i="7"/>
  <c r="V26" i="7" s="1"/>
  <c r="D19" i="7"/>
  <c r="DQ12" i="7"/>
  <c r="V19" i="7" s="1"/>
  <c r="DQ16" i="7"/>
  <c r="V23" i="7" s="1"/>
  <c r="D23" i="7"/>
  <c r="DQ24" i="7"/>
  <c r="V31" i="7" s="1"/>
  <c r="D31" i="7"/>
  <c r="DQ21" i="7"/>
  <c r="V28" i="7" s="1"/>
  <c r="D28" i="7"/>
  <c r="DQ25" i="7"/>
  <c r="V32" i="7" s="1"/>
  <c r="D32" i="7"/>
  <c r="DQ7" i="7"/>
  <c r="V14" i="7" s="1"/>
  <c r="D14" i="7"/>
  <c r="D12" i="7"/>
  <c r="DQ9" i="7"/>
  <c r="V16" i="7" s="1"/>
  <c r="D16" i="7"/>
  <c r="D30" i="7"/>
  <c r="DQ23" i="7"/>
  <c r="V30" i="7" s="1"/>
  <c r="DQ13" i="7"/>
  <c r="V20" i="7" s="1"/>
  <c r="D20" i="7"/>
  <c r="DQ17" i="7"/>
  <c r="V24" i="7" s="1"/>
  <c r="D24" i="7"/>
  <c r="D11" i="7" l="1"/>
  <c r="D25" i="7"/>
  <c r="DQ14" i="7"/>
  <c r="V21" i="7" s="1"/>
  <c r="D27" i="7"/>
  <c r="AA27" i="7" s="1"/>
  <c r="D17" i="7"/>
  <c r="D15" i="7"/>
  <c r="AF15" i="7" s="1"/>
  <c r="DQ15" i="7"/>
  <c r="V22" i="7" s="1"/>
  <c r="X24" i="7"/>
  <c r="AN24" i="7"/>
  <c r="AA24" i="7"/>
  <c r="AF24" i="7"/>
  <c r="J24" i="7"/>
  <c r="AF22" i="7"/>
  <c r="J22" i="7"/>
  <c r="X22" i="7"/>
  <c r="AA22" i="7"/>
  <c r="AN22" i="7"/>
  <c r="AN20" i="7"/>
  <c r="AA20" i="7"/>
  <c r="AF20" i="7"/>
  <c r="J20" i="7"/>
  <c r="X20" i="7"/>
  <c r="X16" i="7"/>
  <c r="AF16" i="7"/>
  <c r="J16" i="7"/>
  <c r="AN16" i="7"/>
  <c r="AA16" i="7"/>
  <c r="AF27" i="7"/>
  <c r="AN32" i="7"/>
  <c r="AF32" i="7"/>
  <c r="AA32" i="7"/>
  <c r="X32" i="7"/>
  <c r="J32" i="7"/>
  <c r="AA23" i="7"/>
  <c r="AN23" i="7"/>
  <c r="J23" i="7"/>
  <c r="AF23" i="7"/>
  <c r="X23" i="7"/>
  <c r="AA25" i="7"/>
  <c r="AN25" i="7"/>
  <c r="X25" i="7"/>
  <c r="J25" i="7"/>
  <c r="AF25" i="7"/>
  <c r="AF11" i="7"/>
  <c r="AA11" i="7"/>
  <c r="J11" i="7"/>
  <c r="AN11" i="7"/>
  <c r="X11" i="7"/>
  <c r="AF21" i="7"/>
  <c r="AA21" i="7"/>
  <c r="J21" i="7"/>
  <c r="X21" i="7"/>
  <c r="AN21" i="7"/>
  <c r="AA26" i="7"/>
  <c r="AN26" i="7"/>
  <c r="J26" i="7"/>
  <c r="AF26" i="7"/>
  <c r="X26" i="7"/>
  <c r="AN18" i="7"/>
  <c r="J18" i="7"/>
  <c r="AF18" i="7"/>
  <c r="X18" i="7"/>
  <c r="AA18" i="7"/>
  <c r="J14" i="7"/>
  <c r="AN14" i="7"/>
  <c r="AA14" i="7"/>
  <c r="X14" i="7"/>
  <c r="AF14" i="7"/>
  <c r="X28" i="7"/>
  <c r="AF28" i="7"/>
  <c r="AA28" i="7"/>
  <c r="J28" i="7"/>
  <c r="AN28" i="7"/>
  <c r="AN31" i="7"/>
  <c r="J31" i="7"/>
  <c r="AF31" i="7"/>
  <c r="AA31" i="7"/>
  <c r="X31" i="7"/>
  <c r="J17" i="7"/>
  <c r="AA17" i="7"/>
  <c r="AF17" i="7"/>
  <c r="AN17" i="7"/>
  <c r="X17" i="7"/>
  <c r="AN30" i="7"/>
  <c r="AF30" i="7"/>
  <c r="X30" i="7"/>
  <c r="J30" i="7"/>
  <c r="AA30" i="7"/>
  <c r="AN12" i="7"/>
  <c r="AA12" i="7"/>
  <c r="AF12" i="7"/>
  <c r="J12" i="7"/>
  <c r="X12" i="7"/>
  <c r="AA15" i="7"/>
  <c r="X15" i="7"/>
  <c r="AF19" i="7"/>
  <c r="AA19" i="7"/>
  <c r="J19" i="7"/>
  <c r="AN19" i="7"/>
  <c r="X19" i="7"/>
  <c r="J29" i="7"/>
  <c r="AF29" i="7"/>
  <c r="X29" i="7"/>
  <c r="AA29" i="7"/>
  <c r="AN29" i="7"/>
  <c r="AA13" i="7"/>
  <c r="AN13" i="7"/>
  <c r="X13" i="7"/>
  <c r="AF13" i="7"/>
  <c r="J13" i="7"/>
  <c r="J15" i="7" l="1"/>
  <c r="AN15" i="7"/>
  <c r="AN27" i="7"/>
  <c r="X27" i="7"/>
  <c r="J27" i="7"/>
</calcChain>
</file>

<file path=xl/sharedStrings.xml><?xml version="1.0" encoding="utf-8"?>
<sst xmlns="http://schemas.openxmlformats.org/spreadsheetml/2006/main" count="343" uniqueCount="165">
  <si>
    <t>Material Code</t>
  </si>
  <si>
    <t>Material Description</t>
  </si>
  <si>
    <t>Supplier Code</t>
  </si>
  <si>
    <t>Supplier Name</t>
  </si>
  <si>
    <t>Duplicate Code</t>
  </si>
  <si>
    <t>No Code</t>
  </si>
  <si>
    <t>Warning</t>
  </si>
  <si>
    <t>Code</t>
  </si>
  <si>
    <t>Count</t>
  </si>
  <si>
    <t>Alt. No.</t>
  </si>
  <si>
    <t>Rank</t>
  </si>
  <si>
    <t>No</t>
  </si>
  <si>
    <t>Code List</t>
  </si>
  <si>
    <t>Materials</t>
  </si>
  <si>
    <t>Input the details for each product in the each column with a red header. Make sure that each entry has a unique material code. Each code should be a code that can be used to refer to each material, so you should be able to know which code to use (from a list) when requiring a specific product. The more details you fill in, the more this spreadsheet will calculate for you. You can use the filters to sort the data by any red column of your choice.</t>
  </si>
  <si>
    <t>*Required field</t>
  </si>
  <si>
    <t>Unit Price</t>
  </si>
  <si>
    <t>Product Code</t>
  </si>
  <si>
    <t>Product Name</t>
  </si>
  <si>
    <t>Qty</t>
  </si>
  <si>
    <t>Materials Code List</t>
  </si>
  <si>
    <t>Product Code List</t>
  </si>
  <si>
    <t>Products</t>
  </si>
  <si>
    <t>* Required Field</t>
  </si>
  <si>
    <t>x</t>
  </si>
  <si>
    <t>Material 1</t>
  </si>
  <si>
    <t>Material 2</t>
  </si>
  <si>
    <t>Material 3</t>
  </si>
  <si>
    <t>Material 4</t>
  </si>
  <si>
    <t>Material 5</t>
  </si>
  <si>
    <t>Material 6</t>
  </si>
  <si>
    <t>Material 7</t>
  </si>
  <si>
    <t>Material 8</t>
  </si>
  <si>
    <t>Material 9</t>
  </si>
  <si>
    <t>Material 10</t>
  </si>
  <si>
    <t>Material 11</t>
  </si>
  <si>
    <t>Material 12</t>
  </si>
  <si>
    <t>Material 13</t>
  </si>
  <si>
    <t>Material 14</t>
  </si>
  <si>
    <t>Material 15</t>
  </si>
  <si>
    <t>Material 16</t>
  </si>
  <si>
    <t>Material 17</t>
  </si>
  <si>
    <t>Material 18</t>
  </si>
  <si>
    <t>Material 19</t>
  </si>
  <si>
    <t>Material 20</t>
  </si>
  <si>
    <t>Material 21</t>
  </si>
  <si>
    <t>Material 22</t>
  </si>
  <si>
    <t>Material 23</t>
  </si>
  <si>
    <t>Material 24</t>
  </si>
  <si>
    <t>Material 25</t>
  </si>
  <si>
    <t>Material 26</t>
  </si>
  <si>
    <t>Material 27</t>
  </si>
  <si>
    <t>Material 28</t>
  </si>
  <si>
    <t>Material 29</t>
  </si>
  <si>
    <t>Material 30</t>
  </si>
  <si>
    <t>Material Codes</t>
  </si>
  <si>
    <t>Materials Qty</t>
  </si>
  <si>
    <t>Materials Prices</t>
  </si>
  <si>
    <t>Materials Prices - TOTAL</t>
  </si>
  <si>
    <t>Labour Cost</t>
  </si>
  <si>
    <t>Markup</t>
  </si>
  <si>
    <t>*Category</t>
  </si>
  <si>
    <t>Product Price</t>
  </si>
  <si>
    <t>A</t>
  </si>
  <si>
    <t>B</t>
  </si>
  <si>
    <t>C</t>
  </si>
  <si>
    <t>D</t>
  </si>
  <si>
    <t>E</t>
  </si>
  <si>
    <t>F</t>
  </si>
  <si>
    <t>G</t>
  </si>
  <si>
    <t>H</t>
  </si>
  <si>
    <t>I</t>
  </si>
  <si>
    <t>J</t>
  </si>
  <si>
    <t>Markups</t>
  </si>
  <si>
    <t>Mat. Cost</t>
  </si>
  <si>
    <t>Unit</t>
  </si>
  <si>
    <t>Accessory</t>
  </si>
  <si>
    <t>✓</t>
  </si>
  <si>
    <t>A/P</t>
  </si>
  <si>
    <t>*Eg. Packaging</t>
  </si>
  <si>
    <t>Accessory or Product</t>
  </si>
  <si>
    <t>Fill in the red fields, making sure to not have any duplicate product codes. Each line should be a new and unique product, adding as many materials (blue sections) as required, up to a maximum of 30 different types. In each case, select the material code, and input how many of each material will be required.</t>
  </si>
  <si>
    <t>Product Items</t>
  </si>
  <si>
    <t>Accessories</t>
  </si>
  <si>
    <t>Unique</t>
  </si>
  <si>
    <t>Total</t>
  </si>
  <si>
    <t>Labour</t>
  </si>
  <si>
    <t>List Price</t>
  </si>
  <si>
    <t>Price List</t>
  </si>
  <si>
    <t>Materials Cost</t>
  </si>
  <si>
    <t>Exc VAT</t>
  </si>
  <si>
    <t>Inc VAT</t>
  </si>
  <si>
    <t>Date:</t>
  </si>
  <si>
    <t>Product Totals</t>
  </si>
  <si>
    <t>Accessory Totals</t>
  </si>
  <si>
    <t>Unique Products</t>
  </si>
  <si>
    <t>Total Products</t>
  </si>
  <si>
    <t>Unique Accessories</t>
  </si>
  <si>
    <t>Total Accessories</t>
  </si>
  <si>
    <t>Date Over-ride</t>
  </si>
  <si>
    <t>*Leave blank for today</t>
  </si>
  <si>
    <t>Options</t>
  </si>
  <si>
    <t>Quantity</t>
  </si>
  <si>
    <t>Order</t>
  </si>
  <si>
    <t>Client Name:</t>
  </si>
  <si>
    <t>Date</t>
  </si>
  <si>
    <t>Client Order No:</t>
  </si>
  <si>
    <t>Order Ref:</t>
  </si>
  <si>
    <t>Client Name</t>
  </si>
  <si>
    <t>Client Order No</t>
  </si>
  <si>
    <t>Order Reference</t>
  </si>
  <si>
    <t>Product Codes</t>
  </si>
  <si>
    <t>Line Price</t>
  </si>
  <si>
    <t>Totals:</t>
  </si>
  <si>
    <t>Product List</t>
  </si>
  <si>
    <t>Row</t>
  </si>
  <si>
    <t>Quantities</t>
  </si>
  <si>
    <t>Required</t>
  </si>
  <si>
    <t>Material Descriptions</t>
  </si>
  <si>
    <t>Page:</t>
  </si>
  <si>
    <t>of</t>
  </si>
  <si>
    <t>Product:</t>
  </si>
  <si>
    <t>Full Product Description:</t>
  </si>
  <si>
    <t>Product Price Breakdown</t>
  </si>
  <si>
    <t>Product Material Breakdown</t>
  </si>
  <si>
    <t>Material Type</t>
  </si>
  <si>
    <t>Markup Category:</t>
  </si>
  <si>
    <t>Markup Percentage:</t>
  </si>
  <si>
    <t>Order Breakdown</t>
  </si>
  <si>
    <t>Gift Materials</t>
  </si>
  <si>
    <t>Accessory Materials</t>
  </si>
  <si>
    <t>Selling Price</t>
  </si>
  <si>
    <t>1. Complete the details below, in order to customise this spreadsheet.</t>
  </si>
  <si>
    <t>Your Business Name:</t>
  </si>
  <si>
    <t>Name of Tax Charged (Eg. VAT):</t>
  </si>
  <si>
    <t>VAT</t>
  </si>
  <si>
    <t>Depending on what country you are in, you will have a different tax to pay, please add the name of this tax (if two taxes apply, add both names). You will have the option below to assign a percentage for the tax(es) named here.</t>
  </si>
  <si>
    <t>Tax Name</t>
  </si>
  <si>
    <t>Rate of Tax Charged:</t>
  </si>
  <si>
    <t>Tax Rate</t>
  </si>
  <si>
    <t>Please enter the percentage rate of the tax(es) mentioned above, which you need to charge. This percentage will be added to the price of your products on the price list. If you do not charge tax, it would be an idea to name the tax, but then set the rate to 0.00%.</t>
  </si>
  <si>
    <t>Percentage</t>
  </si>
  <si>
    <t>The materials page is where you add materials required to make your products. These materials include actual items sold (the gift itself) and the accessory items, such as packaging and presentation. So if you are making fruit baskets, the fruit will be the main items, and the basket, plastic and ribbons will be accessories. Complete all the red sections on the materials list, each line as a different material, remembering to assign the accessories as such. Each of these materials will be available to assign to each product.</t>
  </si>
  <si>
    <t>2. Complete the Materials tab &amp; Products tab.</t>
  </si>
  <si>
    <t>The products page is where you can add products, each line is a new product. Complete the red sections, in order to create a new product. Then fill in all the materials used in each product (up to 30) in the blue section. Simply select the materials code (provided from the materials tab), and state how many of each required. Doing this will populate all of the other tabs, which will be automated based on the data entered on the materials and products tabs.</t>
  </si>
  <si>
    <t>3. Using the Price List, Order Sheet, Required Materials and Product Lookup tabs.</t>
  </si>
  <si>
    <t>All of these tabs are automated based on your data on the two red tabs. The price list is completely automated, see all your products (in alphabetical order of the codes). You can deselect info on the right, and any deselected info will not show on the price list. The order sheet also have some options down the right, but you can also complete the dark grey sections, select what products have been ordered and their quantities. Doing this will populate the rest of the sheet. The materials provided sheet is automatically populated based on the order sheet data. The final sheet, product lookup, is there to view your products in more detail. Simply select the product code of the required product, and all will be populated accordingly.</t>
  </si>
  <si>
    <t>Click the image to watch a demo video</t>
  </si>
  <si>
    <t>or watch on Youtube</t>
  </si>
  <si>
    <t>There are instructions on each page, please follow them. If you get stuck, please use the links at the top of this sheet, to watch the demo video. You can watch on our website or directly on youtube. The 3 green tabs are created to be 'printer friendly', so the grey sections down the right should not print. If this doesn't print as required, click view and then page break, and drag the borders where they should be. That will determine what sections will print or save as a PDF.</t>
  </si>
  <si>
    <t>This spreadsheet was created by:</t>
  </si>
  <si>
    <t>SSS10100 - Product Costing &amp; Materials</t>
  </si>
  <si>
    <t>This section should already be completed, and contain your business name. It is locked for security reasons. If incorrect, please contact us.</t>
  </si>
  <si>
    <t>On the Products tab, you will be required to add a markup category. This category will be specified by the codes on the left (up to 10 of them) and each code will represent a percentage (shown along side). Please enter up to 10 markup codes, and assign a percentage to each category. Each time you then select that category on the products tab, it will assign the relevant percentage to the cost price, to determine the selling price.
It is advised that you use codes that you will be able to remember when adding products later. There will be a drop down list, but you would need to know which code is required.</t>
  </si>
  <si>
    <t>© Sumcor Ltd - Trading as Spreadsheet Solutions</t>
  </si>
  <si>
    <t>Your Preferred Currency:</t>
  </si>
  <si>
    <t>£</t>
  </si>
  <si>
    <t>Currency</t>
  </si>
  <si>
    <t>Selecting your preferred currency, will change all of the currency symbols on this spreadsheet. There is no exchange rate taken into account, as all of the values entered would need to be in the currency selected here.</t>
  </si>
  <si>
    <t>$</t>
  </si>
  <si>
    <t>R</t>
  </si>
  <si>
    <t>€</t>
  </si>
  <si>
    <t>Thank you for downloading this Product Costing &amp; Materials trial version.
We trust that it will serve you well, take a look at the instructions below.</t>
  </si>
  <si>
    <t>This is a free trial</t>
  </si>
  <si>
    <t>FREE TRIAL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</si>
</sst>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F800]dddd\,\ mmmm\ dd\,\ yyyy"/>
    <numFmt numFmtId="165" formatCode="0_ ;[Red]\-0\ "/>
  </numFmts>
  <fonts count="2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b/>
      <sz val="18"/>
      <color theme="0"/>
      <name val="Calibri"/>
      <family val="2"/>
      <scheme val="minor"/>
    </font>
    <font>
      <sz val="9"/>
      <color theme="1"/>
      <name val="Calibri"/>
      <family val="2"/>
      <scheme val="minor"/>
    </font>
    <font>
      <b/>
      <sz val="8"/>
      <color theme="1"/>
      <name val="Calibri"/>
      <family val="2"/>
      <scheme val="minor"/>
    </font>
    <font>
      <sz val="11"/>
      <color rgb="FF00B050"/>
      <name val="Calibri"/>
      <family val="2"/>
      <scheme val="minor"/>
    </font>
    <font>
      <sz val="8"/>
      <color theme="1"/>
      <name val="Calibri"/>
      <family val="2"/>
      <scheme val="minor"/>
    </font>
    <font>
      <sz val="9"/>
      <name val="Calibri"/>
      <family val="2"/>
      <scheme val="minor"/>
    </font>
    <font>
      <b/>
      <sz val="11"/>
      <name val="Calibri"/>
      <family val="2"/>
      <scheme val="minor"/>
    </font>
    <font>
      <b/>
      <sz val="20"/>
      <color theme="1"/>
      <name val="Calibri"/>
      <family val="2"/>
      <scheme val="minor"/>
    </font>
    <font>
      <b/>
      <sz val="16"/>
      <color theme="1"/>
      <name val="Calibri"/>
      <family val="2"/>
      <scheme val="minor"/>
    </font>
    <font>
      <b/>
      <sz val="10"/>
      <color theme="1"/>
      <name val="Calibri"/>
      <family val="2"/>
      <scheme val="minor"/>
    </font>
    <font>
      <b/>
      <sz val="11"/>
      <color rgb="FF00B050"/>
      <name val="Calibri"/>
      <family val="2"/>
      <scheme val="minor"/>
    </font>
    <font>
      <sz val="18"/>
      <color theme="1"/>
      <name val="Calibri"/>
      <family val="2"/>
      <scheme val="minor"/>
    </font>
    <font>
      <sz val="18"/>
      <color theme="0"/>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9"/>
      <color theme="1"/>
      <name val="Calibri"/>
      <family val="2"/>
      <scheme val="minor"/>
    </font>
    <font>
      <b/>
      <sz val="9"/>
      <color theme="0"/>
      <name val="Calibri"/>
      <family val="2"/>
      <scheme val="minor"/>
    </font>
    <font>
      <b/>
      <sz val="16"/>
      <color theme="0"/>
      <name val="Calibri"/>
      <family val="2"/>
      <scheme val="minor"/>
    </font>
    <font>
      <sz val="11"/>
      <color theme="1"/>
      <name val="Calibri"/>
      <family val="2"/>
    </font>
    <font>
      <sz val="48"/>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AE230C"/>
        <bgColor indexed="64"/>
      </patternFill>
    </fill>
    <fill>
      <patternFill patternType="solid">
        <fgColor rgb="FF2C723E"/>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416">
    <xf numFmtId="0" fontId="0" fillId="0" borderId="0" xfId="0"/>
    <xf numFmtId="0" fontId="0" fillId="0" borderId="0" xfId="0" applyAlignment="1" applyProtection="1">
      <alignment shrinkToFit="1"/>
      <protection hidden="1"/>
    </xf>
    <xf numFmtId="0" fontId="2" fillId="0" borderId="2" xfId="0" applyFont="1" applyBorder="1" applyAlignment="1" applyProtection="1">
      <alignment horizontal="center" shrinkToFit="1"/>
      <protection hidden="1"/>
    </xf>
    <xf numFmtId="0" fontId="0" fillId="0" borderId="3" xfId="0" applyBorder="1" applyAlignment="1" applyProtection="1">
      <alignment shrinkToFit="1"/>
      <protection hidden="1"/>
    </xf>
    <xf numFmtId="0" fontId="0" fillId="0" borderId="3" xfId="0"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3" fillId="3" borderId="3"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4" xfId="0" applyBorder="1" applyAlignment="1" applyProtection="1">
      <alignment shrinkToFit="1"/>
      <protection hidden="1"/>
    </xf>
    <xf numFmtId="0" fontId="0" fillId="0" borderId="5" xfId="0" applyBorder="1" applyAlignment="1" applyProtection="1">
      <alignment horizontal="center" shrinkToFit="1"/>
      <protection locked="0"/>
    </xf>
    <xf numFmtId="0" fontId="0" fillId="0" borderId="2" xfId="0" applyBorder="1" applyAlignment="1" applyProtection="1">
      <alignment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4" xfId="0" applyBorder="1" applyAlignment="1" applyProtection="1">
      <alignment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3" fillId="2" borderId="3" xfId="0" applyFont="1" applyFill="1" applyBorder="1" applyAlignment="1" applyProtection="1">
      <alignment horizontal="center" shrinkToFit="1"/>
      <protection locked="0"/>
    </xf>
    <xf numFmtId="0" fontId="2" fillId="0" borderId="4" xfId="0" applyFont="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4" borderId="0" xfId="0" applyFill="1" applyAlignment="1" applyProtection="1">
      <alignment shrinkToFit="1"/>
      <protection hidden="1"/>
    </xf>
    <xf numFmtId="0" fontId="7" fillId="4" borderId="0" xfId="0" applyFont="1" applyFill="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3" fillId="2" borderId="10" xfId="0" applyFont="1" applyFill="1" applyBorder="1" applyAlignment="1" applyProtection="1">
      <alignment horizontal="center" shrinkToFit="1"/>
      <protection locked="0"/>
    </xf>
    <xf numFmtId="0" fontId="1" fillId="4" borderId="0" xfId="0" applyFont="1" applyFill="1" applyBorder="1" applyAlignment="1" applyProtection="1">
      <alignment horizontal="center" shrinkToFit="1"/>
      <protection hidden="1"/>
    </xf>
    <xf numFmtId="0" fontId="3" fillId="4" borderId="0" xfId="0" applyFont="1" applyFill="1" applyBorder="1" applyAlignment="1" applyProtection="1">
      <alignment horizontal="center" shrinkToFit="1"/>
      <protection locked="0"/>
    </xf>
    <xf numFmtId="0" fontId="0" fillId="4" borderId="9" xfId="0" applyFill="1" applyBorder="1" applyAlignment="1" applyProtection="1">
      <alignment horizontal="center" shrinkToFit="1"/>
      <protection hidden="1"/>
    </xf>
    <xf numFmtId="0" fontId="3" fillId="3" borderId="3" xfId="0" applyFont="1" applyFill="1" applyBorder="1" applyAlignment="1" applyProtection="1">
      <alignment shrinkToFit="1"/>
      <protection hidden="1"/>
    </xf>
    <xf numFmtId="0" fontId="0" fillId="0" borderId="0" xfId="0"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0" fontId="3" fillId="2" borderId="10" xfId="0" applyFont="1" applyFill="1" applyBorder="1" applyAlignment="1" applyProtection="1">
      <alignment shrinkToFit="1"/>
      <protection locked="0"/>
    </xf>
    <xf numFmtId="0" fontId="3" fillId="2" borderId="3" xfId="0" applyFont="1" applyFill="1" applyBorder="1" applyAlignment="1" applyProtection="1">
      <alignment shrinkToFit="1"/>
      <protection locked="0"/>
    </xf>
    <xf numFmtId="0" fontId="0" fillId="0" borderId="2"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0" xfId="0" applyAlignment="1" applyProtection="1">
      <alignment horizontal="center" shrinkToFit="1"/>
      <protection hidden="1"/>
    </xf>
    <xf numFmtId="0" fontId="6" fillId="4" borderId="0" xfId="0" applyFont="1" applyFill="1" applyBorder="1" applyAlignment="1" applyProtection="1">
      <alignment vertical="top" wrapText="1"/>
      <protection hidden="1"/>
    </xf>
    <xf numFmtId="0" fontId="2" fillId="0" borderId="1"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0" fontId="1" fillId="5" borderId="2" xfId="0" applyFont="1" applyFill="1" applyBorder="1" applyAlignment="1" applyProtection="1">
      <alignment horizontal="center" shrinkToFit="1"/>
      <protection hidden="1"/>
    </xf>
    <xf numFmtId="0" fontId="1" fillId="5" borderId="7" xfId="0" applyFont="1" applyFill="1" applyBorder="1" applyAlignment="1" applyProtection="1">
      <alignment horizontal="center" shrinkToFit="1"/>
      <protection hidden="1"/>
    </xf>
    <xf numFmtId="0" fontId="3" fillId="5" borderId="3" xfId="0" applyFont="1" applyFill="1" applyBorder="1" applyAlignment="1" applyProtection="1">
      <alignment shrinkToFit="1"/>
      <protection locked="0"/>
    </xf>
    <xf numFmtId="0" fontId="3" fillId="5" borderId="12" xfId="0" applyFont="1" applyFill="1" applyBorder="1" applyAlignment="1" applyProtection="1">
      <alignment shrinkToFit="1"/>
      <protection locked="0"/>
    </xf>
    <xf numFmtId="10" fontId="0" fillId="0" borderId="2" xfId="0" applyNumberFormat="1" applyBorder="1" applyAlignment="1" applyProtection="1">
      <alignment horizontal="center" shrinkToFit="1"/>
      <protection locked="0"/>
    </xf>
    <xf numFmtId="10" fontId="0" fillId="0" borderId="4" xfId="0" applyNumberFormat="1" applyBorder="1" applyAlignment="1" applyProtection="1">
      <alignment horizontal="center" shrinkToFit="1"/>
      <protection locked="0"/>
    </xf>
    <xf numFmtId="0" fontId="4" fillId="0" borderId="0" xfId="0" applyFont="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4"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10" fontId="0" fillId="0" borderId="2" xfId="0" applyNumberFormat="1" applyBorder="1" applyAlignment="1" applyProtection="1">
      <alignment shrinkToFit="1"/>
      <protection hidden="1"/>
    </xf>
    <xf numFmtId="10" fontId="0" fillId="0" borderId="4" xfId="0" applyNumberFormat="1" applyBorder="1" applyAlignment="1" applyProtection="1">
      <alignment shrinkToFit="1"/>
      <protection hidden="1"/>
    </xf>
    <xf numFmtId="10" fontId="0" fillId="0" borderId="3" xfId="0" applyNumberFormat="1" applyBorder="1" applyAlignment="1" applyProtection="1">
      <alignment shrinkToFit="1"/>
      <protection hidden="1"/>
    </xf>
    <xf numFmtId="10" fontId="0" fillId="0" borderId="0" xfId="0" applyNumberFormat="1" applyBorder="1" applyAlignment="1" applyProtection="1">
      <alignment horizontal="center" shrinkToFit="1"/>
      <protection hidden="1"/>
    </xf>
    <xf numFmtId="0" fontId="0" fillId="0" borderId="1" xfId="0" applyFont="1" applyBorder="1" applyAlignment="1" applyProtection="1">
      <alignment horizontal="center" shrinkToFit="1"/>
      <protection hidden="1"/>
    </xf>
    <xf numFmtId="0" fontId="5" fillId="4" borderId="0" xfId="0" applyFont="1" applyFill="1" applyBorder="1" applyAlignment="1" applyProtection="1">
      <alignment vertical="center" shrinkToFit="1"/>
      <protection hidden="1"/>
    </xf>
    <xf numFmtId="8" fontId="0" fillId="0" borderId="2"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8" fillId="0" borderId="2" xfId="0" applyFont="1" applyBorder="1" applyAlignment="1" applyProtection="1">
      <alignment horizontal="center" shrinkToFit="1"/>
      <protection locked="0"/>
    </xf>
    <xf numFmtId="0" fontId="8" fillId="0" borderId="4" xfId="0" applyFont="1" applyBorder="1" applyAlignment="1" applyProtection="1">
      <alignment horizontal="center" shrinkToFit="1"/>
      <protection locked="0"/>
    </xf>
    <xf numFmtId="0" fontId="0" fillId="4" borderId="0" xfId="0" applyFill="1" applyAlignment="1" applyProtection="1">
      <alignment horizontal="center" shrinkToFit="1"/>
      <protection hidden="1"/>
    </xf>
    <xf numFmtId="0" fontId="11" fillId="4" borderId="0" xfId="0" applyFont="1" applyFill="1" applyBorder="1" applyAlignment="1" applyProtection="1">
      <alignment horizontal="center" vertical="center" shrinkToFit="1"/>
      <protection hidden="1"/>
    </xf>
    <xf numFmtId="10" fontId="0" fillId="0" borderId="1" xfId="0" applyNumberFormat="1" applyBorder="1" applyAlignment="1" applyProtection="1">
      <alignment horizontal="center" shrinkToFit="1"/>
      <protection hidden="1"/>
    </xf>
    <xf numFmtId="0" fontId="2" fillId="6" borderId="1" xfId="0" applyFont="1" applyFill="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0" borderId="6" xfId="0" applyNumberFormat="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2" fillId="6" borderId="2" xfId="0" applyFont="1" applyFill="1" applyBorder="1" applyAlignment="1" applyProtection="1">
      <alignment horizontal="center" shrinkToFit="1"/>
      <protection hidden="1"/>
    </xf>
    <xf numFmtId="164" fontId="0" fillId="4" borderId="0" xfId="0" applyNumberFormat="1" applyFill="1" applyAlignment="1" applyProtection="1">
      <alignment shrinkToFit="1"/>
      <protection hidden="1"/>
    </xf>
    <xf numFmtId="0" fontId="2" fillId="4" borderId="0" xfId="0" applyFont="1" applyFill="1" applyAlignment="1" applyProtection="1">
      <alignment horizontal="center" shrinkToFit="1"/>
      <protection hidden="1"/>
    </xf>
    <xf numFmtId="0" fontId="0" fillId="6" borderId="0" xfId="0" applyFill="1" applyAlignment="1" applyProtection="1">
      <alignment shrinkToFit="1"/>
      <protection hidden="1"/>
    </xf>
    <xf numFmtId="8" fontId="0" fillId="0" borderId="1" xfId="0" applyNumberFormat="1" applyBorder="1" applyAlignment="1" applyProtection="1">
      <alignment horizontal="right" shrinkToFit="1"/>
      <protection hidden="1"/>
    </xf>
    <xf numFmtId="165" fontId="0" fillId="0" borderId="5" xfId="0" applyNumberFormat="1" applyBorder="1" applyAlignment="1" applyProtection="1">
      <alignment horizontal="center" shrinkToFit="1"/>
      <protection locked="0"/>
    </xf>
    <xf numFmtId="165" fontId="0" fillId="0" borderId="8" xfId="0" applyNumberFormat="1" applyBorder="1" applyAlignment="1" applyProtection="1">
      <alignment horizontal="center" shrinkToFit="1"/>
      <protection locked="0"/>
    </xf>
    <xf numFmtId="165" fontId="0" fillId="0" borderId="10" xfId="0" applyNumberFormat="1" applyBorder="1" applyAlignment="1" applyProtection="1">
      <alignment horizontal="center" shrinkToFit="1"/>
      <protection locked="0"/>
    </xf>
    <xf numFmtId="0" fontId="2" fillId="8" borderId="1" xfId="0" applyFont="1" applyFill="1" applyBorder="1" applyAlignment="1" applyProtection="1">
      <alignment horizontal="center" shrinkToFit="1"/>
      <protection hidden="1"/>
    </xf>
    <xf numFmtId="0" fontId="2" fillId="4" borderId="0" xfId="0" applyFont="1" applyFill="1" applyBorder="1" applyAlignment="1" applyProtection="1">
      <alignment shrinkToFit="1"/>
      <protection hidden="1"/>
    </xf>
    <xf numFmtId="0" fontId="0" fillId="4" borderId="0" xfId="0" applyFill="1" applyBorder="1" applyAlignment="1" applyProtection="1">
      <alignment shrinkToFit="1"/>
      <protection hidden="1"/>
    </xf>
    <xf numFmtId="0" fontId="0" fillId="4" borderId="15" xfId="0" applyFill="1" applyBorder="1" applyAlignment="1" applyProtection="1">
      <alignment shrinkToFit="1"/>
      <protection hidden="1"/>
    </xf>
    <xf numFmtId="0" fontId="0" fillId="0" borderId="2" xfId="0" applyNumberFormat="1" applyFont="1" applyBorder="1" applyAlignment="1" applyProtection="1">
      <alignment horizontal="center" shrinkToFit="1"/>
      <protection hidden="1"/>
    </xf>
    <xf numFmtId="0" fontId="0" fillId="0" borderId="3" xfId="0" applyNumberFormat="1" applyFont="1" applyBorder="1" applyAlignment="1" applyProtection="1">
      <alignment horizontal="center" shrinkToFit="1"/>
      <protection hidden="1"/>
    </xf>
    <xf numFmtId="0" fontId="0" fillId="4" borderId="0" xfId="0" applyFill="1" applyBorder="1" applyAlignment="1" applyProtection="1">
      <alignment horizontal="center" shrinkToFit="1"/>
      <protection hidden="1"/>
    </xf>
    <xf numFmtId="0" fontId="10" fillId="4" borderId="0" xfId="0" applyFont="1" applyFill="1" applyBorder="1" applyAlignment="1" applyProtection="1">
      <alignment vertical="top" wrapText="1"/>
      <protection hidden="1"/>
    </xf>
    <xf numFmtId="0" fontId="13" fillId="4" borderId="0" xfId="0" applyFont="1" applyFill="1" applyBorder="1" applyAlignment="1" applyProtection="1">
      <alignment vertical="center" wrapText="1"/>
      <protection hidden="1"/>
    </xf>
    <xf numFmtId="0" fontId="7" fillId="4" borderId="0" xfId="0" applyFont="1" applyFill="1" applyBorder="1" applyAlignment="1" applyProtection="1">
      <alignment horizontal="center" vertical="center" shrinkToFit="1"/>
      <protection hidden="1"/>
    </xf>
    <xf numFmtId="0" fontId="6" fillId="4" borderId="0" xfId="0" applyFont="1" applyFill="1" applyBorder="1" applyAlignment="1" applyProtection="1">
      <alignment horizontal="left" vertical="center" wrapText="1"/>
      <protection hidden="1"/>
    </xf>
    <xf numFmtId="0" fontId="24" fillId="0" borderId="3" xfId="0" applyFont="1" applyBorder="1" applyAlignment="1" applyProtection="1">
      <alignment horizontal="center" shrinkToFit="1"/>
      <protection hidden="1"/>
    </xf>
    <xf numFmtId="40" fontId="0" fillId="0" borderId="2" xfId="0" applyNumberFormat="1" applyFont="1" applyBorder="1" applyAlignment="1" applyProtection="1">
      <alignment horizontal="center" shrinkToFit="1"/>
      <protection hidden="1"/>
    </xf>
    <xf numFmtId="40" fontId="0" fillId="0" borderId="4" xfId="0" applyNumberFormat="1" applyFont="1" applyBorder="1" applyAlignment="1" applyProtection="1">
      <alignment horizontal="center" shrinkToFit="1"/>
      <protection hidden="1"/>
    </xf>
    <xf numFmtId="40" fontId="0" fillId="0" borderId="3" xfId="0" applyNumberFormat="1" applyFont="1"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11" borderId="5" xfId="0" applyFill="1" applyBorder="1" applyAlignment="1" applyProtection="1">
      <alignment horizontal="center" shrinkToFit="1"/>
      <protection hidden="1"/>
    </xf>
    <xf numFmtId="0" fontId="0" fillId="11" borderId="2" xfId="0" applyFill="1" applyBorder="1" applyAlignment="1" applyProtection="1">
      <alignment shrinkToFit="1"/>
      <protection hidden="1"/>
    </xf>
    <xf numFmtId="0" fontId="8" fillId="11" borderId="2" xfId="0" applyFont="1" applyFill="1" applyBorder="1" applyAlignment="1" applyProtection="1">
      <alignment horizontal="center" shrinkToFit="1"/>
      <protection hidden="1"/>
    </xf>
    <xf numFmtId="0" fontId="0" fillId="11" borderId="6" xfId="0" applyFill="1" applyBorder="1" applyAlignment="1" applyProtection="1">
      <alignment horizontal="center" shrinkToFit="1"/>
      <protection hidden="1"/>
    </xf>
    <xf numFmtId="8" fontId="0" fillId="11" borderId="2" xfId="0" applyNumberFormat="1" applyFill="1" applyBorder="1" applyAlignment="1" applyProtection="1">
      <alignment horizontal="right" shrinkToFit="1"/>
      <protection hidden="1"/>
    </xf>
    <xf numFmtId="0" fontId="0" fillId="11" borderId="2" xfId="0" applyFill="1" applyBorder="1" applyAlignment="1" applyProtection="1">
      <alignment horizontal="center" shrinkToFit="1"/>
      <protection hidden="1"/>
    </xf>
    <xf numFmtId="0" fontId="0" fillId="11" borderId="7" xfId="0" applyFill="1" applyBorder="1" applyAlignment="1" applyProtection="1">
      <alignment horizontal="center" shrinkToFit="1"/>
      <protection hidden="1"/>
    </xf>
    <xf numFmtId="0" fontId="0" fillId="11" borderId="8" xfId="0" applyFill="1" applyBorder="1" applyAlignment="1" applyProtection="1">
      <alignment horizontal="center" shrinkToFit="1"/>
      <protection hidden="1"/>
    </xf>
    <xf numFmtId="0" fontId="0" fillId="11" borderId="4" xfId="0" applyFill="1" applyBorder="1" applyAlignment="1" applyProtection="1">
      <alignment shrinkToFit="1"/>
      <protection hidden="1"/>
    </xf>
    <xf numFmtId="0" fontId="8" fillId="11" borderId="4" xfId="0" applyFont="1" applyFill="1" applyBorder="1" applyAlignment="1" applyProtection="1">
      <alignment horizontal="center" shrinkToFit="1"/>
      <protection hidden="1"/>
    </xf>
    <xf numFmtId="0" fontId="0" fillId="11" borderId="0" xfId="0" applyFill="1" applyBorder="1" applyAlignment="1" applyProtection="1">
      <alignment horizontal="center" shrinkToFit="1"/>
      <protection hidden="1"/>
    </xf>
    <xf numFmtId="8" fontId="0" fillId="11" borderId="4" xfId="0" applyNumberFormat="1" applyFill="1" applyBorder="1" applyAlignment="1" applyProtection="1">
      <alignment horizontal="right" shrinkToFit="1"/>
      <protection hidden="1"/>
    </xf>
    <xf numFmtId="0" fontId="0" fillId="11" borderId="4" xfId="0" applyFill="1" applyBorder="1" applyAlignment="1" applyProtection="1">
      <alignment horizontal="center" shrinkToFit="1"/>
      <protection hidden="1"/>
    </xf>
    <xf numFmtId="0" fontId="0" fillId="11" borderId="9" xfId="0" applyFill="1" applyBorder="1" applyAlignment="1" applyProtection="1">
      <alignment horizontal="center" shrinkToFit="1"/>
      <protection hidden="1"/>
    </xf>
    <xf numFmtId="0" fontId="0" fillId="11" borderId="10" xfId="0" applyFill="1" applyBorder="1" applyAlignment="1" applyProtection="1">
      <alignment horizontal="center" shrinkToFit="1"/>
      <protection hidden="1"/>
    </xf>
    <xf numFmtId="0" fontId="0" fillId="11" borderId="3" xfId="0" applyFill="1" applyBorder="1" applyAlignment="1" applyProtection="1">
      <alignment shrinkToFit="1"/>
      <protection hidden="1"/>
    </xf>
    <xf numFmtId="0" fontId="8" fillId="11" borderId="3" xfId="0" applyFont="1" applyFill="1" applyBorder="1" applyAlignment="1" applyProtection="1">
      <alignment horizontal="center" shrinkToFit="1"/>
      <protection hidden="1"/>
    </xf>
    <xf numFmtId="0" fontId="0" fillId="11" borderId="11" xfId="0" applyFill="1" applyBorder="1" applyAlignment="1" applyProtection="1">
      <alignment horizontal="center" shrinkToFit="1"/>
      <protection hidden="1"/>
    </xf>
    <xf numFmtId="8" fontId="0" fillId="11" borderId="3" xfId="0" applyNumberFormat="1" applyFill="1" applyBorder="1" applyAlignment="1" applyProtection="1">
      <alignment horizontal="right" shrinkToFit="1"/>
      <protection hidden="1"/>
    </xf>
    <xf numFmtId="0" fontId="0" fillId="11" borderId="3" xfId="0" applyFill="1" applyBorder="1" applyAlignment="1" applyProtection="1">
      <alignment horizontal="center" shrinkToFit="1"/>
      <protection hidden="1"/>
    </xf>
    <xf numFmtId="0" fontId="0" fillId="11" borderId="12" xfId="0" applyFill="1" applyBorder="1" applyAlignment="1" applyProtection="1">
      <alignment horizontal="center" shrinkToFit="1"/>
      <protection hidden="1"/>
    </xf>
    <xf numFmtId="0" fontId="2" fillId="11" borderId="2" xfId="0" applyFont="1" applyFill="1" applyBorder="1" applyAlignment="1" applyProtection="1">
      <alignment horizontal="center" shrinkToFit="1"/>
      <protection hidden="1"/>
    </xf>
    <xf numFmtId="0" fontId="2" fillId="11" borderId="4" xfId="0" applyFont="1" applyFill="1" applyBorder="1" applyAlignment="1" applyProtection="1">
      <alignment horizontal="center" shrinkToFit="1"/>
      <protection hidden="1"/>
    </xf>
    <xf numFmtId="0" fontId="2" fillId="11" borderId="3" xfId="0" applyFont="1" applyFill="1" applyBorder="1" applyAlignment="1" applyProtection="1">
      <alignment horizontal="center" shrinkToFit="1"/>
      <protection hidden="1"/>
    </xf>
    <xf numFmtId="10" fontId="0" fillId="11" borderId="2" xfId="0" applyNumberFormat="1" applyFill="1" applyBorder="1" applyAlignment="1" applyProtection="1">
      <alignment horizontal="center" shrinkToFit="1"/>
      <protection hidden="1"/>
    </xf>
    <xf numFmtId="10" fontId="0" fillId="11" borderId="4" xfId="0" applyNumberFormat="1" applyFill="1" applyBorder="1" applyAlignment="1" applyProtection="1">
      <alignment horizontal="center" shrinkToFit="1"/>
      <protection hidden="1"/>
    </xf>
    <xf numFmtId="10" fontId="0" fillId="11" borderId="3" xfId="0" applyNumberFormat="1" applyFill="1" applyBorder="1" applyAlignment="1" applyProtection="1">
      <alignment horizontal="center" shrinkToFit="1"/>
      <protection hidden="1"/>
    </xf>
    <xf numFmtId="0" fontId="0" fillId="0" borderId="5" xfId="0" applyBorder="1" applyAlignment="1" applyProtection="1">
      <alignment horizontal="left" vertical="top" wrapText="1"/>
      <protection hidden="1"/>
    </xf>
    <xf numFmtId="0" fontId="0" fillId="0" borderId="6" xfId="0" applyBorder="1" applyAlignment="1" applyProtection="1">
      <alignment horizontal="left" vertical="top" wrapText="1"/>
      <protection hidden="1"/>
    </xf>
    <xf numFmtId="0" fontId="0" fillId="0" borderId="7" xfId="0" applyBorder="1" applyAlignment="1" applyProtection="1">
      <alignment horizontal="left" vertical="top" wrapText="1"/>
      <protection hidden="1"/>
    </xf>
    <xf numFmtId="0" fontId="0" fillId="0" borderId="8"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23" fillId="9" borderId="5" xfId="0" applyFont="1" applyFill="1" applyBorder="1" applyAlignment="1" applyProtection="1">
      <alignment horizontal="center" vertical="center" shrinkToFit="1"/>
      <protection hidden="1"/>
    </xf>
    <xf numFmtId="0" fontId="23" fillId="9" borderId="6" xfId="0" applyFont="1" applyFill="1" applyBorder="1" applyAlignment="1" applyProtection="1">
      <alignment horizontal="center" vertical="center" shrinkToFit="1"/>
      <protection hidden="1"/>
    </xf>
    <xf numFmtId="0" fontId="23" fillId="9" borderId="7" xfId="0" applyFont="1" applyFill="1" applyBorder="1" applyAlignment="1" applyProtection="1">
      <alignment horizontal="center" vertical="center" shrinkToFit="1"/>
      <protection hidden="1"/>
    </xf>
    <xf numFmtId="0" fontId="23" fillId="9" borderId="10" xfId="0" applyFont="1" applyFill="1" applyBorder="1" applyAlignment="1" applyProtection="1">
      <alignment horizontal="center" vertical="center" shrinkToFit="1"/>
      <protection hidden="1"/>
    </xf>
    <xf numFmtId="0" fontId="23" fillId="9" borderId="11" xfId="0" applyFont="1" applyFill="1" applyBorder="1" applyAlignment="1" applyProtection="1">
      <alignment horizontal="center" vertical="center" shrinkToFit="1"/>
      <protection hidden="1"/>
    </xf>
    <xf numFmtId="0" fontId="23" fillId="9" borderId="12" xfId="0" applyFont="1" applyFill="1" applyBorder="1" applyAlignment="1" applyProtection="1">
      <alignment horizontal="center" vertic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21" fillId="4" borderId="0" xfId="0" applyFont="1" applyFill="1" applyAlignment="1" applyProtection="1">
      <alignment horizontal="right" shrinkToFit="1"/>
      <protection hidden="1"/>
    </xf>
    <xf numFmtId="0" fontId="0" fillId="0" borderId="5" xfId="0"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0" xfId="0" applyBorder="1" applyAlignment="1" applyProtection="1">
      <alignment horizontal="left" vertical="center" wrapText="1"/>
      <protection hidden="1"/>
    </xf>
    <xf numFmtId="0" fontId="0" fillId="0" borderId="9"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0" fontId="0" fillId="0" borderId="11" xfId="0"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13" fillId="0" borderId="5" xfId="0" applyFont="1" applyBorder="1" applyAlignment="1" applyProtection="1">
      <alignment horizontal="center" vertical="center" wrapText="1"/>
      <protection hidden="1"/>
    </xf>
    <xf numFmtId="0" fontId="13" fillId="0" borderId="6" xfId="0" applyFont="1" applyBorder="1" applyAlignment="1" applyProtection="1">
      <alignment horizontal="center" vertical="center" wrapText="1"/>
      <protection hidden="1"/>
    </xf>
    <xf numFmtId="0" fontId="13" fillId="0" borderId="7" xfId="0" applyFont="1" applyBorder="1" applyAlignment="1" applyProtection="1">
      <alignment horizontal="center" vertical="center" wrapText="1"/>
      <protection hidden="1"/>
    </xf>
    <xf numFmtId="0" fontId="13" fillId="0" borderId="8" xfId="0" applyFont="1" applyBorder="1" applyAlignment="1" applyProtection="1">
      <alignment horizontal="center" vertical="center" wrapText="1"/>
      <protection hidden="1"/>
    </xf>
    <xf numFmtId="0" fontId="13" fillId="0" borderId="0" xfId="0" applyFont="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22" fillId="3" borderId="5" xfId="0" applyFont="1" applyFill="1" applyBorder="1" applyAlignment="1" applyProtection="1">
      <alignment horizontal="center" vertical="center" wrapText="1"/>
      <protection hidden="1"/>
    </xf>
    <xf numFmtId="0" fontId="22" fillId="3" borderId="6" xfId="0" applyFont="1" applyFill="1" applyBorder="1" applyAlignment="1" applyProtection="1">
      <alignment horizontal="center" vertical="center" wrapText="1"/>
      <protection hidden="1"/>
    </xf>
    <xf numFmtId="0" fontId="22" fillId="3" borderId="7" xfId="0" applyFont="1" applyFill="1" applyBorder="1" applyAlignment="1" applyProtection="1">
      <alignment horizontal="center" vertical="center" wrapText="1"/>
      <protection hidden="1"/>
    </xf>
    <xf numFmtId="0" fontId="22" fillId="3" borderId="8" xfId="0" applyFont="1" applyFill="1" applyBorder="1" applyAlignment="1" applyProtection="1">
      <alignment horizontal="center" vertical="center" wrapText="1"/>
      <protection hidden="1"/>
    </xf>
    <xf numFmtId="0" fontId="22" fillId="3" borderId="0" xfId="0" applyFont="1" applyFill="1" applyBorder="1" applyAlignment="1" applyProtection="1">
      <alignment horizontal="center" vertical="center" wrapText="1"/>
      <protection hidden="1"/>
    </xf>
    <xf numFmtId="0" fontId="22" fillId="3" borderId="9" xfId="0" applyFont="1" applyFill="1" applyBorder="1" applyAlignment="1" applyProtection="1">
      <alignment horizontal="center" vertical="center" wrapText="1"/>
      <protection hidden="1"/>
    </xf>
    <xf numFmtId="0" fontId="22" fillId="3" borderId="10" xfId="0" applyFont="1" applyFill="1" applyBorder="1" applyAlignment="1" applyProtection="1">
      <alignment horizontal="center" vertical="center" wrapText="1"/>
      <protection hidden="1"/>
    </xf>
    <xf numFmtId="0" fontId="22" fillId="3" borderId="11" xfId="0" applyFont="1" applyFill="1" applyBorder="1" applyAlignment="1" applyProtection="1">
      <alignment horizontal="center" vertical="center" wrapText="1"/>
      <protection hidden="1"/>
    </xf>
    <xf numFmtId="0" fontId="22" fillId="3" borderId="12" xfId="0" applyFont="1" applyFill="1" applyBorder="1" applyAlignment="1" applyProtection="1">
      <alignment horizontal="center" vertical="center" wrapText="1"/>
      <protection hidden="1"/>
    </xf>
    <xf numFmtId="0" fontId="1" fillId="10" borderId="13" xfId="1" applyFont="1" applyFill="1" applyBorder="1" applyAlignment="1" applyProtection="1">
      <alignment horizontal="center" shrinkToFit="1"/>
      <protection hidden="1"/>
    </xf>
    <xf numFmtId="0" fontId="1" fillId="10" borderId="15" xfId="1" applyFont="1" applyFill="1" applyBorder="1" applyAlignment="1" applyProtection="1">
      <alignment horizontal="center" shrinkToFit="1"/>
      <protection hidden="1"/>
    </xf>
    <xf numFmtId="0" fontId="1" fillId="10" borderId="14" xfId="1" applyFont="1" applyFill="1" applyBorder="1" applyAlignment="1" applyProtection="1">
      <alignment horizontal="center" shrinkToFit="1"/>
      <protection hidden="1"/>
    </xf>
    <xf numFmtId="0" fontId="20" fillId="2" borderId="5" xfId="0" applyFont="1" applyFill="1" applyBorder="1" applyAlignment="1" applyProtection="1">
      <alignment horizontal="center" vertical="center" shrinkToFit="1"/>
      <protection hidden="1"/>
    </xf>
    <xf numFmtId="0" fontId="20" fillId="2" borderId="6" xfId="0" applyFont="1" applyFill="1" applyBorder="1" applyAlignment="1" applyProtection="1">
      <alignment horizontal="center" vertical="center" shrinkToFit="1"/>
      <protection hidden="1"/>
    </xf>
    <xf numFmtId="0" fontId="20" fillId="2" borderId="7" xfId="0" applyFont="1" applyFill="1" applyBorder="1" applyAlignment="1" applyProtection="1">
      <alignment horizontal="center" vertical="center" shrinkToFit="1"/>
      <protection hidden="1"/>
    </xf>
    <xf numFmtId="0" fontId="20" fillId="2" borderId="10" xfId="0" applyFont="1" applyFill="1" applyBorder="1" applyAlignment="1" applyProtection="1">
      <alignment horizontal="center" vertical="center" shrinkToFit="1"/>
      <protection hidden="1"/>
    </xf>
    <xf numFmtId="0" fontId="20" fillId="2" borderId="11" xfId="0" applyFont="1" applyFill="1" applyBorder="1" applyAlignment="1" applyProtection="1">
      <alignment horizontal="center" vertical="center" shrinkToFit="1"/>
      <protection hidden="1"/>
    </xf>
    <xf numFmtId="0" fontId="20" fillId="2" borderId="12" xfId="0" applyFont="1" applyFill="1" applyBorder="1" applyAlignment="1" applyProtection="1">
      <alignment horizontal="center" vertical="center" shrinkToFit="1"/>
      <protection hidden="1"/>
    </xf>
    <xf numFmtId="0" fontId="19" fillId="0" borderId="5" xfId="0" applyNumberFormat="1" applyFont="1" applyBorder="1" applyAlignment="1" applyProtection="1">
      <alignment horizontal="center" vertical="center" shrinkToFit="1"/>
      <protection locked="0"/>
    </xf>
    <xf numFmtId="0" fontId="19" fillId="0" borderId="6" xfId="0" applyNumberFormat="1" applyFont="1" applyBorder="1" applyAlignment="1" applyProtection="1">
      <alignment horizontal="center" vertical="center" shrinkToFit="1"/>
      <protection locked="0"/>
    </xf>
    <xf numFmtId="0" fontId="19" fillId="0" borderId="7" xfId="0" applyNumberFormat="1" applyFont="1" applyBorder="1" applyAlignment="1" applyProtection="1">
      <alignment horizontal="center" vertical="center" shrinkToFit="1"/>
      <protection locked="0"/>
    </xf>
    <xf numFmtId="0" fontId="19" fillId="0" borderId="10" xfId="0" applyNumberFormat="1" applyFont="1" applyBorder="1" applyAlignment="1" applyProtection="1">
      <alignment horizontal="center" vertical="center" shrinkToFit="1"/>
      <protection locked="0"/>
    </xf>
    <xf numFmtId="0" fontId="19" fillId="0" borderId="11" xfId="0" applyNumberFormat="1" applyFont="1" applyBorder="1" applyAlignment="1" applyProtection="1">
      <alignment horizontal="center" vertical="center" shrinkToFit="1"/>
      <protection locked="0"/>
    </xf>
    <xf numFmtId="0" fontId="19" fillId="0" borderId="12" xfId="0" applyNumberFormat="1" applyFont="1" applyBorder="1" applyAlignment="1" applyProtection="1">
      <alignment horizontal="center" vertical="center" shrinkToFit="1"/>
      <protection locked="0"/>
    </xf>
    <xf numFmtId="0" fontId="6" fillId="0" borderId="5"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6" fillId="0" borderId="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6" fillId="0" borderId="11" xfId="0" applyFont="1" applyBorder="1" applyAlignment="1" applyProtection="1">
      <alignment horizontal="left" vertical="center" wrapText="1"/>
      <protection hidden="1"/>
    </xf>
    <xf numFmtId="0" fontId="6" fillId="0" borderId="12" xfId="0" applyFont="1" applyBorder="1" applyAlignment="1" applyProtection="1">
      <alignment horizontal="left" vertical="center" wrapText="1"/>
      <protection hidden="1"/>
    </xf>
    <xf numFmtId="0" fontId="7" fillId="4" borderId="6" xfId="0" applyFont="1" applyFill="1" applyBorder="1" applyAlignment="1" applyProtection="1">
      <alignment horizontal="center" vertical="center" shrinkToFit="1"/>
      <protection hidden="1"/>
    </xf>
    <xf numFmtId="0" fontId="18" fillId="0" borderId="5" xfId="0" applyFont="1" applyBorder="1" applyAlignment="1" applyProtection="1">
      <alignment horizontal="center" vertical="center" shrinkToFit="1"/>
      <protection hidden="1"/>
    </xf>
    <xf numFmtId="0" fontId="18" fillId="0" borderId="6" xfId="0" applyFont="1" applyBorder="1" applyAlignment="1" applyProtection="1">
      <alignment horizontal="center" vertical="center" shrinkToFit="1"/>
      <protection hidden="1"/>
    </xf>
    <xf numFmtId="0" fontId="18" fillId="0" borderId="7" xfId="0" applyFont="1" applyBorder="1" applyAlignment="1" applyProtection="1">
      <alignment horizontal="center" vertical="center" shrinkToFit="1"/>
      <protection hidden="1"/>
    </xf>
    <xf numFmtId="0" fontId="18" fillId="0" borderId="10" xfId="0" applyFont="1" applyBorder="1" applyAlignment="1" applyProtection="1">
      <alignment horizontal="center" vertical="center" shrinkToFit="1"/>
      <protection hidden="1"/>
    </xf>
    <xf numFmtId="0" fontId="18" fillId="0" borderId="11" xfId="0" applyFont="1" applyBorder="1" applyAlignment="1" applyProtection="1">
      <alignment horizontal="center" vertical="center" shrinkToFit="1"/>
      <protection hidden="1"/>
    </xf>
    <xf numFmtId="0" fontId="18" fillId="0" borderId="12" xfId="0" applyFont="1" applyBorder="1" applyAlignment="1" applyProtection="1">
      <alignment horizontal="center" vertical="center" shrinkToFit="1"/>
      <protection hidden="1"/>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10" fontId="0" fillId="0" borderId="8" xfId="0" applyNumberFormat="1" applyBorder="1" applyAlignment="1" applyProtection="1">
      <alignment horizontal="center" shrinkToFit="1"/>
      <protection locked="0"/>
    </xf>
    <xf numFmtId="10" fontId="0" fillId="0" borderId="0" xfId="0" applyNumberFormat="1" applyBorder="1" applyAlignment="1" applyProtection="1">
      <alignment horizontal="center" shrinkToFit="1"/>
      <protection locked="0"/>
    </xf>
    <xf numFmtId="10" fontId="0" fillId="0" borderId="9" xfId="0" applyNumberFormat="1"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10" fontId="0" fillId="0" borderId="10" xfId="0" applyNumberFormat="1" applyBorder="1" applyAlignment="1" applyProtection="1">
      <alignment horizontal="center" shrinkToFit="1"/>
      <protection locked="0"/>
    </xf>
    <xf numFmtId="10" fontId="0" fillId="0" borderId="11" xfId="0" applyNumberFormat="1" applyBorder="1" applyAlignment="1" applyProtection="1">
      <alignment horizontal="center" shrinkToFit="1"/>
      <protection locked="0"/>
    </xf>
    <xf numFmtId="10" fontId="0" fillId="0" borderId="12" xfId="0" applyNumberFormat="1"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10" fontId="0" fillId="0" borderId="5" xfId="0" applyNumberFormat="1" applyBorder="1" applyAlignment="1" applyProtection="1">
      <alignment horizontal="center" shrinkToFit="1"/>
      <protection locked="0"/>
    </xf>
    <xf numFmtId="10" fontId="0" fillId="0" borderId="6" xfId="0" applyNumberFormat="1" applyBorder="1" applyAlignment="1" applyProtection="1">
      <alignment horizontal="center" shrinkToFit="1"/>
      <protection locked="0"/>
    </xf>
    <xf numFmtId="10" fontId="0" fillId="0" borderId="7" xfId="0" applyNumberFormat="1" applyBorder="1" applyAlignment="1" applyProtection="1">
      <alignment horizontal="center" shrinkToFit="1"/>
      <protection locked="0"/>
    </xf>
    <xf numFmtId="10" fontId="19" fillId="0" borderId="5" xfId="0" applyNumberFormat="1" applyFont="1" applyBorder="1" applyAlignment="1" applyProtection="1">
      <alignment horizontal="center" vertical="center" shrinkToFit="1"/>
      <protection locked="0"/>
    </xf>
    <xf numFmtId="10" fontId="19" fillId="0" borderId="6" xfId="0" applyNumberFormat="1" applyFont="1" applyBorder="1" applyAlignment="1" applyProtection="1">
      <alignment horizontal="center" vertical="center" shrinkToFit="1"/>
      <protection locked="0"/>
    </xf>
    <xf numFmtId="10" fontId="19" fillId="0" borderId="7" xfId="0" applyNumberFormat="1" applyFont="1" applyBorder="1" applyAlignment="1" applyProtection="1">
      <alignment horizontal="center" vertical="center" shrinkToFit="1"/>
      <protection locked="0"/>
    </xf>
    <xf numFmtId="10" fontId="19" fillId="0" borderId="10" xfId="0" applyNumberFormat="1" applyFont="1" applyBorder="1" applyAlignment="1" applyProtection="1">
      <alignment horizontal="center" vertical="center" shrinkToFit="1"/>
      <protection locked="0"/>
    </xf>
    <xf numFmtId="10" fontId="19" fillId="0" borderId="11" xfId="0" applyNumberFormat="1" applyFont="1" applyBorder="1" applyAlignment="1" applyProtection="1">
      <alignment horizontal="center" vertical="center" shrinkToFit="1"/>
      <protection locked="0"/>
    </xf>
    <xf numFmtId="10" fontId="19" fillId="0" borderId="12" xfId="0" applyNumberFormat="1" applyFont="1" applyBorder="1" applyAlignment="1" applyProtection="1">
      <alignment horizontal="center" vertical="center" shrinkToFit="1"/>
      <protection locked="0"/>
    </xf>
    <xf numFmtId="0" fontId="1" fillId="2" borderId="2"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9" fillId="0" borderId="5" xfId="0" applyFont="1" applyBorder="1" applyAlignment="1" applyProtection="1">
      <alignment horizontal="center" vertical="center" shrinkToFit="1"/>
      <protection locked="0"/>
    </xf>
    <xf numFmtId="0" fontId="19" fillId="0" borderId="6" xfId="0" applyFont="1" applyBorder="1" applyAlignment="1" applyProtection="1">
      <alignment horizontal="center" vertical="center" shrinkToFit="1"/>
      <protection locked="0"/>
    </xf>
    <xf numFmtId="0" fontId="19" fillId="0" borderId="7" xfId="0" applyFont="1" applyBorder="1" applyAlignment="1" applyProtection="1">
      <alignment horizontal="center" vertical="center" shrinkToFit="1"/>
      <protection locked="0"/>
    </xf>
    <xf numFmtId="0" fontId="19" fillId="0" borderId="10"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4" fillId="0" borderId="11" xfId="0" applyFont="1" applyBorder="1" applyAlignment="1" applyProtection="1">
      <alignment horizontal="center" shrinkToFit="1"/>
      <protection hidden="1"/>
    </xf>
    <xf numFmtId="0" fontId="20" fillId="9" borderId="5" xfId="0" applyFont="1" applyFill="1" applyBorder="1" applyAlignment="1" applyProtection="1">
      <alignment horizontal="center" vertical="center" shrinkToFit="1"/>
      <protection hidden="1"/>
    </xf>
    <xf numFmtId="0" fontId="20" fillId="9" borderId="6" xfId="0" applyFont="1" applyFill="1" applyBorder="1" applyAlignment="1" applyProtection="1">
      <alignment horizontal="center" vertical="center" shrinkToFit="1"/>
      <protection hidden="1"/>
    </xf>
    <xf numFmtId="0" fontId="20" fillId="9" borderId="7" xfId="0" applyFont="1" applyFill="1" applyBorder="1" applyAlignment="1" applyProtection="1">
      <alignment horizontal="center" vertical="center" shrinkToFit="1"/>
      <protection hidden="1"/>
    </xf>
    <xf numFmtId="0" fontId="20" fillId="9" borderId="10" xfId="0" applyFont="1" applyFill="1" applyBorder="1" applyAlignment="1" applyProtection="1">
      <alignment horizontal="center" vertical="center" shrinkToFit="1"/>
      <protection hidden="1"/>
    </xf>
    <xf numFmtId="0" fontId="20" fillId="9" borderId="11" xfId="0" applyFont="1" applyFill="1" applyBorder="1" applyAlignment="1" applyProtection="1">
      <alignment horizontal="center" vertical="center" shrinkToFit="1"/>
      <protection hidden="1"/>
    </xf>
    <xf numFmtId="0" fontId="20" fillId="9" borderId="12" xfId="0" applyFont="1" applyFill="1" applyBorder="1" applyAlignment="1" applyProtection="1">
      <alignment horizontal="center" vertical="center" shrinkToFit="1"/>
      <protection hidden="1"/>
    </xf>
    <xf numFmtId="0" fontId="19" fillId="6" borderId="5" xfId="0" applyFont="1" applyFill="1" applyBorder="1" applyAlignment="1" applyProtection="1">
      <alignment horizontal="center" vertical="center" shrinkToFit="1"/>
      <protection hidden="1"/>
    </xf>
    <xf numFmtId="0" fontId="19" fillId="6" borderId="6" xfId="0" applyFont="1" applyFill="1" applyBorder="1" applyAlignment="1" applyProtection="1">
      <alignment horizontal="center" vertical="center" shrinkToFit="1"/>
      <protection hidden="1"/>
    </xf>
    <xf numFmtId="0" fontId="19" fillId="6" borderId="7" xfId="0" applyFont="1" applyFill="1" applyBorder="1" applyAlignment="1" applyProtection="1">
      <alignment horizontal="center" vertical="center" shrinkToFit="1"/>
      <protection hidden="1"/>
    </xf>
    <xf numFmtId="0" fontId="19" fillId="6" borderId="10" xfId="0" applyFont="1" applyFill="1" applyBorder="1" applyAlignment="1" applyProtection="1">
      <alignment horizontal="center" vertical="center" shrinkToFit="1"/>
      <protection hidden="1"/>
    </xf>
    <xf numFmtId="0" fontId="19" fillId="6" borderId="11" xfId="0" applyFont="1" applyFill="1" applyBorder="1" applyAlignment="1" applyProtection="1">
      <alignment horizontal="center" vertical="center" shrinkToFit="1"/>
      <protection hidden="1"/>
    </xf>
    <xf numFmtId="0" fontId="19" fillId="6" borderId="12" xfId="0" applyFont="1" applyFill="1" applyBorder="1" applyAlignment="1" applyProtection="1">
      <alignment horizontal="center" vertical="center" shrinkToFit="1"/>
      <protection hidden="1"/>
    </xf>
    <xf numFmtId="0" fontId="5" fillId="2" borderId="2"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6" fillId="0" borderId="5" xfId="0" applyFont="1" applyBorder="1" applyAlignment="1" applyProtection="1">
      <alignment horizontal="left" vertical="top" wrapText="1"/>
      <protection hidden="1"/>
    </xf>
    <xf numFmtId="0" fontId="6" fillId="0" borderId="6" xfId="0" applyFont="1" applyBorder="1" applyAlignment="1" applyProtection="1">
      <alignment horizontal="left" vertical="top" wrapText="1"/>
      <protection hidden="1"/>
    </xf>
    <xf numFmtId="0" fontId="6" fillId="0" borderId="7" xfId="0" applyFont="1" applyBorder="1" applyAlignment="1" applyProtection="1">
      <alignment horizontal="left" vertical="top" wrapText="1"/>
      <protection hidden="1"/>
    </xf>
    <xf numFmtId="0" fontId="6" fillId="0" borderId="8" xfId="0" applyFont="1" applyBorder="1" applyAlignment="1" applyProtection="1">
      <alignment horizontal="left" vertical="top" wrapText="1"/>
      <protection hidden="1"/>
    </xf>
    <xf numFmtId="0" fontId="6" fillId="0" borderId="0" xfId="0" applyFont="1" applyBorder="1" applyAlignment="1" applyProtection="1">
      <alignment horizontal="left" vertical="top" wrapText="1"/>
      <protection hidden="1"/>
    </xf>
    <xf numFmtId="0" fontId="6" fillId="0" borderId="9" xfId="0" applyFont="1" applyBorder="1" applyAlignment="1" applyProtection="1">
      <alignment horizontal="left" vertical="top" wrapText="1"/>
      <protection hidden="1"/>
    </xf>
    <xf numFmtId="0" fontId="6" fillId="0" borderId="10" xfId="0" applyFont="1" applyBorder="1" applyAlignment="1" applyProtection="1">
      <alignment horizontal="left" vertical="top" wrapText="1"/>
      <protection hidden="1"/>
    </xf>
    <xf numFmtId="0" fontId="6" fillId="0" borderId="11" xfId="0" applyFont="1" applyBorder="1" applyAlignment="1" applyProtection="1">
      <alignment horizontal="left" vertical="top" wrapText="1"/>
      <protection hidden="1"/>
    </xf>
    <xf numFmtId="0" fontId="6" fillId="0" borderId="12" xfId="0" applyFont="1" applyBorder="1" applyAlignment="1" applyProtection="1">
      <alignment horizontal="left" vertical="top" wrapText="1"/>
      <protection hidden="1"/>
    </xf>
    <xf numFmtId="0" fontId="9" fillId="4" borderId="11" xfId="0" applyFont="1" applyFill="1" applyBorder="1" applyAlignment="1" applyProtection="1">
      <alignment horizontal="left" shrinkToFit="1"/>
      <protection hidden="1"/>
    </xf>
    <xf numFmtId="0" fontId="10" fillId="4" borderId="5" xfId="0" applyFont="1" applyFill="1" applyBorder="1" applyAlignment="1" applyProtection="1">
      <alignment horizontal="left" vertical="top" wrapText="1"/>
      <protection hidden="1"/>
    </xf>
    <xf numFmtId="0" fontId="10" fillId="4" borderId="6" xfId="0" applyFont="1" applyFill="1" applyBorder="1" applyAlignment="1" applyProtection="1">
      <alignment horizontal="left" vertical="top" wrapText="1"/>
      <protection hidden="1"/>
    </xf>
    <xf numFmtId="0" fontId="10" fillId="4" borderId="7" xfId="0" applyFont="1" applyFill="1" applyBorder="1" applyAlignment="1" applyProtection="1">
      <alignment horizontal="left" vertical="top" wrapText="1"/>
      <protection hidden="1"/>
    </xf>
    <xf numFmtId="0" fontId="10" fillId="4" borderId="8" xfId="0" applyFont="1" applyFill="1" applyBorder="1" applyAlignment="1" applyProtection="1">
      <alignment horizontal="left" vertical="top" wrapText="1"/>
      <protection hidden="1"/>
    </xf>
    <xf numFmtId="0" fontId="10" fillId="4" borderId="0" xfId="0" applyFont="1" applyFill="1" applyBorder="1" applyAlignment="1" applyProtection="1">
      <alignment horizontal="left" vertical="top" wrapText="1"/>
      <protection hidden="1"/>
    </xf>
    <xf numFmtId="0" fontId="10" fillId="4" borderId="9" xfId="0" applyFont="1" applyFill="1" applyBorder="1" applyAlignment="1" applyProtection="1">
      <alignment horizontal="left" vertical="top" wrapText="1"/>
      <protection hidden="1"/>
    </xf>
    <xf numFmtId="0" fontId="10" fillId="4" borderId="10" xfId="0" applyFont="1" applyFill="1" applyBorder="1" applyAlignment="1" applyProtection="1">
      <alignment horizontal="left" vertical="top" wrapText="1"/>
      <protection hidden="1"/>
    </xf>
    <xf numFmtId="0" fontId="10" fillId="4" borderId="11" xfId="0" applyFont="1" applyFill="1" applyBorder="1" applyAlignment="1" applyProtection="1">
      <alignment horizontal="left" vertical="top" wrapText="1"/>
      <protection hidden="1"/>
    </xf>
    <xf numFmtId="0" fontId="10" fillId="4" borderId="12" xfId="0" applyFont="1" applyFill="1" applyBorder="1" applyAlignment="1" applyProtection="1">
      <alignment horizontal="left" vertical="top" wrapText="1"/>
      <protection hidden="1"/>
    </xf>
    <xf numFmtId="0" fontId="2" fillId="0" borderId="1" xfId="0" applyFont="1" applyBorder="1" applyAlignment="1" applyProtection="1">
      <alignment horizontal="center" shrinkToFit="1"/>
      <protection hidden="1"/>
    </xf>
    <xf numFmtId="0" fontId="2" fillId="4" borderId="13" xfId="0" applyFont="1" applyFill="1" applyBorder="1" applyAlignment="1" applyProtection="1">
      <alignment horizontal="center" shrinkToFit="1"/>
      <protection hidden="1"/>
    </xf>
    <xf numFmtId="0" fontId="2" fillId="4" borderId="14" xfId="0" applyFont="1" applyFill="1" applyBorder="1" applyAlignment="1" applyProtection="1">
      <alignment horizontal="center" shrinkToFit="1"/>
      <protection hidden="1"/>
    </xf>
    <xf numFmtId="0" fontId="5" fillId="2" borderId="5"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10" xfId="0" applyFont="1" applyFill="1" applyBorder="1" applyAlignment="1" applyProtection="1">
      <alignment horizontal="center" vertical="center" shrinkToFit="1"/>
      <protection hidden="1"/>
    </xf>
    <xf numFmtId="0" fontId="5" fillId="2" borderId="12" xfId="0" applyFont="1" applyFill="1" applyBorder="1" applyAlignment="1" applyProtection="1">
      <alignment horizontal="center" vertical="center" shrinkToFit="1"/>
      <protection hidden="1"/>
    </xf>
    <xf numFmtId="0" fontId="11" fillId="4" borderId="6" xfId="0" applyFont="1" applyFill="1" applyBorder="1" applyAlignment="1" applyProtection="1">
      <alignment horizontal="center" vertical="center" shrinkToFit="1"/>
      <protection hidden="1"/>
    </xf>
    <xf numFmtId="0" fontId="7" fillId="6" borderId="6" xfId="0" applyFont="1" applyFill="1" applyBorder="1" applyAlignment="1" applyProtection="1">
      <alignment horizontal="center" shrinkToFit="1"/>
      <protection hidden="1"/>
    </xf>
    <xf numFmtId="0" fontId="14" fillId="8" borderId="1" xfId="0" applyFont="1" applyFill="1" applyBorder="1" applyAlignment="1" applyProtection="1">
      <alignment horizontal="center" shrinkToFit="1"/>
      <protection hidden="1"/>
    </xf>
    <xf numFmtId="0" fontId="15" fillId="0" borderId="1" xfId="0" applyFont="1" applyBorder="1" applyAlignment="1" applyProtection="1">
      <alignment horizontal="center" shrinkToFit="1"/>
      <protection locked="0"/>
    </xf>
    <xf numFmtId="0" fontId="11" fillId="8" borderId="13" xfId="0" applyFont="1" applyFill="1" applyBorder="1" applyAlignment="1" applyProtection="1">
      <alignment horizontal="center" shrinkToFit="1"/>
      <protection hidden="1"/>
    </xf>
    <xf numFmtId="0" fontId="11" fillId="8" borderId="15" xfId="0" applyFont="1" applyFill="1" applyBorder="1" applyAlignment="1" applyProtection="1">
      <alignment horizontal="center" shrinkToFit="1"/>
      <protection hidden="1"/>
    </xf>
    <xf numFmtId="0" fontId="11" fillId="8" borderId="14" xfId="0" applyFont="1" applyFill="1" applyBorder="1" applyAlignment="1" applyProtection="1">
      <alignment horizontal="center" shrinkToFit="1"/>
      <protection hidden="1"/>
    </xf>
    <xf numFmtId="164" fontId="0" fillId="0" borderId="13" xfId="0" applyNumberFormat="1" applyBorder="1" applyAlignment="1" applyProtection="1">
      <alignment horizontal="center" shrinkToFit="1"/>
      <protection locked="0"/>
    </xf>
    <xf numFmtId="164" fontId="0" fillId="0" borderId="15" xfId="0" applyNumberFormat="1"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0" fontId="2" fillId="6" borderId="5" xfId="0" applyFont="1" applyFill="1" applyBorder="1" applyAlignment="1" applyProtection="1">
      <alignment horizontal="center" shrinkToFit="1"/>
      <protection hidden="1"/>
    </xf>
    <xf numFmtId="0" fontId="2" fillId="6" borderId="7" xfId="0" applyFont="1" applyFill="1" applyBorder="1" applyAlignment="1" applyProtection="1">
      <alignment horizont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2" fillId="0" borderId="10" xfId="0" applyFont="1" applyBorder="1" applyAlignment="1" applyProtection="1">
      <alignment horizontal="center" vertical="center" shrinkToFit="1"/>
      <protection hidden="1"/>
    </xf>
    <xf numFmtId="0" fontId="12" fillId="0" borderId="11"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164" fontId="2" fillId="4" borderId="0" xfId="0" applyNumberFormat="1" applyFont="1" applyFill="1" applyAlignment="1" applyProtection="1">
      <alignment horizontal="center" shrinkToFit="1"/>
      <protection hidden="1"/>
    </xf>
    <xf numFmtId="0" fontId="2" fillId="4" borderId="6" xfId="0" applyFont="1" applyFill="1" applyBorder="1" applyAlignment="1" applyProtection="1">
      <alignment horizontal="center" shrinkToFit="1"/>
      <protection hidden="1"/>
    </xf>
    <xf numFmtId="0" fontId="2" fillId="6" borderId="13" xfId="0" applyFont="1" applyFill="1" applyBorder="1" applyAlignment="1" applyProtection="1">
      <alignment horizontal="center" shrinkToFit="1"/>
      <protection hidden="1"/>
    </xf>
    <xf numFmtId="0" fontId="2" fillId="6" borderId="14" xfId="0" applyFont="1" applyFill="1" applyBorder="1" applyAlignment="1" applyProtection="1">
      <alignment horizontal="center" shrinkToFit="1"/>
      <protection hidden="1"/>
    </xf>
    <xf numFmtId="0" fontId="2" fillId="8" borderId="13" xfId="0" applyFont="1" applyFill="1" applyBorder="1" applyAlignment="1" applyProtection="1">
      <alignment horizontal="center" shrinkToFit="1"/>
      <protection hidden="1"/>
    </xf>
    <xf numFmtId="0" fontId="2" fillId="8" borderId="15" xfId="0" applyFont="1" applyFill="1" applyBorder="1" applyAlignment="1" applyProtection="1">
      <alignment horizontal="center" shrinkToFit="1"/>
      <protection hidden="1"/>
    </xf>
    <xf numFmtId="0" fontId="2" fillId="8"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164" fontId="2" fillId="4" borderId="0" xfId="0" applyNumberFormat="1" applyFont="1" applyFill="1" applyBorder="1" applyAlignment="1" applyProtection="1">
      <alignment horizontal="center" shrinkToFit="1"/>
      <protection hidden="1"/>
    </xf>
    <xf numFmtId="0" fontId="2" fillId="4" borderId="0" xfId="0" applyFont="1" applyFill="1" applyBorder="1" applyAlignment="1" applyProtection="1">
      <alignment horizontal="center" shrinkToFit="1"/>
      <protection hidden="1"/>
    </xf>
    <xf numFmtId="0" fontId="13" fillId="0" borderId="5"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13" fillId="0" borderId="10" xfId="0" applyFont="1" applyBorder="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13" fillId="0" borderId="12" xfId="0" applyFont="1" applyBorder="1" applyAlignment="1" applyProtection="1">
      <alignment horizontal="center" vertical="center" shrinkToFit="1"/>
      <protection hidden="1"/>
    </xf>
    <xf numFmtId="0" fontId="0" fillId="0" borderId="0" xfId="0" applyBorder="1" applyAlignment="1" applyProtection="1">
      <alignment horizontal="left" shrinkToFit="1"/>
      <protection hidden="1"/>
    </xf>
    <xf numFmtId="8" fontId="0" fillId="0" borderId="8"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2" fillId="7" borderId="2" xfId="0" applyFont="1" applyFill="1" applyBorder="1" applyAlignment="1" applyProtection="1">
      <alignment horizontal="center" shrinkToFit="1"/>
      <protection hidden="1"/>
    </xf>
    <xf numFmtId="0" fontId="0" fillId="0" borderId="6" xfId="0" applyBorder="1" applyAlignment="1" applyProtection="1">
      <alignment horizontal="lef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0" fillId="0" borderId="11" xfId="0" applyBorder="1" applyAlignment="1" applyProtection="1">
      <alignment horizontal="lef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2" fillId="7" borderId="5" xfId="0" applyFont="1" applyFill="1" applyBorder="1" applyAlignment="1" applyProtection="1">
      <alignment horizontal="center" shrinkToFit="1"/>
      <protection hidden="1"/>
    </xf>
    <xf numFmtId="0" fontId="2" fillId="7" borderId="6" xfId="0" applyFont="1" applyFill="1" applyBorder="1" applyAlignment="1" applyProtection="1">
      <alignment horizontal="center" shrinkToFit="1"/>
      <protection hidden="1"/>
    </xf>
    <xf numFmtId="0" fontId="2" fillId="7" borderId="7" xfId="0" applyFont="1" applyFill="1" applyBorder="1" applyAlignment="1" applyProtection="1">
      <alignment horizontal="center" shrinkToFit="1"/>
      <protection hidden="1"/>
    </xf>
    <xf numFmtId="0" fontId="2" fillId="7" borderId="13" xfId="0" applyFont="1" applyFill="1" applyBorder="1" applyAlignment="1" applyProtection="1">
      <alignment horizontal="center" shrinkToFit="1"/>
      <protection hidden="1"/>
    </xf>
    <xf numFmtId="0" fontId="2" fillId="7" borderId="15" xfId="0" applyFont="1" applyFill="1" applyBorder="1" applyAlignment="1" applyProtection="1">
      <alignment horizontal="center" shrinkToFit="1"/>
      <protection hidden="1"/>
    </xf>
    <xf numFmtId="0" fontId="2" fillId="7" borderId="14" xfId="0" applyFont="1" applyFill="1" applyBorder="1" applyAlignment="1" applyProtection="1">
      <alignment horizontal="center" shrinkToFit="1"/>
      <protection hidden="1"/>
    </xf>
    <xf numFmtId="0" fontId="7" fillId="4" borderId="11" xfId="0" applyFont="1" applyFill="1" applyBorder="1" applyAlignment="1" applyProtection="1">
      <alignment horizontal="center" shrinkToFit="1"/>
      <protection hidden="1"/>
    </xf>
    <xf numFmtId="0" fontId="2" fillId="6" borderId="15" xfId="0" applyFont="1" applyFill="1" applyBorder="1" applyAlignment="1" applyProtection="1">
      <alignment horizontal="center" shrinkToFit="1"/>
      <protection hidden="1"/>
    </xf>
    <xf numFmtId="0" fontId="2" fillId="4" borderId="15" xfId="0" applyFont="1" applyFill="1" applyBorder="1" applyAlignment="1" applyProtection="1">
      <alignment horizontal="center" shrinkToFit="1"/>
      <protection hidden="1"/>
    </xf>
    <xf numFmtId="0" fontId="2" fillId="4" borderId="11" xfId="0" applyFont="1" applyFill="1" applyBorder="1" applyAlignment="1" applyProtection="1">
      <alignment horizontal="center" shrinkToFit="1"/>
      <protection hidden="1"/>
    </xf>
    <xf numFmtId="0" fontId="2" fillId="4" borderId="5" xfId="0" applyFont="1" applyFill="1" applyBorder="1" applyAlignment="1" applyProtection="1">
      <alignment horizontal="center" shrinkToFit="1"/>
      <protection locked="0"/>
    </xf>
    <xf numFmtId="0" fontId="2" fillId="4" borderId="7" xfId="0" applyFont="1" applyFill="1" applyBorder="1" applyAlignment="1" applyProtection="1">
      <alignment horizontal="center" shrinkToFit="1"/>
      <protection locked="0"/>
    </xf>
    <xf numFmtId="164" fontId="2" fillId="4" borderId="13" xfId="0" applyNumberFormat="1" applyFont="1" applyFill="1" applyBorder="1" applyAlignment="1" applyProtection="1">
      <alignment horizontal="center" shrinkToFit="1"/>
      <protection hidden="1"/>
    </xf>
    <xf numFmtId="164" fontId="2" fillId="4" borderId="15" xfId="0" applyNumberFormat="1" applyFont="1" applyFill="1" applyBorder="1" applyAlignment="1" applyProtection="1">
      <alignment horizontal="center" shrinkToFit="1"/>
      <protection hidden="1"/>
    </xf>
    <xf numFmtId="164" fontId="2" fillId="4" borderId="14" xfId="0" applyNumberFormat="1" applyFont="1" applyFill="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10" xfId="0" applyFont="1" applyFill="1" applyBorder="1" applyAlignment="1" applyProtection="1">
      <alignment horizontal="center" vertical="center" shrinkToFit="1"/>
      <protection hidden="1"/>
    </xf>
    <xf numFmtId="0" fontId="5" fillId="3" borderId="11" xfId="0" applyFont="1" applyFill="1" applyBorder="1" applyAlignment="1" applyProtection="1">
      <alignment horizontal="center" vertical="center" shrinkToFit="1"/>
      <protection hidden="1"/>
    </xf>
    <xf numFmtId="0" fontId="5" fillId="3" borderId="12" xfId="0" applyFont="1" applyFill="1" applyBorder="1" applyAlignment="1" applyProtection="1">
      <alignment horizontal="center" vertical="center" shrinkToFit="1"/>
      <protection hidden="1"/>
    </xf>
    <xf numFmtId="0" fontId="16" fillId="0" borderId="5" xfId="0" applyFont="1" applyBorder="1" applyAlignment="1" applyProtection="1">
      <alignment horizontal="center" vertical="center" shrinkToFit="1"/>
      <protection locked="0"/>
    </xf>
    <xf numFmtId="0" fontId="16" fillId="0" borderId="6" xfId="0" applyFont="1" applyBorder="1" applyAlignment="1" applyProtection="1">
      <alignment horizontal="center" vertical="center" shrinkToFit="1"/>
      <protection locked="0"/>
    </xf>
    <xf numFmtId="0" fontId="16" fillId="0" borderId="7" xfId="0" applyFont="1" applyBorder="1" applyAlignment="1" applyProtection="1">
      <alignment horizontal="center" vertical="center" shrinkToFit="1"/>
      <protection locked="0"/>
    </xf>
    <xf numFmtId="0" fontId="16" fillId="0" borderId="10" xfId="0" applyFont="1" applyBorder="1" applyAlignment="1" applyProtection="1">
      <alignment horizontal="center" vertical="center" shrinkToFit="1"/>
      <protection locked="0"/>
    </xf>
    <xf numFmtId="0" fontId="16" fillId="0" borderId="11" xfId="0" applyFont="1" applyBorder="1" applyAlignment="1" applyProtection="1">
      <alignment horizontal="center" vertical="center" shrinkToFit="1"/>
      <protection locked="0"/>
    </xf>
    <xf numFmtId="0" fontId="16" fillId="0" borderId="12" xfId="0" applyFont="1" applyBorder="1" applyAlignment="1" applyProtection="1">
      <alignment horizontal="center" vertical="center" shrinkToFit="1"/>
      <protection locked="0"/>
    </xf>
    <xf numFmtId="0" fontId="17" fillId="3" borderId="5" xfId="0" applyFont="1" applyFill="1" applyBorder="1" applyAlignment="1" applyProtection="1">
      <alignment horizontal="center" vertical="center" shrinkToFit="1"/>
      <protection hidden="1"/>
    </xf>
    <xf numFmtId="0" fontId="17" fillId="3" borderId="6" xfId="0" applyFont="1" applyFill="1" applyBorder="1" applyAlignment="1" applyProtection="1">
      <alignment horizontal="center" vertical="center" shrinkToFit="1"/>
      <protection hidden="1"/>
    </xf>
    <xf numFmtId="0" fontId="17" fillId="3" borderId="7" xfId="0" applyFont="1" applyFill="1" applyBorder="1" applyAlignment="1" applyProtection="1">
      <alignment horizontal="center" vertical="center" shrinkToFit="1"/>
      <protection hidden="1"/>
    </xf>
    <xf numFmtId="0" fontId="17" fillId="3" borderId="10" xfId="0" applyFont="1" applyFill="1" applyBorder="1" applyAlignment="1" applyProtection="1">
      <alignment horizontal="center" vertical="center" shrinkToFit="1"/>
      <protection hidden="1"/>
    </xf>
    <xf numFmtId="0" fontId="17" fillId="3" borderId="11" xfId="0" applyFont="1" applyFill="1" applyBorder="1" applyAlignment="1" applyProtection="1">
      <alignment horizontal="center" vertical="center" shrinkToFit="1"/>
      <protection hidden="1"/>
    </xf>
    <xf numFmtId="0" fontId="17" fillId="3" borderId="12"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0" fillId="0" borderId="13" xfId="0" applyNumberFormat="1" applyBorder="1" applyAlignment="1" applyProtection="1">
      <alignment horizontal="center" shrinkToFit="1"/>
      <protection hidden="1"/>
    </xf>
    <xf numFmtId="0" fontId="0" fillId="0" borderId="15" xfId="0" applyNumberFormat="1" applyBorder="1" applyAlignment="1" applyProtection="1">
      <alignment horizontal="center" shrinkToFit="1"/>
      <protection hidden="1"/>
    </xf>
    <xf numFmtId="0" fontId="0" fillId="0" borderId="14" xfId="0" applyNumberFormat="1" applyBorder="1" applyAlignment="1" applyProtection="1">
      <alignment horizontal="center" shrinkToFit="1"/>
      <protection hidden="1"/>
    </xf>
    <xf numFmtId="10" fontId="0" fillId="0" borderId="13"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14" xfId="0" applyNumberFormat="1" applyBorder="1" applyAlignment="1" applyProtection="1">
      <alignment horizontal="center" shrinkToFit="1"/>
      <protection hidden="1"/>
    </xf>
    <xf numFmtId="0" fontId="25" fillId="4" borderId="0" xfId="0" applyFont="1" applyFill="1" applyBorder="1" applyAlignment="1" applyProtection="1">
      <alignment horizontal="center" vertical="center" shrinkToFit="1"/>
      <protection hidden="1"/>
    </xf>
  </cellXfs>
  <cellStyles count="2">
    <cellStyle name="Hyperlink" xfId="1" builtinId="8"/>
    <cellStyle name="Normal" xfId="0" builtinId="0"/>
  </cellStyles>
  <dxfs count="22">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font>
        <b/>
        <i val="0"/>
        <color theme="1"/>
      </font>
      <fill>
        <patternFill>
          <bgColor rgb="FFFFFF00"/>
        </patternFill>
      </fill>
    </dxf>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numFmt numFmtId="166" formatCode="[$$-409]#,##0.00_ ;[Red]\-[$$-409]#,##0.00\ "/>
    </dxf>
    <dxf>
      <numFmt numFmtId="167" formatCode="[$R-1C09]#,##0.00;[Red]\-[$R-1C09]#,##0.00"/>
    </dxf>
    <dxf>
      <numFmt numFmtId="168" formatCode="[$€-2]\ #,##0.00;[Red]\-[$€-2]\ #,##0.00"/>
    </dxf>
    <dxf>
      <font>
        <b/>
        <i val="0"/>
        <color theme="0"/>
      </font>
      <fill>
        <patternFill>
          <bgColor rgb="FFFF0000"/>
        </patternFill>
      </fill>
    </dxf>
    <dxf>
      <numFmt numFmtId="166" formatCode="[$$-409]#,##0.00_ ;[Red]\-[$$-409]#,##0.00\ "/>
    </dxf>
    <dxf>
      <numFmt numFmtId="167" formatCode="[$R-1C09]#,##0.00;[Red]\-[$R-1C09]#,##0.00"/>
    </dxf>
    <dxf>
      <numFmt numFmtId="168" formatCode="[$€-2]\ #,##0.00;[Red]\-[$€-2]\ #,##0.00"/>
    </dxf>
    <dxf>
      <font>
        <b/>
        <i val="0"/>
        <color theme="0"/>
      </font>
      <fill>
        <patternFill>
          <bgColor rgb="FFFF0000"/>
        </patternFill>
      </fill>
    </dxf>
    <dxf>
      <font>
        <b/>
        <i val="0"/>
        <color theme="1"/>
      </font>
      <fill>
        <patternFill>
          <bgColor rgb="FFFFFF00"/>
        </patternFill>
      </fill>
    </dxf>
  </dxfs>
  <tableStyles count="0" defaultTableStyle="TableStyleMedium2" defaultPivotStyle="PivotStyleLight16"/>
  <colors>
    <mruColors>
      <color rgb="FF2C723E"/>
      <color rgb="FFAE23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C723E"/>
              </a:solidFill>
              <a:ln w="19050">
                <a:solidFill>
                  <a:schemeClr val="lt1"/>
                </a:solidFill>
              </a:ln>
              <a:effectLst/>
            </c:spPr>
            <c:extLst>
              <c:ext xmlns:c16="http://schemas.microsoft.com/office/drawing/2014/chart" uri="{C3380CC4-5D6E-409C-BE32-E72D297353CC}">
                <c16:uniqueId val="{00000001-3021-4BC5-B097-04C18DB32F5C}"/>
              </c:ext>
            </c:extLst>
          </c:dPt>
          <c:dPt>
            <c:idx val="1"/>
            <c:bubble3D val="0"/>
            <c:spPr>
              <a:solidFill>
                <a:srgbClr val="AE230C"/>
              </a:solidFill>
              <a:ln w="19050">
                <a:solidFill>
                  <a:schemeClr val="lt1"/>
                </a:solidFill>
              </a:ln>
              <a:effectLst/>
            </c:spPr>
            <c:extLst>
              <c:ext xmlns:c16="http://schemas.microsoft.com/office/drawing/2014/chart" uri="{C3380CC4-5D6E-409C-BE32-E72D297353CC}">
                <c16:uniqueId val="{00000003-3021-4BC5-B097-04C18DB32F5C}"/>
              </c:ext>
            </c:extLst>
          </c:dPt>
          <c:dPt>
            <c:idx val="2"/>
            <c:bubble3D val="0"/>
            <c:spPr>
              <a:solidFill>
                <a:srgbClr val="002060"/>
              </a:solidFill>
              <a:ln w="19050">
                <a:solidFill>
                  <a:schemeClr val="lt1"/>
                </a:solidFill>
              </a:ln>
              <a:effectLst/>
            </c:spPr>
            <c:extLst>
              <c:ext xmlns:c16="http://schemas.microsoft.com/office/drawing/2014/chart" uri="{C3380CC4-5D6E-409C-BE32-E72D297353CC}">
                <c16:uniqueId val="{00000005-3021-4BC5-B097-04C18DB32F5C}"/>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3021-4BC5-B097-04C18DB32F5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 Lookup'!$BD$3:$BD$6</c:f>
              <c:strCache>
                <c:ptCount val="4"/>
                <c:pt idx="0">
                  <c:v>Gift Materials</c:v>
                </c:pt>
                <c:pt idx="1">
                  <c:v>Accessory Materials</c:v>
                </c:pt>
                <c:pt idx="2">
                  <c:v>Labour</c:v>
                </c:pt>
                <c:pt idx="3">
                  <c:v>Markup</c:v>
                </c:pt>
              </c:strCache>
            </c:strRef>
          </c:cat>
          <c:val>
            <c:numRef>
              <c:f>'Product Lookup'!$BE$3:$BE$6</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8-3021-4BC5-B097-04C18DB32F5C}"/>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no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2C723E"/>
              </a:solidFill>
              <a:ln w="19050">
                <a:solidFill>
                  <a:schemeClr val="lt1"/>
                </a:solidFill>
              </a:ln>
              <a:effectLst/>
            </c:spPr>
            <c:extLst>
              <c:ext xmlns:c16="http://schemas.microsoft.com/office/drawing/2014/chart" uri="{C3380CC4-5D6E-409C-BE32-E72D297353CC}">
                <c16:uniqueId val="{00000001-19A8-4C5E-B98A-C42D97C45D5E}"/>
              </c:ext>
            </c:extLst>
          </c:dPt>
          <c:dPt>
            <c:idx val="1"/>
            <c:bubble3D val="0"/>
            <c:spPr>
              <a:solidFill>
                <a:srgbClr val="AE230C"/>
              </a:solidFill>
              <a:ln w="19050">
                <a:solidFill>
                  <a:schemeClr val="lt1"/>
                </a:solidFill>
              </a:ln>
              <a:effectLst/>
            </c:spPr>
            <c:extLst>
              <c:ext xmlns:c16="http://schemas.microsoft.com/office/drawing/2014/chart" uri="{C3380CC4-5D6E-409C-BE32-E72D297353CC}">
                <c16:uniqueId val="{00000003-19A8-4C5E-B98A-C42D97C45D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 Lookup'!$BD$10:$BD$11</c:f>
              <c:strCache>
                <c:ptCount val="2"/>
                <c:pt idx="0">
                  <c:v>Gift Materials</c:v>
                </c:pt>
                <c:pt idx="1">
                  <c:v>Accessory Materials</c:v>
                </c:pt>
              </c:strCache>
            </c:strRef>
          </c:cat>
          <c:val>
            <c:numRef>
              <c:f>'Product Lookup'!$BE$10:$BE$11</c:f>
              <c:numCache>
                <c:formatCode>General</c:formatCode>
                <c:ptCount val="2"/>
                <c:pt idx="0">
                  <c:v>0</c:v>
                </c:pt>
                <c:pt idx="1">
                  <c:v>0</c:v>
                </c:pt>
              </c:numCache>
            </c:numRef>
          </c:val>
          <c:extLst>
            <c:ext xmlns:c16="http://schemas.microsoft.com/office/drawing/2014/chart" uri="{C3380CC4-5D6E-409C-BE32-E72D297353CC}">
              <c16:uniqueId val="{00000004-19A8-4C5E-B98A-C42D97C45D5E}"/>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productcostingmaterials" TargetMode="External"/><Relationship Id="rId2" Type="http://schemas.openxmlformats.org/officeDocument/2006/relationships/image" Target="../media/image1.jpeg"/><Relationship Id="rId1" Type="http://schemas.openxmlformats.org/officeDocument/2006/relationships/hyperlink" Target="http://spreadsheetsolutions.biz/project/product-costing-materials-list/?demovideo" TargetMode="External"/><Relationship Id="rId6" Type="http://schemas.openxmlformats.org/officeDocument/2006/relationships/image" Target="../media/image3.jpeg"/><Relationship Id="rId5" Type="http://schemas.openxmlformats.org/officeDocument/2006/relationships/hyperlink" Target="http://spreadsheetsolutions.biz/terms-conditions/?productcostingmaterials"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41</xdr:col>
      <xdr:colOff>60707</xdr:colOff>
      <xdr:row>1</xdr:row>
      <xdr:rowOff>47623</xdr:rowOff>
    </xdr:from>
    <xdr:to>
      <xdr:col>44</xdr:col>
      <xdr:colOff>164909</xdr:colOff>
      <xdr:row>3</xdr:row>
      <xdr:rowOff>142875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71207" y="238123"/>
          <a:ext cx="675702" cy="476252"/>
        </a:xfrm>
        <a:prstGeom prst="rect">
          <a:avLst/>
        </a:prstGeom>
      </xdr:spPr>
    </xdr:pic>
    <xdr:clientData/>
  </xdr:twoCellAnchor>
  <xdr:twoCellAnchor editAs="oneCell">
    <xdr:from>
      <xdr:col>1</xdr:col>
      <xdr:colOff>38099</xdr:colOff>
      <xdr:row>75</xdr:row>
      <xdr:rowOff>95250</xdr:rowOff>
    </xdr:from>
    <xdr:to>
      <xdr:col>44</xdr:col>
      <xdr:colOff>142874</xdr:colOff>
      <xdr:row>88</xdr:row>
      <xdr:rowOff>106058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599" y="13430250"/>
          <a:ext cx="8296275" cy="2487308"/>
        </a:xfrm>
        <a:prstGeom prst="rect">
          <a:avLst/>
        </a:prstGeom>
      </xdr:spPr>
    </xdr:pic>
    <xdr:clientData/>
  </xdr:twoCellAnchor>
  <xdr:twoCellAnchor editAs="oneCell">
    <xdr:from>
      <xdr:col>29</xdr:col>
      <xdr:colOff>190499</xdr:colOff>
      <xdr:row>93</xdr:row>
      <xdr:rowOff>161924</xdr:rowOff>
    </xdr:from>
    <xdr:to>
      <xdr:col>45</xdr:col>
      <xdr:colOff>20410</xdr:colOff>
      <xdr:row>96</xdr:row>
      <xdr:rowOff>19049</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4999" y="17878424"/>
          <a:ext cx="2877911"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47625</xdr:colOff>
      <xdr:row>28</xdr:row>
      <xdr:rowOff>95250</xdr:rowOff>
    </xdr:from>
    <xdr:ext cx="6511526" cy="71846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571625" y="5429250"/>
          <a:ext cx="6511526"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4000" b="1"/>
            <a:t>RESERVED</a:t>
          </a:r>
          <a:r>
            <a:rPr lang="en-GB" sz="4000" b="1" baseline="0"/>
            <a:t> FOR FULL VERSION</a:t>
          </a:r>
          <a:endParaRPr lang="en-GB" sz="4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133350</xdr:colOff>
      <xdr:row>18</xdr:row>
      <xdr:rowOff>47625</xdr:rowOff>
    </xdr:from>
    <xdr:ext cx="6511526" cy="71846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24100" y="3476625"/>
          <a:ext cx="6511526"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4000" b="1"/>
            <a:t>RESERVED</a:t>
          </a:r>
          <a:r>
            <a:rPr lang="en-GB" sz="4000" b="1" baseline="0"/>
            <a:t> FOR FULL VERSION</a:t>
          </a:r>
          <a:endParaRPr lang="en-GB" sz="40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xdr:rowOff>
    </xdr:from>
    <xdr:to>
      <xdr:col>22</xdr:col>
      <xdr:colOff>0</xdr:colOff>
      <xdr:row>32</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15</xdr:row>
      <xdr:rowOff>4762</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rbkosDp3BB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F104"/>
  <sheetViews>
    <sheetView tabSelected="1" zoomScaleNormal="100" workbookViewId="0"/>
  </sheetViews>
  <sheetFormatPr defaultColWidth="0" defaultRowHeight="15" customHeight="1" zeroHeight="1" x14ac:dyDescent="0.25"/>
  <cols>
    <col min="1" max="46" width="2.85546875" style="1" customWidth="1"/>
    <col min="47" max="54" width="2.85546875" style="1" hidden="1" customWidth="1"/>
    <col min="55" max="55" width="17.140625" style="1" hidden="1" customWidth="1"/>
    <col min="56" max="56" width="2.85546875" style="1" hidden="1" customWidth="1"/>
    <col min="57" max="57" width="8.5703125" style="1" hidden="1" customWidth="1"/>
    <col min="58" max="58" width="7.140625" style="1" hidden="1" customWidth="1"/>
    <col min="59" max="16384" width="2.85546875" style="1" hidden="1"/>
  </cols>
  <sheetData>
    <row r="1" spans="1:58" ht="15" customHeight="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8" ht="15" customHeight="1" x14ac:dyDescent="0.25">
      <c r="A2" s="24"/>
      <c r="B2" s="189" t="s">
        <v>162</v>
      </c>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1"/>
      <c r="AK2" s="120"/>
      <c r="AL2" s="198" t="s">
        <v>147</v>
      </c>
      <c r="AM2" s="199"/>
      <c r="AN2" s="199"/>
      <c r="AO2" s="200"/>
      <c r="AP2" s="189"/>
      <c r="AQ2" s="190"/>
      <c r="AR2" s="190"/>
      <c r="AS2" s="191"/>
      <c r="AT2" s="24"/>
      <c r="BE2" s="267" t="s">
        <v>73</v>
      </c>
      <c r="BF2" s="267"/>
    </row>
    <row r="3" spans="1:58" ht="15" customHeight="1" x14ac:dyDescent="0.25">
      <c r="A3" s="24"/>
      <c r="B3" s="192"/>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4"/>
      <c r="AK3" s="120"/>
      <c r="AL3" s="201"/>
      <c r="AM3" s="202"/>
      <c r="AN3" s="202"/>
      <c r="AO3" s="203"/>
      <c r="AP3" s="192"/>
      <c r="AQ3" s="193"/>
      <c r="AR3" s="193"/>
      <c r="AS3" s="194"/>
      <c r="AT3" s="24"/>
      <c r="BC3" s="23" t="str">
        <f>IF(P10="", "UNREGISTERED VERSION", P10)</f>
        <v>FREE TRIAL VERSION</v>
      </c>
      <c r="BE3" s="8" t="str">
        <f>IF(B32="", "", B32)</f>
        <v>A</v>
      </c>
      <c r="BF3" s="74">
        <f>IF(E32="", "", E32)</f>
        <v>0.3</v>
      </c>
    </row>
    <row r="4" spans="1:58" ht="15" customHeight="1" x14ac:dyDescent="0.25">
      <c r="A4" s="24"/>
      <c r="B4" s="195"/>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7"/>
      <c r="AK4" s="120"/>
      <c r="AL4" s="204"/>
      <c r="AM4" s="205"/>
      <c r="AN4" s="205"/>
      <c r="AO4" s="206"/>
      <c r="AP4" s="195"/>
      <c r="AQ4" s="196"/>
      <c r="AR4" s="196"/>
      <c r="AS4" s="197"/>
      <c r="AT4" s="24"/>
      <c r="BE4" s="9" t="str">
        <f t="shared" ref="BE4:BE7" si="0">IF(B33="", "", B33)</f>
        <v>B</v>
      </c>
      <c r="BF4" s="75">
        <f t="shared" ref="BF4:BF7" si="1">IF(E33="", "", E33)</f>
        <v>0.25</v>
      </c>
    </row>
    <row r="5" spans="1:58" ht="15" customHeight="1"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07" t="s">
        <v>148</v>
      </c>
      <c r="AM5" s="208"/>
      <c r="AN5" s="208"/>
      <c r="AO5" s="208"/>
      <c r="AP5" s="208"/>
      <c r="AQ5" s="208"/>
      <c r="AR5" s="208"/>
      <c r="AS5" s="209"/>
      <c r="AT5" s="24"/>
      <c r="BE5" s="9" t="str">
        <f t="shared" si="0"/>
        <v>C</v>
      </c>
      <c r="BF5" s="75">
        <f t="shared" si="1"/>
        <v>0.2</v>
      </c>
    </row>
    <row r="6" spans="1:58" ht="15" customHeight="1"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BC6" s="87">
        <f>IF(P20="", 0, P20)</f>
        <v>0.2</v>
      </c>
      <c r="BE6" s="9" t="str">
        <f t="shared" si="0"/>
        <v>D</v>
      </c>
      <c r="BF6" s="75">
        <f t="shared" si="1"/>
        <v>0.3</v>
      </c>
    </row>
    <row r="7" spans="1:58" ht="15" customHeight="1" x14ac:dyDescent="0.25">
      <c r="A7" s="24"/>
      <c r="B7" s="232" t="s">
        <v>132</v>
      </c>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4"/>
      <c r="AT7" s="24"/>
      <c r="BE7" s="9" t="str">
        <f t="shared" si="0"/>
        <v>E</v>
      </c>
      <c r="BF7" s="75">
        <f t="shared" si="1"/>
        <v>0.25</v>
      </c>
    </row>
    <row r="8" spans="1:58" ht="15" customHeight="1" x14ac:dyDescent="0.25">
      <c r="A8" s="24"/>
      <c r="B8" s="235"/>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7"/>
      <c r="AT8" s="24"/>
      <c r="BE8" s="9" t="str">
        <f>IF(K32="", "", K32)</f>
        <v>F</v>
      </c>
      <c r="BF8" s="75">
        <f>IF(N32="", "", N32)</f>
        <v>0.2</v>
      </c>
    </row>
    <row r="9" spans="1:58" ht="15" customHeight="1"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BC9" s="23" t="str">
        <f>IF(P15="", "Tax", P15)</f>
        <v>VAT</v>
      </c>
      <c r="BE9" s="9" t="str">
        <f t="shared" ref="BE9:BE12" si="2">IF(K33="", "", K33)</f>
        <v>G</v>
      </c>
      <c r="BF9" s="75">
        <f t="shared" ref="BF9:BF12" si="3">IF(N33="", "", N33)</f>
        <v>0.15</v>
      </c>
    </row>
    <row r="10" spans="1:58" ht="15" customHeight="1" x14ac:dyDescent="0.25">
      <c r="A10" s="24"/>
      <c r="B10" s="268" t="s">
        <v>133</v>
      </c>
      <c r="C10" s="269"/>
      <c r="D10" s="269"/>
      <c r="E10" s="269"/>
      <c r="F10" s="269"/>
      <c r="G10" s="269"/>
      <c r="H10" s="269"/>
      <c r="I10" s="269"/>
      <c r="J10" s="269"/>
      <c r="K10" s="269"/>
      <c r="L10" s="269"/>
      <c r="M10" s="269"/>
      <c r="N10" s="269"/>
      <c r="O10" s="270"/>
      <c r="P10" s="274" t="s">
        <v>164</v>
      </c>
      <c r="Q10" s="275"/>
      <c r="R10" s="275"/>
      <c r="S10" s="275"/>
      <c r="T10" s="275"/>
      <c r="U10" s="275"/>
      <c r="V10" s="275"/>
      <c r="W10" s="275"/>
      <c r="X10" s="275"/>
      <c r="Y10" s="275"/>
      <c r="Z10" s="275"/>
      <c r="AA10" s="275"/>
      <c r="AB10" s="275"/>
      <c r="AC10" s="275"/>
      <c r="AD10" s="276"/>
      <c r="AE10" s="24"/>
      <c r="AF10" s="222" t="s">
        <v>152</v>
      </c>
      <c r="AG10" s="223"/>
      <c r="AH10" s="223"/>
      <c r="AI10" s="223"/>
      <c r="AJ10" s="223"/>
      <c r="AK10" s="223"/>
      <c r="AL10" s="223"/>
      <c r="AM10" s="223"/>
      <c r="AN10" s="223"/>
      <c r="AO10" s="223"/>
      <c r="AP10" s="223"/>
      <c r="AQ10" s="223"/>
      <c r="AR10" s="223"/>
      <c r="AS10" s="224"/>
      <c r="AT10" s="24"/>
      <c r="BE10" s="9" t="str">
        <f t="shared" si="2"/>
        <v>H</v>
      </c>
      <c r="BF10" s="75">
        <f t="shared" si="3"/>
        <v>0.35</v>
      </c>
    </row>
    <row r="11" spans="1:58" ht="15" customHeight="1" x14ac:dyDescent="0.25">
      <c r="A11" s="24"/>
      <c r="B11" s="271"/>
      <c r="C11" s="272"/>
      <c r="D11" s="272"/>
      <c r="E11" s="272"/>
      <c r="F11" s="272"/>
      <c r="G11" s="272"/>
      <c r="H11" s="272"/>
      <c r="I11" s="272"/>
      <c r="J11" s="272"/>
      <c r="K11" s="272"/>
      <c r="L11" s="272"/>
      <c r="M11" s="272"/>
      <c r="N11" s="272"/>
      <c r="O11" s="273"/>
      <c r="P11" s="277"/>
      <c r="Q11" s="278"/>
      <c r="R11" s="278"/>
      <c r="S11" s="278"/>
      <c r="T11" s="278"/>
      <c r="U11" s="278"/>
      <c r="V11" s="278"/>
      <c r="W11" s="278"/>
      <c r="X11" s="278"/>
      <c r="Y11" s="278"/>
      <c r="Z11" s="278"/>
      <c r="AA11" s="278"/>
      <c r="AB11" s="278"/>
      <c r="AC11" s="278"/>
      <c r="AD11" s="279"/>
      <c r="AE11" s="24"/>
      <c r="AF11" s="225"/>
      <c r="AG11" s="226"/>
      <c r="AH11" s="226"/>
      <c r="AI11" s="226"/>
      <c r="AJ11" s="226"/>
      <c r="AK11" s="226"/>
      <c r="AL11" s="226"/>
      <c r="AM11" s="226"/>
      <c r="AN11" s="226"/>
      <c r="AO11" s="226"/>
      <c r="AP11" s="226"/>
      <c r="AQ11" s="226"/>
      <c r="AR11" s="226"/>
      <c r="AS11" s="227"/>
      <c r="AT11" s="24"/>
      <c r="BE11" s="9" t="str">
        <f t="shared" si="2"/>
        <v>I</v>
      </c>
      <c r="BF11" s="75">
        <f t="shared" si="3"/>
        <v>0.3</v>
      </c>
    </row>
    <row r="12" spans="1:58" ht="15" customHeight="1" x14ac:dyDescent="0.25">
      <c r="A12" s="24"/>
      <c r="B12" s="24"/>
      <c r="C12" s="24"/>
      <c r="D12" s="24"/>
      <c r="E12" s="24"/>
      <c r="F12" s="24"/>
      <c r="G12" s="24"/>
      <c r="H12" s="24"/>
      <c r="I12" s="24"/>
      <c r="J12" s="24"/>
      <c r="K12" s="24"/>
      <c r="L12" s="24"/>
      <c r="M12" s="24"/>
      <c r="N12" s="24"/>
      <c r="O12" s="24"/>
      <c r="P12" s="231" t="s">
        <v>163</v>
      </c>
      <c r="Q12" s="231"/>
      <c r="R12" s="231"/>
      <c r="S12" s="231"/>
      <c r="T12" s="231"/>
      <c r="U12" s="231"/>
      <c r="V12" s="231"/>
      <c r="W12" s="231"/>
      <c r="X12" s="231"/>
      <c r="Y12" s="231"/>
      <c r="Z12" s="231"/>
      <c r="AA12" s="231"/>
      <c r="AB12" s="231"/>
      <c r="AC12" s="231"/>
      <c r="AD12" s="231"/>
      <c r="AE12" s="24"/>
      <c r="AF12" s="228"/>
      <c r="AG12" s="229"/>
      <c r="AH12" s="229"/>
      <c r="AI12" s="229"/>
      <c r="AJ12" s="229"/>
      <c r="AK12" s="229"/>
      <c r="AL12" s="229"/>
      <c r="AM12" s="229"/>
      <c r="AN12" s="229"/>
      <c r="AO12" s="229"/>
      <c r="AP12" s="229"/>
      <c r="AQ12" s="229"/>
      <c r="AR12" s="229"/>
      <c r="AS12" s="230"/>
      <c r="AT12" s="24"/>
      <c r="BE12" s="4" t="str">
        <f t="shared" si="2"/>
        <v>J</v>
      </c>
      <c r="BF12" s="76">
        <f t="shared" si="3"/>
        <v>0.4</v>
      </c>
    </row>
    <row r="13" spans="1:58" ht="15" customHeight="1"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row>
    <row r="14" spans="1:58" ht="15" customHeight="1"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row>
    <row r="15" spans="1:58" ht="15" customHeight="1" x14ac:dyDescent="0.25">
      <c r="A15" s="24"/>
      <c r="B15" s="210" t="s">
        <v>134</v>
      </c>
      <c r="C15" s="211"/>
      <c r="D15" s="211"/>
      <c r="E15" s="211"/>
      <c r="F15" s="211"/>
      <c r="G15" s="211"/>
      <c r="H15" s="211"/>
      <c r="I15" s="211"/>
      <c r="J15" s="211"/>
      <c r="K15" s="211"/>
      <c r="L15" s="211"/>
      <c r="M15" s="211"/>
      <c r="N15" s="211"/>
      <c r="O15" s="212"/>
      <c r="P15" s="261" t="s">
        <v>135</v>
      </c>
      <c r="Q15" s="262"/>
      <c r="R15" s="262"/>
      <c r="S15" s="263"/>
      <c r="T15" s="24"/>
      <c r="U15" s="222" t="s">
        <v>136</v>
      </c>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4"/>
      <c r="AT15" s="24"/>
    </row>
    <row r="16" spans="1:58" ht="15" customHeight="1" x14ac:dyDescent="0.25">
      <c r="A16" s="24"/>
      <c r="B16" s="213"/>
      <c r="C16" s="214"/>
      <c r="D16" s="214"/>
      <c r="E16" s="214"/>
      <c r="F16" s="214"/>
      <c r="G16" s="214"/>
      <c r="H16" s="214"/>
      <c r="I16" s="214"/>
      <c r="J16" s="214"/>
      <c r="K16" s="214"/>
      <c r="L16" s="214"/>
      <c r="M16" s="214"/>
      <c r="N16" s="214"/>
      <c r="O16" s="215"/>
      <c r="P16" s="264"/>
      <c r="Q16" s="265"/>
      <c r="R16" s="265"/>
      <c r="S16" s="266"/>
      <c r="T16" s="24"/>
      <c r="U16" s="225"/>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7"/>
      <c r="AT16" s="24"/>
    </row>
    <row r="17" spans="1:55" ht="15" customHeight="1" x14ac:dyDescent="0.25">
      <c r="A17" s="24"/>
      <c r="B17" s="24"/>
      <c r="C17" s="24"/>
      <c r="D17" s="24"/>
      <c r="E17" s="24"/>
      <c r="F17" s="24"/>
      <c r="G17" s="24"/>
      <c r="H17" s="24"/>
      <c r="I17" s="24"/>
      <c r="J17" s="24"/>
      <c r="K17" s="24"/>
      <c r="L17" s="24"/>
      <c r="M17" s="24"/>
      <c r="N17" s="24"/>
      <c r="O17" s="24"/>
      <c r="P17" s="231" t="s">
        <v>137</v>
      </c>
      <c r="Q17" s="231"/>
      <c r="R17" s="231"/>
      <c r="S17" s="231"/>
      <c r="T17" s="24"/>
      <c r="U17" s="228"/>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30"/>
      <c r="AT17" s="24"/>
    </row>
    <row r="18" spans="1:55" ht="15" customHeight="1"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row>
    <row r="19" spans="1:55" ht="15" customHeight="1"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row>
    <row r="20" spans="1:55" ht="15" customHeight="1" x14ac:dyDescent="0.25">
      <c r="A20" s="24"/>
      <c r="B20" s="210" t="s">
        <v>138</v>
      </c>
      <c r="C20" s="211"/>
      <c r="D20" s="211"/>
      <c r="E20" s="211"/>
      <c r="F20" s="211"/>
      <c r="G20" s="211"/>
      <c r="H20" s="211"/>
      <c r="I20" s="211"/>
      <c r="J20" s="211"/>
      <c r="K20" s="211"/>
      <c r="L20" s="211"/>
      <c r="M20" s="211"/>
      <c r="N20" s="211"/>
      <c r="O20" s="212"/>
      <c r="P20" s="253">
        <v>0.2</v>
      </c>
      <c r="Q20" s="254"/>
      <c r="R20" s="254"/>
      <c r="S20" s="255"/>
      <c r="T20" s="24"/>
      <c r="U20" s="222" t="s">
        <v>140</v>
      </c>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4"/>
      <c r="AT20" s="24"/>
    </row>
    <row r="21" spans="1:55" ht="15" customHeight="1" x14ac:dyDescent="0.25">
      <c r="A21" s="24"/>
      <c r="B21" s="213"/>
      <c r="C21" s="214"/>
      <c r="D21" s="214"/>
      <c r="E21" s="214"/>
      <c r="F21" s="214"/>
      <c r="G21" s="214"/>
      <c r="H21" s="214"/>
      <c r="I21" s="214"/>
      <c r="J21" s="214"/>
      <c r="K21" s="214"/>
      <c r="L21" s="214"/>
      <c r="M21" s="214"/>
      <c r="N21" s="214"/>
      <c r="O21" s="215"/>
      <c r="P21" s="256"/>
      <c r="Q21" s="257"/>
      <c r="R21" s="257"/>
      <c r="S21" s="258"/>
      <c r="T21" s="24"/>
      <c r="U21" s="225"/>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7"/>
      <c r="AT21" s="24"/>
    </row>
    <row r="22" spans="1:55" ht="15" customHeight="1" x14ac:dyDescent="0.25">
      <c r="A22" s="24"/>
      <c r="B22" s="24"/>
      <c r="C22" s="24"/>
      <c r="D22" s="24"/>
      <c r="E22" s="24"/>
      <c r="F22" s="24"/>
      <c r="G22" s="24"/>
      <c r="H22" s="24"/>
      <c r="I22" s="24"/>
      <c r="J22" s="24"/>
      <c r="K22" s="24"/>
      <c r="L22" s="24"/>
      <c r="M22" s="24"/>
      <c r="N22" s="24"/>
      <c r="O22" s="24"/>
      <c r="P22" s="231" t="s">
        <v>139</v>
      </c>
      <c r="Q22" s="231"/>
      <c r="R22" s="231"/>
      <c r="S22" s="231"/>
      <c r="T22" s="24"/>
      <c r="U22" s="228"/>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30"/>
      <c r="AT22" s="24"/>
    </row>
    <row r="23" spans="1:55" ht="15" customHeight="1" x14ac:dyDescent="0.25">
      <c r="A23" s="24"/>
      <c r="B23" s="24"/>
      <c r="C23" s="24"/>
      <c r="D23" s="24"/>
      <c r="E23" s="24"/>
      <c r="F23" s="24"/>
      <c r="G23" s="24"/>
      <c r="H23" s="24"/>
      <c r="I23" s="24"/>
      <c r="J23" s="24"/>
      <c r="K23" s="24"/>
      <c r="L23" s="24"/>
      <c r="M23" s="24"/>
      <c r="N23" s="24"/>
      <c r="O23" s="24"/>
      <c r="P23" s="121"/>
      <c r="Q23" s="121"/>
      <c r="R23" s="121"/>
      <c r="S23" s="121"/>
      <c r="T23" s="24"/>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24"/>
    </row>
    <row r="24" spans="1:55" ht="15" customHeight="1" x14ac:dyDescent="0.25">
      <c r="A24" s="24"/>
      <c r="B24" s="24"/>
      <c r="C24" s="24"/>
      <c r="D24" s="24"/>
      <c r="E24" s="24"/>
      <c r="F24" s="24"/>
      <c r="G24" s="24"/>
      <c r="H24" s="24"/>
      <c r="I24" s="24"/>
      <c r="J24" s="24"/>
      <c r="K24" s="24"/>
      <c r="L24" s="24"/>
      <c r="M24" s="24"/>
      <c r="N24" s="24"/>
      <c r="O24" s="24"/>
      <c r="P24" s="121"/>
      <c r="Q24" s="121"/>
      <c r="R24" s="121"/>
      <c r="S24" s="121"/>
      <c r="T24" s="24"/>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24"/>
      <c r="BC24" s="8" t="s">
        <v>156</v>
      </c>
    </row>
    <row r="25" spans="1:55" ht="15" customHeight="1" x14ac:dyDescent="0.25">
      <c r="A25" s="24"/>
      <c r="B25" s="210" t="s">
        <v>155</v>
      </c>
      <c r="C25" s="211"/>
      <c r="D25" s="211"/>
      <c r="E25" s="211"/>
      <c r="F25" s="211"/>
      <c r="G25" s="211"/>
      <c r="H25" s="211"/>
      <c r="I25" s="211"/>
      <c r="J25" s="211"/>
      <c r="K25" s="211"/>
      <c r="L25" s="211"/>
      <c r="M25" s="211"/>
      <c r="N25" s="211"/>
      <c r="O25" s="212"/>
      <c r="P25" s="216" t="s">
        <v>156</v>
      </c>
      <c r="Q25" s="217"/>
      <c r="R25" s="217"/>
      <c r="S25" s="218"/>
      <c r="T25" s="24"/>
      <c r="U25" s="222" t="s">
        <v>158</v>
      </c>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4"/>
      <c r="AT25" s="24"/>
      <c r="BC25" s="9" t="s">
        <v>159</v>
      </c>
    </row>
    <row r="26" spans="1:55" ht="15" customHeight="1" x14ac:dyDescent="0.25">
      <c r="A26" s="24"/>
      <c r="B26" s="213"/>
      <c r="C26" s="214"/>
      <c r="D26" s="214"/>
      <c r="E26" s="214"/>
      <c r="F26" s="214"/>
      <c r="G26" s="214"/>
      <c r="H26" s="214"/>
      <c r="I26" s="214"/>
      <c r="J26" s="214"/>
      <c r="K26" s="214"/>
      <c r="L26" s="214"/>
      <c r="M26" s="214"/>
      <c r="N26" s="214"/>
      <c r="O26" s="215"/>
      <c r="P26" s="219"/>
      <c r="Q26" s="220"/>
      <c r="R26" s="220"/>
      <c r="S26" s="221"/>
      <c r="T26" s="24"/>
      <c r="U26" s="225"/>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7"/>
      <c r="AT26" s="24"/>
      <c r="BC26" s="9" t="s">
        <v>160</v>
      </c>
    </row>
    <row r="27" spans="1:55" ht="15" customHeight="1" x14ac:dyDescent="0.25">
      <c r="A27" s="24"/>
      <c r="B27" s="24"/>
      <c r="C27" s="24"/>
      <c r="D27" s="24"/>
      <c r="E27" s="24"/>
      <c r="F27" s="24"/>
      <c r="G27" s="24"/>
      <c r="H27" s="24"/>
      <c r="I27" s="24"/>
      <c r="J27" s="24"/>
      <c r="K27" s="24"/>
      <c r="L27" s="24"/>
      <c r="M27" s="24"/>
      <c r="N27" s="24"/>
      <c r="O27" s="24"/>
      <c r="P27" s="231" t="s">
        <v>157</v>
      </c>
      <c r="Q27" s="231"/>
      <c r="R27" s="231"/>
      <c r="S27" s="231"/>
      <c r="T27" s="24"/>
      <c r="U27" s="228"/>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30"/>
      <c r="AT27" s="24"/>
      <c r="BC27" s="123" t="s">
        <v>161</v>
      </c>
    </row>
    <row r="28" spans="1:55" ht="15" customHeight="1" x14ac:dyDescent="0.25">
      <c r="A28" s="24"/>
      <c r="B28" s="24"/>
      <c r="C28" s="24"/>
      <c r="D28" s="24"/>
      <c r="E28" s="24"/>
      <c r="F28" s="24"/>
      <c r="G28" s="24"/>
      <c r="H28" s="24"/>
      <c r="I28" s="24"/>
      <c r="J28" s="24"/>
      <c r="K28" s="24"/>
      <c r="L28" s="24"/>
      <c r="M28" s="24"/>
      <c r="N28" s="24"/>
      <c r="O28" s="24"/>
      <c r="P28" s="121"/>
      <c r="Q28" s="121"/>
      <c r="R28" s="121"/>
      <c r="S28" s="121"/>
      <c r="T28" s="24"/>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24"/>
    </row>
    <row r="29" spans="1:55" ht="15" customHeight="1"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BC29" s="23" t="str">
        <f>IF(P25="", BC24, P25)</f>
        <v>£</v>
      </c>
    </row>
    <row r="30" spans="1:55" ht="15" customHeight="1" x14ac:dyDescent="0.25">
      <c r="A30" s="24"/>
      <c r="B30" s="260" t="s">
        <v>60</v>
      </c>
      <c r="C30" s="260"/>
      <c r="D30" s="260"/>
      <c r="E30" s="260"/>
      <c r="F30" s="260"/>
      <c r="G30" s="260"/>
      <c r="H30" s="260"/>
      <c r="I30" s="24"/>
      <c r="J30" s="24"/>
      <c r="K30" s="260" t="s">
        <v>60</v>
      </c>
      <c r="L30" s="260"/>
      <c r="M30" s="260"/>
      <c r="N30" s="260"/>
      <c r="O30" s="260"/>
      <c r="P30" s="260"/>
      <c r="Q30" s="260"/>
      <c r="R30" s="24"/>
      <c r="S30" s="24"/>
      <c r="T30" s="24"/>
      <c r="U30" s="222" t="s">
        <v>153</v>
      </c>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4"/>
      <c r="AT30" s="24"/>
    </row>
    <row r="31" spans="1:55" ht="15" customHeight="1" x14ac:dyDescent="0.25">
      <c r="A31" s="24"/>
      <c r="B31" s="259" t="s">
        <v>7</v>
      </c>
      <c r="C31" s="259"/>
      <c r="D31" s="259"/>
      <c r="E31" s="259" t="s">
        <v>141</v>
      </c>
      <c r="F31" s="259"/>
      <c r="G31" s="259"/>
      <c r="H31" s="259"/>
      <c r="I31" s="24"/>
      <c r="J31" s="24"/>
      <c r="K31" s="259" t="s">
        <v>7</v>
      </c>
      <c r="L31" s="259"/>
      <c r="M31" s="259"/>
      <c r="N31" s="259" t="s">
        <v>141</v>
      </c>
      <c r="O31" s="259"/>
      <c r="P31" s="259"/>
      <c r="Q31" s="259"/>
      <c r="R31" s="24"/>
      <c r="S31" s="24"/>
      <c r="T31" s="24"/>
      <c r="U31" s="225"/>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7"/>
      <c r="AT31" s="24"/>
    </row>
    <row r="32" spans="1:55" ht="15" customHeight="1" x14ac:dyDescent="0.25">
      <c r="A32" s="24"/>
      <c r="B32" s="248" t="s">
        <v>63</v>
      </c>
      <c r="C32" s="249"/>
      <c r="D32" s="249"/>
      <c r="E32" s="250">
        <v>0.3</v>
      </c>
      <c r="F32" s="251"/>
      <c r="G32" s="251"/>
      <c r="H32" s="252"/>
      <c r="I32" s="24"/>
      <c r="J32" s="24"/>
      <c r="K32" s="248" t="s">
        <v>68</v>
      </c>
      <c r="L32" s="249"/>
      <c r="M32" s="249"/>
      <c r="N32" s="250">
        <v>0.2</v>
      </c>
      <c r="O32" s="251"/>
      <c r="P32" s="251"/>
      <c r="Q32" s="252"/>
      <c r="R32" s="24"/>
      <c r="S32" s="24"/>
      <c r="T32" s="24"/>
      <c r="U32" s="225"/>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7"/>
      <c r="AT32" s="24"/>
    </row>
    <row r="33" spans="1:46" ht="15" customHeight="1" x14ac:dyDescent="0.25">
      <c r="A33" s="24"/>
      <c r="B33" s="238" t="s">
        <v>64</v>
      </c>
      <c r="C33" s="239"/>
      <c r="D33" s="239"/>
      <c r="E33" s="240">
        <v>0.25</v>
      </c>
      <c r="F33" s="241"/>
      <c r="G33" s="241"/>
      <c r="H33" s="242"/>
      <c r="I33" s="24"/>
      <c r="J33" s="24"/>
      <c r="K33" s="238" t="s">
        <v>69</v>
      </c>
      <c r="L33" s="239"/>
      <c r="M33" s="239"/>
      <c r="N33" s="240">
        <v>0.15</v>
      </c>
      <c r="O33" s="241"/>
      <c r="P33" s="241"/>
      <c r="Q33" s="242"/>
      <c r="R33" s="24"/>
      <c r="S33" s="24"/>
      <c r="T33" s="24"/>
      <c r="U33" s="225"/>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7"/>
      <c r="AT33" s="24"/>
    </row>
    <row r="34" spans="1:46" ht="15" customHeight="1" x14ac:dyDescent="0.25">
      <c r="A34" s="24"/>
      <c r="B34" s="238" t="s">
        <v>65</v>
      </c>
      <c r="C34" s="239"/>
      <c r="D34" s="239"/>
      <c r="E34" s="240">
        <v>0.2</v>
      </c>
      <c r="F34" s="241"/>
      <c r="G34" s="241"/>
      <c r="H34" s="242"/>
      <c r="I34" s="24"/>
      <c r="J34" s="24"/>
      <c r="K34" s="238" t="s">
        <v>70</v>
      </c>
      <c r="L34" s="239"/>
      <c r="M34" s="239"/>
      <c r="N34" s="240">
        <v>0.35</v>
      </c>
      <c r="O34" s="241"/>
      <c r="P34" s="241"/>
      <c r="Q34" s="242"/>
      <c r="R34" s="24"/>
      <c r="S34" s="24"/>
      <c r="T34" s="24"/>
      <c r="U34" s="225"/>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7"/>
      <c r="AT34" s="24"/>
    </row>
    <row r="35" spans="1:46" ht="15" customHeight="1" x14ac:dyDescent="0.25">
      <c r="A35" s="24"/>
      <c r="B35" s="238" t="s">
        <v>66</v>
      </c>
      <c r="C35" s="239"/>
      <c r="D35" s="239"/>
      <c r="E35" s="240">
        <v>0.3</v>
      </c>
      <c r="F35" s="241"/>
      <c r="G35" s="241"/>
      <c r="H35" s="242"/>
      <c r="I35" s="24"/>
      <c r="J35" s="24"/>
      <c r="K35" s="238" t="s">
        <v>71</v>
      </c>
      <c r="L35" s="239"/>
      <c r="M35" s="239"/>
      <c r="N35" s="240">
        <v>0.3</v>
      </c>
      <c r="O35" s="241"/>
      <c r="P35" s="241"/>
      <c r="Q35" s="242"/>
      <c r="R35" s="24"/>
      <c r="S35" s="24"/>
      <c r="T35" s="24"/>
      <c r="U35" s="225"/>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7"/>
      <c r="AT35" s="24"/>
    </row>
    <row r="36" spans="1:46" ht="15" customHeight="1" x14ac:dyDescent="0.25">
      <c r="A36" s="24"/>
      <c r="B36" s="243" t="s">
        <v>67</v>
      </c>
      <c r="C36" s="244"/>
      <c r="D36" s="244"/>
      <c r="E36" s="245">
        <v>0.25</v>
      </c>
      <c r="F36" s="246"/>
      <c r="G36" s="246"/>
      <c r="H36" s="247"/>
      <c r="I36" s="24"/>
      <c r="J36" s="24"/>
      <c r="K36" s="243" t="s">
        <v>72</v>
      </c>
      <c r="L36" s="244"/>
      <c r="M36" s="244"/>
      <c r="N36" s="245">
        <v>0.4</v>
      </c>
      <c r="O36" s="246"/>
      <c r="P36" s="246"/>
      <c r="Q36" s="247"/>
      <c r="R36" s="24"/>
      <c r="S36" s="24"/>
      <c r="T36" s="24"/>
      <c r="U36" s="228"/>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30"/>
      <c r="AT36" s="24"/>
    </row>
    <row r="37" spans="1:46" ht="15" customHeight="1" x14ac:dyDescent="0.2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row>
    <row r="38" spans="1:46" ht="15" customHeight="1" x14ac:dyDescent="0.2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row>
    <row r="39" spans="1:46" ht="15" customHeight="1" x14ac:dyDescent="0.2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row>
    <row r="40" spans="1:46" ht="15" customHeight="1" x14ac:dyDescent="0.25">
      <c r="A40" s="24"/>
      <c r="B40" s="232" t="s">
        <v>143</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4"/>
      <c r="AT40" s="24"/>
    </row>
    <row r="41" spans="1:46" ht="15" customHeight="1" x14ac:dyDescent="0.25">
      <c r="A41" s="24"/>
      <c r="B41" s="235"/>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7"/>
      <c r="AT41" s="24"/>
    </row>
    <row r="42" spans="1:46" ht="15" customHeight="1" x14ac:dyDescent="0.2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row>
    <row r="43" spans="1:46" ht="15" customHeight="1" x14ac:dyDescent="0.25">
      <c r="A43" s="24"/>
      <c r="B43" s="155" t="s">
        <v>142</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7"/>
      <c r="AT43" s="24"/>
    </row>
    <row r="44" spans="1:46" ht="15" customHeight="1" x14ac:dyDescent="0.25">
      <c r="A44" s="24"/>
      <c r="B44" s="158"/>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60"/>
      <c r="AT44" s="24"/>
    </row>
    <row r="45" spans="1:46" ht="15" customHeight="1" x14ac:dyDescent="0.25">
      <c r="A45" s="24"/>
      <c r="B45" s="158"/>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60"/>
      <c r="AT45" s="24"/>
    </row>
    <row r="46" spans="1:46" ht="15" customHeight="1" x14ac:dyDescent="0.25">
      <c r="A46" s="24"/>
      <c r="B46" s="161"/>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3"/>
      <c r="AT46" s="24"/>
    </row>
    <row r="47" spans="1:46" ht="15" customHeight="1" x14ac:dyDescent="0.2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row>
    <row r="48" spans="1:46" ht="15" customHeight="1" x14ac:dyDescent="0.2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row>
    <row r="49" spans="1:46" ht="15" customHeight="1" x14ac:dyDescent="0.25">
      <c r="A49" s="24"/>
      <c r="B49" s="155" t="s">
        <v>144</v>
      </c>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7"/>
      <c r="AT49" s="24"/>
    </row>
    <row r="50" spans="1:46" ht="15" customHeight="1" x14ac:dyDescent="0.25">
      <c r="A50" s="24"/>
      <c r="B50" s="158"/>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60"/>
      <c r="AT50" s="24"/>
    </row>
    <row r="51" spans="1:46" ht="15" customHeight="1" x14ac:dyDescent="0.25">
      <c r="A51" s="24"/>
      <c r="B51" s="158"/>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60"/>
      <c r="AT51" s="24"/>
    </row>
    <row r="52" spans="1:46" ht="15" customHeight="1" x14ac:dyDescent="0.25">
      <c r="A52" s="24"/>
      <c r="B52" s="161"/>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3"/>
      <c r="AT52" s="24"/>
    </row>
    <row r="53" spans="1:46" ht="15" customHeight="1" x14ac:dyDescent="0.2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row>
    <row r="54" spans="1:46" ht="15" customHeight="1"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row>
    <row r="55" spans="1:46" ht="15" customHeight="1" x14ac:dyDescent="0.25">
      <c r="A55" s="24"/>
      <c r="B55" s="232" t="s">
        <v>145</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4"/>
      <c r="AT55" s="24"/>
    </row>
    <row r="56" spans="1:46" ht="15" customHeight="1" x14ac:dyDescent="0.25">
      <c r="A56" s="24"/>
      <c r="B56" s="235"/>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7"/>
      <c r="AT56" s="24"/>
    </row>
    <row r="57" spans="1:46" ht="15" customHeight="1"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row>
    <row r="58" spans="1:46" ht="15" customHeight="1" x14ac:dyDescent="0.25">
      <c r="A58" s="24"/>
      <c r="B58" s="180" t="s">
        <v>146</v>
      </c>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2"/>
      <c r="AT58" s="24"/>
    </row>
    <row r="59" spans="1:46" ht="15" customHeight="1" x14ac:dyDescent="0.25">
      <c r="A59" s="24"/>
      <c r="B59" s="183"/>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5"/>
      <c r="AT59" s="24"/>
    </row>
    <row r="60" spans="1:46" ht="15" customHeight="1" x14ac:dyDescent="0.25">
      <c r="A60" s="24"/>
      <c r="B60" s="183"/>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5"/>
      <c r="AT60" s="24"/>
    </row>
    <row r="61" spans="1:46" ht="15" customHeight="1" x14ac:dyDescent="0.25">
      <c r="A61" s="24"/>
      <c r="B61" s="183"/>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5"/>
      <c r="AT61" s="24"/>
    </row>
    <row r="62" spans="1:46" ht="15" customHeight="1" x14ac:dyDescent="0.25">
      <c r="A62" s="24"/>
      <c r="B62" s="183"/>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5"/>
      <c r="AT62" s="24"/>
    </row>
    <row r="63" spans="1:46" ht="15" customHeight="1" x14ac:dyDescent="0.25">
      <c r="A63" s="24"/>
      <c r="B63" s="186"/>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8"/>
      <c r="AT63" s="24"/>
    </row>
    <row r="64" spans="1:46" ht="15" customHeight="1"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row>
    <row r="65" spans="1:46" ht="15" customHeight="1"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row>
    <row r="66" spans="1:46" ht="15" customHeight="1" x14ac:dyDescent="0.25">
      <c r="A66" s="24"/>
      <c r="B66" s="155" t="s">
        <v>149</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7"/>
      <c r="AT66" s="24"/>
    </row>
    <row r="67" spans="1:46" ht="15" customHeight="1" x14ac:dyDescent="0.25">
      <c r="A67" s="24"/>
      <c r="B67" s="158"/>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60"/>
      <c r="AT67" s="24"/>
    </row>
    <row r="68" spans="1:46" ht="15" customHeight="1" x14ac:dyDescent="0.25">
      <c r="A68" s="24"/>
      <c r="B68" s="158"/>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60"/>
      <c r="AT68" s="24"/>
    </row>
    <row r="69" spans="1:46" ht="15" customHeight="1" x14ac:dyDescent="0.25">
      <c r="A69" s="24"/>
      <c r="B69" s="161"/>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3"/>
      <c r="AT69" s="24"/>
    </row>
    <row r="70" spans="1:46" ht="15" customHeight="1"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row>
    <row r="71" spans="1:46" ht="15" customHeight="1" x14ac:dyDescent="0.2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row>
    <row r="72" spans="1:46" ht="15" customHeight="1" x14ac:dyDescent="0.2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row>
    <row r="73" spans="1:46" ht="15" customHeight="1" x14ac:dyDescent="0.2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row>
    <row r="74" spans="1:46" ht="15" customHeight="1" x14ac:dyDescent="0.25">
      <c r="A74" s="24"/>
      <c r="B74" s="164" t="s">
        <v>150</v>
      </c>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6"/>
      <c r="AT74" s="24"/>
    </row>
    <row r="75" spans="1:46" ht="15" customHeight="1" x14ac:dyDescent="0.25">
      <c r="A75" s="24"/>
      <c r="B75" s="167"/>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9"/>
      <c r="AT75" s="24"/>
    </row>
    <row r="76" spans="1:46" ht="15" customHeight="1" x14ac:dyDescent="0.25">
      <c r="A76" s="24"/>
      <c r="B76" s="170"/>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2"/>
      <c r="AT76" s="24"/>
    </row>
    <row r="77" spans="1:46" ht="15" customHeight="1" x14ac:dyDescent="0.25">
      <c r="A77" s="24"/>
      <c r="B77" s="173"/>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5"/>
      <c r="AT77" s="24"/>
    </row>
    <row r="78" spans="1:46" ht="15" customHeight="1" x14ac:dyDescent="0.25">
      <c r="A78" s="24"/>
      <c r="B78" s="173"/>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5"/>
      <c r="AT78" s="24"/>
    </row>
    <row r="79" spans="1:46" ht="15" customHeight="1" x14ac:dyDescent="0.25">
      <c r="A79" s="24"/>
      <c r="B79" s="173"/>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5"/>
      <c r="AT79" s="24"/>
    </row>
    <row r="80" spans="1:46" ht="15" customHeight="1" x14ac:dyDescent="0.25">
      <c r="A80" s="24"/>
      <c r="B80" s="173"/>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5"/>
      <c r="AT80" s="24"/>
    </row>
    <row r="81" spans="1:46" ht="15" customHeight="1" x14ac:dyDescent="0.25">
      <c r="A81" s="24"/>
      <c r="B81" s="173"/>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5"/>
      <c r="AT81" s="24"/>
    </row>
    <row r="82" spans="1:46" ht="15" customHeight="1" x14ac:dyDescent="0.25">
      <c r="A82" s="24"/>
      <c r="B82" s="173"/>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5"/>
      <c r="AT82" s="24"/>
    </row>
    <row r="83" spans="1:46" ht="15" customHeight="1" x14ac:dyDescent="0.25">
      <c r="A83" s="24"/>
      <c r="B83" s="173"/>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5"/>
      <c r="AT83" s="24"/>
    </row>
    <row r="84" spans="1:46" ht="15" customHeight="1" x14ac:dyDescent="0.25">
      <c r="A84" s="24"/>
      <c r="B84" s="173"/>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5"/>
      <c r="AT84" s="24"/>
    </row>
    <row r="85" spans="1:46" ht="15" customHeight="1" x14ac:dyDescent="0.25">
      <c r="A85" s="24"/>
      <c r="B85" s="173"/>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5"/>
      <c r="AT85" s="24"/>
    </row>
    <row r="86" spans="1:46" ht="15" customHeight="1" x14ac:dyDescent="0.25">
      <c r="A86" s="24"/>
      <c r="B86" s="173"/>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5"/>
      <c r="AT86" s="24"/>
    </row>
    <row r="87" spans="1:46" ht="15" customHeight="1" x14ac:dyDescent="0.25">
      <c r="A87" s="24"/>
      <c r="B87" s="173"/>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5"/>
      <c r="AT87" s="24"/>
    </row>
    <row r="88" spans="1:46" ht="15" customHeight="1" x14ac:dyDescent="0.25">
      <c r="A88" s="24"/>
      <c r="B88" s="173"/>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5"/>
      <c r="AT88" s="24"/>
    </row>
    <row r="89" spans="1:46" ht="15" customHeight="1" x14ac:dyDescent="0.25">
      <c r="A89" s="24"/>
      <c r="B89" s="176"/>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c r="AL89" s="177"/>
      <c r="AM89" s="177"/>
      <c r="AN89" s="177"/>
      <c r="AO89" s="177"/>
      <c r="AP89" s="177"/>
      <c r="AQ89" s="177"/>
      <c r="AR89" s="177"/>
      <c r="AS89" s="178"/>
      <c r="AT89" s="24"/>
    </row>
    <row r="90" spans="1:46" ht="15" customHeight="1" x14ac:dyDescent="0.25">
      <c r="A90" s="24"/>
      <c r="B90" s="164" t="s">
        <v>151</v>
      </c>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6"/>
      <c r="AT90" s="24"/>
    </row>
    <row r="91" spans="1:46" ht="15" customHeight="1" x14ac:dyDescent="0.25">
      <c r="A91" s="24"/>
      <c r="B91" s="167"/>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9"/>
      <c r="AT91" s="24"/>
    </row>
    <row r="92" spans="1:46" ht="15" customHeight="1" x14ac:dyDescent="0.2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row>
    <row r="93" spans="1:46" ht="15" customHeight="1" x14ac:dyDescent="0.2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row>
    <row r="94" spans="1:46" ht="15" customHeight="1" x14ac:dyDescent="0.2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row>
    <row r="95" spans="1:46" ht="15" customHeight="1" x14ac:dyDescent="0.2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row>
    <row r="96" spans="1:46" ht="15" customHeight="1" x14ac:dyDescent="0.2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row>
    <row r="97" spans="1:46" ht="15" customHeight="1" x14ac:dyDescent="0.2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row>
    <row r="98" spans="1:46" ht="15" customHeight="1" x14ac:dyDescent="0.25">
      <c r="A98" s="24"/>
      <c r="B98" s="179" t="s">
        <v>154</v>
      </c>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24"/>
    </row>
    <row r="99" spans="1:46" ht="15" customHeight="1" x14ac:dyDescent="0.2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row>
    <row r="100" spans="1:46" ht="15" hidden="1" customHeight="1" x14ac:dyDescent="0.25"/>
    <row r="101" spans="1:46" ht="15" hidden="1" customHeight="1" x14ac:dyDescent="0.25"/>
    <row r="102" spans="1:46" ht="15" hidden="1" customHeight="1" x14ac:dyDescent="0.25"/>
    <row r="103" spans="1:46" ht="15" hidden="1" customHeight="1" x14ac:dyDescent="0.25"/>
    <row r="104" spans="1:46" ht="15" hidden="1" customHeight="1" x14ac:dyDescent="0.25"/>
  </sheetData>
  <sheetProtection algorithmName="SHA-512" hashValue="dtoeR0Dl4HHudBSrExdCgrZCEKLH5DKlarWYRcafh+0pCJfApIavIkuQXVuFObq6XFuBRrH9Q7LXqAJJ6/yALA==" saltValue="iWgrMB0sLRBUIAMDZZQWbg==" spinCount="100000" sheet="1" objects="1" scenarios="1"/>
  <mergeCells count="59">
    <mergeCell ref="B15:O16"/>
    <mergeCell ref="P15:S16"/>
    <mergeCell ref="U15:AS17"/>
    <mergeCell ref="P17:S17"/>
    <mergeCell ref="BE2:BF2"/>
    <mergeCell ref="B7:AS8"/>
    <mergeCell ref="B10:O11"/>
    <mergeCell ref="P10:AD11"/>
    <mergeCell ref="AF10:AS12"/>
    <mergeCell ref="P12:AD12"/>
    <mergeCell ref="B20:O21"/>
    <mergeCell ref="P20:S21"/>
    <mergeCell ref="U20:AS22"/>
    <mergeCell ref="P22:S22"/>
    <mergeCell ref="B31:D31"/>
    <mergeCell ref="E31:H31"/>
    <mergeCell ref="B30:H30"/>
    <mergeCell ref="K30:Q30"/>
    <mergeCell ref="K31:M31"/>
    <mergeCell ref="N31:Q31"/>
    <mergeCell ref="B32:D32"/>
    <mergeCell ref="B33:D33"/>
    <mergeCell ref="B34:D34"/>
    <mergeCell ref="B35:D35"/>
    <mergeCell ref="B36:D36"/>
    <mergeCell ref="E32:H32"/>
    <mergeCell ref="E33:H33"/>
    <mergeCell ref="E34:H34"/>
    <mergeCell ref="E35:H35"/>
    <mergeCell ref="E36:H36"/>
    <mergeCell ref="N36:Q36"/>
    <mergeCell ref="U30:AS36"/>
    <mergeCell ref="K32:M32"/>
    <mergeCell ref="N32:Q32"/>
    <mergeCell ref="K33:M33"/>
    <mergeCell ref="N33:Q33"/>
    <mergeCell ref="K34:M34"/>
    <mergeCell ref="N34:Q34"/>
    <mergeCell ref="B58:AS63"/>
    <mergeCell ref="B2:AJ4"/>
    <mergeCell ref="AL2:AO4"/>
    <mergeCell ref="AP2:AS4"/>
    <mergeCell ref="AL5:AS5"/>
    <mergeCell ref="B25:O26"/>
    <mergeCell ref="P25:S26"/>
    <mergeCell ref="U25:AS27"/>
    <mergeCell ref="P27:S27"/>
    <mergeCell ref="B40:AS41"/>
    <mergeCell ref="B43:AS46"/>
    <mergeCell ref="B49:AS52"/>
    <mergeCell ref="B55:AS56"/>
    <mergeCell ref="K35:M35"/>
    <mergeCell ref="N35:Q35"/>
    <mergeCell ref="K36:M36"/>
    <mergeCell ref="B66:AS69"/>
    <mergeCell ref="B74:AS75"/>
    <mergeCell ref="B76:AS89"/>
    <mergeCell ref="B90:AS91"/>
    <mergeCell ref="B98:AS98"/>
  </mergeCells>
  <dataValidations count="1">
    <dataValidation type="list" showInputMessage="1" showErrorMessage="1" sqref="P25:S26" xr:uid="{00000000-0002-0000-0000-000000000000}">
      <formula1>$BC$24:$BC$27</formula1>
    </dataValidation>
  </dataValidations>
  <hyperlinks>
    <hyperlink ref="AL5:AS5" r:id="rId1" display="or watch on Youtube" xr:uid="{00000000-0004-0000-0000-000000000000}"/>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E230C"/>
  </sheetPr>
  <dimension ref="A1:Z2512"/>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20" style="1" customWidth="1"/>
    <col min="3" max="3" width="35.7109375" style="1" customWidth="1"/>
    <col min="4" max="4" width="10" style="1" customWidth="1"/>
    <col min="5" max="5" width="8.5703125" style="1" customWidth="1"/>
    <col min="6" max="6" width="17.140625" style="1" customWidth="1"/>
    <col min="7" max="7" width="25.7109375" style="1" customWidth="1"/>
    <col min="8" max="8" width="21.42578125" style="1" customWidth="1"/>
    <col min="9" max="9" width="2.85546875" style="1" customWidth="1"/>
    <col min="10" max="10" width="14.28515625" style="1" customWidth="1"/>
    <col min="11" max="11" width="2.85546875" style="1" customWidth="1"/>
    <col min="12" max="12" width="2.85546875" style="1" hidden="1" customWidth="1"/>
    <col min="13" max="16" width="9.140625" style="1" hidden="1" customWidth="1"/>
    <col min="17" max="17" width="2.85546875" style="1" hidden="1" customWidth="1"/>
    <col min="18" max="18" width="9.140625" style="1" hidden="1" customWidth="1"/>
    <col min="19" max="19" width="2.85546875" style="1" hidden="1" customWidth="1"/>
    <col min="20" max="20" width="20" style="1" hidden="1" customWidth="1"/>
    <col min="21" max="21" width="2.85546875" style="1" hidden="1" customWidth="1"/>
    <col min="22" max="22" width="9.140625" style="1" hidden="1" customWidth="1"/>
    <col min="23" max="23" width="2.85546875" style="1" hidden="1" customWidth="1"/>
    <col min="24" max="24" width="17.140625" style="1" hidden="1" customWidth="1"/>
    <col min="25" max="16384" width="9.140625" style="1" hidden="1"/>
  </cols>
  <sheetData>
    <row r="1" spans="1:26" x14ac:dyDescent="0.25">
      <c r="A1" s="24"/>
      <c r="B1" s="24"/>
      <c r="C1" s="24"/>
      <c r="D1" s="24"/>
      <c r="E1" s="24"/>
      <c r="F1" s="24"/>
      <c r="G1" s="24"/>
      <c r="H1" s="24"/>
      <c r="I1" s="24"/>
      <c r="J1" s="24"/>
      <c r="K1" s="24"/>
    </row>
    <row r="2" spans="1:26" ht="15" customHeight="1" x14ac:dyDescent="0.25">
      <c r="A2" s="24"/>
      <c r="B2" s="280" t="s">
        <v>13</v>
      </c>
      <c r="C2" s="86" t="str">
        <f>IF('Intro &amp; Setup'!$BC$3="", "", 'Intro &amp; Setup'!$BC$3)</f>
        <v>FREE TRIAL VERSION</v>
      </c>
      <c r="D2" s="79"/>
      <c r="E2" s="282" t="s">
        <v>14</v>
      </c>
      <c r="F2" s="283"/>
      <c r="G2" s="283"/>
      <c r="H2" s="283"/>
      <c r="I2" s="283"/>
      <c r="J2" s="284"/>
      <c r="K2" s="24"/>
      <c r="M2" s="8" t="s">
        <v>4</v>
      </c>
    </row>
    <row r="3" spans="1:26" ht="15" customHeight="1" x14ac:dyDescent="0.25">
      <c r="A3" s="24"/>
      <c r="B3" s="281"/>
      <c r="C3" s="79"/>
      <c r="D3" s="79"/>
      <c r="E3" s="285"/>
      <c r="F3" s="286"/>
      <c r="G3" s="286"/>
      <c r="H3" s="286"/>
      <c r="I3" s="286"/>
      <c r="J3" s="287"/>
      <c r="K3" s="24"/>
      <c r="M3" s="4" t="s">
        <v>5</v>
      </c>
    </row>
    <row r="4" spans="1:26" x14ac:dyDescent="0.25">
      <c r="A4" s="24"/>
      <c r="B4" s="24"/>
      <c r="C4" s="24"/>
      <c r="D4" s="24"/>
      <c r="E4" s="285"/>
      <c r="F4" s="286"/>
      <c r="G4" s="286"/>
      <c r="H4" s="286"/>
      <c r="I4" s="286"/>
      <c r="J4" s="287"/>
      <c r="K4" s="24"/>
    </row>
    <row r="5" spans="1:26" x14ac:dyDescent="0.25">
      <c r="A5" s="24"/>
      <c r="B5" s="24"/>
      <c r="C5" s="24"/>
      <c r="D5" s="24"/>
      <c r="E5" s="288"/>
      <c r="F5" s="289"/>
      <c r="G5" s="289"/>
      <c r="H5" s="289"/>
      <c r="I5" s="289"/>
      <c r="J5" s="290"/>
      <c r="K5" s="24"/>
      <c r="M5" s="23" t="s">
        <v>77</v>
      </c>
    </row>
    <row r="6" spans="1:26" x14ac:dyDescent="0.25">
      <c r="A6" s="24"/>
      <c r="B6" s="25" t="s">
        <v>15</v>
      </c>
      <c r="C6" s="24"/>
      <c r="D6" s="291" t="s">
        <v>79</v>
      </c>
      <c r="E6" s="291"/>
      <c r="F6" s="25" t="str">
        <f>"*Exc "&amp;'Intro &amp; Setup'!$BC$9&amp;""</f>
        <v>*Exc VAT</v>
      </c>
      <c r="G6" s="24"/>
      <c r="H6" s="24"/>
      <c r="I6" s="24"/>
      <c r="J6" s="24"/>
      <c r="K6" s="24"/>
      <c r="X6" s="23">
        <f>2500-COUNTIF($X$9:$X$2508, "")</f>
        <v>0</v>
      </c>
    </row>
    <row r="7" spans="1:26" x14ac:dyDescent="0.25">
      <c r="A7" s="24"/>
      <c r="B7" s="7" t="s">
        <v>0</v>
      </c>
      <c r="C7" s="7" t="s">
        <v>1</v>
      </c>
      <c r="D7" s="7" t="s">
        <v>76</v>
      </c>
      <c r="E7" s="7" t="s">
        <v>75</v>
      </c>
      <c r="F7" s="7" t="s">
        <v>16</v>
      </c>
      <c r="G7" s="26" t="s">
        <v>3</v>
      </c>
      <c r="H7" s="7" t="s">
        <v>2</v>
      </c>
      <c r="I7" s="28"/>
      <c r="J7" s="5" t="s">
        <v>6</v>
      </c>
      <c r="K7" s="24"/>
      <c r="T7" s="22" t="s">
        <v>12</v>
      </c>
    </row>
    <row r="8" spans="1:26" x14ac:dyDescent="0.25">
      <c r="A8" s="24"/>
      <c r="B8" s="20"/>
      <c r="C8" s="20"/>
      <c r="D8" s="20"/>
      <c r="E8" s="20"/>
      <c r="F8" s="20"/>
      <c r="G8" s="27"/>
      <c r="H8" s="20"/>
      <c r="I8" s="29"/>
      <c r="J8" s="6"/>
      <c r="K8" s="24"/>
      <c r="M8" s="22" t="s">
        <v>7</v>
      </c>
      <c r="N8" s="22" t="s">
        <v>8</v>
      </c>
      <c r="O8" s="22" t="s">
        <v>9</v>
      </c>
      <c r="P8" s="22" t="s">
        <v>10</v>
      </c>
      <c r="R8" s="22" t="s">
        <v>11</v>
      </c>
      <c r="T8" s="23"/>
      <c r="V8" s="22" t="s">
        <v>78</v>
      </c>
      <c r="X8" s="22" t="s">
        <v>117</v>
      </c>
      <c r="Y8" s="22" t="s">
        <v>11</v>
      </c>
      <c r="Z8" s="22" t="s">
        <v>10</v>
      </c>
    </row>
    <row r="9" spans="1:26" x14ac:dyDescent="0.25">
      <c r="A9" s="24"/>
      <c r="B9" s="12"/>
      <c r="C9" s="13"/>
      <c r="D9" s="83"/>
      <c r="E9" s="14"/>
      <c r="F9" s="36"/>
      <c r="G9" s="40"/>
      <c r="H9" s="15"/>
      <c r="I9" s="30"/>
      <c r="J9" s="2" t="str">
        <f>IF(COUNTIF($B$9:$B$2508, B9)&gt;1, $M$2, IF(M9=TRUE, $M$3, ""))</f>
        <v/>
      </c>
      <c r="K9" s="24"/>
      <c r="M9" s="10" t="b">
        <f>IF(AND(COUNTIF(C9:H9, "")&lt;6, B9=""), TRUE, FALSE)</f>
        <v>0</v>
      </c>
      <c r="N9" s="8" t="str">
        <f>IF(B9="", "", COUNTIF($O$9:$O$2508, "&lt;"&amp;O9))</f>
        <v/>
      </c>
      <c r="O9" s="8" t="str">
        <f>IF(B9="", "", IF(ISNUMBER(B9)=TRUE, CONCATENATE("A", B9), B9))</f>
        <v/>
      </c>
      <c r="P9" s="8" t="str">
        <f>IF(N9="", "", RANK(N9, $N$9:$N$2508, 1))</f>
        <v/>
      </c>
      <c r="R9" s="8">
        <v>1</v>
      </c>
      <c r="T9" s="8" t="str">
        <f>IF(P9="", "", IFERROR(INDEX($B$9:$B$2508, MATCH(R9, $P$9:$P$2508, 0)), ""))</f>
        <v/>
      </c>
      <c r="V9" s="8" t="str">
        <f>IF(B9="", "", IF(D9=$M$5, "A", "P"))</f>
        <v/>
      </c>
      <c r="X9" s="8" t="str">
        <f>IF(COUNTIF('Required Materials'!$BE$4:$CH$43, $B9)&gt;0, $B9, "")</f>
        <v/>
      </c>
      <c r="Y9" s="8" t="str">
        <f>IF(X9="", "", IFERROR(INDEX($R$9:$R$2508, MATCH(X9, $T$9:$T$2508, 0)), ""))</f>
        <v/>
      </c>
      <c r="Z9" s="8" t="str">
        <f>IF(Y9="", "", RANK($Y9, $Y$9:$Y$2508, 1))</f>
        <v/>
      </c>
    </row>
    <row r="10" spans="1:26" x14ac:dyDescent="0.25">
      <c r="A10" s="24"/>
      <c r="B10" s="16"/>
      <c r="C10" s="17"/>
      <c r="D10" s="84"/>
      <c r="E10" s="18"/>
      <c r="F10" s="37"/>
      <c r="G10" s="41"/>
      <c r="H10" s="19"/>
      <c r="I10" s="30"/>
      <c r="J10" s="21" t="str">
        <f t="shared" ref="J10:J72" si="0">IF(COUNTIF($B$9:$B$2508, B10)&gt;1, $M$2, IF(M10=TRUE, $M$3, ""))</f>
        <v/>
      </c>
      <c r="K10" s="24"/>
      <c r="M10" s="11" t="b">
        <f t="shared" ref="M10:M73" si="1">IF(AND(COUNTIF(C10:H10, "")&lt;6, B10=""), TRUE, FALSE)</f>
        <v>0</v>
      </c>
      <c r="N10" s="9" t="str">
        <f t="shared" ref="N10:N73" si="2">IF(B10="", "", COUNTIF($O$9:$O$2508, "&lt;"&amp;O10))</f>
        <v/>
      </c>
      <c r="O10" s="9" t="str">
        <f t="shared" ref="O10:O73" si="3">IF(B10="", "", IF(ISNUMBER(B10)=TRUE, CONCATENATE("A", B10), B10))</f>
        <v/>
      </c>
      <c r="P10" s="9" t="str">
        <f t="shared" ref="P10:P73" si="4">IF(N10="", "", RANK(N10, $N$9:$N$2508, 1))</f>
        <v/>
      </c>
      <c r="R10" s="9">
        <v>2</v>
      </c>
      <c r="T10" s="9" t="str">
        <f t="shared" ref="T10:T73" si="5">IF(P10="", "", IFERROR(INDEX($B$9:$B$2508, MATCH(R10, $P$9:$P$2508, 0)), ""))</f>
        <v/>
      </c>
      <c r="V10" s="9" t="str">
        <f t="shared" ref="V10:V73" si="6">IF(B10="", "", IF(D10=$M$5, "A", "P"))</f>
        <v/>
      </c>
      <c r="X10" s="9" t="str">
        <f>IF(COUNTIF('Required Materials'!$BE$4:$CH$43, $B10)&gt;0, $B10, "")</f>
        <v/>
      </c>
      <c r="Y10" s="9" t="str">
        <f t="shared" ref="Y10:Y73" si="7">IF(X10="", "", IFERROR(INDEX($R$9:$R$2508, MATCH(X10, $T$9:$T$2508, 0)), ""))</f>
        <v/>
      </c>
      <c r="Z10" s="9" t="str">
        <f t="shared" ref="Z10:Z73" si="8">IF(Y10="", "", RANK($Y10, $Y$9:$Y$2508, 1))</f>
        <v/>
      </c>
    </row>
    <row r="11" spans="1:26" x14ac:dyDescent="0.25">
      <c r="A11" s="24"/>
      <c r="B11" s="16"/>
      <c r="C11" s="17"/>
      <c r="D11" s="84"/>
      <c r="E11" s="18"/>
      <c r="F11" s="37"/>
      <c r="G11" s="41"/>
      <c r="H11" s="19"/>
      <c r="I11" s="30"/>
      <c r="J11" s="21" t="str">
        <f t="shared" si="0"/>
        <v/>
      </c>
      <c r="K11" s="24"/>
      <c r="M11" s="11" t="b">
        <f t="shared" si="1"/>
        <v>0</v>
      </c>
      <c r="N11" s="9" t="str">
        <f t="shared" si="2"/>
        <v/>
      </c>
      <c r="O11" s="9" t="str">
        <f t="shared" si="3"/>
        <v/>
      </c>
      <c r="P11" s="9" t="str">
        <f t="shared" si="4"/>
        <v/>
      </c>
      <c r="R11" s="9">
        <v>3</v>
      </c>
      <c r="T11" s="9" t="str">
        <f t="shared" si="5"/>
        <v/>
      </c>
      <c r="V11" s="9" t="str">
        <f t="shared" si="6"/>
        <v/>
      </c>
      <c r="X11" s="9" t="str">
        <f>IF(COUNTIF('Required Materials'!$BE$4:$CH$43, $B11)&gt;0, $B11, "")</f>
        <v/>
      </c>
      <c r="Y11" s="9" t="str">
        <f t="shared" si="7"/>
        <v/>
      </c>
      <c r="Z11" s="9" t="str">
        <f t="shared" si="8"/>
        <v/>
      </c>
    </row>
    <row r="12" spans="1:26" x14ac:dyDescent="0.25">
      <c r="A12" s="24"/>
      <c r="B12" s="16"/>
      <c r="C12" s="17"/>
      <c r="D12" s="84"/>
      <c r="E12" s="18"/>
      <c r="F12" s="37"/>
      <c r="G12" s="41"/>
      <c r="H12" s="19"/>
      <c r="I12" s="30"/>
      <c r="J12" s="21" t="str">
        <f t="shared" si="0"/>
        <v/>
      </c>
      <c r="K12" s="24"/>
      <c r="M12" s="11" t="b">
        <f t="shared" si="1"/>
        <v>0</v>
      </c>
      <c r="N12" s="9" t="str">
        <f t="shared" si="2"/>
        <v/>
      </c>
      <c r="O12" s="9" t="str">
        <f t="shared" si="3"/>
        <v/>
      </c>
      <c r="P12" s="9" t="str">
        <f t="shared" si="4"/>
        <v/>
      </c>
      <c r="R12" s="9">
        <v>4</v>
      </c>
      <c r="T12" s="9" t="str">
        <f t="shared" si="5"/>
        <v/>
      </c>
      <c r="V12" s="9" t="str">
        <f t="shared" si="6"/>
        <v/>
      </c>
      <c r="X12" s="9" t="str">
        <f>IF(COUNTIF('Required Materials'!$BE$4:$CH$43, $B12)&gt;0, $B12, "")</f>
        <v/>
      </c>
      <c r="Y12" s="9" t="str">
        <f t="shared" si="7"/>
        <v/>
      </c>
      <c r="Z12" s="9" t="str">
        <f t="shared" si="8"/>
        <v/>
      </c>
    </row>
    <row r="13" spans="1:26" x14ac:dyDescent="0.25">
      <c r="A13" s="24"/>
      <c r="B13" s="16"/>
      <c r="C13" s="17"/>
      <c r="D13" s="84"/>
      <c r="E13" s="18"/>
      <c r="F13" s="37"/>
      <c r="G13" s="41"/>
      <c r="H13" s="19"/>
      <c r="I13" s="30"/>
      <c r="J13" s="21" t="str">
        <f t="shared" si="0"/>
        <v/>
      </c>
      <c r="K13" s="24"/>
      <c r="M13" s="11" t="b">
        <f t="shared" si="1"/>
        <v>0</v>
      </c>
      <c r="N13" s="9" t="str">
        <f t="shared" si="2"/>
        <v/>
      </c>
      <c r="O13" s="9" t="str">
        <f t="shared" si="3"/>
        <v/>
      </c>
      <c r="P13" s="9" t="str">
        <f t="shared" si="4"/>
        <v/>
      </c>
      <c r="R13" s="9">
        <v>5</v>
      </c>
      <c r="T13" s="9" t="str">
        <f t="shared" si="5"/>
        <v/>
      </c>
      <c r="V13" s="9" t="str">
        <f t="shared" si="6"/>
        <v/>
      </c>
      <c r="X13" s="9" t="str">
        <f>IF(COUNTIF('Required Materials'!$BE$4:$CH$43, $B13)&gt;0, $B13, "")</f>
        <v/>
      </c>
      <c r="Y13" s="9" t="str">
        <f t="shared" si="7"/>
        <v/>
      </c>
      <c r="Z13" s="9" t="str">
        <f t="shared" si="8"/>
        <v/>
      </c>
    </row>
    <row r="14" spans="1:26" x14ac:dyDescent="0.25">
      <c r="A14" s="24"/>
      <c r="B14" s="16"/>
      <c r="C14" s="17"/>
      <c r="D14" s="84"/>
      <c r="E14" s="18"/>
      <c r="F14" s="37"/>
      <c r="G14" s="41"/>
      <c r="H14" s="19"/>
      <c r="I14" s="30"/>
      <c r="J14" s="21" t="str">
        <f t="shared" si="0"/>
        <v/>
      </c>
      <c r="K14" s="24"/>
      <c r="M14" s="11" t="b">
        <f t="shared" si="1"/>
        <v>0</v>
      </c>
      <c r="N14" s="9" t="str">
        <f t="shared" si="2"/>
        <v/>
      </c>
      <c r="O14" s="9" t="str">
        <f t="shared" si="3"/>
        <v/>
      </c>
      <c r="P14" s="9" t="str">
        <f t="shared" si="4"/>
        <v/>
      </c>
      <c r="R14" s="9">
        <v>6</v>
      </c>
      <c r="T14" s="9" t="str">
        <f t="shared" si="5"/>
        <v/>
      </c>
      <c r="V14" s="9" t="str">
        <f t="shared" si="6"/>
        <v/>
      </c>
      <c r="X14" s="9" t="str">
        <f>IF(COUNTIF('Required Materials'!$BE$4:$CH$43, $B14)&gt;0, $B14, "")</f>
        <v/>
      </c>
      <c r="Y14" s="9" t="str">
        <f t="shared" si="7"/>
        <v/>
      </c>
      <c r="Z14" s="9" t="str">
        <f t="shared" si="8"/>
        <v/>
      </c>
    </row>
    <row r="15" spans="1:26" x14ac:dyDescent="0.25">
      <c r="A15" s="24"/>
      <c r="B15" s="16"/>
      <c r="C15" s="17"/>
      <c r="D15" s="84"/>
      <c r="E15" s="18"/>
      <c r="F15" s="37"/>
      <c r="G15" s="41"/>
      <c r="H15" s="19"/>
      <c r="I15" s="30"/>
      <c r="J15" s="21" t="str">
        <f t="shared" si="0"/>
        <v/>
      </c>
      <c r="K15" s="24"/>
      <c r="M15" s="11" t="b">
        <f t="shared" si="1"/>
        <v>0</v>
      </c>
      <c r="N15" s="9" t="str">
        <f t="shared" si="2"/>
        <v/>
      </c>
      <c r="O15" s="9" t="str">
        <f t="shared" si="3"/>
        <v/>
      </c>
      <c r="P15" s="9" t="str">
        <f t="shared" si="4"/>
        <v/>
      </c>
      <c r="R15" s="9">
        <v>7</v>
      </c>
      <c r="T15" s="9" t="str">
        <f t="shared" si="5"/>
        <v/>
      </c>
      <c r="V15" s="9" t="str">
        <f t="shared" si="6"/>
        <v/>
      </c>
      <c r="X15" s="9" t="str">
        <f>IF(COUNTIF('Required Materials'!$BE$4:$CH$43, $B15)&gt;0, $B15, "")</f>
        <v/>
      </c>
      <c r="Y15" s="9" t="str">
        <f t="shared" si="7"/>
        <v/>
      </c>
      <c r="Z15" s="9" t="str">
        <f t="shared" si="8"/>
        <v/>
      </c>
    </row>
    <row r="16" spans="1:26" x14ac:dyDescent="0.25">
      <c r="A16" s="24"/>
      <c r="B16" s="16"/>
      <c r="C16" s="17"/>
      <c r="D16" s="84"/>
      <c r="E16" s="18"/>
      <c r="F16" s="37"/>
      <c r="G16" s="41"/>
      <c r="H16" s="19"/>
      <c r="I16" s="30"/>
      <c r="J16" s="21" t="str">
        <f t="shared" si="0"/>
        <v/>
      </c>
      <c r="K16" s="24"/>
      <c r="M16" s="11" t="b">
        <f t="shared" si="1"/>
        <v>0</v>
      </c>
      <c r="N16" s="9" t="str">
        <f t="shared" si="2"/>
        <v/>
      </c>
      <c r="O16" s="9" t="str">
        <f t="shared" si="3"/>
        <v/>
      </c>
      <c r="P16" s="9" t="str">
        <f t="shared" si="4"/>
        <v/>
      </c>
      <c r="R16" s="9">
        <v>8</v>
      </c>
      <c r="T16" s="9" t="str">
        <f t="shared" si="5"/>
        <v/>
      </c>
      <c r="V16" s="9" t="str">
        <f t="shared" si="6"/>
        <v/>
      </c>
      <c r="X16" s="9" t="str">
        <f>IF(COUNTIF('Required Materials'!$BE$4:$CH$43, $B16)&gt;0, $B16, "")</f>
        <v/>
      </c>
      <c r="Y16" s="9" t="str">
        <f t="shared" si="7"/>
        <v/>
      </c>
      <c r="Z16" s="9" t="str">
        <f t="shared" si="8"/>
        <v/>
      </c>
    </row>
    <row r="17" spans="1:26" x14ac:dyDescent="0.25">
      <c r="A17" s="24"/>
      <c r="B17" s="16"/>
      <c r="C17" s="17"/>
      <c r="D17" s="84"/>
      <c r="E17" s="18"/>
      <c r="F17" s="37"/>
      <c r="G17" s="41"/>
      <c r="H17" s="19"/>
      <c r="I17" s="30"/>
      <c r="J17" s="21" t="str">
        <f t="shared" si="0"/>
        <v/>
      </c>
      <c r="K17" s="24"/>
      <c r="M17" s="11" t="b">
        <f t="shared" si="1"/>
        <v>0</v>
      </c>
      <c r="N17" s="9" t="str">
        <f t="shared" si="2"/>
        <v/>
      </c>
      <c r="O17" s="9" t="str">
        <f t="shared" si="3"/>
        <v/>
      </c>
      <c r="P17" s="9" t="str">
        <f t="shared" si="4"/>
        <v/>
      </c>
      <c r="R17" s="9">
        <v>9</v>
      </c>
      <c r="T17" s="9" t="str">
        <f t="shared" si="5"/>
        <v/>
      </c>
      <c r="V17" s="9" t="str">
        <f t="shared" si="6"/>
        <v/>
      </c>
      <c r="X17" s="9" t="str">
        <f>IF(COUNTIF('Required Materials'!$BE$4:$CH$43, $B17)&gt;0, $B17, "")</f>
        <v/>
      </c>
      <c r="Y17" s="9" t="str">
        <f t="shared" si="7"/>
        <v/>
      </c>
      <c r="Z17" s="9" t="str">
        <f t="shared" si="8"/>
        <v/>
      </c>
    </row>
    <row r="18" spans="1:26" x14ac:dyDescent="0.25">
      <c r="A18" s="24"/>
      <c r="B18" s="16"/>
      <c r="C18" s="17"/>
      <c r="D18" s="84"/>
      <c r="E18" s="18"/>
      <c r="F18" s="37"/>
      <c r="G18" s="41"/>
      <c r="H18" s="19"/>
      <c r="I18" s="30"/>
      <c r="J18" s="21" t="str">
        <f t="shared" si="0"/>
        <v/>
      </c>
      <c r="K18" s="24"/>
      <c r="M18" s="11" t="b">
        <f t="shared" si="1"/>
        <v>0</v>
      </c>
      <c r="N18" s="9" t="str">
        <f t="shared" si="2"/>
        <v/>
      </c>
      <c r="O18" s="9" t="str">
        <f t="shared" si="3"/>
        <v/>
      </c>
      <c r="P18" s="9" t="str">
        <f t="shared" si="4"/>
        <v/>
      </c>
      <c r="R18" s="9">
        <v>10</v>
      </c>
      <c r="T18" s="9" t="str">
        <f t="shared" si="5"/>
        <v/>
      </c>
      <c r="V18" s="9" t="str">
        <f t="shared" si="6"/>
        <v/>
      </c>
      <c r="X18" s="9" t="str">
        <f>IF(COUNTIF('Required Materials'!$BE$4:$CH$43, $B18)&gt;0, $B18, "")</f>
        <v/>
      </c>
      <c r="Y18" s="9" t="str">
        <f t="shared" si="7"/>
        <v/>
      </c>
      <c r="Z18" s="9" t="str">
        <f t="shared" si="8"/>
        <v/>
      </c>
    </row>
    <row r="19" spans="1:26" x14ac:dyDescent="0.25">
      <c r="A19" s="24"/>
      <c r="B19" s="16"/>
      <c r="C19" s="17"/>
      <c r="D19" s="84"/>
      <c r="E19" s="18"/>
      <c r="F19" s="37"/>
      <c r="G19" s="41"/>
      <c r="H19" s="19"/>
      <c r="I19" s="30"/>
      <c r="J19" s="21" t="str">
        <f t="shared" si="0"/>
        <v/>
      </c>
      <c r="K19" s="24"/>
      <c r="M19" s="11" t="b">
        <f t="shared" si="1"/>
        <v>0</v>
      </c>
      <c r="N19" s="9" t="str">
        <f t="shared" si="2"/>
        <v/>
      </c>
      <c r="O19" s="9" t="str">
        <f t="shared" si="3"/>
        <v/>
      </c>
      <c r="P19" s="9" t="str">
        <f t="shared" si="4"/>
        <v/>
      </c>
      <c r="R19" s="9">
        <v>11</v>
      </c>
      <c r="T19" s="9" t="str">
        <f t="shared" si="5"/>
        <v/>
      </c>
      <c r="V19" s="9" t="str">
        <f t="shared" si="6"/>
        <v/>
      </c>
      <c r="X19" s="9" t="str">
        <f>IF(COUNTIF('Required Materials'!$BE$4:$CH$43, $B19)&gt;0, $B19, "")</f>
        <v/>
      </c>
      <c r="Y19" s="9" t="str">
        <f t="shared" si="7"/>
        <v/>
      </c>
      <c r="Z19" s="9" t="str">
        <f t="shared" si="8"/>
        <v/>
      </c>
    </row>
    <row r="20" spans="1:26" x14ac:dyDescent="0.25">
      <c r="A20" s="24"/>
      <c r="B20" s="16"/>
      <c r="C20" s="17"/>
      <c r="D20" s="84"/>
      <c r="E20" s="18"/>
      <c r="F20" s="37"/>
      <c r="G20" s="41"/>
      <c r="H20" s="19"/>
      <c r="I20" s="30"/>
      <c r="J20" s="21" t="str">
        <f t="shared" si="0"/>
        <v/>
      </c>
      <c r="K20" s="24"/>
      <c r="M20" s="11" t="b">
        <f t="shared" si="1"/>
        <v>0</v>
      </c>
      <c r="N20" s="9" t="str">
        <f t="shared" si="2"/>
        <v/>
      </c>
      <c r="O20" s="9" t="str">
        <f t="shared" si="3"/>
        <v/>
      </c>
      <c r="P20" s="9" t="str">
        <f t="shared" si="4"/>
        <v/>
      </c>
      <c r="R20" s="9">
        <v>12</v>
      </c>
      <c r="T20" s="9" t="str">
        <f t="shared" si="5"/>
        <v/>
      </c>
      <c r="V20" s="9" t="str">
        <f t="shared" si="6"/>
        <v/>
      </c>
      <c r="X20" s="9" t="str">
        <f>IF(COUNTIF('Required Materials'!$BE$4:$CH$43, $B20)&gt;0, $B20, "")</f>
        <v/>
      </c>
      <c r="Y20" s="9" t="str">
        <f t="shared" si="7"/>
        <v/>
      </c>
      <c r="Z20" s="9" t="str">
        <f t="shared" si="8"/>
        <v/>
      </c>
    </row>
    <row r="21" spans="1:26" x14ac:dyDescent="0.25">
      <c r="A21" s="24"/>
      <c r="B21" s="16"/>
      <c r="C21" s="17"/>
      <c r="D21" s="84"/>
      <c r="E21" s="18"/>
      <c r="F21" s="37"/>
      <c r="G21" s="41"/>
      <c r="H21" s="19"/>
      <c r="I21" s="30"/>
      <c r="J21" s="21" t="str">
        <f t="shared" si="0"/>
        <v/>
      </c>
      <c r="K21" s="24"/>
      <c r="M21" s="11" t="b">
        <f t="shared" si="1"/>
        <v>0</v>
      </c>
      <c r="N21" s="9" t="str">
        <f t="shared" si="2"/>
        <v/>
      </c>
      <c r="O21" s="9" t="str">
        <f t="shared" si="3"/>
        <v/>
      </c>
      <c r="P21" s="9" t="str">
        <f t="shared" si="4"/>
        <v/>
      </c>
      <c r="R21" s="9">
        <v>13</v>
      </c>
      <c r="T21" s="9" t="str">
        <f t="shared" si="5"/>
        <v/>
      </c>
      <c r="V21" s="9" t="str">
        <f t="shared" si="6"/>
        <v/>
      </c>
      <c r="X21" s="9" t="str">
        <f>IF(COUNTIF('Required Materials'!$BE$4:$CH$43, $B21)&gt;0, $B21, "")</f>
        <v/>
      </c>
      <c r="Y21" s="9" t="str">
        <f t="shared" si="7"/>
        <v/>
      </c>
      <c r="Z21" s="9" t="str">
        <f t="shared" si="8"/>
        <v/>
      </c>
    </row>
    <row r="22" spans="1:26" x14ac:dyDescent="0.25">
      <c r="A22" s="24"/>
      <c r="B22" s="16"/>
      <c r="C22" s="17"/>
      <c r="D22" s="84"/>
      <c r="E22" s="18"/>
      <c r="F22" s="37"/>
      <c r="G22" s="41"/>
      <c r="H22" s="19"/>
      <c r="I22" s="30"/>
      <c r="J22" s="21" t="str">
        <f t="shared" si="0"/>
        <v/>
      </c>
      <c r="K22" s="24"/>
      <c r="M22" s="11" t="b">
        <f t="shared" si="1"/>
        <v>0</v>
      </c>
      <c r="N22" s="9" t="str">
        <f t="shared" si="2"/>
        <v/>
      </c>
      <c r="O22" s="9" t="str">
        <f t="shared" si="3"/>
        <v/>
      </c>
      <c r="P22" s="9" t="str">
        <f t="shared" si="4"/>
        <v/>
      </c>
      <c r="R22" s="9">
        <v>14</v>
      </c>
      <c r="T22" s="9" t="str">
        <f t="shared" si="5"/>
        <v/>
      </c>
      <c r="V22" s="9" t="str">
        <f t="shared" si="6"/>
        <v/>
      </c>
      <c r="X22" s="9" t="str">
        <f>IF(COUNTIF('Required Materials'!$BE$4:$CH$43, $B22)&gt;0, $B22, "")</f>
        <v/>
      </c>
      <c r="Y22" s="9" t="str">
        <f t="shared" si="7"/>
        <v/>
      </c>
      <c r="Z22" s="9" t="str">
        <f t="shared" si="8"/>
        <v/>
      </c>
    </row>
    <row r="23" spans="1:26" x14ac:dyDescent="0.25">
      <c r="A23" s="24"/>
      <c r="B23" s="16"/>
      <c r="C23" s="17"/>
      <c r="D23" s="84"/>
      <c r="E23" s="18"/>
      <c r="F23" s="37"/>
      <c r="G23" s="41"/>
      <c r="H23" s="19"/>
      <c r="I23" s="30"/>
      <c r="J23" s="21" t="str">
        <f t="shared" si="0"/>
        <v/>
      </c>
      <c r="K23" s="24"/>
      <c r="M23" s="11" t="b">
        <f t="shared" si="1"/>
        <v>0</v>
      </c>
      <c r="N23" s="9" t="str">
        <f t="shared" si="2"/>
        <v/>
      </c>
      <c r="O23" s="9" t="str">
        <f t="shared" si="3"/>
        <v/>
      </c>
      <c r="P23" s="9" t="str">
        <f t="shared" si="4"/>
        <v/>
      </c>
      <c r="R23" s="9">
        <v>15</v>
      </c>
      <c r="T23" s="9" t="str">
        <f t="shared" si="5"/>
        <v/>
      </c>
      <c r="V23" s="9" t="str">
        <f t="shared" si="6"/>
        <v/>
      </c>
      <c r="X23" s="9" t="str">
        <f>IF(COUNTIF('Required Materials'!$BE$4:$CH$43, $B23)&gt;0, $B23, "")</f>
        <v/>
      </c>
      <c r="Y23" s="9" t="str">
        <f t="shared" si="7"/>
        <v/>
      </c>
      <c r="Z23" s="9" t="str">
        <f t="shared" si="8"/>
        <v/>
      </c>
    </row>
    <row r="24" spans="1:26" x14ac:dyDescent="0.25">
      <c r="A24" s="24"/>
      <c r="B24" s="16"/>
      <c r="C24" s="17"/>
      <c r="D24" s="84"/>
      <c r="E24" s="18"/>
      <c r="F24" s="37"/>
      <c r="G24" s="41"/>
      <c r="H24" s="19"/>
      <c r="I24" s="30"/>
      <c r="J24" s="21" t="str">
        <f t="shared" si="0"/>
        <v/>
      </c>
      <c r="K24" s="24"/>
      <c r="M24" s="11" t="b">
        <f t="shared" si="1"/>
        <v>0</v>
      </c>
      <c r="N24" s="9" t="str">
        <f t="shared" si="2"/>
        <v/>
      </c>
      <c r="O24" s="9" t="str">
        <f t="shared" si="3"/>
        <v/>
      </c>
      <c r="P24" s="9" t="str">
        <f t="shared" si="4"/>
        <v/>
      </c>
      <c r="R24" s="9">
        <v>16</v>
      </c>
      <c r="T24" s="9" t="str">
        <f t="shared" si="5"/>
        <v/>
      </c>
      <c r="V24" s="9" t="str">
        <f t="shared" si="6"/>
        <v/>
      </c>
      <c r="X24" s="9" t="str">
        <f>IF(COUNTIF('Required Materials'!$BE$4:$CH$43, $B24)&gt;0, $B24, "")</f>
        <v/>
      </c>
      <c r="Y24" s="9" t="str">
        <f t="shared" si="7"/>
        <v/>
      </c>
      <c r="Z24" s="9" t="str">
        <f t="shared" si="8"/>
        <v/>
      </c>
    </row>
    <row r="25" spans="1:26" x14ac:dyDescent="0.25">
      <c r="A25" s="24"/>
      <c r="B25" s="16"/>
      <c r="C25" s="17"/>
      <c r="D25" s="84"/>
      <c r="E25" s="18"/>
      <c r="F25" s="37"/>
      <c r="G25" s="41"/>
      <c r="H25" s="19"/>
      <c r="I25" s="30"/>
      <c r="J25" s="21" t="str">
        <f t="shared" si="0"/>
        <v/>
      </c>
      <c r="K25" s="24"/>
      <c r="M25" s="11" t="b">
        <f t="shared" si="1"/>
        <v>0</v>
      </c>
      <c r="N25" s="9" t="str">
        <f t="shared" si="2"/>
        <v/>
      </c>
      <c r="O25" s="9" t="str">
        <f t="shared" si="3"/>
        <v/>
      </c>
      <c r="P25" s="9" t="str">
        <f t="shared" si="4"/>
        <v/>
      </c>
      <c r="R25" s="9">
        <v>17</v>
      </c>
      <c r="T25" s="9" t="str">
        <f t="shared" si="5"/>
        <v/>
      </c>
      <c r="V25" s="9" t="str">
        <f t="shared" si="6"/>
        <v/>
      </c>
      <c r="X25" s="9" t="str">
        <f>IF(COUNTIF('Required Materials'!$BE$4:$CH$43, $B25)&gt;0, $B25, "")</f>
        <v/>
      </c>
      <c r="Y25" s="9" t="str">
        <f t="shared" si="7"/>
        <v/>
      </c>
      <c r="Z25" s="9" t="str">
        <f t="shared" si="8"/>
        <v/>
      </c>
    </row>
    <row r="26" spans="1:26" x14ac:dyDescent="0.25">
      <c r="A26" s="24"/>
      <c r="B26" s="16"/>
      <c r="C26" s="17"/>
      <c r="D26" s="84"/>
      <c r="E26" s="18"/>
      <c r="F26" s="37"/>
      <c r="G26" s="41"/>
      <c r="H26" s="19"/>
      <c r="I26" s="30"/>
      <c r="J26" s="21" t="str">
        <f t="shared" si="0"/>
        <v/>
      </c>
      <c r="K26" s="24"/>
      <c r="M26" s="11" t="b">
        <f t="shared" si="1"/>
        <v>0</v>
      </c>
      <c r="N26" s="9" t="str">
        <f t="shared" si="2"/>
        <v/>
      </c>
      <c r="O26" s="9" t="str">
        <f t="shared" si="3"/>
        <v/>
      </c>
      <c r="P26" s="9" t="str">
        <f t="shared" si="4"/>
        <v/>
      </c>
      <c r="R26" s="9">
        <v>18</v>
      </c>
      <c r="T26" s="9" t="str">
        <f t="shared" si="5"/>
        <v/>
      </c>
      <c r="V26" s="9" t="str">
        <f t="shared" si="6"/>
        <v/>
      </c>
      <c r="X26" s="9" t="str">
        <f>IF(COUNTIF('Required Materials'!$BE$4:$CH$43, $B26)&gt;0, $B26, "")</f>
        <v/>
      </c>
      <c r="Y26" s="9" t="str">
        <f t="shared" si="7"/>
        <v/>
      </c>
      <c r="Z26" s="9" t="str">
        <f t="shared" si="8"/>
        <v/>
      </c>
    </row>
    <row r="27" spans="1:26" x14ac:dyDescent="0.25">
      <c r="A27" s="24"/>
      <c r="B27" s="16"/>
      <c r="C27" s="17"/>
      <c r="D27" s="84"/>
      <c r="E27" s="18"/>
      <c r="F27" s="37"/>
      <c r="G27" s="41"/>
      <c r="H27" s="19"/>
      <c r="I27" s="30"/>
      <c r="J27" s="21" t="str">
        <f t="shared" si="0"/>
        <v/>
      </c>
      <c r="K27" s="24"/>
      <c r="M27" s="11" t="b">
        <f t="shared" si="1"/>
        <v>0</v>
      </c>
      <c r="N27" s="9" t="str">
        <f t="shared" si="2"/>
        <v/>
      </c>
      <c r="O27" s="9" t="str">
        <f t="shared" si="3"/>
        <v/>
      </c>
      <c r="P27" s="9" t="str">
        <f t="shared" si="4"/>
        <v/>
      </c>
      <c r="R27" s="9">
        <v>19</v>
      </c>
      <c r="T27" s="9" t="str">
        <f t="shared" si="5"/>
        <v/>
      </c>
      <c r="V27" s="9" t="str">
        <f t="shared" si="6"/>
        <v/>
      </c>
      <c r="X27" s="9" t="str">
        <f>IF(COUNTIF('Required Materials'!$BE$4:$CH$43, $B27)&gt;0, $B27, "")</f>
        <v/>
      </c>
      <c r="Y27" s="9" t="str">
        <f t="shared" si="7"/>
        <v/>
      </c>
      <c r="Z27" s="9" t="str">
        <f t="shared" si="8"/>
        <v/>
      </c>
    </row>
    <row r="28" spans="1:26" x14ac:dyDescent="0.25">
      <c r="A28" s="24"/>
      <c r="B28" s="16"/>
      <c r="C28" s="17"/>
      <c r="D28" s="84"/>
      <c r="E28" s="18"/>
      <c r="F28" s="37"/>
      <c r="G28" s="41"/>
      <c r="H28" s="19"/>
      <c r="I28" s="30"/>
      <c r="J28" s="21" t="str">
        <f t="shared" si="0"/>
        <v/>
      </c>
      <c r="K28" s="24"/>
      <c r="M28" s="11" t="b">
        <f t="shared" si="1"/>
        <v>0</v>
      </c>
      <c r="N28" s="9" t="str">
        <f t="shared" si="2"/>
        <v/>
      </c>
      <c r="O28" s="9" t="str">
        <f t="shared" si="3"/>
        <v/>
      </c>
      <c r="P28" s="9" t="str">
        <f t="shared" si="4"/>
        <v/>
      </c>
      <c r="R28" s="9">
        <v>20</v>
      </c>
      <c r="T28" s="9" t="str">
        <f t="shared" si="5"/>
        <v/>
      </c>
      <c r="V28" s="9" t="str">
        <f t="shared" si="6"/>
        <v/>
      </c>
      <c r="X28" s="9" t="str">
        <f>IF(COUNTIF('Required Materials'!$BE$4:$CH$43, $B28)&gt;0, $B28, "")</f>
        <v/>
      </c>
      <c r="Y28" s="9" t="str">
        <f t="shared" si="7"/>
        <v/>
      </c>
      <c r="Z28" s="9" t="str">
        <f t="shared" si="8"/>
        <v/>
      </c>
    </row>
    <row r="29" spans="1:26" x14ac:dyDescent="0.25">
      <c r="A29" s="24"/>
      <c r="B29" s="128"/>
      <c r="C29" s="129"/>
      <c r="D29" s="130"/>
      <c r="E29" s="131"/>
      <c r="F29" s="132"/>
      <c r="G29" s="133"/>
      <c r="H29" s="134"/>
      <c r="I29" s="118"/>
      <c r="J29" s="149" t="str">
        <f t="shared" si="0"/>
        <v/>
      </c>
      <c r="K29" s="24"/>
      <c r="M29" s="11" t="b">
        <f t="shared" si="1"/>
        <v>0</v>
      </c>
      <c r="N29" s="9" t="str">
        <f t="shared" si="2"/>
        <v/>
      </c>
      <c r="O29" s="9" t="str">
        <f t="shared" si="3"/>
        <v/>
      </c>
      <c r="P29" s="9" t="str">
        <f t="shared" si="4"/>
        <v/>
      </c>
      <c r="R29" s="9">
        <v>21</v>
      </c>
      <c r="T29" s="9" t="str">
        <f t="shared" si="5"/>
        <v/>
      </c>
      <c r="V29" s="9" t="str">
        <f t="shared" si="6"/>
        <v/>
      </c>
      <c r="X29" s="9" t="str">
        <f>IF(COUNTIF('Required Materials'!$BE$4:$CH$43, $B29)&gt;0, $B29, "")</f>
        <v/>
      </c>
      <c r="Y29" s="9" t="str">
        <f t="shared" si="7"/>
        <v/>
      </c>
      <c r="Z29" s="9" t="str">
        <f t="shared" si="8"/>
        <v/>
      </c>
    </row>
    <row r="30" spans="1:26" x14ac:dyDescent="0.25">
      <c r="A30" s="24"/>
      <c r="B30" s="135"/>
      <c r="C30" s="136"/>
      <c r="D30" s="137"/>
      <c r="E30" s="138"/>
      <c r="F30" s="139"/>
      <c r="G30" s="140"/>
      <c r="H30" s="141"/>
      <c r="I30" s="118"/>
      <c r="J30" s="150" t="str">
        <f t="shared" si="0"/>
        <v/>
      </c>
      <c r="K30" s="24"/>
      <c r="M30" s="11" t="b">
        <f t="shared" si="1"/>
        <v>0</v>
      </c>
      <c r="N30" s="9" t="str">
        <f t="shared" si="2"/>
        <v/>
      </c>
      <c r="O30" s="9" t="str">
        <f t="shared" si="3"/>
        <v/>
      </c>
      <c r="P30" s="9" t="str">
        <f t="shared" si="4"/>
        <v/>
      </c>
      <c r="R30" s="9">
        <v>22</v>
      </c>
      <c r="T30" s="9" t="str">
        <f t="shared" si="5"/>
        <v/>
      </c>
      <c r="V30" s="9" t="str">
        <f t="shared" si="6"/>
        <v/>
      </c>
      <c r="X30" s="9" t="str">
        <f>IF(COUNTIF('Required Materials'!$BE$4:$CH$43, $B30)&gt;0, $B30, "")</f>
        <v/>
      </c>
      <c r="Y30" s="9" t="str">
        <f t="shared" si="7"/>
        <v/>
      </c>
      <c r="Z30" s="9" t="str">
        <f t="shared" si="8"/>
        <v/>
      </c>
    </row>
    <row r="31" spans="1:26" x14ac:dyDescent="0.25">
      <c r="A31" s="24"/>
      <c r="B31" s="135"/>
      <c r="C31" s="136"/>
      <c r="D31" s="137"/>
      <c r="E31" s="138"/>
      <c r="F31" s="139"/>
      <c r="G31" s="140"/>
      <c r="H31" s="141"/>
      <c r="I31" s="118"/>
      <c r="J31" s="150" t="str">
        <f t="shared" si="0"/>
        <v/>
      </c>
      <c r="K31" s="24"/>
      <c r="M31" s="11" t="b">
        <f t="shared" si="1"/>
        <v>0</v>
      </c>
      <c r="N31" s="9" t="str">
        <f t="shared" si="2"/>
        <v/>
      </c>
      <c r="O31" s="9" t="str">
        <f t="shared" si="3"/>
        <v/>
      </c>
      <c r="P31" s="9" t="str">
        <f t="shared" si="4"/>
        <v/>
      </c>
      <c r="R31" s="9">
        <v>23</v>
      </c>
      <c r="T31" s="9" t="str">
        <f t="shared" si="5"/>
        <v/>
      </c>
      <c r="V31" s="9" t="str">
        <f t="shared" si="6"/>
        <v/>
      </c>
      <c r="X31" s="9" t="str">
        <f>IF(COUNTIF('Required Materials'!$BE$4:$CH$43, $B31)&gt;0, $B31, "")</f>
        <v/>
      </c>
      <c r="Y31" s="9" t="str">
        <f t="shared" si="7"/>
        <v/>
      </c>
      <c r="Z31" s="9" t="str">
        <f t="shared" si="8"/>
        <v/>
      </c>
    </row>
    <row r="32" spans="1:26" x14ac:dyDescent="0.25">
      <c r="A32" s="24"/>
      <c r="B32" s="135"/>
      <c r="C32" s="136"/>
      <c r="D32" s="137"/>
      <c r="E32" s="138"/>
      <c r="F32" s="139"/>
      <c r="G32" s="140"/>
      <c r="H32" s="141"/>
      <c r="I32" s="118"/>
      <c r="J32" s="150" t="str">
        <f t="shared" si="0"/>
        <v/>
      </c>
      <c r="K32" s="24"/>
      <c r="M32" s="11" t="b">
        <f t="shared" si="1"/>
        <v>0</v>
      </c>
      <c r="N32" s="9" t="str">
        <f t="shared" si="2"/>
        <v/>
      </c>
      <c r="O32" s="9" t="str">
        <f t="shared" si="3"/>
        <v/>
      </c>
      <c r="P32" s="9" t="str">
        <f t="shared" si="4"/>
        <v/>
      </c>
      <c r="R32" s="9">
        <v>24</v>
      </c>
      <c r="T32" s="9" t="str">
        <f t="shared" si="5"/>
        <v/>
      </c>
      <c r="V32" s="9" t="str">
        <f t="shared" si="6"/>
        <v/>
      </c>
      <c r="X32" s="9" t="str">
        <f>IF(COUNTIF('Required Materials'!$BE$4:$CH$43, $B32)&gt;0, $B32, "")</f>
        <v/>
      </c>
      <c r="Y32" s="9" t="str">
        <f t="shared" si="7"/>
        <v/>
      </c>
      <c r="Z32" s="9" t="str">
        <f t="shared" si="8"/>
        <v/>
      </c>
    </row>
    <row r="33" spans="1:26" x14ac:dyDescent="0.25">
      <c r="A33" s="24"/>
      <c r="B33" s="135"/>
      <c r="C33" s="136"/>
      <c r="D33" s="137"/>
      <c r="E33" s="138"/>
      <c r="F33" s="139"/>
      <c r="G33" s="140"/>
      <c r="H33" s="141"/>
      <c r="I33" s="118"/>
      <c r="J33" s="150" t="str">
        <f t="shared" si="0"/>
        <v/>
      </c>
      <c r="K33" s="24"/>
      <c r="M33" s="11" t="b">
        <f t="shared" si="1"/>
        <v>0</v>
      </c>
      <c r="N33" s="9" t="str">
        <f t="shared" si="2"/>
        <v/>
      </c>
      <c r="O33" s="9" t="str">
        <f t="shared" si="3"/>
        <v/>
      </c>
      <c r="P33" s="9" t="str">
        <f t="shared" si="4"/>
        <v/>
      </c>
      <c r="R33" s="9">
        <v>25</v>
      </c>
      <c r="T33" s="9" t="str">
        <f t="shared" si="5"/>
        <v/>
      </c>
      <c r="V33" s="9" t="str">
        <f t="shared" si="6"/>
        <v/>
      </c>
      <c r="X33" s="9" t="str">
        <f>IF(COUNTIF('Required Materials'!$BE$4:$CH$43, $B33)&gt;0, $B33, "")</f>
        <v/>
      </c>
      <c r="Y33" s="9" t="str">
        <f t="shared" si="7"/>
        <v/>
      </c>
      <c r="Z33" s="9" t="str">
        <f t="shared" si="8"/>
        <v/>
      </c>
    </row>
    <row r="34" spans="1:26" x14ac:dyDescent="0.25">
      <c r="A34" s="24"/>
      <c r="B34" s="135"/>
      <c r="C34" s="136"/>
      <c r="D34" s="137"/>
      <c r="E34" s="138"/>
      <c r="F34" s="139"/>
      <c r="G34" s="140"/>
      <c r="H34" s="141"/>
      <c r="I34" s="118"/>
      <c r="J34" s="150" t="str">
        <f t="shared" si="0"/>
        <v/>
      </c>
      <c r="K34" s="24"/>
      <c r="M34" s="11" t="b">
        <f t="shared" si="1"/>
        <v>0</v>
      </c>
      <c r="N34" s="9" t="str">
        <f t="shared" si="2"/>
        <v/>
      </c>
      <c r="O34" s="9" t="str">
        <f t="shared" si="3"/>
        <v/>
      </c>
      <c r="P34" s="9" t="str">
        <f t="shared" si="4"/>
        <v/>
      </c>
      <c r="R34" s="9">
        <v>26</v>
      </c>
      <c r="T34" s="9" t="str">
        <f t="shared" si="5"/>
        <v/>
      </c>
      <c r="V34" s="9" t="str">
        <f t="shared" si="6"/>
        <v/>
      </c>
      <c r="X34" s="9" t="str">
        <f>IF(COUNTIF('Required Materials'!$BE$4:$CH$43, $B34)&gt;0, $B34, "")</f>
        <v/>
      </c>
      <c r="Y34" s="9" t="str">
        <f t="shared" si="7"/>
        <v/>
      </c>
      <c r="Z34" s="9" t="str">
        <f t="shared" si="8"/>
        <v/>
      </c>
    </row>
    <row r="35" spans="1:26" x14ac:dyDescent="0.25">
      <c r="A35" s="24"/>
      <c r="B35" s="135"/>
      <c r="C35" s="136"/>
      <c r="D35" s="137"/>
      <c r="E35" s="138"/>
      <c r="F35" s="139"/>
      <c r="G35" s="140"/>
      <c r="H35" s="141"/>
      <c r="I35" s="118"/>
      <c r="J35" s="150" t="str">
        <f t="shared" si="0"/>
        <v/>
      </c>
      <c r="K35" s="24"/>
      <c r="M35" s="11" t="b">
        <f t="shared" si="1"/>
        <v>0</v>
      </c>
      <c r="N35" s="9" t="str">
        <f t="shared" si="2"/>
        <v/>
      </c>
      <c r="O35" s="9" t="str">
        <f t="shared" si="3"/>
        <v/>
      </c>
      <c r="P35" s="9" t="str">
        <f t="shared" si="4"/>
        <v/>
      </c>
      <c r="R35" s="9">
        <v>27</v>
      </c>
      <c r="T35" s="9" t="str">
        <f t="shared" si="5"/>
        <v/>
      </c>
      <c r="V35" s="9" t="str">
        <f t="shared" si="6"/>
        <v/>
      </c>
      <c r="X35" s="9" t="str">
        <f>IF(COUNTIF('Required Materials'!$BE$4:$CH$43, $B35)&gt;0, $B35, "")</f>
        <v/>
      </c>
      <c r="Y35" s="9" t="str">
        <f t="shared" si="7"/>
        <v/>
      </c>
      <c r="Z35" s="9" t="str">
        <f t="shared" si="8"/>
        <v/>
      </c>
    </row>
    <row r="36" spans="1:26" x14ac:dyDescent="0.25">
      <c r="A36" s="24"/>
      <c r="B36" s="135"/>
      <c r="C36" s="136"/>
      <c r="D36" s="137"/>
      <c r="E36" s="138"/>
      <c r="F36" s="139"/>
      <c r="G36" s="140"/>
      <c r="H36" s="141"/>
      <c r="I36" s="118"/>
      <c r="J36" s="150" t="str">
        <f t="shared" si="0"/>
        <v/>
      </c>
      <c r="K36" s="24"/>
      <c r="M36" s="11" t="b">
        <f t="shared" si="1"/>
        <v>0</v>
      </c>
      <c r="N36" s="9" t="str">
        <f t="shared" si="2"/>
        <v/>
      </c>
      <c r="O36" s="9" t="str">
        <f t="shared" si="3"/>
        <v/>
      </c>
      <c r="P36" s="9" t="str">
        <f t="shared" si="4"/>
        <v/>
      </c>
      <c r="R36" s="9">
        <v>28</v>
      </c>
      <c r="T36" s="9" t="str">
        <f t="shared" si="5"/>
        <v/>
      </c>
      <c r="V36" s="9" t="str">
        <f t="shared" si="6"/>
        <v/>
      </c>
      <c r="X36" s="9" t="str">
        <f>IF(COUNTIF('Required Materials'!$BE$4:$CH$43, $B36)&gt;0, $B36, "")</f>
        <v/>
      </c>
      <c r="Y36" s="9" t="str">
        <f t="shared" si="7"/>
        <v/>
      </c>
      <c r="Z36" s="9" t="str">
        <f t="shared" si="8"/>
        <v/>
      </c>
    </row>
    <row r="37" spans="1:26" x14ac:dyDescent="0.25">
      <c r="A37" s="24"/>
      <c r="B37" s="135"/>
      <c r="C37" s="136"/>
      <c r="D37" s="137"/>
      <c r="E37" s="138"/>
      <c r="F37" s="139"/>
      <c r="G37" s="140"/>
      <c r="H37" s="141"/>
      <c r="I37" s="118"/>
      <c r="J37" s="150" t="str">
        <f t="shared" si="0"/>
        <v/>
      </c>
      <c r="K37" s="24"/>
      <c r="M37" s="11" t="b">
        <f t="shared" si="1"/>
        <v>0</v>
      </c>
      <c r="N37" s="9" t="str">
        <f t="shared" si="2"/>
        <v/>
      </c>
      <c r="O37" s="9" t="str">
        <f t="shared" si="3"/>
        <v/>
      </c>
      <c r="P37" s="9" t="str">
        <f t="shared" si="4"/>
        <v/>
      </c>
      <c r="R37" s="9">
        <v>29</v>
      </c>
      <c r="T37" s="9" t="str">
        <f t="shared" si="5"/>
        <v/>
      </c>
      <c r="V37" s="9" t="str">
        <f t="shared" si="6"/>
        <v/>
      </c>
      <c r="X37" s="9" t="str">
        <f>IF(COUNTIF('Required Materials'!$BE$4:$CH$43, $B37)&gt;0, $B37, "")</f>
        <v/>
      </c>
      <c r="Y37" s="9" t="str">
        <f t="shared" si="7"/>
        <v/>
      </c>
      <c r="Z37" s="9" t="str">
        <f t="shared" si="8"/>
        <v/>
      </c>
    </row>
    <row r="38" spans="1:26" x14ac:dyDescent="0.25">
      <c r="A38" s="24"/>
      <c r="B38" s="135"/>
      <c r="C38" s="136"/>
      <c r="D38" s="137"/>
      <c r="E38" s="138"/>
      <c r="F38" s="139"/>
      <c r="G38" s="140"/>
      <c r="H38" s="141"/>
      <c r="I38" s="118"/>
      <c r="J38" s="150" t="str">
        <f t="shared" si="0"/>
        <v/>
      </c>
      <c r="K38" s="24"/>
      <c r="M38" s="11" t="b">
        <f t="shared" si="1"/>
        <v>0</v>
      </c>
      <c r="N38" s="9" t="str">
        <f t="shared" si="2"/>
        <v/>
      </c>
      <c r="O38" s="9" t="str">
        <f t="shared" si="3"/>
        <v/>
      </c>
      <c r="P38" s="9" t="str">
        <f t="shared" si="4"/>
        <v/>
      </c>
      <c r="R38" s="9">
        <v>30</v>
      </c>
      <c r="T38" s="9" t="str">
        <f t="shared" si="5"/>
        <v/>
      </c>
      <c r="V38" s="9" t="str">
        <f t="shared" si="6"/>
        <v/>
      </c>
      <c r="X38" s="9" t="str">
        <f>IF(COUNTIF('Required Materials'!$BE$4:$CH$43, $B38)&gt;0, $B38, "")</f>
        <v/>
      </c>
      <c r="Y38" s="9" t="str">
        <f t="shared" si="7"/>
        <v/>
      </c>
      <c r="Z38" s="9" t="str">
        <f t="shared" si="8"/>
        <v/>
      </c>
    </row>
    <row r="39" spans="1:26" x14ac:dyDescent="0.25">
      <c r="A39" s="24"/>
      <c r="B39" s="135"/>
      <c r="C39" s="136"/>
      <c r="D39" s="137"/>
      <c r="E39" s="138"/>
      <c r="F39" s="139"/>
      <c r="G39" s="140"/>
      <c r="H39" s="141"/>
      <c r="I39" s="118"/>
      <c r="J39" s="150" t="str">
        <f t="shared" si="0"/>
        <v/>
      </c>
      <c r="K39" s="24"/>
      <c r="M39" s="11" t="b">
        <f t="shared" si="1"/>
        <v>0</v>
      </c>
      <c r="N39" s="9" t="str">
        <f t="shared" si="2"/>
        <v/>
      </c>
      <c r="O39" s="9" t="str">
        <f t="shared" si="3"/>
        <v/>
      </c>
      <c r="P39" s="9" t="str">
        <f t="shared" si="4"/>
        <v/>
      </c>
      <c r="R39" s="9">
        <v>31</v>
      </c>
      <c r="T39" s="9" t="str">
        <f t="shared" si="5"/>
        <v/>
      </c>
      <c r="V39" s="9" t="str">
        <f t="shared" si="6"/>
        <v/>
      </c>
      <c r="X39" s="9" t="str">
        <f>IF(COUNTIF('Required Materials'!$BE$4:$CH$43, $B39)&gt;0, $B39, "")</f>
        <v/>
      </c>
      <c r="Y39" s="9" t="str">
        <f t="shared" si="7"/>
        <v/>
      </c>
      <c r="Z39" s="9" t="str">
        <f t="shared" si="8"/>
        <v/>
      </c>
    </row>
    <row r="40" spans="1:26" x14ac:dyDescent="0.25">
      <c r="A40" s="24"/>
      <c r="B40" s="135"/>
      <c r="C40" s="136"/>
      <c r="D40" s="137"/>
      <c r="E40" s="138"/>
      <c r="F40" s="139"/>
      <c r="G40" s="140"/>
      <c r="H40" s="141"/>
      <c r="I40" s="118"/>
      <c r="J40" s="150" t="str">
        <f t="shared" si="0"/>
        <v/>
      </c>
      <c r="K40" s="24"/>
      <c r="M40" s="11" t="b">
        <f t="shared" si="1"/>
        <v>0</v>
      </c>
      <c r="N40" s="9" t="str">
        <f t="shared" si="2"/>
        <v/>
      </c>
      <c r="O40" s="9" t="str">
        <f t="shared" si="3"/>
        <v/>
      </c>
      <c r="P40" s="9" t="str">
        <f t="shared" si="4"/>
        <v/>
      </c>
      <c r="R40" s="9">
        <v>32</v>
      </c>
      <c r="T40" s="9" t="str">
        <f t="shared" si="5"/>
        <v/>
      </c>
      <c r="V40" s="9" t="str">
        <f t="shared" si="6"/>
        <v/>
      </c>
      <c r="X40" s="9" t="str">
        <f>IF(COUNTIF('Required Materials'!$BE$4:$CH$43, $B40)&gt;0, $B40, "")</f>
        <v/>
      </c>
      <c r="Y40" s="9" t="str">
        <f t="shared" si="7"/>
        <v/>
      </c>
      <c r="Z40" s="9" t="str">
        <f t="shared" si="8"/>
        <v/>
      </c>
    </row>
    <row r="41" spans="1:26" x14ac:dyDescent="0.25">
      <c r="A41" s="24"/>
      <c r="B41" s="135"/>
      <c r="C41" s="136"/>
      <c r="D41" s="137"/>
      <c r="E41" s="138"/>
      <c r="F41" s="139"/>
      <c r="G41" s="140"/>
      <c r="H41" s="141"/>
      <c r="I41" s="118"/>
      <c r="J41" s="150" t="str">
        <f t="shared" si="0"/>
        <v/>
      </c>
      <c r="K41" s="24"/>
      <c r="M41" s="11" t="b">
        <f t="shared" si="1"/>
        <v>0</v>
      </c>
      <c r="N41" s="9" t="str">
        <f t="shared" si="2"/>
        <v/>
      </c>
      <c r="O41" s="9" t="str">
        <f t="shared" si="3"/>
        <v/>
      </c>
      <c r="P41" s="9" t="str">
        <f t="shared" si="4"/>
        <v/>
      </c>
      <c r="R41" s="9">
        <v>33</v>
      </c>
      <c r="T41" s="9" t="str">
        <f t="shared" si="5"/>
        <v/>
      </c>
      <c r="V41" s="9" t="str">
        <f t="shared" si="6"/>
        <v/>
      </c>
      <c r="X41" s="9" t="str">
        <f>IF(COUNTIF('Required Materials'!$BE$4:$CH$43, $B41)&gt;0, $B41, "")</f>
        <v/>
      </c>
      <c r="Y41" s="9" t="str">
        <f t="shared" si="7"/>
        <v/>
      </c>
      <c r="Z41" s="9" t="str">
        <f t="shared" si="8"/>
        <v/>
      </c>
    </row>
    <row r="42" spans="1:26" x14ac:dyDescent="0.25">
      <c r="A42" s="24"/>
      <c r="B42" s="135"/>
      <c r="C42" s="136"/>
      <c r="D42" s="137"/>
      <c r="E42" s="138"/>
      <c r="F42" s="139"/>
      <c r="G42" s="140"/>
      <c r="H42" s="141"/>
      <c r="I42" s="118"/>
      <c r="J42" s="150" t="str">
        <f t="shared" si="0"/>
        <v/>
      </c>
      <c r="K42" s="24"/>
      <c r="M42" s="11" t="b">
        <f t="shared" si="1"/>
        <v>0</v>
      </c>
      <c r="N42" s="9" t="str">
        <f t="shared" si="2"/>
        <v/>
      </c>
      <c r="O42" s="9" t="str">
        <f t="shared" si="3"/>
        <v/>
      </c>
      <c r="P42" s="9" t="str">
        <f t="shared" si="4"/>
        <v/>
      </c>
      <c r="R42" s="9">
        <v>34</v>
      </c>
      <c r="T42" s="9" t="str">
        <f t="shared" si="5"/>
        <v/>
      </c>
      <c r="V42" s="9" t="str">
        <f t="shared" si="6"/>
        <v/>
      </c>
      <c r="X42" s="9" t="str">
        <f>IF(COUNTIF('Required Materials'!$BE$4:$CH$43, $B42)&gt;0, $B42, "")</f>
        <v/>
      </c>
      <c r="Y42" s="9" t="str">
        <f t="shared" si="7"/>
        <v/>
      </c>
      <c r="Z42" s="9" t="str">
        <f t="shared" si="8"/>
        <v/>
      </c>
    </row>
    <row r="43" spans="1:26" x14ac:dyDescent="0.25">
      <c r="A43" s="24"/>
      <c r="B43" s="135"/>
      <c r="C43" s="136"/>
      <c r="D43" s="137"/>
      <c r="E43" s="138"/>
      <c r="F43" s="139"/>
      <c r="G43" s="140"/>
      <c r="H43" s="141"/>
      <c r="I43" s="118"/>
      <c r="J43" s="150" t="str">
        <f t="shared" si="0"/>
        <v/>
      </c>
      <c r="K43" s="24"/>
      <c r="M43" s="11" t="b">
        <f t="shared" si="1"/>
        <v>0</v>
      </c>
      <c r="N43" s="9" t="str">
        <f t="shared" si="2"/>
        <v/>
      </c>
      <c r="O43" s="9" t="str">
        <f t="shared" si="3"/>
        <v/>
      </c>
      <c r="P43" s="9" t="str">
        <f t="shared" si="4"/>
        <v/>
      </c>
      <c r="R43" s="9">
        <v>35</v>
      </c>
      <c r="T43" s="9" t="str">
        <f t="shared" si="5"/>
        <v/>
      </c>
      <c r="V43" s="9" t="str">
        <f t="shared" si="6"/>
        <v/>
      </c>
      <c r="X43" s="9" t="str">
        <f>IF(COUNTIF('Required Materials'!$BE$4:$CH$43, $B43)&gt;0, $B43, "")</f>
        <v/>
      </c>
      <c r="Y43" s="9" t="str">
        <f t="shared" si="7"/>
        <v/>
      </c>
      <c r="Z43" s="9" t="str">
        <f t="shared" si="8"/>
        <v/>
      </c>
    </row>
    <row r="44" spans="1:26" x14ac:dyDescent="0.25">
      <c r="A44" s="24"/>
      <c r="B44" s="135"/>
      <c r="C44" s="136"/>
      <c r="D44" s="137"/>
      <c r="E44" s="138"/>
      <c r="F44" s="139"/>
      <c r="G44" s="140"/>
      <c r="H44" s="141"/>
      <c r="I44" s="118"/>
      <c r="J44" s="150" t="str">
        <f t="shared" si="0"/>
        <v/>
      </c>
      <c r="K44" s="24"/>
      <c r="M44" s="11" t="b">
        <f t="shared" si="1"/>
        <v>0</v>
      </c>
      <c r="N44" s="9" t="str">
        <f t="shared" si="2"/>
        <v/>
      </c>
      <c r="O44" s="9" t="str">
        <f t="shared" si="3"/>
        <v/>
      </c>
      <c r="P44" s="9" t="str">
        <f t="shared" si="4"/>
        <v/>
      </c>
      <c r="R44" s="9">
        <v>36</v>
      </c>
      <c r="T44" s="9" t="str">
        <f t="shared" si="5"/>
        <v/>
      </c>
      <c r="V44" s="9" t="str">
        <f t="shared" si="6"/>
        <v/>
      </c>
      <c r="X44" s="9" t="str">
        <f>IF(COUNTIF('Required Materials'!$BE$4:$CH$43, $B44)&gt;0, $B44, "")</f>
        <v/>
      </c>
      <c r="Y44" s="9" t="str">
        <f t="shared" si="7"/>
        <v/>
      </c>
      <c r="Z44" s="9" t="str">
        <f t="shared" si="8"/>
        <v/>
      </c>
    </row>
    <row r="45" spans="1:26" x14ac:dyDescent="0.25">
      <c r="A45" s="24"/>
      <c r="B45" s="135"/>
      <c r="C45" s="136"/>
      <c r="D45" s="137"/>
      <c r="E45" s="138"/>
      <c r="F45" s="139"/>
      <c r="G45" s="140"/>
      <c r="H45" s="141"/>
      <c r="I45" s="118"/>
      <c r="J45" s="150" t="str">
        <f t="shared" si="0"/>
        <v/>
      </c>
      <c r="K45" s="24"/>
      <c r="M45" s="11" t="b">
        <f t="shared" si="1"/>
        <v>0</v>
      </c>
      <c r="N45" s="9" t="str">
        <f t="shared" si="2"/>
        <v/>
      </c>
      <c r="O45" s="9" t="str">
        <f t="shared" si="3"/>
        <v/>
      </c>
      <c r="P45" s="9" t="str">
        <f t="shared" si="4"/>
        <v/>
      </c>
      <c r="R45" s="9">
        <v>37</v>
      </c>
      <c r="T45" s="9" t="str">
        <f t="shared" si="5"/>
        <v/>
      </c>
      <c r="V45" s="9" t="str">
        <f t="shared" si="6"/>
        <v/>
      </c>
      <c r="X45" s="9" t="str">
        <f>IF(COUNTIF('Required Materials'!$BE$4:$CH$43, $B45)&gt;0, $B45, "")</f>
        <v/>
      </c>
      <c r="Y45" s="9" t="str">
        <f t="shared" si="7"/>
        <v/>
      </c>
      <c r="Z45" s="9" t="str">
        <f t="shared" si="8"/>
        <v/>
      </c>
    </row>
    <row r="46" spans="1:26" x14ac:dyDescent="0.25">
      <c r="A46" s="24"/>
      <c r="B46" s="135"/>
      <c r="C46" s="136"/>
      <c r="D46" s="137"/>
      <c r="E46" s="138"/>
      <c r="F46" s="139"/>
      <c r="G46" s="140"/>
      <c r="H46" s="141"/>
      <c r="I46" s="118"/>
      <c r="J46" s="150" t="str">
        <f t="shared" si="0"/>
        <v/>
      </c>
      <c r="K46" s="24"/>
      <c r="M46" s="11" t="b">
        <f t="shared" si="1"/>
        <v>0</v>
      </c>
      <c r="N46" s="9" t="str">
        <f t="shared" si="2"/>
        <v/>
      </c>
      <c r="O46" s="9" t="str">
        <f t="shared" si="3"/>
        <v/>
      </c>
      <c r="P46" s="9" t="str">
        <f t="shared" si="4"/>
        <v/>
      </c>
      <c r="R46" s="9">
        <v>38</v>
      </c>
      <c r="T46" s="9" t="str">
        <f t="shared" si="5"/>
        <v/>
      </c>
      <c r="V46" s="9" t="str">
        <f t="shared" si="6"/>
        <v/>
      </c>
      <c r="X46" s="9" t="str">
        <f>IF(COUNTIF('Required Materials'!$BE$4:$CH$43, $B46)&gt;0, $B46, "")</f>
        <v/>
      </c>
      <c r="Y46" s="9" t="str">
        <f t="shared" si="7"/>
        <v/>
      </c>
      <c r="Z46" s="9" t="str">
        <f t="shared" si="8"/>
        <v/>
      </c>
    </row>
    <row r="47" spans="1:26" x14ac:dyDescent="0.25">
      <c r="A47" s="24"/>
      <c r="B47" s="135"/>
      <c r="C47" s="136"/>
      <c r="D47" s="137"/>
      <c r="E47" s="138"/>
      <c r="F47" s="139"/>
      <c r="G47" s="140"/>
      <c r="H47" s="141"/>
      <c r="I47" s="118"/>
      <c r="J47" s="150" t="str">
        <f t="shared" si="0"/>
        <v/>
      </c>
      <c r="K47" s="24"/>
      <c r="M47" s="11" t="b">
        <f t="shared" si="1"/>
        <v>0</v>
      </c>
      <c r="N47" s="9" t="str">
        <f t="shared" si="2"/>
        <v/>
      </c>
      <c r="O47" s="9" t="str">
        <f t="shared" si="3"/>
        <v/>
      </c>
      <c r="P47" s="9" t="str">
        <f t="shared" si="4"/>
        <v/>
      </c>
      <c r="R47" s="9">
        <v>39</v>
      </c>
      <c r="T47" s="9" t="str">
        <f t="shared" si="5"/>
        <v/>
      </c>
      <c r="V47" s="9" t="str">
        <f t="shared" si="6"/>
        <v/>
      </c>
      <c r="X47" s="9" t="str">
        <f>IF(COUNTIF('Required Materials'!$BE$4:$CH$43, $B47)&gt;0, $B47, "")</f>
        <v/>
      </c>
      <c r="Y47" s="9" t="str">
        <f t="shared" si="7"/>
        <v/>
      </c>
      <c r="Z47" s="9" t="str">
        <f t="shared" si="8"/>
        <v/>
      </c>
    </row>
    <row r="48" spans="1:26" x14ac:dyDescent="0.25">
      <c r="A48" s="24"/>
      <c r="B48" s="135"/>
      <c r="C48" s="136"/>
      <c r="D48" s="137"/>
      <c r="E48" s="138"/>
      <c r="F48" s="139"/>
      <c r="G48" s="140"/>
      <c r="H48" s="141"/>
      <c r="I48" s="118"/>
      <c r="J48" s="150" t="str">
        <f t="shared" si="0"/>
        <v/>
      </c>
      <c r="K48" s="24"/>
      <c r="M48" s="11" t="b">
        <f t="shared" si="1"/>
        <v>0</v>
      </c>
      <c r="N48" s="9" t="str">
        <f t="shared" si="2"/>
        <v/>
      </c>
      <c r="O48" s="9" t="str">
        <f t="shared" si="3"/>
        <v/>
      </c>
      <c r="P48" s="9" t="str">
        <f t="shared" si="4"/>
        <v/>
      </c>
      <c r="R48" s="9">
        <v>40</v>
      </c>
      <c r="T48" s="9" t="str">
        <f t="shared" si="5"/>
        <v/>
      </c>
      <c r="V48" s="9" t="str">
        <f t="shared" si="6"/>
        <v/>
      </c>
      <c r="X48" s="9" t="str">
        <f>IF(COUNTIF('Required Materials'!$BE$4:$CH$43, $B48)&gt;0, $B48, "")</f>
        <v/>
      </c>
      <c r="Y48" s="9" t="str">
        <f t="shared" si="7"/>
        <v/>
      </c>
      <c r="Z48" s="9" t="str">
        <f t="shared" si="8"/>
        <v/>
      </c>
    </row>
    <row r="49" spans="1:26" x14ac:dyDescent="0.25">
      <c r="A49" s="24"/>
      <c r="B49" s="135"/>
      <c r="C49" s="136"/>
      <c r="D49" s="137"/>
      <c r="E49" s="138"/>
      <c r="F49" s="139"/>
      <c r="G49" s="140"/>
      <c r="H49" s="141"/>
      <c r="I49" s="118"/>
      <c r="J49" s="150" t="str">
        <f t="shared" si="0"/>
        <v/>
      </c>
      <c r="K49" s="24"/>
      <c r="M49" s="11" t="b">
        <f t="shared" si="1"/>
        <v>0</v>
      </c>
      <c r="N49" s="9" t="str">
        <f t="shared" si="2"/>
        <v/>
      </c>
      <c r="O49" s="9" t="str">
        <f t="shared" si="3"/>
        <v/>
      </c>
      <c r="P49" s="9" t="str">
        <f t="shared" si="4"/>
        <v/>
      </c>
      <c r="R49" s="9">
        <v>41</v>
      </c>
      <c r="T49" s="9" t="str">
        <f t="shared" si="5"/>
        <v/>
      </c>
      <c r="V49" s="9" t="str">
        <f t="shared" si="6"/>
        <v/>
      </c>
      <c r="X49" s="9" t="str">
        <f>IF(COUNTIF('Required Materials'!$BE$4:$CH$43, $B49)&gt;0, $B49, "")</f>
        <v/>
      </c>
      <c r="Y49" s="9" t="str">
        <f t="shared" si="7"/>
        <v/>
      </c>
      <c r="Z49" s="9" t="str">
        <f t="shared" si="8"/>
        <v/>
      </c>
    </row>
    <row r="50" spans="1:26" x14ac:dyDescent="0.25">
      <c r="A50" s="24"/>
      <c r="B50" s="135"/>
      <c r="C50" s="136"/>
      <c r="D50" s="137"/>
      <c r="E50" s="138"/>
      <c r="F50" s="139"/>
      <c r="G50" s="140"/>
      <c r="H50" s="141"/>
      <c r="I50" s="118"/>
      <c r="J50" s="150" t="str">
        <f t="shared" si="0"/>
        <v/>
      </c>
      <c r="K50" s="24"/>
      <c r="M50" s="11" t="b">
        <f t="shared" si="1"/>
        <v>0</v>
      </c>
      <c r="N50" s="9" t="str">
        <f t="shared" si="2"/>
        <v/>
      </c>
      <c r="O50" s="9" t="str">
        <f t="shared" si="3"/>
        <v/>
      </c>
      <c r="P50" s="9" t="str">
        <f t="shared" si="4"/>
        <v/>
      </c>
      <c r="R50" s="9">
        <v>42</v>
      </c>
      <c r="T50" s="9" t="str">
        <f t="shared" si="5"/>
        <v/>
      </c>
      <c r="V50" s="9" t="str">
        <f t="shared" si="6"/>
        <v/>
      </c>
      <c r="X50" s="9" t="str">
        <f>IF(COUNTIF('Required Materials'!$BE$4:$CH$43, $B50)&gt;0, $B50, "")</f>
        <v/>
      </c>
      <c r="Y50" s="9" t="str">
        <f t="shared" si="7"/>
        <v/>
      </c>
      <c r="Z50" s="9" t="str">
        <f t="shared" si="8"/>
        <v/>
      </c>
    </row>
    <row r="51" spans="1:26" x14ac:dyDescent="0.25">
      <c r="A51" s="24"/>
      <c r="B51" s="135"/>
      <c r="C51" s="136"/>
      <c r="D51" s="137"/>
      <c r="E51" s="138"/>
      <c r="F51" s="139"/>
      <c r="G51" s="140"/>
      <c r="H51" s="141"/>
      <c r="I51" s="118"/>
      <c r="J51" s="150" t="str">
        <f t="shared" si="0"/>
        <v/>
      </c>
      <c r="K51" s="24"/>
      <c r="M51" s="11" t="b">
        <f t="shared" si="1"/>
        <v>0</v>
      </c>
      <c r="N51" s="9" t="str">
        <f t="shared" si="2"/>
        <v/>
      </c>
      <c r="O51" s="9" t="str">
        <f t="shared" si="3"/>
        <v/>
      </c>
      <c r="P51" s="9" t="str">
        <f t="shared" si="4"/>
        <v/>
      </c>
      <c r="R51" s="9">
        <v>43</v>
      </c>
      <c r="T51" s="9" t="str">
        <f t="shared" si="5"/>
        <v/>
      </c>
      <c r="V51" s="9" t="str">
        <f t="shared" si="6"/>
        <v/>
      </c>
      <c r="X51" s="9" t="str">
        <f>IF(COUNTIF('Required Materials'!$BE$4:$CH$43, $B51)&gt;0, $B51, "")</f>
        <v/>
      </c>
      <c r="Y51" s="9" t="str">
        <f t="shared" si="7"/>
        <v/>
      </c>
      <c r="Z51" s="9" t="str">
        <f t="shared" si="8"/>
        <v/>
      </c>
    </row>
    <row r="52" spans="1:26" x14ac:dyDescent="0.25">
      <c r="A52" s="24"/>
      <c r="B52" s="135"/>
      <c r="C52" s="136"/>
      <c r="D52" s="137"/>
      <c r="E52" s="138"/>
      <c r="F52" s="139"/>
      <c r="G52" s="140"/>
      <c r="H52" s="141"/>
      <c r="I52" s="118"/>
      <c r="J52" s="150" t="str">
        <f t="shared" si="0"/>
        <v/>
      </c>
      <c r="K52" s="24"/>
      <c r="M52" s="11" t="b">
        <f t="shared" si="1"/>
        <v>0</v>
      </c>
      <c r="N52" s="9" t="str">
        <f t="shared" si="2"/>
        <v/>
      </c>
      <c r="O52" s="9" t="str">
        <f t="shared" si="3"/>
        <v/>
      </c>
      <c r="P52" s="9" t="str">
        <f t="shared" si="4"/>
        <v/>
      </c>
      <c r="R52" s="9">
        <v>44</v>
      </c>
      <c r="T52" s="9" t="str">
        <f t="shared" si="5"/>
        <v/>
      </c>
      <c r="V52" s="9" t="str">
        <f t="shared" si="6"/>
        <v/>
      </c>
      <c r="X52" s="9" t="str">
        <f>IF(COUNTIF('Required Materials'!$BE$4:$CH$43, $B52)&gt;0, $B52, "")</f>
        <v/>
      </c>
      <c r="Y52" s="9" t="str">
        <f t="shared" si="7"/>
        <v/>
      </c>
      <c r="Z52" s="9" t="str">
        <f t="shared" si="8"/>
        <v/>
      </c>
    </row>
    <row r="53" spans="1:26" x14ac:dyDescent="0.25">
      <c r="A53" s="24"/>
      <c r="B53" s="135"/>
      <c r="C53" s="136"/>
      <c r="D53" s="137"/>
      <c r="E53" s="138"/>
      <c r="F53" s="139"/>
      <c r="G53" s="140"/>
      <c r="H53" s="141"/>
      <c r="I53" s="118"/>
      <c r="J53" s="150" t="str">
        <f t="shared" si="0"/>
        <v/>
      </c>
      <c r="K53" s="24"/>
      <c r="M53" s="11" t="b">
        <f t="shared" si="1"/>
        <v>0</v>
      </c>
      <c r="N53" s="9" t="str">
        <f t="shared" si="2"/>
        <v/>
      </c>
      <c r="O53" s="9" t="str">
        <f t="shared" si="3"/>
        <v/>
      </c>
      <c r="P53" s="9" t="str">
        <f t="shared" si="4"/>
        <v/>
      </c>
      <c r="R53" s="9">
        <v>45</v>
      </c>
      <c r="T53" s="9" t="str">
        <f t="shared" si="5"/>
        <v/>
      </c>
      <c r="V53" s="9" t="str">
        <f t="shared" si="6"/>
        <v/>
      </c>
      <c r="X53" s="9" t="str">
        <f>IF(COUNTIF('Required Materials'!$BE$4:$CH$43, $B53)&gt;0, $B53, "")</f>
        <v/>
      </c>
      <c r="Y53" s="9" t="str">
        <f t="shared" si="7"/>
        <v/>
      </c>
      <c r="Z53" s="9" t="str">
        <f t="shared" si="8"/>
        <v/>
      </c>
    </row>
    <row r="54" spans="1:26" x14ac:dyDescent="0.25">
      <c r="A54" s="24"/>
      <c r="B54" s="135"/>
      <c r="C54" s="136"/>
      <c r="D54" s="137"/>
      <c r="E54" s="138"/>
      <c r="F54" s="139"/>
      <c r="G54" s="140"/>
      <c r="H54" s="141"/>
      <c r="I54" s="118"/>
      <c r="J54" s="150" t="str">
        <f t="shared" si="0"/>
        <v/>
      </c>
      <c r="K54" s="24"/>
      <c r="M54" s="11" t="b">
        <f t="shared" si="1"/>
        <v>0</v>
      </c>
      <c r="N54" s="9" t="str">
        <f t="shared" si="2"/>
        <v/>
      </c>
      <c r="O54" s="9" t="str">
        <f t="shared" si="3"/>
        <v/>
      </c>
      <c r="P54" s="9" t="str">
        <f t="shared" si="4"/>
        <v/>
      </c>
      <c r="R54" s="9">
        <v>46</v>
      </c>
      <c r="T54" s="9" t="str">
        <f t="shared" si="5"/>
        <v/>
      </c>
      <c r="V54" s="9" t="str">
        <f t="shared" si="6"/>
        <v/>
      </c>
      <c r="X54" s="9" t="str">
        <f>IF(COUNTIF('Required Materials'!$BE$4:$CH$43, $B54)&gt;0, $B54, "")</f>
        <v/>
      </c>
      <c r="Y54" s="9" t="str">
        <f t="shared" si="7"/>
        <v/>
      </c>
      <c r="Z54" s="9" t="str">
        <f t="shared" si="8"/>
        <v/>
      </c>
    </row>
    <row r="55" spans="1:26" x14ac:dyDescent="0.25">
      <c r="A55" s="24"/>
      <c r="B55" s="135"/>
      <c r="C55" s="136"/>
      <c r="D55" s="137"/>
      <c r="E55" s="138"/>
      <c r="F55" s="139"/>
      <c r="G55" s="140"/>
      <c r="H55" s="141"/>
      <c r="I55" s="118"/>
      <c r="J55" s="150" t="str">
        <f t="shared" si="0"/>
        <v/>
      </c>
      <c r="K55" s="24"/>
      <c r="M55" s="11" t="b">
        <f t="shared" si="1"/>
        <v>0</v>
      </c>
      <c r="N55" s="9" t="str">
        <f t="shared" si="2"/>
        <v/>
      </c>
      <c r="O55" s="9" t="str">
        <f t="shared" si="3"/>
        <v/>
      </c>
      <c r="P55" s="9" t="str">
        <f t="shared" si="4"/>
        <v/>
      </c>
      <c r="R55" s="9">
        <v>47</v>
      </c>
      <c r="T55" s="9" t="str">
        <f t="shared" si="5"/>
        <v/>
      </c>
      <c r="V55" s="9" t="str">
        <f t="shared" si="6"/>
        <v/>
      </c>
      <c r="X55" s="9" t="str">
        <f>IF(COUNTIF('Required Materials'!$BE$4:$CH$43, $B55)&gt;0, $B55, "")</f>
        <v/>
      </c>
      <c r="Y55" s="9" t="str">
        <f t="shared" si="7"/>
        <v/>
      </c>
      <c r="Z55" s="9" t="str">
        <f t="shared" si="8"/>
        <v/>
      </c>
    </row>
    <row r="56" spans="1:26" x14ac:dyDescent="0.25">
      <c r="A56" s="24"/>
      <c r="B56" s="135"/>
      <c r="C56" s="136"/>
      <c r="D56" s="137"/>
      <c r="E56" s="138"/>
      <c r="F56" s="139"/>
      <c r="G56" s="140"/>
      <c r="H56" s="141"/>
      <c r="I56" s="118"/>
      <c r="J56" s="150" t="str">
        <f t="shared" si="0"/>
        <v/>
      </c>
      <c r="K56" s="24"/>
      <c r="M56" s="11" t="b">
        <f t="shared" si="1"/>
        <v>0</v>
      </c>
      <c r="N56" s="9" t="str">
        <f t="shared" si="2"/>
        <v/>
      </c>
      <c r="O56" s="9" t="str">
        <f t="shared" si="3"/>
        <v/>
      </c>
      <c r="P56" s="9" t="str">
        <f t="shared" si="4"/>
        <v/>
      </c>
      <c r="R56" s="9">
        <v>48</v>
      </c>
      <c r="T56" s="9" t="str">
        <f t="shared" si="5"/>
        <v/>
      </c>
      <c r="V56" s="9" t="str">
        <f t="shared" si="6"/>
        <v/>
      </c>
      <c r="X56" s="9" t="str">
        <f>IF(COUNTIF('Required Materials'!$BE$4:$CH$43, $B56)&gt;0, $B56, "")</f>
        <v/>
      </c>
      <c r="Y56" s="9" t="str">
        <f t="shared" si="7"/>
        <v/>
      </c>
      <c r="Z56" s="9" t="str">
        <f t="shared" si="8"/>
        <v/>
      </c>
    </row>
    <row r="57" spans="1:26" x14ac:dyDescent="0.25">
      <c r="A57" s="24"/>
      <c r="B57" s="135"/>
      <c r="C57" s="136"/>
      <c r="D57" s="137"/>
      <c r="E57" s="138"/>
      <c r="F57" s="139"/>
      <c r="G57" s="140"/>
      <c r="H57" s="141"/>
      <c r="I57" s="118"/>
      <c r="J57" s="150" t="str">
        <f t="shared" si="0"/>
        <v/>
      </c>
      <c r="K57" s="24"/>
      <c r="M57" s="11" t="b">
        <f t="shared" si="1"/>
        <v>0</v>
      </c>
      <c r="N57" s="9" t="str">
        <f t="shared" si="2"/>
        <v/>
      </c>
      <c r="O57" s="9" t="str">
        <f t="shared" si="3"/>
        <v/>
      </c>
      <c r="P57" s="9" t="str">
        <f t="shared" si="4"/>
        <v/>
      </c>
      <c r="R57" s="9">
        <v>49</v>
      </c>
      <c r="T57" s="9" t="str">
        <f t="shared" si="5"/>
        <v/>
      </c>
      <c r="V57" s="9" t="str">
        <f t="shared" si="6"/>
        <v/>
      </c>
      <c r="X57" s="9" t="str">
        <f>IF(COUNTIF('Required Materials'!$BE$4:$CH$43, $B57)&gt;0, $B57, "")</f>
        <v/>
      </c>
      <c r="Y57" s="9" t="str">
        <f t="shared" si="7"/>
        <v/>
      </c>
      <c r="Z57" s="9" t="str">
        <f t="shared" si="8"/>
        <v/>
      </c>
    </row>
    <row r="58" spans="1:26" x14ac:dyDescent="0.25">
      <c r="A58" s="24"/>
      <c r="B58" s="135"/>
      <c r="C58" s="136"/>
      <c r="D58" s="137"/>
      <c r="E58" s="138"/>
      <c r="F58" s="139"/>
      <c r="G58" s="140"/>
      <c r="H58" s="141"/>
      <c r="I58" s="118"/>
      <c r="J58" s="150" t="str">
        <f t="shared" si="0"/>
        <v/>
      </c>
      <c r="K58" s="24"/>
      <c r="M58" s="11" t="b">
        <f t="shared" si="1"/>
        <v>0</v>
      </c>
      <c r="N58" s="9" t="str">
        <f t="shared" si="2"/>
        <v/>
      </c>
      <c r="O58" s="9" t="str">
        <f t="shared" si="3"/>
        <v/>
      </c>
      <c r="P58" s="9" t="str">
        <f t="shared" si="4"/>
        <v/>
      </c>
      <c r="R58" s="9">
        <v>50</v>
      </c>
      <c r="T58" s="9" t="str">
        <f t="shared" si="5"/>
        <v/>
      </c>
      <c r="V58" s="9" t="str">
        <f t="shared" si="6"/>
        <v/>
      </c>
      <c r="X58" s="9" t="str">
        <f>IF(COUNTIF('Required Materials'!$BE$4:$CH$43, $B58)&gt;0, $B58, "")</f>
        <v/>
      </c>
      <c r="Y58" s="9" t="str">
        <f t="shared" si="7"/>
        <v/>
      </c>
      <c r="Z58" s="9" t="str">
        <f t="shared" si="8"/>
        <v/>
      </c>
    </row>
    <row r="59" spans="1:26" x14ac:dyDescent="0.25">
      <c r="A59" s="24"/>
      <c r="B59" s="135"/>
      <c r="C59" s="136"/>
      <c r="D59" s="137"/>
      <c r="E59" s="138"/>
      <c r="F59" s="139"/>
      <c r="G59" s="140"/>
      <c r="H59" s="141"/>
      <c r="I59" s="118"/>
      <c r="J59" s="150" t="str">
        <f t="shared" si="0"/>
        <v/>
      </c>
      <c r="K59" s="24"/>
      <c r="M59" s="11" t="b">
        <f t="shared" si="1"/>
        <v>0</v>
      </c>
      <c r="N59" s="9" t="str">
        <f t="shared" si="2"/>
        <v/>
      </c>
      <c r="O59" s="9" t="str">
        <f t="shared" si="3"/>
        <v/>
      </c>
      <c r="P59" s="9" t="str">
        <f t="shared" si="4"/>
        <v/>
      </c>
      <c r="R59" s="9">
        <v>51</v>
      </c>
      <c r="T59" s="9" t="str">
        <f t="shared" si="5"/>
        <v/>
      </c>
      <c r="V59" s="9" t="str">
        <f t="shared" si="6"/>
        <v/>
      </c>
      <c r="X59" s="9" t="str">
        <f>IF(COUNTIF('Required Materials'!$BE$4:$CH$43, $B59)&gt;0, $B59, "")</f>
        <v/>
      </c>
      <c r="Y59" s="9" t="str">
        <f t="shared" si="7"/>
        <v/>
      </c>
      <c r="Z59" s="9" t="str">
        <f t="shared" si="8"/>
        <v/>
      </c>
    </row>
    <row r="60" spans="1:26" x14ac:dyDescent="0.25">
      <c r="A60" s="24"/>
      <c r="B60" s="135"/>
      <c r="C60" s="136"/>
      <c r="D60" s="137"/>
      <c r="E60" s="138"/>
      <c r="F60" s="139"/>
      <c r="G60" s="140"/>
      <c r="H60" s="141"/>
      <c r="I60" s="118"/>
      <c r="J60" s="150" t="str">
        <f t="shared" si="0"/>
        <v/>
      </c>
      <c r="K60" s="24"/>
      <c r="M60" s="11" t="b">
        <f t="shared" si="1"/>
        <v>0</v>
      </c>
      <c r="N60" s="9" t="str">
        <f t="shared" si="2"/>
        <v/>
      </c>
      <c r="O60" s="9" t="str">
        <f t="shared" si="3"/>
        <v/>
      </c>
      <c r="P60" s="9" t="str">
        <f t="shared" si="4"/>
        <v/>
      </c>
      <c r="R60" s="9">
        <v>52</v>
      </c>
      <c r="T60" s="9" t="str">
        <f t="shared" si="5"/>
        <v/>
      </c>
      <c r="V60" s="9" t="str">
        <f t="shared" si="6"/>
        <v/>
      </c>
      <c r="X60" s="9" t="str">
        <f>IF(COUNTIF('Required Materials'!$BE$4:$CH$43, $B60)&gt;0, $B60, "")</f>
        <v/>
      </c>
      <c r="Y60" s="9" t="str">
        <f t="shared" si="7"/>
        <v/>
      </c>
      <c r="Z60" s="9" t="str">
        <f t="shared" si="8"/>
        <v/>
      </c>
    </row>
    <row r="61" spans="1:26" x14ac:dyDescent="0.25">
      <c r="A61" s="24"/>
      <c r="B61" s="135"/>
      <c r="C61" s="136"/>
      <c r="D61" s="137"/>
      <c r="E61" s="138"/>
      <c r="F61" s="139"/>
      <c r="G61" s="140"/>
      <c r="H61" s="141"/>
      <c r="I61" s="118"/>
      <c r="J61" s="150" t="str">
        <f t="shared" si="0"/>
        <v/>
      </c>
      <c r="K61" s="24"/>
      <c r="M61" s="11" t="b">
        <f t="shared" si="1"/>
        <v>0</v>
      </c>
      <c r="N61" s="9" t="str">
        <f t="shared" si="2"/>
        <v/>
      </c>
      <c r="O61" s="9" t="str">
        <f t="shared" si="3"/>
        <v/>
      </c>
      <c r="P61" s="9" t="str">
        <f t="shared" si="4"/>
        <v/>
      </c>
      <c r="R61" s="9">
        <v>53</v>
      </c>
      <c r="T61" s="9" t="str">
        <f t="shared" si="5"/>
        <v/>
      </c>
      <c r="V61" s="9" t="str">
        <f t="shared" si="6"/>
        <v/>
      </c>
      <c r="X61" s="9" t="str">
        <f>IF(COUNTIF('Required Materials'!$BE$4:$CH$43, $B61)&gt;0, $B61, "")</f>
        <v/>
      </c>
      <c r="Y61" s="9" t="str">
        <f t="shared" si="7"/>
        <v/>
      </c>
      <c r="Z61" s="9" t="str">
        <f t="shared" si="8"/>
        <v/>
      </c>
    </row>
    <row r="62" spans="1:26" x14ac:dyDescent="0.25">
      <c r="A62" s="24"/>
      <c r="B62" s="135"/>
      <c r="C62" s="136"/>
      <c r="D62" s="137"/>
      <c r="E62" s="138"/>
      <c r="F62" s="139"/>
      <c r="G62" s="140"/>
      <c r="H62" s="141"/>
      <c r="I62" s="118"/>
      <c r="J62" s="150" t="str">
        <f t="shared" si="0"/>
        <v/>
      </c>
      <c r="K62" s="24"/>
      <c r="M62" s="11" t="b">
        <f t="shared" si="1"/>
        <v>0</v>
      </c>
      <c r="N62" s="9" t="str">
        <f t="shared" si="2"/>
        <v/>
      </c>
      <c r="O62" s="9" t="str">
        <f t="shared" si="3"/>
        <v/>
      </c>
      <c r="P62" s="9" t="str">
        <f t="shared" si="4"/>
        <v/>
      </c>
      <c r="R62" s="9">
        <v>54</v>
      </c>
      <c r="T62" s="9" t="str">
        <f t="shared" si="5"/>
        <v/>
      </c>
      <c r="V62" s="9" t="str">
        <f t="shared" si="6"/>
        <v/>
      </c>
      <c r="X62" s="9" t="str">
        <f>IF(COUNTIF('Required Materials'!$BE$4:$CH$43, $B62)&gt;0, $B62, "")</f>
        <v/>
      </c>
      <c r="Y62" s="9" t="str">
        <f t="shared" si="7"/>
        <v/>
      </c>
      <c r="Z62" s="9" t="str">
        <f t="shared" si="8"/>
        <v/>
      </c>
    </row>
    <row r="63" spans="1:26" x14ac:dyDescent="0.25">
      <c r="A63" s="24"/>
      <c r="B63" s="135"/>
      <c r="C63" s="136"/>
      <c r="D63" s="137"/>
      <c r="E63" s="138"/>
      <c r="F63" s="139"/>
      <c r="G63" s="140"/>
      <c r="H63" s="141"/>
      <c r="I63" s="118"/>
      <c r="J63" s="150" t="str">
        <f t="shared" si="0"/>
        <v/>
      </c>
      <c r="K63" s="24"/>
      <c r="M63" s="11" t="b">
        <f t="shared" si="1"/>
        <v>0</v>
      </c>
      <c r="N63" s="9" t="str">
        <f t="shared" si="2"/>
        <v/>
      </c>
      <c r="O63" s="9" t="str">
        <f t="shared" si="3"/>
        <v/>
      </c>
      <c r="P63" s="9" t="str">
        <f t="shared" si="4"/>
        <v/>
      </c>
      <c r="R63" s="9">
        <v>55</v>
      </c>
      <c r="T63" s="9" t="str">
        <f t="shared" si="5"/>
        <v/>
      </c>
      <c r="V63" s="9" t="str">
        <f t="shared" si="6"/>
        <v/>
      </c>
      <c r="X63" s="9" t="str">
        <f>IF(COUNTIF('Required Materials'!$BE$4:$CH$43, $B63)&gt;0, $B63, "")</f>
        <v/>
      </c>
      <c r="Y63" s="9" t="str">
        <f t="shared" si="7"/>
        <v/>
      </c>
      <c r="Z63" s="9" t="str">
        <f t="shared" si="8"/>
        <v/>
      </c>
    </row>
    <row r="64" spans="1:26" x14ac:dyDescent="0.25">
      <c r="A64" s="24"/>
      <c r="B64" s="135"/>
      <c r="C64" s="136"/>
      <c r="D64" s="137"/>
      <c r="E64" s="138"/>
      <c r="F64" s="139"/>
      <c r="G64" s="140"/>
      <c r="H64" s="141"/>
      <c r="I64" s="118"/>
      <c r="J64" s="150" t="str">
        <f t="shared" si="0"/>
        <v/>
      </c>
      <c r="K64" s="24"/>
      <c r="M64" s="11" t="b">
        <f t="shared" si="1"/>
        <v>0</v>
      </c>
      <c r="N64" s="9" t="str">
        <f t="shared" si="2"/>
        <v/>
      </c>
      <c r="O64" s="9" t="str">
        <f t="shared" si="3"/>
        <v/>
      </c>
      <c r="P64" s="9" t="str">
        <f t="shared" si="4"/>
        <v/>
      </c>
      <c r="R64" s="9">
        <v>56</v>
      </c>
      <c r="T64" s="9" t="str">
        <f t="shared" si="5"/>
        <v/>
      </c>
      <c r="V64" s="9" t="str">
        <f t="shared" si="6"/>
        <v/>
      </c>
      <c r="X64" s="9" t="str">
        <f>IF(COUNTIF('Required Materials'!$BE$4:$CH$43, $B64)&gt;0, $B64, "")</f>
        <v/>
      </c>
      <c r="Y64" s="9" t="str">
        <f t="shared" si="7"/>
        <v/>
      </c>
      <c r="Z64" s="9" t="str">
        <f t="shared" si="8"/>
        <v/>
      </c>
    </row>
    <row r="65" spans="1:26" x14ac:dyDescent="0.25">
      <c r="A65" s="24"/>
      <c r="B65" s="135"/>
      <c r="C65" s="136"/>
      <c r="D65" s="137"/>
      <c r="E65" s="138"/>
      <c r="F65" s="139"/>
      <c r="G65" s="140"/>
      <c r="H65" s="141"/>
      <c r="I65" s="118"/>
      <c r="J65" s="150" t="str">
        <f t="shared" si="0"/>
        <v/>
      </c>
      <c r="K65" s="24"/>
      <c r="M65" s="11" t="b">
        <f t="shared" si="1"/>
        <v>0</v>
      </c>
      <c r="N65" s="9" t="str">
        <f t="shared" si="2"/>
        <v/>
      </c>
      <c r="O65" s="9" t="str">
        <f t="shared" si="3"/>
        <v/>
      </c>
      <c r="P65" s="9" t="str">
        <f t="shared" si="4"/>
        <v/>
      </c>
      <c r="R65" s="9">
        <v>57</v>
      </c>
      <c r="T65" s="9" t="str">
        <f t="shared" si="5"/>
        <v/>
      </c>
      <c r="V65" s="9" t="str">
        <f t="shared" si="6"/>
        <v/>
      </c>
      <c r="X65" s="9" t="str">
        <f>IF(COUNTIF('Required Materials'!$BE$4:$CH$43, $B65)&gt;0, $B65, "")</f>
        <v/>
      </c>
      <c r="Y65" s="9" t="str">
        <f t="shared" si="7"/>
        <v/>
      </c>
      <c r="Z65" s="9" t="str">
        <f t="shared" si="8"/>
        <v/>
      </c>
    </row>
    <row r="66" spans="1:26" x14ac:dyDescent="0.25">
      <c r="A66" s="24"/>
      <c r="B66" s="135"/>
      <c r="C66" s="136"/>
      <c r="D66" s="137"/>
      <c r="E66" s="138"/>
      <c r="F66" s="139"/>
      <c r="G66" s="140"/>
      <c r="H66" s="141"/>
      <c r="I66" s="118"/>
      <c r="J66" s="150" t="str">
        <f t="shared" si="0"/>
        <v/>
      </c>
      <c r="K66" s="24"/>
      <c r="M66" s="11" t="b">
        <f t="shared" si="1"/>
        <v>0</v>
      </c>
      <c r="N66" s="9" t="str">
        <f t="shared" si="2"/>
        <v/>
      </c>
      <c r="O66" s="9" t="str">
        <f t="shared" si="3"/>
        <v/>
      </c>
      <c r="P66" s="9" t="str">
        <f t="shared" si="4"/>
        <v/>
      </c>
      <c r="R66" s="9">
        <v>58</v>
      </c>
      <c r="T66" s="9" t="str">
        <f t="shared" si="5"/>
        <v/>
      </c>
      <c r="V66" s="9" t="str">
        <f t="shared" si="6"/>
        <v/>
      </c>
      <c r="X66" s="9" t="str">
        <f>IF(COUNTIF('Required Materials'!$BE$4:$CH$43, $B66)&gt;0, $B66, "")</f>
        <v/>
      </c>
      <c r="Y66" s="9" t="str">
        <f t="shared" si="7"/>
        <v/>
      </c>
      <c r="Z66" s="9" t="str">
        <f t="shared" si="8"/>
        <v/>
      </c>
    </row>
    <row r="67" spans="1:26" x14ac:dyDescent="0.25">
      <c r="A67" s="24"/>
      <c r="B67" s="135"/>
      <c r="C67" s="136"/>
      <c r="D67" s="137"/>
      <c r="E67" s="138"/>
      <c r="F67" s="139"/>
      <c r="G67" s="140"/>
      <c r="H67" s="141"/>
      <c r="I67" s="118"/>
      <c r="J67" s="150" t="str">
        <f t="shared" si="0"/>
        <v/>
      </c>
      <c r="K67" s="24"/>
      <c r="M67" s="11" t="b">
        <f t="shared" si="1"/>
        <v>0</v>
      </c>
      <c r="N67" s="9" t="str">
        <f t="shared" si="2"/>
        <v/>
      </c>
      <c r="O67" s="9" t="str">
        <f t="shared" si="3"/>
        <v/>
      </c>
      <c r="P67" s="9" t="str">
        <f t="shared" si="4"/>
        <v/>
      </c>
      <c r="R67" s="9">
        <v>59</v>
      </c>
      <c r="T67" s="9" t="str">
        <f t="shared" si="5"/>
        <v/>
      </c>
      <c r="V67" s="9" t="str">
        <f t="shared" si="6"/>
        <v/>
      </c>
      <c r="X67" s="9" t="str">
        <f>IF(COUNTIF('Required Materials'!$BE$4:$CH$43, $B67)&gt;0, $B67, "")</f>
        <v/>
      </c>
      <c r="Y67" s="9" t="str">
        <f t="shared" si="7"/>
        <v/>
      </c>
      <c r="Z67" s="9" t="str">
        <f t="shared" si="8"/>
        <v/>
      </c>
    </row>
    <row r="68" spans="1:26" x14ac:dyDescent="0.25">
      <c r="A68" s="24"/>
      <c r="B68" s="135"/>
      <c r="C68" s="136"/>
      <c r="D68" s="137"/>
      <c r="E68" s="138"/>
      <c r="F68" s="139"/>
      <c r="G68" s="140"/>
      <c r="H68" s="141"/>
      <c r="I68" s="118"/>
      <c r="J68" s="150" t="str">
        <f t="shared" si="0"/>
        <v/>
      </c>
      <c r="K68" s="24"/>
      <c r="M68" s="11" t="b">
        <f t="shared" si="1"/>
        <v>0</v>
      </c>
      <c r="N68" s="9" t="str">
        <f t="shared" si="2"/>
        <v/>
      </c>
      <c r="O68" s="9" t="str">
        <f t="shared" si="3"/>
        <v/>
      </c>
      <c r="P68" s="9" t="str">
        <f t="shared" si="4"/>
        <v/>
      </c>
      <c r="R68" s="9">
        <v>60</v>
      </c>
      <c r="T68" s="9" t="str">
        <f t="shared" si="5"/>
        <v/>
      </c>
      <c r="V68" s="9" t="str">
        <f t="shared" si="6"/>
        <v/>
      </c>
      <c r="X68" s="9" t="str">
        <f>IF(COUNTIF('Required Materials'!$BE$4:$CH$43, $B68)&gt;0, $B68, "")</f>
        <v/>
      </c>
      <c r="Y68" s="9" t="str">
        <f t="shared" si="7"/>
        <v/>
      </c>
      <c r="Z68" s="9" t="str">
        <f t="shared" si="8"/>
        <v/>
      </c>
    </row>
    <row r="69" spans="1:26" x14ac:dyDescent="0.25">
      <c r="A69" s="24"/>
      <c r="B69" s="135"/>
      <c r="C69" s="136"/>
      <c r="D69" s="137"/>
      <c r="E69" s="138"/>
      <c r="F69" s="139"/>
      <c r="G69" s="140"/>
      <c r="H69" s="141"/>
      <c r="I69" s="118"/>
      <c r="J69" s="150" t="str">
        <f t="shared" si="0"/>
        <v/>
      </c>
      <c r="K69" s="24"/>
      <c r="M69" s="11" t="b">
        <f t="shared" si="1"/>
        <v>0</v>
      </c>
      <c r="N69" s="9" t="str">
        <f t="shared" si="2"/>
        <v/>
      </c>
      <c r="O69" s="9" t="str">
        <f t="shared" si="3"/>
        <v/>
      </c>
      <c r="P69" s="9" t="str">
        <f t="shared" si="4"/>
        <v/>
      </c>
      <c r="R69" s="9">
        <v>61</v>
      </c>
      <c r="T69" s="9" t="str">
        <f t="shared" si="5"/>
        <v/>
      </c>
      <c r="V69" s="9" t="str">
        <f t="shared" si="6"/>
        <v/>
      </c>
      <c r="X69" s="9" t="str">
        <f>IF(COUNTIF('Required Materials'!$BE$4:$CH$43, $B69)&gt;0, $B69, "")</f>
        <v/>
      </c>
      <c r="Y69" s="9" t="str">
        <f t="shared" si="7"/>
        <v/>
      </c>
      <c r="Z69" s="9" t="str">
        <f t="shared" si="8"/>
        <v/>
      </c>
    </row>
    <row r="70" spans="1:26" x14ac:dyDescent="0.25">
      <c r="A70" s="24"/>
      <c r="B70" s="135"/>
      <c r="C70" s="136"/>
      <c r="D70" s="137"/>
      <c r="E70" s="138"/>
      <c r="F70" s="139"/>
      <c r="G70" s="140"/>
      <c r="H70" s="141"/>
      <c r="I70" s="118"/>
      <c r="J70" s="150" t="str">
        <f t="shared" si="0"/>
        <v/>
      </c>
      <c r="K70" s="24"/>
      <c r="M70" s="11" t="b">
        <f t="shared" si="1"/>
        <v>0</v>
      </c>
      <c r="N70" s="9" t="str">
        <f t="shared" si="2"/>
        <v/>
      </c>
      <c r="O70" s="9" t="str">
        <f t="shared" si="3"/>
        <v/>
      </c>
      <c r="P70" s="9" t="str">
        <f t="shared" si="4"/>
        <v/>
      </c>
      <c r="R70" s="9">
        <v>62</v>
      </c>
      <c r="T70" s="9" t="str">
        <f t="shared" si="5"/>
        <v/>
      </c>
      <c r="V70" s="9" t="str">
        <f t="shared" si="6"/>
        <v/>
      </c>
      <c r="X70" s="9" t="str">
        <f>IF(COUNTIF('Required Materials'!$BE$4:$CH$43, $B70)&gt;0, $B70, "")</f>
        <v/>
      </c>
      <c r="Y70" s="9" t="str">
        <f t="shared" si="7"/>
        <v/>
      </c>
      <c r="Z70" s="9" t="str">
        <f t="shared" si="8"/>
        <v/>
      </c>
    </row>
    <row r="71" spans="1:26" x14ac:dyDescent="0.25">
      <c r="A71" s="24"/>
      <c r="B71" s="135"/>
      <c r="C71" s="136"/>
      <c r="D71" s="137"/>
      <c r="E71" s="138"/>
      <c r="F71" s="139"/>
      <c r="G71" s="140"/>
      <c r="H71" s="141"/>
      <c r="I71" s="118"/>
      <c r="J71" s="150" t="str">
        <f t="shared" si="0"/>
        <v/>
      </c>
      <c r="K71" s="24"/>
      <c r="M71" s="11" t="b">
        <f t="shared" si="1"/>
        <v>0</v>
      </c>
      <c r="N71" s="9" t="str">
        <f t="shared" si="2"/>
        <v/>
      </c>
      <c r="O71" s="9" t="str">
        <f t="shared" si="3"/>
        <v/>
      </c>
      <c r="P71" s="9" t="str">
        <f t="shared" si="4"/>
        <v/>
      </c>
      <c r="R71" s="9">
        <v>63</v>
      </c>
      <c r="T71" s="9" t="str">
        <f t="shared" si="5"/>
        <v/>
      </c>
      <c r="V71" s="9" t="str">
        <f t="shared" si="6"/>
        <v/>
      </c>
      <c r="X71" s="9" t="str">
        <f>IF(COUNTIF('Required Materials'!$BE$4:$CH$43, $B71)&gt;0, $B71, "")</f>
        <v/>
      </c>
      <c r="Y71" s="9" t="str">
        <f t="shared" si="7"/>
        <v/>
      </c>
      <c r="Z71" s="9" t="str">
        <f t="shared" si="8"/>
        <v/>
      </c>
    </row>
    <row r="72" spans="1:26" x14ac:dyDescent="0.25">
      <c r="A72" s="24"/>
      <c r="B72" s="135"/>
      <c r="C72" s="136"/>
      <c r="D72" s="137"/>
      <c r="E72" s="138"/>
      <c r="F72" s="139"/>
      <c r="G72" s="140"/>
      <c r="H72" s="141"/>
      <c r="I72" s="118"/>
      <c r="J72" s="150" t="str">
        <f t="shared" si="0"/>
        <v/>
      </c>
      <c r="K72" s="24"/>
      <c r="M72" s="11" t="b">
        <f t="shared" si="1"/>
        <v>0</v>
      </c>
      <c r="N72" s="9" t="str">
        <f t="shared" si="2"/>
        <v/>
      </c>
      <c r="O72" s="9" t="str">
        <f t="shared" si="3"/>
        <v/>
      </c>
      <c r="P72" s="9" t="str">
        <f t="shared" si="4"/>
        <v/>
      </c>
      <c r="R72" s="9">
        <v>64</v>
      </c>
      <c r="T72" s="9" t="str">
        <f t="shared" si="5"/>
        <v/>
      </c>
      <c r="V72" s="9" t="str">
        <f t="shared" si="6"/>
        <v/>
      </c>
      <c r="X72" s="9" t="str">
        <f>IF(COUNTIF('Required Materials'!$BE$4:$CH$43, $B72)&gt;0, $B72, "")</f>
        <v/>
      </c>
      <c r="Y72" s="9" t="str">
        <f t="shared" si="7"/>
        <v/>
      </c>
      <c r="Z72" s="9" t="str">
        <f t="shared" si="8"/>
        <v/>
      </c>
    </row>
    <row r="73" spans="1:26" x14ac:dyDescent="0.25">
      <c r="A73" s="24"/>
      <c r="B73" s="135"/>
      <c r="C73" s="136"/>
      <c r="D73" s="137"/>
      <c r="E73" s="138"/>
      <c r="F73" s="139"/>
      <c r="G73" s="140"/>
      <c r="H73" s="141"/>
      <c r="I73" s="118"/>
      <c r="J73" s="150" t="str">
        <f t="shared" ref="J73:J136" si="9">IF(COUNTIF($B$9:$B$2508, B73)&gt;1, $M$2, IF(M73=TRUE, $M$3, ""))</f>
        <v/>
      </c>
      <c r="K73" s="24"/>
      <c r="M73" s="11" t="b">
        <f t="shared" si="1"/>
        <v>0</v>
      </c>
      <c r="N73" s="9" t="str">
        <f t="shared" si="2"/>
        <v/>
      </c>
      <c r="O73" s="9" t="str">
        <f t="shared" si="3"/>
        <v/>
      </c>
      <c r="P73" s="9" t="str">
        <f t="shared" si="4"/>
        <v/>
      </c>
      <c r="R73" s="9">
        <v>65</v>
      </c>
      <c r="T73" s="9" t="str">
        <f t="shared" si="5"/>
        <v/>
      </c>
      <c r="V73" s="9" t="str">
        <f t="shared" si="6"/>
        <v/>
      </c>
      <c r="X73" s="9" t="str">
        <f>IF(COUNTIF('Required Materials'!$BE$4:$CH$43, $B73)&gt;0, $B73, "")</f>
        <v/>
      </c>
      <c r="Y73" s="9" t="str">
        <f t="shared" si="7"/>
        <v/>
      </c>
      <c r="Z73" s="9" t="str">
        <f t="shared" si="8"/>
        <v/>
      </c>
    </row>
    <row r="74" spans="1:26" x14ac:dyDescent="0.25">
      <c r="A74" s="24"/>
      <c r="B74" s="135"/>
      <c r="C74" s="136"/>
      <c r="D74" s="137"/>
      <c r="E74" s="138"/>
      <c r="F74" s="139"/>
      <c r="G74" s="140"/>
      <c r="H74" s="141"/>
      <c r="I74" s="118"/>
      <c r="J74" s="150" t="str">
        <f t="shared" si="9"/>
        <v/>
      </c>
      <c r="K74" s="24"/>
      <c r="M74" s="11" t="b">
        <f t="shared" ref="M74:M137" si="10">IF(AND(COUNTIF(C74:H74, "")&lt;6, B74=""), TRUE, FALSE)</f>
        <v>0</v>
      </c>
      <c r="N74" s="9" t="str">
        <f t="shared" ref="N74:N137" si="11">IF(B74="", "", COUNTIF($O$9:$O$2508, "&lt;"&amp;O74))</f>
        <v/>
      </c>
      <c r="O74" s="9" t="str">
        <f t="shared" ref="O74:O137" si="12">IF(B74="", "", IF(ISNUMBER(B74)=TRUE, CONCATENATE("A", B74), B74))</f>
        <v/>
      </c>
      <c r="P74" s="9" t="str">
        <f t="shared" ref="P74:P137" si="13">IF(N74="", "", RANK(N74, $N$9:$N$2508, 1))</f>
        <v/>
      </c>
      <c r="R74" s="9">
        <v>66</v>
      </c>
      <c r="T74" s="9" t="str">
        <f t="shared" ref="T74:T137" si="14">IF(P74="", "", IFERROR(INDEX($B$9:$B$2508, MATCH(R74, $P$9:$P$2508, 0)), ""))</f>
        <v/>
      </c>
      <c r="V74" s="9" t="str">
        <f t="shared" ref="V74:V137" si="15">IF(B74="", "", IF(D74=$M$5, "A", "P"))</f>
        <v/>
      </c>
      <c r="X74" s="9" t="str">
        <f>IF(COUNTIF('Required Materials'!$BE$4:$CH$43, $B74)&gt;0, $B74, "")</f>
        <v/>
      </c>
      <c r="Y74" s="9" t="str">
        <f t="shared" ref="Y74:Y137" si="16">IF(X74="", "", IFERROR(INDEX($R$9:$R$2508, MATCH(X74, $T$9:$T$2508, 0)), ""))</f>
        <v/>
      </c>
      <c r="Z74" s="9" t="str">
        <f t="shared" ref="Z74:Z137" si="17">IF(Y74="", "", RANK($Y74, $Y$9:$Y$2508, 1))</f>
        <v/>
      </c>
    </row>
    <row r="75" spans="1:26" x14ac:dyDescent="0.25">
      <c r="A75" s="24"/>
      <c r="B75" s="135"/>
      <c r="C75" s="136"/>
      <c r="D75" s="137"/>
      <c r="E75" s="138"/>
      <c r="F75" s="139"/>
      <c r="G75" s="140"/>
      <c r="H75" s="141"/>
      <c r="I75" s="118"/>
      <c r="J75" s="150" t="str">
        <f t="shared" si="9"/>
        <v/>
      </c>
      <c r="K75" s="24"/>
      <c r="M75" s="11" t="b">
        <f t="shared" si="10"/>
        <v>0</v>
      </c>
      <c r="N75" s="9" t="str">
        <f t="shared" si="11"/>
        <v/>
      </c>
      <c r="O75" s="9" t="str">
        <f t="shared" si="12"/>
        <v/>
      </c>
      <c r="P75" s="9" t="str">
        <f t="shared" si="13"/>
        <v/>
      </c>
      <c r="R75" s="9">
        <v>67</v>
      </c>
      <c r="T75" s="9" t="str">
        <f t="shared" si="14"/>
        <v/>
      </c>
      <c r="V75" s="9" t="str">
        <f t="shared" si="15"/>
        <v/>
      </c>
      <c r="X75" s="9" t="str">
        <f>IF(COUNTIF('Required Materials'!$BE$4:$CH$43, $B75)&gt;0, $B75, "")</f>
        <v/>
      </c>
      <c r="Y75" s="9" t="str">
        <f t="shared" si="16"/>
        <v/>
      </c>
      <c r="Z75" s="9" t="str">
        <f t="shared" si="17"/>
        <v/>
      </c>
    </row>
    <row r="76" spans="1:26" x14ac:dyDescent="0.25">
      <c r="A76" s="24"/>
      <c r="B76" s="135"/>
      <c r="C76" s="136"/>
      <c r="D76" s="137"/>
      <c r="E76" s="138"/>
      <c r="F76" s="139"/>
      <c r="G76" s="140"/>
      <c r="H76" s="141"/>
      <c r="I76" s="118"/>
      <c r="J76" s="150" t="str">
        <f t="shared" si="9"/>
        <v/>
      </c>
      <c r="K76" s="24"/>
      <c r="M76" s="11" t="b">
        <f t="shared" si="10"/>
        <v>0</v>
      </c>
      <c r="N76" s="9" t="str">
        <f t="shared" si="11"/>
        <v/>
      </c>
      <c r="O76" s="9" t="str">
        <f t="shared" si="12"/>
        <v/>
      </c>
      <c r="P76" s="9" t="str">
        <f t="shared" si="13"/>
        <v/>
      </c>
      <c r="R76" s="9">
        <v>68</v>
      </c>
      <c r="T76" s="9" t="str">
        <f t="shared" si="14"/>
        <v/>
      </c>
      <c r="V76" s="9" t="str">
        <f t="shared" si="15"/>
        <v/>
      </c>
      <c r="X76" s="9" t="str">
        <f>IF(COUNTIF('Required Materials'!$BE$4:$CH$43, $B76)&gt;0, $B76, "")</f>
        <v/>
      </c>
      <c r="Y76" s="9" t="str">
        <f t="shared" si="16"/>
        <v/>
      </c>
      <c r="Z76" s="9" t="str">
        <f t="shared" si="17"/>
        <v/>
      </c>
    </row>
    <row r="77" spans="1:26" x14ac:dyDescent="0.25">
      <c r="A77" s="24"/>
      <c r="B77" s="135"/>
      <c r="C77" s="136"/>
      <c r="D77" s="137"/>
      <c r="E77" s="138"/>
      <c r="F77" s="139"/>
      <c r="G77" s="140"/>
      <c r="H77" s="141"/>
      <c r="I77" s="118"/>
      <c r="J77" s="150" t="str">
        <f t="shared" si="9"/>
        <v/>
      </c>
      <c r="K77" s="24"/>
      <c r="M77" s="11" t="b">
        <f t="shared" si="10"/>
        <v>0</v>
      </c>
      <c r="N77" s="9" t="str">
        <f t="shared" si="11"/>
        <v/>
      </c>
      <c r="O77" s="9" t="str">
        <f t="shared" si="12"/>
        <v/>
      </c>
      <c r="P77" s="9" t="str">
        <f t="shared" si="13"/>
        <v/>
      </c>
      <c r="R77" s="9">
        <v>69</v>
      </c>
      <c r="T77" s="9" t="str">
        <f t="shared" si="14"/>
        <v/>
      </c>
      <c r="V77" s="9" t="str">
        <f t="shared" si="15"/>
        <v/>
      </c>
      <c r="X77" s="9" t="str">
        <f>IF(COUNTIF('Required Materials'!$BE$4:$CH$43, $B77)&gt;0, $B77, "")</f>
        <v/>
      </c>
      <c r="Y77" s="9" t="str">
        <f t="shared" si="16"/>
        <v/>
      </c>
      <c r="Z77" s="9" t="str">
        <f t="shared" si="17"/>
        <v/>
      </c>
    </row>
    <row r="78" spans="1:26" x14ac:dyDescent="0.25">
      <c r="A78" s="24"/>
      <c r="B78" s="135"/>
      <c r="C78" s="136"/>
      <c r="D78" s="137"/>
      <c r="E78" s="138"/>
      <c r="F78" s="139"/>
      <c r="G78" s="140"/>
      <c r="H78" s="141"/>
      <c r="I78" s="118"/>
      <c r="J78" s="150" t="str">
        <f t="shared" si="9"/>
        <v/>
      </c>
      <c r="K78" s="24"/>
      <c r="M78" s="11" t="b">
        <f t="shared" si="10"/>
        <v>0</v>
      </c>
      <c r="N78" s="9" t="str">
        <f t="shared" si="11"/>
        <v/>
      </c>
      <c r="O78" s="9" t="str">
        <f t="shared" si="12"/>
        <v/>
      </c>
      <c r="P78" s="9" t="str">
        <f t="shared" si="13"/>
        <v/>
      </c>
      <c r="R78" s="9">
        <v>70</v>
      </c>
      <c r="T78" s="9" t="str">
        <f t="shared" si="14"/>
        <v/>
      </c>
      <c r="V78" s="9" t="str">
        <f t="shared" si="15"/>
        <v/>
      </c>
      <c r="X78" s="9" t="str">
        <f>IF(COUNTIF('Required Materials'!$BE$4:$CH$43, $B78)&gt;0, $B78, "")</f>
        <v/>
      </c>
      <c r="Y78" s="9" t="str">
        <f t="shared" si="16"/>
        <v/>
      </c>
      <c r="Z78" s="9" t="str">
        <f t="shared" si="17"/>
        <v/>
      </c>
    </row>
    <row r="79" spans="1:26" x14ac:dyDescent="0.25">
      <c r="A79" s="24"/>
      <c r="B79" s="135"/>
      <c r="C79" s="136"/>
      <c r="D79" s="137"/>
      <c r="E79" s="138"/>
      <c r="F79" s="139"/>
      <c r="G79" s="140"/>
      <c r="H79" s="141"/>
      <c r="I79" s="118"/>
      <c r="J79" s="150" t="str">
        <f t="shared" si="9"/>
        <v/>
      </c>
      <c r="K79" s="24"/>
      <c r="M79" s="11" t="b">
        <f t="shared" si="10"/>
        <v>0</v>
      </c>
      <c r="N79" s="9" t="str">
        <f t="shared" si="11"/>
        <v/>
      </c>
      <c r="O79" s="9" t="str">
        <f t="shared" si="12"/>
        <v/>
      </c>
      <c r="P79" s="9" t="str">
        <f t="shared" si="13"/>
        <v/>
      </c>
      <c r="R79" s="9">
        <v>71</v>
      </c>
      <c r="T79" s="9" t="str">
        <f t="shared" si="14"/>
        <v/>
      </c>
      <c r="V79" s="9" t="str">
        <f t="shared" si="15"/>
        <v/>
      </c>
      <c r="X79" s="9" t="str">
        <f>IF(COUNTIF('Required Materials'!$BE$4:$CH$43, $B79)&gt;0, $B79, "")</f>
        <v/>
      </c>
      <c r="Y79" s="9" t="str">
        <f t="shared" si="16"/>
        <v/>
      </c>
      <c r="Z79" s="9" t="str">
        <f t="shared" si="17"/>
        <v/>
      </c>
    </row>
    <row r="80" spans="1:26" x14ac:dyDescent="0.25">
      <c r="A80" s="24"/>
      <c r="B80" s="135"/>
      <c r="C80" s="136"/>
      <c r="D80" s="137"/>
      <c r="E80" s="138"/>
      <c r="F80" s="139"/>
      <c r="G80" s="140"/>
      <c r="H80" s="141"/>
      <c r="I80" s="118"/>
      <c r="J80" s="150" t="str">
        <f t="shared" si="9"/>
        <v/>
      </c>
      <c r="K80" s="24"/>
      <c r="M80" s="11" t="b">
        <f t="shared" si="10"/>
        <v>0</v>
      </c>
      <c r="N80" s="9" t="str">
        <f t="shared" si="11"/>
        <v/>
      </c>
      <c r="O80" s="9" t="str">
        <f t="shared" si="12"/>
        <v/>
      </c>
      <c r="P80" s="9" t="str">
        <f t="shared" si="13"/>
        <v/>
      </c>
      <c r="R80" s="9">
        <v>72</v>
      </c>
      <c r="T80" s="9" t="str">
        <f t="shared" si="14"/>
        <v/>
      </c>
      <c r="V80" s="9" t="str">
        <f t="shared" si="15"/>
        <v/>
      </c>
      <c r="X80" s="9" t="str">
        <f>IF(COUNTIF('Required Materials'!$BE$4:$CH$43, $B80)&gt;0, $B80, "")</f>
        <v/>
      </c>
      <c r="Y80" s="9" t="str">
        <f t="shared" si="16"/>
        <v/>
      </c>
      <c r="Z80" s="9" t="str">
        <f t="shared" si="17"/>
        <v/>
      </c>
    </row>
    <row r="81" spans="1:26" x14ac:dyDescent="0.25">
      <c r="A81" s="24"/>
      <c r="B81" s="135"/>
      <c r="C81" s="136"/>
      <c r="D81" s="137"/>
      <c r="E81" s="138"/>
      <c r="F81" s="139"/>
      <c r="G81" s="140"/>
      <c r="H81" s="141"/>
      <c r="I81" s="118"/>
      <c r="J81" s="150" t="str">
        <f t="shared" si="9"/>
        <v/>
      </c>
      <c r="K81" s="24"/>
      <c r="M81" s="11" t="b">
        <f t="shared" si="10"/>
        <v>0</v>
      </c>
      <c r="N81" s="9" t="str">
        <f t="shared" si="11"/>
        <v/>
      </c>
      <c r="O81" s="9" t="str">
        <f t="shared" si="12"/>
        <v/>
      </c>
      <c r="P81" s="9" t="str">
        <f t="shared" si="13"/>
        <v/>
      </c>
      <c r="R81" s="9">
        <v>73</v>
      </c>
      <c r="T81" s="9" t="str">
        <f t="shared" si="14"/>
        <v/>
      </c>
      <c r="V81" s="9" t="str">
        <f t="shared" si="15"/>
        <v/>
      </c>
      <c r="X81" s="9" t="str">
        <f>IF(COUNTIF('Required Materials'!$BE$4:$CH$43, $B81)&gt;0, $B81, "")</f>
        <v/>
      </c>
      <c r="Y81" s="9" t="str">
        <f t="shared" si="16"/>
        <v/>
      </c>
      <c r="Z81" s="9" t="str">
        <f t="shared" si="17"/>
        <v/>
      </c>
    </row>
    <row r="82" spans="1:26" x14ac:dyDescent="0.25">
      <c r="A82" s="24"/>
      <c r="B82" s="135"/>
      <c r="C82" s="136"/>
      <c r="D82" s="137"/>
      <c r="E82" s="138"/>
      <c r="F82" s="139"/>
      <c r="G82" s="140"/>
      <c r="H82" s="141"/>
      <c r="I82" s="118"/>
      <c r="J82" s="150" t="str">
        <f t="shared" si="9"/>
        <v/>
      </c>
      <c r="K82" s="24"/>
      <c r="M82" s="11" t="b">
        <f t="shared" si="10"/>
        <v>0</v>
      </c>
      <c r="N82" s="9" t="str">
        <f t="shared" si="11"/>
        <v/>
      </c>
      <c r="O82" s="9" t="str">
        <f t="shared" si="12"/>
        <v/>
      </c>
      <c r="P82" s="9" t="str">
        <f t="shared" si="13"/>
        <v/>
      </c>
      <c r="R82" s="9">
        <v>74</v>
      </c>
      <c r="T82" s="9" t="str">
        <f t="shared" si="14"/>
        <v/>
      </c>
      <c r="V82" s="9" t="str">
        <f t="shared" si="15"/>
        <v/>
      </c>
      <c r="X82" s="9" t="str">
        <f>IF(COUNTIF('Required Materials'!$BE$4:$CH$43, $B82)&gt;0, $B82, "")</f>
        <v/>
      </c>
      <c r="Y82" s="9" t="str">
        <f t="shared" si="16"/>
        <v/>
      </c>
      <c r="Z82" s="9" t="str">
        <f t="shared" si="17"/>
        <v/>
      </c>
    </row>
    <row r="83" spans="1:26" x14ac:dyDescent="0.25">
      <c r="A83" s="24"/>
      <c r="B83" s="135"/>
      <c r="C83" s="136"/>
      <c r="D83" s="137"/>
      <c r="E83" s="138"/>
      <c r="F83" s="139"/>
      <c r="G83" s="140"/>
      <c r="H83" s="141"/>
      <c r="I83" s="118"/>
      <c r="J83" s="150" t="str">
        <f t="shared" si="9"/>
        <v/>
      </c>
      <c r="K83" s="24"/>
      <c r="M83" s="11" t="b">
        <f t="shared" si="10"/>
        <v>0</v>
      </c>
      <c r="N83" s="9" t="str">
        <f t="shared" si="11"/>
        <v/>
      </c>
      <c r="O83" s="9" t="str">
        <f t="shared" si="12"/>
        <v/>
      </c>
      <c r="P83" s="9" t="str">
        <f t="shared" si="13"/>
        <v/>
      </c>
      <c r="R83" s="9">
        <v>75</v>
      </c>
      <c r="T83" s="9" t="str">
        <f t="shared" si="14"/>
        <v/>
      </c>
      <c r="V83" s="9" t="str">
        <f t="shared" si="15"/>
        <v/>
      </c>
      <c r="X83" s="9" t="str">
        <f>IF(COUNTIF('Required Materials'!$BE$4:$CH$43, $B83)&gt;0, $B83, "")</f>
        <v/>
      </c>
      <c r="Y83" s="9" t="str">
        <f t="shared" si="16"/>
        <v/>
      </c>
      <c r="Z83" s="9" t="str">
        <f t="shared" si="17"/>
        <v/>
      </c>
    </row>
    <row r="84" spans="1:26" x14ac:dyDescent="0.25">
      <c r="A84" s="24"/>
      <c r="B84" s="135"/>
      <c r="C84" s="136"/>
      <c r="D84" s="137"/>
      <c r="E84" s="138"/>
      <c r="F84" s="139"/>
      <c r="G84" s="140"/>
      <c r="H84" s="141"/>
      <c r="I84" s="118"/>
      <c r="J84" s="150" t="str">
        <f t="shared" si="9"/>
        <v/>
      </c>
      <c r="K84" s="24"/>
      <c r="M84" s="11" t="b">
        <f t="shared" si="10"/>
        <v>0</v>
      </c>
      <c r="N84" s="9" t="str">
        <f t="shared" si="11"/>
        <v/>
      </c>
      <c r="O84" s="9" t="str">
        <f t="shared" si="12"/>
        <v/>
      </c>
      <c r="P84" s="9" t="str">
        <f t="shared" si="13"/>
        <v/>
      </c>
      <c r="R84" s="9">
        <v>76</v>
      </c>
      <c r="T84" s="9" t="str">
        <f t="shared" si="14"/>
        <v/>
      </c>
      <c r="V84" s="9" t="str">
        <f t="shared" si="15"/>
        <v/>
      </c>
      <c r="X84" s="9" t="str">
        <f>IF(COUNTIF('Required Materials'!$BE$4:$CH$43, $B84)&gt;0, $B84, "")</f>
        <v/>
      </c>
      <c r="Y84" s="9" t="str">
        <f t="shared" si="16"/>
        <v/>
      </c>
      <c r="Z84" s="9" t="str">
        <f t="shared" si="17"/>
        <v/>
      </c>
    </row>
    <row r="85" spans="1:26" x14ac:dyDescent="0.25">
      <c r="A85" s="24"/>
      <c r="B85" s="135"/>
      <c r="C85" s="136"/>
      <c r="D85" s="137"/>
      <c r="E85" s="138"/>
      <c r="F85" s="139"/>
      <c r="G85" s="140"/>
      <c r="H85" s="141"/>
      <c r="I85" s="118"/>
      <c r="J85" s="150" t="str">
        <f t="shared" si="9"/>
        <v/>
      </c>
      <c r="K85" s="24"/>
      <c r="M85" s="11" t="b">
        <f t="shared" si="10"/>
        <v>0</v>
      </c>
      <c r="N85" s="9" t="str">
        <f t="shared" si="11"/>
        <v/>
      </c>
      <c r="O85" s="9" t="str">
        <f t="shared" si="12"/>
        <v/>
      </c>
      <c r="P85" s="9" t="str">
        <f t="shared" si="13"/>
        <v/>
      </c>
      <c r="R85" s="9">
        <v>77</v>
      </c>
      <c r="T85" s="9" t="str">
        <f t="shared" si="14"/>
        <v/>
      </c>
      <c r="V85" s="9" t="str">
        <f t="shared" si="15"/>
        <v/>
      </c>
      <c r="X85" s="9" t="str">
        <f>IF(COUNTIF('Required Materials'!$BE$4:$CH$43, $B85)&gt;0, $B85, "")</f>
        <v/>
      </c>
      <c r="Y85" s="9" t="str">
        <f t="shared" si="16"/>
        <v/>
      </c>
      <c r="Z85" s="9" t="str">
        <f t="shared" si="17"/>
        <v/>
      </c>
    </row>
    <row r="86" spans="1:26" x14ac:dyDescent="0.25">
      <c r="A86" s="24"/>
      <c r="B86" s="135"/>
      <c r="C86" s="136"/>
      <c r="D86" s="137"/>
      <c r="E86" s="138"/>
      <c r="F86" s="139"/>
      <c r="G86" s="140"/>
      <c r="H86" s="141"/>
      <c r="I86" s="118"/>
      <c r="J86" s="150" t="str">
        <f t="shared" si="9"/>
        <v/>
      </c>
      <c r="K86" s="24"/>
      <c r="M86" s="11" t="b">
        <f t="shared" si="10"/>
        <v>0</v>
      </c>
      <c r="N86" s="9" t="str">
        <f t="shared" si="11"/>
        <v/>
      </c>
      <c r="O86" s="9" t="str">
        <f t="shared" si="12"/>
        <v/>
      </c>
      <c r="P86" s="9" t="str">
        <f t="shared" si="13"/>
        <v/>
      </c>
      <c r="R86" s="9">
        <v>78</v>
      </c>
      <c r="T86" s="9" t="str">
        <f t="shared" si="14"/>
        <v/>
      </c>
      <c r="V86" s="9" t="str">
        <f t="shared" si="15"/>
        <v/>
      </c>
      <c r="X86" s="9" t="str">
        <f>IF(COUNTIF('Required Materials'!$BE$4:$CH$43, $B86)&gt;0, $B86, "")</f>
        <v/>
      </c>
      <c r="Y86" s="9" t="str">
        <f t="shared" si="16"/>
        <v/>
      </c>
      <c r="Z86" s="9" t="str">
        <f t="shared" si="17"/>
        <v/>
      </c>
    </row>
    <row r="87" spans="1:26" x14ac:dyDescent="0.25">
      <c r="A87" s="24"/>
      <c r="B87" s="135"/>
      <c r="C87" s="136"/>
      <c r="D87" s="137"/>
      <c r="E87" s="138"/>
      <c r="F87" s="139"/>
      <c r="G87" s="140"/>
      <c r="H87" s="141"/>
      <c r="I87" s="118"/>
      <c r="J87" s="150" t="str">
        <f t="shared" si="9"/>
        <v/>
      </c>
      <c r="K87" s="24"/>
      <c r="M87" s="11" t="b">
        <f t="shared" si="10"/>
        <v>0</v>
      </c>
      <c r="N87" s="9" t="str">
        <f t="shared" si="11"/>
        <v/>
      </c>
      <c r="O87" s="9" t="str">
        <f t="shared" si="12"/>
        <v/>
      </c>
      <c r="P87" s="9" t="str">
        <f t="shared" si="13"/>
        <v/>
      </c>
      <c r="R87" s="9">
        <v>79</v>
      </c>
      <c r="T87" s="9" t="str">
        <f t="shared" si="14"/>
        <v/>
      </c>
      <c r="V87" s="9" t="str">
        <f t="shared" si="15"/>
        <v/>
      </c>
      <c r="X87" s="9" t="str">
        <f>IF(COUNTIF('Required Materials'!$BE$4:$CH$43, $B87)&gt;0, $B87, "")</f>
        <v/>
      </c>
      <c r="Y87" s="9" t="str">
        <f t="shared" si="16"/>
        <v/>
      </c>
      <c r="Z87" s="9" t="str">
        <f t="shared" si="17"/>
        <v/>
      </c>
    </row>
    <row r="88" spans="1:26" x14ac:dyDescent="0.25">
      <c r="A88" s="24"/>
      <c r="B88" s="135"/>
      <c r="C88" s="136"/>
      <c r="D88" s="137"/>
      <c r="E88" s="138"/>
      <c r="F88" s="139"/>
      <c r="G88" s="140"/>
      <c r="H88" s="141"/>
      <c r="I88" s="118"/>
      <c r="J88" s="150" t="str">
        <f t="shared" si="9"/>
        <v/>
      </c>
      <c r="K88" s="24"/>
      <c r="M88" s="11" t="b">
        <f t="shared" si="10"/>
        <v>0</v>
      </c>
      <c r="N88" s="9" t="str">
        <f t="shared" si="11"/>
        <v/>
      </c>
      <c r="O88" s="9" t="str">
        <f t="shared" si="12"/>
        <v/>
      </c>
      <c r="P88" s="9" t="str">
        <f t="shared" si="13"/>
        <v/>
      </c>
      <c r="R88" s="9">
        <v>80</v>
      </c>
      <c r="T88" s="9" t="str">
        <f t="shared" si="14"/>
        <v/>
      </c>
      <c r="V88" s="9" t="str">
        <f t="shared" si="15"/>
        <v/>
      </c>
      <c r="X88" s="9" t="str">
        <f>IF(COUNTIF('Required Materials'!$BE$4:$CH$43, $B88)&gt;0, $B88, "")</f>
        <v/>
      </c>
      <c r="Y88" s="9" t="str">
        <f t="shared" si="16"/>
        <v/>
      </c>
      <c r="Z88" s="9" t="str">
        <f t="shared" si="17"/>
        <v/>
      </c>
    </row>
    <row r="89" spans="1:26" x14ac:dyDescent="0.25">
      <c r="A89" s="24"/>
      <c r="B89" s="135"/>
      <c r="C89" s="136"/>
      <c r="D89" s="137"/>
      <c r="E89" s="138"/>
      <c r="F89" s="139"/>
      <c r="G89" s="140"/>
      <c r="H89" s="141"/>
      <c r="I89" s="118"/>
      <c r="J89" s="150" t="str">
        <f t="shared" si="9"/>
        <v/>
      </c>
      <c r="K89" s="24"/>
      <c r="M89" s="11" t="b">
        <f t="shared" si="10"/>
        <v>0</v>
      </c>
      <c r="N89" s="9" t="str">
        <f t="shared" si="11"/>
        <v/>
      </c>
      <c r="O89" s="9" t="str">
        <f t="shared" si="12"/>
        <v/>
      </c>
      <c r="P89" s="9" t="str">
        <f t="shared" si="13"/>
        <v/>
      </c>
      <c r="R89" s="9">
        <v>81</v>
      </c>
      <c r="T89" s="9" t="str">
        <f t="shared" si="14"/>
        <v/>
      </c>
      <c r="V89" s="9" t="str">
        <f t="shared" si="15"/>
        <v/>
      </c>
      <c r="X89" s="9" t="str">
        <f>IF(COUNTIF('Required Materials'!$BE$4:$CH$43, $B89)&gt;0, $B89, "")</f>
        <v/>
      </c>
      <c r="Y89" s="9" t="str">
        <f t="shared" si="16"/>
        <v/>
      </c>
      <c r="Z89" s="9" t="str">
        <f t="shared" si="17"/>
        <v/>
      </c>
    </row>
    <row r="90" spans="1:26" x14ac:dyDescent="0.25">
      <c r="A90" s="24"/>
      <c r="B90" s="135"/>
      <c r="C90" s="136"/>
      <c r="D90" s="137"/>
      <c r="E90" s="138"/>
      <c r="F90" s="139"/>
      <c r="G90" s="140"/>
      <c r="H90" s="141"/>
      <c r="I90" s="118"/>
      <c r="J90" s="150" t="str">
        <f t="shared" si="9"/>
        <v/>
      </c>
      <c r="K90" s="24"/>
      <c r="M90" s="11" t="b">
        <f t="shared" si="10"/>
        <v>0</v>
      </c>
      <c r="N90" s="9" t="str">
        <f t="shared" si="11"/>
        <v/>
      </c>
      <c r="O90" s="9" t="str">
        <f t="shared" si="12"/>
        <v/>
      </c>
      <c r="P90" s="9" t="str">
        <f t="shared" si="13"/>
        <v/>
      </c>
      <c r="R90" s="9">
        <v>82</v>
      </c>
      <c r="T90" s="9" t="str">
        <f t="shared" si="14"/>
        <v/>
      </c>
      <c r="V90" s="9" t="str">
        <f t="shared" si="15"/>
        <v/>
      </c>
      <c r="X90" s="9" t="str">
        <f>IF(COUNTIF('Required Materials'!$BE$4:$CH$43, $B90)&gt;0, $B90, "")</f>
        <v/>
      </c>
      <c r="Y90" s="9" t="str">
        <f t="shared" si="16"/>
        <v/>
      </c>
      <c r="Z90" s="9" t="str">
        <f t="shared" si="17"/>
        <v/>
      </c>
    </row>
    <row r="91" spans="1:26" x14ac:dyDescent="0.25">
      <c r="A91" s="24"/>
      <c r="B91" s="135"/>
      <c r="C91" s="136"/>
      <c r="D91" s="137"/>
      <c r="E91" s="138"/>
      <c r="F91" s="139"/>
      <c r="G91" s="140"/>
      <c r="H91" s="141"/>
      <c r="I91" s="118"/>
      <c r="J91" s="150" t="str">
        <f t="shared" si="9"/>
        <v/>
      </c>
      <c r="K91" s="24"/>
      <c r="M91" s="11" t="b">
        <f t="shared" si="10"/>
        <v>0</v>
      </c>
      <c r="N91" s="9" t="str">
        <f t="shared" si="11"/>
        <v/>
      </c>
      <c r="O91" s="9" t="str">
        <f t="shared" si="12"/>
        <v/>
      </c>
      <c r="P91" s="9" t="str">
        <f t="shared" si="13"/>
        <v/>
      </c>
      <c r="R91" s="9">
        <v>83</v>
      </c>
      <c r="T91" s="9" t="str">
        <f t="shared" si="14"/>
        <v/>
      </c>
      <c r="V91" s="9" t="str">
        <f t="shared" si="15"/>
        <v/>
      </c>
      <c r="X91" s="9" t="str">
        <f>IF(COUNTIF('Required Materials'!$BE$4:$CH$43, $B91)&gt;0, $B91, "")</f>
        <v/>
      </c>
      <c r="Y91" s="9" t="str">
        <f t="shared" si="16"/>
        <v/>
      </c>
      <c r="Z91" s="9" t="str">
        <f t="shared" si="17"/>
        <v/>
      </c>
    </row>
    <row r="92" spans="1:26" x14ac:dyDescent="0.25">
      <c r="A92" s="24"/>
      <c r="B92" s="135"/>
      <c r="C92" s="136"/>
      <c r="D92" s="137"/>
      <c r="E92" s="138"/>
      <c r="F92" s="139"/>
      <c r="G92" s="140"/>
      <c r="H92" s="141"/>
      <c r="I92" s="118"/>
      <c r="J92" s="150" t="str">
        <f t="shared" si="9"/>
        <v/>
      </c>
      <c r="K92" s="24"/>
      <c r="M92" s="11" t="b">
        <f t="shared" si="10"/>
        <v>0</v>
      </c>
      <c r="N92" s="9" t="str">
        <f t="shared" si="11"/>
        <v/>
      </c>
      <c r="O92" s="9" t="str">
        <f t="shared" si="12"/>
        <v/>
      </c>
      <c r="P92" s="9" t="str">
        <f t="shared" si="13"/>
        <v/>
      </c>
      <c r="R92" s="9">
        <v>84</v>
      </c>
      <c r="T92" s="9" t="str">
        <f t="shared" si="14"/>
        <v/>
      </c>
      <c r="V92" s="9" t="str">
        <f t="shared" si="15"/>
        <v/>
      </c>
      <c r="X92" s="9" t="str">
        <f>IF(COUNTIF('Required Materials'!$BE$4:$CH$43, $B92)&gt;0, $B92, "")</f>
        <v/>
      </c>
      <c r="Y92" s="9" t="str">
        <f t="shared" si="16"/>
        <v/>
      </c>
      <c r="Z92" s="9" t="str">
        <f t="shared" si="17"/>
        <v/>
      </c>
    </row>
    <row r="93" spans="1:26" x14ac:dyDescent="0.25">
      <c r="A93" s="24"/>
      <c r="B93" s="135"/>
      <c r="C93" s="136"/>
      <c r="D93" s="137"/>
      <c r="E93" s="138"/>
      <c r="F93" s="139"/>
      <c r="G93" s="140"/>
      <c r="H93" s="141"/>
      <c r="I93" s="118"/>
      <c r="J93" s="150" t="str">
        <f t="shared" si="9"/>
        <v/>
      </c>
      <c r="K93" s="24"/>
      <c r="M93" s="11" t="b">
        <f t="shared" si="10"/>
        <v>0</v>
      </c>
      <c r="N93" s="9" t="str">
        <f t="shared" si="11"/>
        <v/>
      </c>
      <c r="O93" s="9" t="str">
        <f t="shared" si="12"/>
        <v/>
      </c>
      <c r="P93" s="9" t="str">
        <f t="shared" si="13"/>
        <v/>
      </c>
      <c r="R93" s="9">
        <v>85</v>
      </c>
      <c r="T93" s="9" t="str">
        <f t="shared" si="14"/>
        <v/>
      </c>
      <c r="V93" s="9" t="str">
        <f t="shared" si="15"/>
        <v/>
      </c>
      <c r="X93" s="9" t="str">
        <f>IF(COUNTIF('Required Materials'!$BE$4:$CH$43, $B93)&gt;0, $B93, "")</f>
        <v/>
      </c>
      <c r="Y93" s="9" t="str">
        <f t="shared" si="16"/>
        <v/>
      </c>
      <c r="Z93" s="9" t="str">
        <f t="shared" si="17"/>
        <v/>
      </c>
    </row>
    <row r="94" spans="1:26" x14ac:dyDescent="0.25">
      <c r="A94" s="24"/>
      <c r="B94" s="135"/>
      <c r="C94" s="136"/>
      <c r="D94" s="137"/>
      <c r="E94" s="138"/>
      <c r="F94" s="139"/>
      <c r="G94" s="140"/>
      <c r="H94" s="141"/>
      <c r="I94" s="118"/>
      <c r="J94" s="150" t="str">
        <f t="shared" si="9"/>
        <v/>
      </c>
      <c r="K94" s="24"/>
      <c r="M94" s="11" t="b">
        <f t="shared" si="10"/>
        <v>0</v>
      </c>
      <c r="N94" s="9" t="str">
        <f t="shared" si="11"/>
        <v/>
      </c>
      <c r="O94" s="9" t="str">
        <f t="shared" si="12"/>
        <v/>
      </c>
      <c r="P94" s="9" t="str">
        <f t="shared" si="13"/>
        <v/>
      </c>
      <c r="R94" s="9">
        <v>86</v>
      </c>
      <c r="T94" s="9" t="str">
        <f t="shared" si="14"/>
        <v/>
      </c>
      <c r="V94" s="9" t="str">
        <f t="shared" si="15"/>
        <v/>
      </c>
      <c r="X94" s="9" t="str">
        <f>IF(COUNTIF('Required Materials'!$BE$4:$CH$43, $B94)&gt;0, $B94, "")</f>
        <v/>
      </c>
      <c r="Y94" s="9" t="str">
        <f t="shared" si="16"/>
        <v/>
      </c>
      <c r="Z94" s="9" t="str">
        <f t="shared" si="17"/>
        <v/>
      </c>
    </row>
    <row r="95" spans="1:26" x14ac:dyDescent="0.25">
      <c r="A95" s="24"/>
      <c r="B95" s="135"/>
      <c r="C95" s="136"/>
      <c r="D95" s="137"/>
      <c r="E95" s="138"/>
      <c r="F95" s="139"/>
      <c r="G95" s="140"/>
      <c r="H95" s="141"/>
      <c r="I95" s="118"/>
      <c r="J95" s="150" t="str">
        <f t="shared" si="9"/>
        <v/>
      </c>
      <c r="K95" s="24"/>
      <c r="M95" s="11" t="b">
        <f t="shared" si="10"/>
        <v>0</v>
      </c>
      <c r="N95" s="9" t="str">
        <f t="shared" si="11"/>
        <v/>
      </c>
      <c r="O95" s="9" t="str">
        <f t="shared" si="12"/>
        <v/>
      </c>
      <c r="P95" s="9" t="str">
        <f t="shared" si="13"/>
        <v/>
      </c>
      <c r="R95" s="9">
        <v>87</v>
      </c>
      <c r="T95" s="9" t="str">
        <f t="shared" si="14"/>
        <v/>
      </c>
      <c r="V95" s="9" t="str">
        <f t="shared" si="15"/>
        <v/>
      </c>
      <c r="X95" s="9" t="str">
        <f>IF(COUNTIF('Required Materials'!$BE$4:$CH$43, $B95)&gt;0, $B95, "")</f>
        <v/>
      </c>
      <c r="Y95" s="9" t="str">
        <f t="shared" si="16"/>
        <v/>
      </c>
      <c r="Z95" s="9" t="str">
        <f t="shared" si="17"/>
        <v/>
      </c>
    </row>
    <row r="96" spans="1:26" x14ac:dyDescent="0.25">
      <c r="A96" s="24"/>
      <c r="B96" s="135"/>
      <c r="C96" s="136"/>
      <c r="D96" s="137"/>
      <c r="E96" s="138"/>
      <c r="F96" s="139"/>
      <c r="G96" s="140"/>
      <c r="H96" s="141"/>
      <c r="I96" s="118"/>
      <c r="J96" s="150" t="str">
        <f t="shared" si="9"/>
        <v/>
      </c>
      <c r="K96" s="24"/>
      <c r="M96" s="11" t="b">
        <f t="shared" si="10"/>
        <v>0</v>
      </c>
      <c r="N96" s="9" t="str">
        <f t="shared" si="11"/>
        <v/>
      </c>
      <c r="O96" s="9" t="str">
        <f t="shared" si="12"/>
        <v/>
      </c>
      <c r="P96" s="9" t="str">
        <f t="shared" si="13"/>
        <v/>
      </c>
      <c r="R96" s="9">
        <v>88</v>
      </c>
      <c r="T96" s="9" t="str">
        <f t="shared" si="14"/>
        <v/>
      </c>
      <c r="V96" s="9" t="str">
        <f t="shared" si="15"/>
        <v/>
      </c>
      <c r="X96" s="9" t="str">
        <f>IF(COUNTIF('Required Materials'!$BE$4:$CH$43, $B96)&gt;0, $B96, "")</f>
        <v/>
      </c>
      <c r="Y96" s="9" t="str">
        <f t="shared" si="16"/>
        <v/>
      </c>
      <c r="Z96" s="9" t="str">
        <f t="shared" si="17"/>
        <v/>
      </c>
    </row>
    <row r="97" spans="1:26" x14ac:dyDescent="0.25">
      <c r="A97" s="24"/>
      <c r="B97" s="135"/>
      <c r="C97" s="136"/>
      <c r="D97" s="137"/>
      <c r="E97" s="138"/>
      <c r="F97" s="139"/>
      <c r="G97" s="140"/>
      <c r="H97" s="141"/>
      <c r="I97" s="118"/>
      <c r="J97" s="150" t="str">
        <f t="shared" si="9"/>
        <v/>
      </c>
      <c r="K97" s="24"/>
      <c r="M97" s="11" t="b">
        <f t="shared" si="10"/>
        <v>0</v>
      </c>
      <c r="N97" s="9" t="str">
        <f t="shared" si="11"/>
        <v/>
      </c>
      <c r="O97" s="9" t="str">
        <f t="shared" si="12"/>
        <v/>
      </c>
      <c r="P97" s="9" t="str">
        <f t="shared" si="13"/>
        <v/>
      </c>
      <c r="R97" s="9">
        <v>89</v>
      </c>
      <c r="T97" s="9" t="str">
        <f t="shared" si="14"/>
        <v/>
      </c>
      <c r="V97" s="9" t="str">
        <f t="shared" si="15"/>
        <v/>
      </c>
      <c r="X97" s="9" t="str">
        <f>IF(COUNTIF('Required Materials'!$BE$4:$CH$43, $B97)&gt;0, $B97, "")</f>
        <v/>
      </c>
      <c r="Y97" s="9" t="str">
        <f t="shared" si="16"/>
        <v/>
      </c>
      <c r="Z97" s="9" t="str">
        <f t="shared" si="17"/>
        <v/>
      </c>
    </row>
    <row r="98" spans="1:26" x14ac:dyDescent="0.25">
      <c r="A98" s="24"/>
      <c r="B98" s="135"/>
      <c r="C98" s="136"/>
      <c r="D98" s="137"/>
      <c r="E98" s="138"/>
      <c r="F98" s="139"/>
      <c r="G98" s="140"/>
      <c r="H98" s="141"/>
      <c r="I98" s="118"/>
      <c r="J98" s="150" t="str">
        <f t="shared" si="9"/>
        <v/>
      </c>
      <c r="K98" s="24"/>
      <c r="M98" s="11" t="b">
        <f t="shared" si="10"/>
        <v>0</v>
      </c>
      <c r="N98" s="9" t="str">
        <f t="shared" si="11"/>
        <v/>
      </c>
      <c r="O98" s="9" t="str">
        <f t="shared" si="12"/>
        <v/>
      </c>
      <c r="P98" s="9" t="str">
        <f t="shared" si="13"/>
        <v/>
      </c>
      <c r="R98" s="9">
        <v>90</v>
      </c>
      <c r="T98" s="9" t="str">
        <f t="shared" si="14"/>
        <v/>
      </c>
      <c r="V98" s="9" t="str">
        <f t="shared" si="15"/>
        <v/>
      </c>
      <c r="X98" s="9" t="str">
        <f>IF(COUNTIF('Required Materials'!$BE$4:$CH$43, $B98)&gt;0, $B98, "")</f>
        <v/>
      </c>
      <c r="Y98" s="9" t="str">
        <f t="shared" si="16"/>
        <v/>
      </c>
      <c r="Z98" s="9" t="str">
        <f t="shared" si="17"/>
        <v/>
      </c>
    </row>
    <row r="99" spans="1:26" x14ac:dyDescent="0.25">
      <c r="A99" s="24"/>
      <c r="B99" s="135"/>
      <c r="C99" s="136"/>
      <c r="D99" s="137"/>
      <c r="E99" s="138"/>
      <c r="F99" s="139"/>
      <c r="G99" s="140"/>
      <c r="H99" s="141"/>
      <c r="I99" s="118"/>
      <c r="J99" s="150" t="str">
        <f t="shared" si="9"/>
        <v/>
      </c>
      <c r="K99" s="24"/>
      <c r="M99" s="11" t="b">
        <f t="shared" si="10"/>
        <v>0</v>
      </c>
      <c r="N99" s="9" t="str">
        <f t="shared" si="11"/>
        <v/>
      </c>
      <c r="O99" s="9" t="str">
        <f t="shared" si="12"/>
        <v/>
      </c>
      <c r="P99" s="9" t="str">
        <f t="shared" si="13"/>
        <v/>
      </c>
      <c r="R99" s="9">
        <v>91</v>
      </c>
      <c r="T99" s="9" t="str">
        <f t="shared" si="14"/>
        <v/>
      </c>
      <c r="V99" s="9" t="str">
        <f t="shared" si="15"/>
        <v/>
      </c>
      <c r="X99" s="9" t="str">
        <f>IF(COUNTIF('Required Materials'!$BE$4:$CH$43, $B99)&gt;0, $B99, "")</f>
        <v/>
      </c>
      <c r="Y99" s="9" t="str">
        <f t="shared" si="16"/>
        <v/>
      </c>
      <c r="Z99" s="9" t="str">
        <f t="shared" si="17"/>
        <v/>
      </c>
    </row>
    <row r="100" spans="1:26" x14ac:dyDescent="0.25">
      <c r="A100" s="24"/>
      <c r="B100" s="135"/>
      <c r="C100" s="136"/>
      <c r="D100" s="137"/>
      <c r="E100" s="138"/>
      <c r="F100" s="139"/>
      <c r="G100" s="140"/>
      <c r="H100" s="141"/>
      <c r="I100" s="118"/>
      <c r="J100" s="150" t="str">
        <f t="shared" si="9"/>
        <v/>
      </c>
      <c r="K100" s="24"/>
      <c r="M100" s="11" t="b">
        <f t="shared" si="10"/>
        <v>0</v>
      </c>
      <c r="N100" s="9" t="str">
        <f t="shared" si="11"/>
        <v/>
      </c>
      <c r="O100" s="9" t="str">
        <f t="shared" si="12"/>
        <v/>
      </c>
      <c r="P100" s="9" t="str">
        <f t="shared" si="13"/>
        <v/>
      </c>
      <c r="R100" s="9">
        <v>92</v>
      </c>
      <c r="T100" s="9" t="str">
        <f t="shared" si="14"/>
        <v/>
      </c>
      <c r="V100" s="9" t="str">
        <f t="shared" si="15"/>
        <v/>
      </c>
      <c r="X100" s="9" t="str">
        <f>IF(COUNTIF('Required Materials'!$BE$4:$CH$43, $B100)&gt;0, $B100, "")</f>
        <v/>
      </c>
      <c r="Y100" s="9" t="str">
        <f t="shared" si="16"/>
        <v/>
      </c>
      <c r="Z100" s="9" t="str">
        <f t="shared" si="17"/>
        <v/>
      </c>
    </row>
    <row r="101" spans="1:26" x14ac:dyDescent="0.25">
      <c r="A101" s="24"/>
      <c r="B101" s="135"/>
      <c r="C101" s="136"/>
      <c r="D101" s="137"/>
      <c r="E101" s="138"/>
      <c r="F101" s="139"/>
      <c r="G101" s="140"/>
      <c r="H101" s="141"/>
      <c r="I101" s="118"/>
      <c r="J101" s="150" t="str">
        <f t="shared" si="9"/>
        <v/>
      </c>
      <c r="K101" s="24"/>
      <c r="M101" s="11" t="b">
        <f t="shared" si="10"/>
        <v>0</v>
      </c>
      <c r="N101" s="9" t="str">
        <f t="shared" si="11"/>
        <v/>
      </c>
      <c r="O101" s="9" t="str">
        <f t="shared" si="12"/>
        <v/>
      </c>
      <c r="P101" s="9" t="str">
        <f t="shared" si="13"/>
        <v/>
      </c>
      <c r="R101" s="9">
        <v>93</v>
      </c>
      <c r="T101" s="9" t="str">
        <f t="shared" si="14"/>
        <v/>
      </c>
      <c r="V101" s="9" t="str">
        <f t="shared" si="15"/>
        <v/>
      </c>
      <c r="X101" s="9" t="str">
        <f>IF(COUNTIF('Required Materials'!$BE$4:$CH$43, $B101)&gt;0, $B101, "")</f>
        <v/>
      </c>
      <c r="Y101" s="9" t="str">
        <f t="shared" si="16"/>
        <v/>
      </c>
      <c r="Z101" s="9" t="str">
        <f t="shared" si="17"/>
        <v/>
      </c>
    </row>
    <row r="102" spans="1:26" x14ac:dyDescent="0.25">
      <c r="A102" s="24"/>
      <c r="B102" s="135"/>
      <c r="C102" s="136"/>
      <c r="D102" s="137"/>
      <c r="E102" s="138"/>
      <c r="F102" s="139"/>
      <c r="G102" s="140"/>
      <c r="H102" s="141"/>
      <c r="I102" s="118"/>
      <c r="J102" s="150" t="str">
        <f t="shared" si="9"/>
        <v/>
      </c>
      <c r="K102" s="24"/>
      <c r="M102" s="11" t="b">
        <f t="shared" si="10"/>
        <v>0</v>
      </c>
      <c r="N102" s="9" t="str">
        <f t="shared" si="11"/>
        <v/>
      </c>
      <c r="O102" s="9" t="str">
        <f t="shared" si="12"/>
        <v/>
      </c>
      <c r="P102" s="9" t="str">
        <f t="shared" si="13"/>
        <v/>
      </c>
      <c r="R102" s="9">
        <v>94</v>
      </c>
      <c r="T102" s="9" t="str">
        <f t="shared" si="14"/>
        <v/>
      </c>
      <c r="V102" s="9" t="str">
        <f t="shared" si="15"/>
        <v/>
      </c>
      <c r="X102" s="9" t="str">
        <f>IF(COUNTIF('Required Materials'!$BE$4:$CH$43, $B102)&gt;0, $B102, "")</f>
        <v/>
      </c>
      <c r="Y102" s="9" t="str">
        <f t="shared" si="16"/>
        <v/>
      </c>
      <c r="Z102" s="9" t="str">
        <f t="shared" si="17"/>
        <v/>
      </c>
    </row>
    <row r="103" spans="1:26" x14ac:dyDescent="0.25">
      <c r="A103" s="24"/>
      <c r="B103" s="135"/>
      <c r="C103" s="136"/>
      <c r="D103" s="137"/>
      <c r="E103" s="138"/>
      <c r="F103" s="139"/>
      <c r="G103" s="140"/>
      <c r="H103" s="141"/>
      <c r="I103" s="118"/>
      <c r="J103" s="150" t="str">
        <f t="shared" si="9"/>
        <v/>
      </c>
      <c r="K103" s="24"/>
      <c r="M103" s="11" t="b">
        <f t="shared" si="10"/>
        <v>0</v>
      </c>
      <c r="N103" s="9" t="str">
        <f t="shared" si="11"/>
        <v/>
      </c>
      <c r="O103" s="9" t="str">
        <f t="shared" si="12"/>
        <v/>
      </c>
      <c r="P103" s="9" t="str">
        <f t="shared" si="13"/>
        <v/>
      </c>
      <c r="R103" s="9">
        <v>95</v>
      </c>
      <c r="T103" s="9" t="str">
        <f t="shared" si="14"/>
        <v/>
      </c>
      <c r="V103" s="9" t="str">
        <f t="shared" si="15"/>
        <v/>
      </c>
      <c r="X103" s="9" t="str">
        <f>IF(COUNTIF('Required Materials'!$BE$4:$CH$43, $B103)&gt;0, $B103, "")</f>
        <v/>
      </c>
      <c r="Y103" s="9" t="str">
        <f t="shared" si="16"/>
        <v/>
      </c>
      <c r="Z103" s="9" t="str">
        <f t="shared" si="17"/>
        <v/>
      </c>
    </row>
    <row r="104" spans="1:26" x14ac:dyDescent="0.25">
      <c r="A104" s="24"/>
      <c r="B104" s="135"/>
      <c r="C104" s="136"/>
      <c r="D104" s="137"/>
      <c r="E104" s="138"/>
      <c r="F104" s="139"/>
      <c r="G104" s="140"/>
      <c r="H104" s="141"/>
      <c r="I104" s="118"/>
      <c r="J104" s="150" t="str">
        <f t="shared" si="9"/>
        <v/>
      </c>
      <c r="K104" s="24"/>
      <c r="M104" s="11" t="b">
        <f t="shared" si="10"/>
        <v>0</v>
      </c>
      <c r="N104" s="9" t="str">
        <f t="shared" si="11"/>
        <v/>
      </c>
      <c r="O104" s="9" t="str">
        <f t="shared" si="12"/>
        <v/>
      </c>
      <c r="P104" s="9" t="str">
        <f t="shared" si="13"/>
        <v/>
      </c>
      <c r="R104" s="9">
        <v>96</v>
      </c>
      <c r="T104" s="9" t="str">
        <f t="shared" si="14"/>
        <v/>
      </c>
      <c r="V104" s="9" t="str">
        <f t="shared" si="15"/>
        <v/>
      </c>
      <c r="X104" s="9" t="str">
        <f>IF(COUNTIF('Required Materials'!$BE$4:$CH$43, $B104)&gt;0, $B104, "")</f>
        <v/>
      </c>
      <c r="Y104" s="9" t="str">
        <f t="shared" si="16"/>
        <v/>
      </c>
      <c r="Z104" s="9" t="str">
        <f t="shared" si="17"/>
        <v/>
      </c>
    </row>
    <row r="105" spans="1:26" x14ac:dyDescent="0.25">
      <c r="A105" s="24"/>
      <c r="B105" s="135"/>
      <c r="C105" s="136"/>
      <c r="D105" s="137"/>
      <c r="E105" s="138"/>
      <c r="F105" s="139"/>
      <c r="G105" s="140"/>
      <c r="H105" s="141"/>
      <c r="I105" s="118"/>
      <c r="J105" s="150" t="str">
        <f t="shared" si="9"/>
        <v/>
      </c>
      <c r="K105" s="24"/>
      <c r="M105" s="11" t="b">
        <f t="shared" si="10"/>
        <v>0</v>
      </c>
      <c r="N105" s="9" t="str">
        <f t="shared" si="11"/>
        <v/>
      </c>
      <c r="O105" s="9" t="str">
        <f t="shared" si="12"/>
        <v/>
      </c>
      <c r="P105" s="9" t="str">
        <f t="shared" si="13"/>
        <v/>
      </c>
      <c r="R105" s="9">
        <v>97</v>
      </c>
      <c r="T105" s="9" t="str">
        <f t="shared" si="14"/>
        <v/>
      </c>
      <c r="V105" s="9" t="str">
        <f t="shared" si="15"/>
        <v/>
      </c>
      <c r="X105" s="9" t="str">
        <f>IF(COUNTIF('Required Materials'!$BE$4:$CH$43, $B105)&gt;0, $B105, "")</f>
        <v/>
      </c>
      <c r="Y105" s="9" t="str">
        <f t="shared" si="16"/>
        <v/>
      </c>
      <c r="Z105" s="9" t="str">
        <f t="shared" si="17"/>
        <v/>
      </c>
    </row>
    <row r="106" spans="1:26" x14ac:dyDescent="0.25">
      <c r="A106" s="24"/>
      <c r="B106" s="135"/>
      <c r="C106" s="136"/>
      <c r="D106" s="137"/>
      <c r="E106" s="138"/>
      <c r="F106" s="139"/>
      <c r="G106" s="140"/>
      <c r="H106" s="141"/>
      <c r="I106" s="118"/>
      <c r="J106" s="150" t="str">
        <f t="shared" si="9"/>
        <v/>
      </c>
      <c r="K106" s="24"/>
      <c r="M106" s="11" t="b">
        <f t="shared" si="10"/>
        <v>0</v>
      </c>
      <c r="N106" s="9" t="str">
        <f t="shared" si="11"/>
        <v/>
      </c>
      <c r="O106" s="9" t="str">
        <f t="shared" si="12"/>
        <v/>
      </c>
      <c r="P106" s="9" t="str">
        <f t="shared" si="13"/>
        <v/>
      </c>
      <c r="R106" s="9">
        <v>98</v>
      </c>
      <c r="T106" s="9" t="str">
        <f t="shared" si="14"/>
        <v/>
      </c>
      <c r="V106" s="9" t="str">
        <f t="shared" si="15"/>
        <v/>
      </c>
      <c r="X106" s="9" t="str">
        <f>IF(COUNTIF('Required Materials'!$BE$4:$CH$43, $B106)&gt;0, $B106, "")</f>
        <v/>
      </c>
      <c r="Y106" s="9" t="str">
        <f t="shared" si="16"/>
        <v/>
      </c>
      <c r="Z106" s="9" t="str">
        <f t="shared" si="17"/>
        <v/>
      </c>
    </row>
    <row r="107" spans="1:26" x14ac:dyDescent="0.25">
      <c r="A107" s="24"/>
      <c r="B107" s="135"/>
      <c r="C107" s="136"/>
      <c r="D107" s="137"/>
      <c r="E107" s="138"/>
      <c r="F107" s="139"/>
      <c r="G107" s="140"/>
      <c r="H107" s="141"/>
      <c r="I107" s="118"/>
      <c r="J107" s="150" t="str">
        <f t="shared" si="9"/>
        <v/>
      </c>
      <c r="K107" s="24"/>
      <c r="M107" s="11" t="b">
        <f t="shared" si="10"/>
        <v>0</v>
      </c>
      <c r="N107" s="9" t="str">
        <f t="shared" si="11"/>
        <v/>
      </c>
      <c r="O107" s="9" t="str">
        <f t="shared" si="12"/>
        <v/>
      </c>
      <c r="P107" s="9" t="str">
        <f t="shared" si="13"/>
        <v/>
      </c>
      <c r="R107" s="9">
        <v>99</v>
      </c>
      <c r="T107" s="9" t="str">
        <f t="shared" si="14"/>
        <v/>
      </c>
      <c r="V107" s="9" t="str">
        <f t="shared" si="15"/>
        <v/>
      </c>
      <c r="X107" s="9" t="str">
        <f>IF(COUNTIF('Required Materials'!$BE$4:$CH$43, $B107)&gt;0, $B107, "")</f>
        <v/>
      </c>
      <c r="Y107" s="9" t="str">
        <f t="shared" si="16"/>
        <v/>
      </c>
      <c r="Z107" s="9" t="str">
        <f t="shared" si="17"/>
        <v/>
      </c>
    </row>
    <row r="108" spans="1:26" x14ac:dyDescent="0.25">
      <c r="A108" s="24"/>
      <c r="B108" s="135"/>
      <c r="C108" s="136"/>
      <c r="D108" s="137"/>
      <c r="E108" s="138"/>
      <c r="F108" s="139"/>
      <c r="G108" s="140"/>
      <c r="H108" s="141"/>
      <c r="I108" s="118"/>
      <c r="J108" s="150" t="str">
        <f t="shared" si="9"/>
        <v/>
      </c>
      <c r="K108" s="24"/>
      <c r="M108" s="11" t="b">
        <f t="shared" si="10"/>
        <v>0</v>
      </c>
      <c r="N108" s="9" t="str">
        <f t="shared" si="11"/>
        <v/>
      </c>
      <c r="O108" s="9" t="str">
        <f t="shared" si="12"/>
        <v/>
      </c>
      <c r="P108" s="9" t="str">
        <f t="shared" si="13"/>
        <v/>
      </c>
      <c r="R108" s="9">
        <v>100</v>
      </c>
      <c r="T108" s="9" t="str">
        <f t="shared" si="14"/>
        <v/>
      </c>
      <c r="V108" s="9" t="str">
        <f t="shared" si="15"/>
        <v/>
      </c>
      <c r="X108" s="9" t="str">
        <f>IF(COUNTIF('Required Materials'!$BE$4:$CH$43, $B108)&gt;0, $B108, "")</f>
        <v/>
      </c>
      <c r="Y108" s="9" t="str">
        <f t="shared" si="16"/>
        <v/>
      </c>
      <c r="Z108" s="9" t="str">
        <f t="shared" si="17"/>
        <v/>
      </c>
    </row>
    <row r="109" spans="1:26" x14ac:dyDescent="0.25">
      <c r="A109" s="24"/>
      <c r="B109" s="135"/>
      <c r="C109" s="136"/>
      <c r="D109" s="137"/>
      <c r="E109" s="138"/>
      <c r="F109" s="139"/>
      <c r="G109" s="140"/>
      <c r="H109" s="141"/>
      <c r="I109" s="118"/>
      <c r="J109" s="150" t="str">
        <f t="shared" si="9"/>
        <v/>
      </c>
      <c r="K109" s="24"/>
      <c r="M109" s="11" t="b">
        <f t="shared" si="10"/>
        <v>0</v>
      </c>
      <c r="N109" s="9" t="str">
        <f t="shared" si="11"/>
        <v/>
      </c>
      <c r="O109" s="9" t="str">
        <f t="shared" si="12"/>
        <v/>
      </c>
      <c r="P109" s="9" t="str">
        <f t="shared" si="13"/>
        <v/>
      </c>
      <c r="R109" s="9">
        <v>101</v>
      </c>
      <c r="T109" s="9" t="str">
        <f t="shared" si="14"/>
        <v/>
      </c>
      <c r="V109" s="9" t="str">
        <f t="shared" si="15"/>
        <v/>
      </c>
      <c r="X109" s="9" t="str">
        <f>IF(COUNTIF('Required Materials'!$BE$4:$CH$43, $B109)&gt;0, $B109, "")</f>
        <v/>
      </c>
      <c r="Y109" s="9" t="str">
        <f t="shared" si="16"/>
        <v/>
      </c>
      <c r="Z109" s="9" t="str">
        <f t="shared" si="17"/>
        <v/>
      </c>
    </row>
    <row r="110" spans="1:26" x14ac:dyDescent="0.25">
      <c r="A110" s="24"/>
      <c r="B110" s="135"/>
      <c r="C110" s="136"/>
      <c r="D110" s="137"/>
      <c r="E110" s="138"/>
      <c r="F110" s="139"/>
      <c r="G110" s="140"/>
      <c r="H110" s="141"/>
      <c r="I110" s="118"/>
      <c r="J110" s="150" t="str">
        <f t="shared" si="9"/>
        <v/>
      </c>
      <c r="K110" s="24"/>
      <c r="M110" s="11" t="b">
        <f t="shared" si="10"/>
        <v>0</v>
      </c>
      <c r="N110" s="9" t="str">
        <f t="shared" si="11"/>
        <v/>
      </c>
      <c r="O110" s="9" t="str">
        <f t="shared" si="12"/>
        <v/>
      </c>
      <c r="P110" s="9" t="str">
        <f t="shared" si="13"/>
        <v/>
      </c>
      <c r="R110" s="9">
        <v>102</v>
      </c>
      <c r="T110" s="9" t="str">
        <f t="shared" si="14"/>
        <v/>
      </c>
      <c r="V110" s="9" t="str">
        <f t="shared" si="15"/>
        <v/>
      </c>
      <c r="X110" s="9" t="str">
        <f>IF(COUNTIF('Required Materials'!$BE$4:$CH$43, $B110)&gt;0, $B110, "")</f>
        <v/>
      </c>
      <c r="Y110" s="9" t="str">
        <f t="shared" si="16"/>
        <v/>
      </c>
      <c r="Z110" s="9" t="str">
        <f t="shared" si="17"/>
        <v/>
      </c>
    </row>
    <row r="111" spans="1:26" x14ac:dyDescent="0.25">
      <c r="A111" s="24"/>
      <c r="B111" s="135"/>
      <c r="C111" s="136"/>
      <c r="D111" s="137"/>
      <c r="E111" s="138"/>
      <c r="F111" s="139"/>
      <c r="G111" s="140"/>
      <c r="H111" s="141"/>
      <c r="I111" s="118"/>
      <c r="J111" s="150" t="str">
        <f t="shared" si="9"/>
        <v/>
      </c>
      <c r="K111" s="24"/>
      <c r="M111" s="11" t="b">
        <f t="shared" si="10"/>
        <v>0</v>
      </c>
      <c r="N111" s="9" t="str">
        <f t="shared" si="11"/>
        <v/>
      </c>
      <c r="O111" s="9" t="str">
        <f t="shared" si="12"/>
        <v/>
      </c>
      <c r="P111" s="9" t="str">
        <f t="shared" si="13"/>
        <v/>
      </c>
      <c r="R111" s="9">
        <v>103</v>
      </c>
      <c r="T111" s="9" t="str">
        <f t="shared" si="14"/>
        <v/>
      </c>
      <c r="V111" s="9" t="str">
        <f t="shared" si="15"/>
        <v/>
      </c>
      <c r="X111" s="9" t="str">
        <f>IF(COUNTIF('Required Materials'!$BE$4:$CH$43, $B111)&gt;0, $B111, "")</f>
        <v/>
      </c>
      <c r="Y111" s="9" t="str">
        <f t="shared" si="16"/>
        <v/>
      </c>
      <c r="Z111" s="9" t="str">
        <f t="shared" si="17"/>
        <v/>
      </c>
    </row>
    <row r="112" spans="1:26" x14ac:dyDescent="0.25">
      <c r="A112" s="24"/>
      <c r="B112" s="135"/>
      <c r="C112" s="136"/>
      <c r="D112" s="137"/>
      <c r="E112" s="138"/>
      <c r="F112" s="139"/>
      <c r="G112" s="140"/>
      <c r="H112" s="141"/>
      <c r="I112" s="118"/>
      <c r="J112" s="150" t="str">
        <f t="shared" si="9"/>
        <v/>
      </c>
      <c r="K112" s="24"/>
      <c r="M112" s="11" t="b">
        <f t="shared" si="10"/>
        <v>0</v>
      </c>
      <c r="N112" s="9" t="str">
        <f t="shared" si="11"/>
        <v/>
      </c>
      <c r="O112" s="9" t="str">
        <f t="shared" si="12"/>
        <v/>
      </c>
      <c r="P112" s="9" t="str">
        <f t="shared" si="13"/>
        <v/>
      </c>
      <c r="R112" s="9">
        <v>104</v>
      </c>
      <c r="T112" s="9" t="str">
        <f t="shared" si="14"/>
        <v/>
      </c>
      <c r="V112" s="9" t="str">
        <f t="shared" si="15"/>
        <v/>
      </c>
      <c r="X112" s="9" t="str">
        <f>IF(COUNTIF('Required Materials'!$BE$4:$CH$43, $B112)&gt;0, $B112, "")</f>
        <v/>
      </c>
      <c r="Y112" s="9" t="str">
        <f t="shared" si="16"/>
        <v/>
      </c>
      <c r="Z112" s="9" t="str">
        <f t="shared" si="17"/>
        <v/>
      </c>
    </row>
    <row r="113" spans="1:26" x14ac:dyDescent="0.25">
      <c r="A113" s="24"/>
      <c r="B113" s="135"/>
      <c r="C113" s="136"/>
      <c r="D113" s="137"/>
      <c r="E113" s="138"/>
      <c r="F113" s="139"/>
      <c r="G113" s="140"/>
      <c r="H113" s="141"/>
      <c r="I113" s="118"/>
      <c r="J113" s="150" t="str">
        <f t="shared" si="9"/>
        <v/>
      </c>
      <c r="K113" s="24"/>
      <c r="M113" s="11" t="b">
        <f t="shared" si="10"/>
        <v>0</v>
      </c>
      <c r="N113" s="9" t="str">
        <f t="shared" si="11"/>
        <v/>
      </c>
      <c r="O113" s="9" t="str">
        <f t="shared" si="12"/>
        <v/>
      </c>
      <c r="P113" s="9" t="str">
        <f t="shared" si="13"/>
        <v/>
      </c>
      <c r="R113" s="9">
        <v>105</v>
      </c>
      <c r="T113" s="9" t="str">
        <f t="shared" si="14"/>
        <v/>
      </c>
      <c r="V113" s="9" t="str">
        <f t="shared" si="15"/>
        <v/>
      </c>
      <c r="X113" s="9" t="str">
        <f>IF(COUNTIF('Required Materials'!$BE$4:$CH$43, $B113)&gt;0, $B113, "")</f>
        <v/>
      </c>
      <c r="Y113" s="9" t="str">
        <f t="shared" si="16"/>
        <v/>
      </c>
      <c r="Z113" s="9" t="str">
        <f t="shared" si="17"/>
        <v/>
      </c>
    </row>
    <row r="114" spans="1:26" x14ac:dyDescent="0.25">
      <c r="A114" s="24"/>
      <c r="B114" s="135"/>
      <c r="C114" s="136"/>
      <c r="D114" s="137"/>
      <c r="E114" s="138"/>
      <c r="F114" s="139"/>
      <c r="G114" s="140"/>
      <c r="H114" s="141"/>
      <c r="I114" s="118"/>
      <c r="J114" s="150" t="str">
        <f t="shared" si="9"/>
        <v/>
      </c>
      <c r="K114" s="24"/>
      <c r="M114" s="11" t="b">
        <f t="shared" si="10"/>
        <v>0</v>
      </c>
      <c r="N114" s="9" t="str">
        <f t="shared" si="11"/>
        <v/>
      </c>
      <c r="O114" s="9" t="str">
        <f t="shared" si="12"/>
        <v/>
      </c>
      <c r="P114" s="9" t="str">
        <f t="shared" si="13"/>
        <v/>
      </c>
      <c r="R114" s="9">
        <v>106</v>
      </c>
      <c r="T114" s="9" t="str">
        <f t="shared" si="14"/>
        <v/>
      </c>
      <c r="V114" s="9" t="str">
        <f t="shared" si="15"/>
        <v/>
      </c>
      <c r="X114" s="9" t="str">
        <f>IF(COUNTIF('Required Materials'!$BE$4:$CH$43, $B114)&gt;0, $B114, "")</f>
        <v/>
      </c>
      <c r="Y114" s="9" t="str">
        <f t="shared" si="16"/>
        <v/>
      </c>
      <c r="Z114" s="9" t="str">
        <f t="shared" si="17"/>
        <v/>
      </c>
    </row>
    <row r="115" spans="1:26" x14ac:dyDescent="0.25">
      <c r="A115" s="24"/>
      <c r="B115" s="135"/>
      <c r="C115" s="136"/>
      <c r="D115" s="137"/>
      <c r="E115" s="138"/>
      <c r="F115" s="139"/>
      <c r="G115" s="140"/>
      <c r="H115" s="141"/>
      <c r="I115" s="118"/>
      <c r="J115" s="150" t="str">
        <f t="shared" si="9"/>
        <v/>
      </c>
      <c r="K115" s="24"/>
      <c r="M115" s="11" t="b">
        <f t="shared" si="10"/>
        <v>0</v>
      </c>
      <c r="N115" s="9" t="str">
        <f t="shared" si="11"/>
        <v/>
      </c>
      <c r="O115" s="9" t="str">
        <f t="shared" si="12"/>
        <v/>
      </c>
      <c r="P115" s="9" t="str">
        <f t="shared" si="13"/>
        <v/>
      </c>
      <c r="R115" s="9">
        <v>107</v>
      </c>
      <c r="T115" s="9" t="str">
        <f t="shared" si="14"/>
        <v/>
      </c>
      <c r="V115" s="9" t="str">
        <f t="shared" si="15"/>
        <v/>
      </c>
      <c r="X115" s="9" t="str">
        <f>IF(COUNTIF('Required Materials'!$BE$4:$CH$43, $B115)&gt;0, $B115, "")</f>
        <v/>
      </c>
      <c r="Y115" s="9" t="str">
        <f t="shared" si="16"/>
        <v/>
      </c>
      <c r="Z115" s="9" t="str">
        <f t="shared" si="17"/>
        <v/>
      </c>
    </row>
    <row r="116" spans="1:26" x14ac:dyDescent="0.25">
      <c r="A116" s="24"/>
      <c r="B116" s="135"/>
      <c r="C116" s="136"/>
      <c r="D116" s="137"/>
      <c r="E116" s="138"/>
      <c r="F116" s="139"/>
      <c r="G116" s="140"/>
      <c r="H116" s="141"/>
      <c r="I116" s="118"/>
      <c r="J116" s="150" t="str">
        <f t="shared" si="9"/>
        <v/>
      </c>
      <c r="K116" s="24"/>
      <c r="M116" s="11" t="b">
        <f t="shared" si="10"/>
        <v>0</v>
      </c>
      <c r="N116" s="9" t="str">
        <f t="shared" si="11"/>
        <v/>
      </c>
      <c r="O116" s="9" t="str">
        <f t="shared" si="12"/>
        <v/>
      </c>
      <c r="P116" s="9" t="str">
        <f t="shared" si="13"/>
        <v/>
      </c>
      <c r="R116" s="9">
        <v>108</v>
      </c>
      <c r="T116" s="9" t="str">
        <f t="shared" si="14"/>
        <v/>
      </c>
      <c r="V116" s="9" t="str">
        <f t="shared" si="15"/>
        <v/>
      </c>
      <c r="X116" s="9" t="str">
        <f>IF(COUNTIF('Required Materials'!$BE$4:$CH$43, $B116)&gt;0, $B116, "")</f>
        <v/>
      </c>
      <c r="Y116" s="9" t="str">
        <f t="shared" si="16"/>
        <v/>
      </c>
      <c r="Z116" s="9" t="str">
        <f t="shared" si="17"/>
        <v/>
      </c>
    </row>
    <row r="117" spans="1:26" x14ac:dyDescent="0.25">
      <c r="A117" s="24"/>
      <c r="B117" s="135"/>
      <c r="C117" s="136"/>
      <c r="D117" s="137"/>
      <c r="E117" s="138"/>
      <c r="F117" s="139"/>
      <c r="G117" s="140"/>
      <c r="H117" s="141"/>
      <c r="I117" s="118"/>
      <c r="J117" s="150" t="str">
        <f t="shared" si="9"/>
        <v/>
      </c>
      <c r="K117" s="24"/>
      <c r="M117" s="11" t="b">
        <f t="shared" si="10"/>
        <v>0</v>
      </c>
      <c r="N117" s="9" t="str">
        <f t="shared" si="11"/>
        <v/>
      </c>
      <c r="O117" s="9" t="str">
        <f t="shared" si="12"/>
        <v/>
      </c>
      <c r="P117" s="9" t="str">
        <f t="shared" si="13"/>
        <v/>
      </c>
      <c r="R117" s="9">
        <v>109</v>
      </c>
      <c r="T117" s="9" t="str">
        <f t="shared" si="14"/>
        <v/>
      </c>
      <c r="V117" s="9" t="str">
        <f t="shared" si="15"/>
        <v/>
      </c>
      <c r="X117" s="9" t="str">
        <f>IF(COUNTIF('Required Materials'!$BE$4:$CH$43, $B117)&gt;0, $B117, "")</f>
        <v/>
      </c>
      <c r="Y117" s="9" t="str">
        <f t="shared" si="16"/>
        <v/>
      </c>
      <c r="Z117" s="9" t="str">
        <f t="shared" si="17"/>
        <v/>
      </c>
    </row>
    <row r="118" spans="1:26" x14ac:dyDescent="0.25">
      <c r="A118" s="24"/>
      <c r="B118" s="135"/>
      <c r="C118" s="136"/>
      <c r="D118" s="137"/>
      <c r="E118" s="138"/>
      <c r="F118" s="139"/>
      <c r="G118" s="140"/>
      <c r="H118" s="141"/>
      <c r="I118" s="118"/>
      <c r="J118" s="150" t="str">
        <f t="shared" si="9"/>
        <v/>
      </c>
      <c r="K118" s="24"/>
      <c r="M118" s="11" t="b">
        <f t="shared" si="10"/>
        <v>0</v>
      </c>
      <c r="N118" s="9" t="str">
        <f t="shared" si="11"/>
        <v/>
      </c>
      <c r="O118" s="9" t="str">
        <f t="shared" si="12"/>
        <v/>
      </c>
      <c r="P118" s="9" t="str">
        <f t="shared" si="13"/>
        <v/>
      </c>
      <c r="R118" s="9">
        <v>110</v>
      </c>
      <c r="T118" s="9" t="str">
        <f t="shared" si="14"/>
        <v/>
      </c>
      <c r="V118" s="9" t="str">
        <f t="shared" si="15"/>
        <v/>
      </c>
      <c r="X118" s="9" t="str">
        <f>IF(COUNTIF('Required Materials'!$BE$4:$CH$43, $B118)&gt;0, $B118, "")</f>
        <v/>
      </c>
      <c r="Y118" s="9" t="str">
        <f t="shared" si="16"/>
        <v/>
      </c>
      <c r="Z118" s="9" t="str">
        <f t="shared" si="17"/>
        <v/>
      </c>
    </row>
    <row r="119" spans="1:26" x14ac:dyDescent="0.25">
      <c r="A119" s="24"/>
      <c r="B119" s="135"/>
      <c r="C119" s="136"/>
      <c r="D119" s="137"/>
      <c r="E119" s="138"/>
      <c r="F119" s="139"/>
      <c r="G119" s="140"/>
      <c r="H119" s="141"/>
      <c r="I119" s="118"/>
      <c r="J119" s="150" t="str">
        <f t="shared" si="9"/>
        <v/>
      </c>
      <c r="K119" s="24"/>
      <c r="M119" s="11" t="b">
        <f t="shared" si="10"/>
        <v>0</v>
      </c>
      <c r="N119" s="9" t="str">
        <f t="shared" si="11"/>
        <v/>
      </c>
      <c r="O119" s="9" t="str">
        <f t="shared" si="12"/>
        <v/>
      </c>
      <c r="P119" s="9" t="str">
        <f t="shared" si="13"/>
        <v/>
      </c>
      <c r="R119" s="9">
        <v>111</v>
      </c>
      <c r="T119" s="9" t="str">
        <f t="shared" si="14"/>
        <v/>
      </c>
      <c r="V119" s="9" t="str">
        <f t="shared" si="15"/>
        <v/>
      </c>
      <c r="X119" s="9" t="str">
        <f>IF(COUNTIF('Required Materials'!$BE$4:$CH$43, $B119)&gt;0, $B119, "")</f>
        <v/>
      </c>
      <c r="Y119" s="9" t="str">
        <f t="shared" si="16"/>
        <v/>
      </c>
      <c r="Z119" s="9" t="str">
        <f t="shared" si="17"/>
        <v/>
      </c>
    </row>
    <row r="120" spans="1:26" x14ac:dyDescent="0.25">
      <c r="A120" s="24"/>
      <c r="B120" s="135"/>
      <c r="C120" s="136"/>
      <c r="D120" s="137"/>
      <c r="E120" s="138"/>
      <c r="F120" s="139"/>
      <c r="G120" s="140"/>
      <c r="H120" s="141"/>
      <c r="I120" s="118"/>
      <c r="J120" s="150" t="str">
        <f t="shared" si="9"/>
        <v/>
      </c>
      <c r="K120" s="24"/>
      <c r="M120" s="11" t="b">
        <f t="shared" si="10"/>
        <v>0</v>
      </c>
      <c r="N120" s="9" t="str">
        <f t="shared" si="11"/>
        <v/>
      </c>
      <c r="O120" s="9" t="str">
        <f t="shared" si="12"/>
        <v/>
      </c>
      <c r="P120" s="9" t="str">
        <f t="shared" si="13"/>
        <v/>
      </c>
      <c r="R120" s="9">
        <v>112</v>
      </c>
      <c r="T120" s="9" t="str">
        <f t="shared" si="14"/>
        <v/>
      </c>
      <c r="V120" s="9" t="str">
        <f t="shared" si="15"/>
        <v/>
      </c>
      <c r="X120" s="9" t="str">
        <f>IF(COUNTIF('Required Materials'!$BE$4:$CH$43, $B120)&gt;0, $B120, "")</f>
        <v/>
      </c>
      <c r="Y120" s="9" t="str">
        <f t="shared" si="16"/>
        <v/>
      </c>
      <c r="Z120" s="9" t="str">
        <f t="shared" si="17"/>
        <v/>
      </c>
    </row>
    <row r="121" spans="1:26" x14ac:dyDescent="0.25">
      <c r="A121" s="24"/>
      <c r="B121" s="135"/>
      <c r="C121" s="136"/>
      <c r="D121" s="137"/>
      <c r="E121" s="138"/>
      <c r="F121" s="139"/>
      <c r="G121" s="140"/>
      <c r="H121" s="141"/>
      <c r="I121" s="118"/>
      <c r="J121" s="150" t="str">
        <f t="shared" si="9"/>
        <v/>
      </c>
      <c r="K121" s="24"/>
      <c r="M121" s="11" t="b">
        <f t="shared" si="10"/>
        <v>0</v>
      </c>
      <c r="N121" s="9" t="str">
        <f t="shared" si="11"/>
        <v/>
      </c>
      <c r="O121" s="9" t="str">
        <f t="shared" si="12"/>
        <v/>
      </c>
      <c r="P121" s="9" t="str">
        <f t="shared" si="13"/>
        <v/>
      </c>
      <c r="R121" s="9">
        <v>113</v>
      </c>
      <c r="T121" s="9" t="str">
        <f t="shared" si="14"/>
        <v/>
      </c>
      <c r="V121" s="9" t="str">
        <f t="shared" si="15"/>
        <v/>
      </c>
      <c r="X121" s="9" t="str">
        <f>IF(COUNTIF('Required Materials'!$BE$4:$CH$43, $B121)&gt;0, $B121, "")</f>
        <v/>
      </c>
      <c r="Y121" s="9" t="str">
        <f t="shared" si="16"/>
        <v/>
      </c>
      <c r="Z121" s="9" t="str">
        <f t="shared" si="17"/>
        <v/>
      </c>
    </row>
    <row r="122" spans="1:26" x14ac:dyDescent="0.25">
      <c r="A122" s="24"/>
      <c r="B122" s="135"/>
      <c r="C122" s="136"/>
      <c r="D122" s="137"/>
      <c r="E122" s="138"/>
      <c r="F122" s="139"/>
      <c r="G122" s="140"/>
      <c r="H122" s="141"/>
      <c r="I122" s="118"/>
      <c r="J122" s="150" t="str">
        <f t="shared" si="9"/>
        <v/>
      </c>
      <c r="K122" s="24"/>
      <c r="M122" s="11" t="b">
        <f t="shared" si="10"/>
        <v>0</v>
      </c>
      <c r="N122" s="9" t="str">
        <f t="shared" si="11"/>
        <v/>
      </c>
      <c r="O122" s="9" t="str">
        <f t="shared" si="12"/>
        <v/>
      </c>
      <c r="P122" s="9" t="str">
        <f t="shared" si="13"/>
        <v/>
      </c>
      <c r="R122" s="9">
        <v>114</v>
      </c>
      <c r="T122" s="9" t="str">
        <f t="shared" si="14"/>
        <v/>
      </c>
      <c r="V122" s="9" t="str">
        <f t="shared" si="15"/>
        <v/>
      </c>
      <c r="X122" s="9" t="str">
        <f>IF(COUNTIF('Required Materials'!$BE$4:$CH$43, $B122)&gt;0, $B122, "")</f>
        <v/>
      </c>
      <c r="Y122" s="9" t="str">
        <f t="shared" si="16"/>
        <v/>
      </c>
      <c r="Z122" s="9" t="str">
        <f t="shared" si="17"/>
        <v/>
      </c>
    </row>
    <row r="123" spans="1:26" x14ac:dyDescent="0.25">
      <c r="A123" s="24"/>
      <c r="B123" s="135"/>
      <c r="C123" s="136"/>
      <c r="D123" s="137"/>
      <c r="E123" s="138"/>
      <c r="F123" s="139"/>
      <c r="G123" s="140"/>
      <c r="H123" s="141"/>
      <c r="I123" s="118"/>
      <c r="J123" s="150" t="str">
        <f t="shared" si="9"/>
        <v/>
      </c>
      <c r="K123" s="24"/>
      <c r="M123" s="11" t="b">
        <f t="shared" si="10"/>
        <v>0</v>
      </c>
      <c r="N123" s="9" t="str">
        <f t="shared" si="11"/>
        <v/>
      </c>
      <c r="O123" s="9" t="str">
        <f t="shared" si="12"/>
        <v/>
      </c>
      <c r="P123" s="9" t="str">
        <f t="shared" si="13"/>
        <v/>
      </c>
      <c r="R123" s="9">
        <v>115</v>
      </c>
      <c r="T123" s="9" t="str">
        <f t="shared" si="14"/>
        <v/>
      </c>
      <c r="V123" s="9" t="str">
        <f t="shared" si="15"/>
        <v/>
      </c>
      <c r="X123" s="9" t="str">
        <f>IF(COUNTIF('Required Materials'!$BE$4:$CH$43, $B123)&gt;0, $B123, "")</f>
        <v/>
      </c>
      <c r="Y123" s="9" t="str">
        <f t="shared" si="16"/>
        <v/>
      </c>
      <c r="Z123" s="9" t="str">
        <f t="shared" si="17"/>
        <v/>
      </c>
    </row>
    <row r="124" spans="1:26" x14ac:dyDescent="0.25">
      <c r="A124" s="24"/>
      <c r="B124" s="135"/>
      <c r="C124" s="136"/>
      <c r="D124" s="137"/>
      <c r="E124" s="138"/>
      <c r="F124" s="139"/>
      <c r="G124" s="140"/>
      <c r="H124" s="141"/>
      <c r="I124" s="118"/>
      <c r="J124" s="150" t="str">
        <f t="shared" si="9"/>
        <v/>
      </c>
      <c r="K124" s="24"/>
      <c r="M124" s="11" t="b">
        <f t="shared" si="10"/>
        <v>0</v>
      </c>
      <c r="N124" s="9" t="str">
        <f t="shared" si="11"/>
        <v/>
      </c>
      <c r="O124" s="9" t="str">
        <f t="shared" si="12"/>
        <v/>
      </c>
      <c r="P124" s="9" t="str">
        <f t="shared" si="13"/>
        <v/>
      </c>
      <c r="R124" s="9">
        <v>116</v>
      </c>
      <c r="T124" s="9" t="str">
        <f t="shared" si="14"/>
        <v/>
      </c>
      <c r="V124" s="9" t="str">
        <f t="shared" si="15"/>
        <v/>
      </c>
      <c r="X124" s="9" t="str">
        <f>IF(COUNTIF('Required Materials'!$BE$4:$CH$43, $B124)&gt;0, $B124, "")</f>
        <v/>
      </c>
      <c r="Y124" s="9" t="str">
        <f t="shared" si="16"/>
        <v/>
      </c>
      <c r="Z124" s="9" t="str">
        <f t="shared" si="17"/>
        <v/>
      </c>
    </row>
    <row r="125" spans="1:26" x14ac:dyDescent="0.25">
      <c r="A125" s="24"/>
      <c r="B125" s="135"/>
      <c r="C125" s="136"/>
      <c r="D125" s="137"/>
      <c r="E125" s="138"/>
      <c r="F125" s="139"/>
      <c r="G125" s="140"/>
      <c r="H125" s="141"/>
      <c r="I125" s="118"/>
      <c r="J125" s="150" t="str">
        <f t="shared" si="9"/>
        <v/>
      </c>
      <c r="K125" s="24"/>
      <c r="M125" s="11" t="b">
        <f t="shared" si="10"/>
        <v>0</v>
      </c>
      <c r="N125" s="9" t="str">
        <f t="shared" si="11"/>
        <v/>
      </c>
      <c r="O125" s="9" t="str">
        <f t="shared" si="12"/>
        <v/>
      </c>
      <c r="P125" s="9" t="str">
        <f t="shared" si="13"/>
        <v/>
      </c>
      <c r="R125" s="9">
        <v>117</v>
      </c>
      <c r="T125" s="9" t="str">
        <f t="shared" si="14"/>
        <v/>
      </c>
      <c r="V125" s="9" t="str">
        <f t="shared" si="15"/>
        <v/>
      </c>
      <c r="X125" s="9" t="str">
        <f>IF(COUNTIF('Required Materials'!$BE$4:$CH$43, $B125)&gt;0, $B125, "")</f>
        <v/>
      </c>
      <c r="Y125" s="9" t="str">
        <f t="shared" si="16"/>
        <v/>
      </c>
      <c r="Z125" s="9" t="str">
        <f t="shared" si="17"/>
        <v/>
      </c>
    </row>
    <row r="126" spans="1:26" x14ac:dyDescent="0.25">
      <c r="A126" s="24"/>
      <c r="B126" s="135"/>
      <c r="C126" s="136"/>
      <c r="D126" s="137"/>
      <c r="E126" s="138"/>
      <c r="F126" s="139"/>
      <c r="G126" s="140"/>
      <c r="H126" s="141"/>
      <c r="I126" s="118"/>
      <c r="J126" s="150" t="str">
        <f t="shared" si="9"/>
        <v/>
      </c>
      <c r="K126" s="24"/>
      <c r="M126" s="11" t="b">
        <f t="shared" si="10"/>
        <v>0</v>
      </c>
      <c r="N126" s="9" t="str">
        <f t="shared" si="11"/>
        <v/>
      </c>
      <c r="O126" s="9" t="str">
        <f t="shared" si="12"/>
        <v/>
      </c>
      <c r="P126" s="9" t="str">
        <f t="shared" si="13"/>
        <v/>
      </c>
      <c r="R126" s="9">
        <v>118</v>
      </c>
      <c r="T126" s="9" t="str">
        <f t="shared" si="14"/>
        <v/>
      </c>
      <c r="V126" s="9" t="str">
        <f t="shared" si="15"/>
        <v/>
      </c>
      <c r="X126" s="9" t="str">
        <f>IF(COUNTIF('Required Materials'!$BE$4:$CH$43, $B126)&gt;0, $B126, "")</f>
        <v/>
      </c>
      <c r="Y126" s="9" t="str">
        <f t="shared" si="16"/>
        <v/>
      </c>
      <c r="Z126" s="9" t="str">
        <f t="shared" si="17"/>
        <v/>
      </c>
    </row>
    <row r="127" spans="1:26" x14ac:dyDescent="0.25">
      <c r="A127" s="24"/>
      <c r="B127" s="135"/>
      <c r="C127" s="136"/>
      <c r="D127" s="137"/>
      <c r="E127" s="138"/>
      <c r="F127" s="139"/>
      <c r="G127" s="140"/>
      <c r="H127" s="141"/>
      <c r="I127" s="118"/>
      <c r="J127" s="150" t="str">
        <f t="shared" si="9"/>
        <v/>
      </c>
      <c r="K127" s="24"/>
      <c r="M127" s="11" t="b">
        <f t="shared" si="10"/>
        <v>0</v>
      </c>
      <c r="N127" s="9" t="str">
        <f t="shared" si="11"/>
        <v/>
      </c>
      <c r="O127" s="9" t="str">
        <f t="shared" si="12"/>
        <v/>
      </c>
      <c r="P127" s="9" t="str">
        <f t="shared" si="13"/>
        <v/>
      </c>
      <c r="R127" s="9">
        <v>119</v>
      </c>
      <c r="T127" s="9" t="str">
        <f t="shared" si="14"/>
        <v/>
      </c>
      <c r="V127" s="9" t="str">
        <f t="shared" si="15"/>
        <v/>
      </c>
      <c r="X127" s="9" t="str">
        <f>IF(COUNTIF('Required Materials'!$BE$4:$CH$43, $B127)&gt;0, $B127, "")</f>
        <v/>
      </c>
      <c r="Y127" s="9" t="str">
        <f t="shared" si="16"/>
        <v/>
      </c>
      <c r="Z127" s="9" t="str">
        <f t="shared" si="17"/>
        <v/>
      </c>
    </row>
    <row r="128" spans="1:26" x14ac:dyDescent="0.25">
      <c r="A128" s="24"/>
      <c r="B128" s="135"/>
      <c r="C128" s="136"/>
      <c r="D128" s="137"/>
      <c r="E128" s="138"/>
      <c r="F128" s="139"/>
      <c r="G128" s="140"/>
      <c r="H128" s="141"/>
      <c r="I128" s="118"/>
      <c r="J128" s="150" t="str">
        <f t="shared" si="9"/>
        <v/>
      </c>
      <c r="K128" s="24"/>
      <c r="M128" s="11" t="b">
        <f t="shared" si="10"/>
        <v>0</v>
      </c>
      <c r="N128" s="9" t="str">
        <f t="shared" si="11"/>
        <v/>
      </c>
      <c r="O128" s="9" t="str">
        <f t="shared" si="12"/>
        <v/>
      </c>
      <c r="P128" s="9" t="str">
        <f t="shared" si="13"/>
        <v/>
      </c>
      <c r="R128" s="9">
        <v>120</v>
      </c>
      <c r="T128" s="9" t="str">
        <f t="shared" si="14"/>
        <v/>
      </c>
      <c r="V128" s="9" t="str">
        <f t="shared" si="15"/>
        <v/>
      </c>
      <c r="X128" s="9" t="str">
        <f>IF(COUNTIF('Required Materials'!$BE$4:$CH$43, $B128)&gt;0, $B128, "")</f>
        <v/>
      </c>
      <c r="Y128" s="9" t="str">
        <f t="shared" si="16"/>
        <v/>
      </c>
      <c r="Z128" s="9" t="str">
        <f t="shared" si="17"/>
        <v/>
      </c>
    </row>
    <row r="129" spans="1:26" x14ac:dyDescent="0.25">
      <c r="A129" s="24"/>
      <c r="B129" s="135"/>
      <c r="C129" s="136"/>
      <c r="D129" s="137"/>
      <c r="E129" s="138"/>
      <c r="F129" s="139"/>
      <c r="G129" s="140"/>
      <c r="H129" s="141"/>
      <c r="I129" s="118"/>
      <c r="J129" s="150" t="str">
        <f t="shared" si="9"/>
        <v/>
      </c>
      <c r="K129" s="24"/>
      <c r="M129" s="11" t="b">
        <f t="shared" si="10"/>
        <v>0</v>
      </c>
      <c r="N129" s="9" t="str">
        <f t="shared" si="11"/>
        <v/>
      </c>
      <c r="O129" s="9" t="str">
        <f t="shared" si="12"/>
        <v/>
      </c>
      <c r="P129" s="9" t="str">
        <f t="shared" si="13"/>
        <v/>
      </c>
      <c r="R129" s="9">
        <v>121</v>
      </c>
      <c r="T129" s="9" t="str">
        <f t="shared" si="14"/>
        <v/>
      </c>
      <c r="V129" s="9" t="str">
        <f t="shared" si="15"/>
        <v/>
      </c>
      <c r="X129" s="9" t="str">
        <f>IF(COUNTIF('Required Materials'!$BE$4:$CH$43, $B129)&gt;0, $B129, "")</f>
        <v/>
      </c>
      <c r="Y129" s="9" t="str">
        <f t="shared" si="16"/>
        <v/>
      </c>
      <c r="Z129" s="9" t="str">
        <f t="shared" si="17"/>
        <v/>
      </c>
    </row>
    <row r="130" spans="1:26" x14ac:dyDescent="0.25">
      <c r="A130" s="24"/>
      <c r="B130" s="135"/>
      <c r="C130" s="136"/>
      <c r="D130" s="137"/>
      <c r="E130" s="138"/>
      <c r="F130" s="139"/>
      <c r="G130" s="140"/>
      <c r="H130" s="141"/>
      <c r="I130" s="118"/>
      <c r="J130" s="150" t="str">
        <f t="shared" si="9"/>
        <v/>
      </c>
      <c r="K130" s="24"/>
      <c r="M130" s="11" t="b">
        <f t="shared" si="10"/>
        <v>0</v>
      </c>
      <c r="N130" s="9" t="str">
        <f t="shared" si="11"/>
        <v/>
      </c>
      <c r="O130" s="9" t="str">
        <f t="shared" si="12"/>
        <v/>
      </c>
      <c r="P130" s="9" t="str">
        <f t="shared" si="13"/>
        <v/>
      </c>
      <c r="R130" s="9">
        <v>122</v>
      </c>
      <c r="T130" s="9" t="str">
        <f t="shared" si="14"/>
        <v/>
      </c>
      <c r="V130" s="9" t="str">
        <f t="shared" si="15"/>
        <v/>
      </c>
      <c r="X130" s="9" t="str">
        <f>IF(COUNTIF('Required Materials'!$BE$4:$CH$43, $B130)&gt;0, $B130, "")</f>
        <v/>
      </c>
      <c r="Y130" s="9" t="str">
        <f t="shared" si="16"/>
        <v/>
      </c>
      <c r="Z130" s="9" t="str">
        <f t="shared" si="17"/>
        <v/>
      </c>
    </row>
    <row r="131" spans="1:26" x14ac:dyDescent="0.25">
      <c r="A131" s="24"/>
      <c r="B131" s="135"/>
      <c r="C131" s="136"/>
      <c r="D131" s="137"/>
      <c r="E131" s="138"/>
      <c r="F131" s="139"/>
      <c r="G131" s="140"/>
      <c r="H131" s="141"/>
      <c r="I131" s="118"/>
      <c r="J131" s="150" t="str">
        <f t="shared" si="9"/>
        <v/>
      </c>
      <c r="K131" s="24"/>
      <c r="M131" s="11" t="b">
        <f t="shared" si="10"/>
        <v>0</v>
      </c>
      <c r="N131" s="9" t="str">
        <f t="shared" si="11"/>
        <v/>
      </c>
      <c r="O131" s="9" t="str">
        <f t="shared" si="12"/>
        <v/>
      </c>
      <c r="P131" s="9" t="str">
        <f t="shared" si="13"/>
        <v/>
      </c>
      <c r="R131" s="9">
        <v>123</v>
      </c>
      <c r="T131" s="9" t="str">
        <f t="shared" si="14"/>
        <v/>
      </c>
      <c r="V131" s="9" t="str">
        <f t="shared" si="15"/>
        <v/>
      </c>
      <c r="X131" s="9" t="str">
        <f>IF(COUNTIF('Required Materials'!$BE$4:$CH$43, $B131)&gt;0, $B131, "")</f>
        <v/>
      </c>
      <c r="Y131" s="9" t="str">
        <f t="shared" si="16"/>
        <v/>
      </c>
      <c r="Z131" s="9" t="str">
        <f t="shared" si="17"/>
        <v/>
      </c>
    </row>
    <row r="132" spans="1:26" x14ac:dyDescent="0.25">
      <c r="A132" s="24"/>
      <c r="B132" s="135"/>
      <c r="C132" s="136"/>
      <c r="D132" s="137"/>
      <c r="E132" s="138"/>
      <c r="F132" s="139"/>
      <c r="G132" s="140"/>
      <c r="H132" s="141"/>
      <c r="I132" s="118"/>
      <c r="J132" s="150" t="str">
        <f t="shared" si="9"/>
        <v/>
      </c>
      <c r="K132" s="24"/>
      <c r="M132" s="11" t="b">
        <f t="shared" si="10"/>
        <v>0</v>
      </c>
      <c r="N132" s="9" t="str">
        <f t="shared" si="11"/>
        <v/>
      </c>
      <c r="O132" s="9" t="str">
        <f t="shared" si="12"/>
        <v/>
      </c>
      <c r="P132" s="9" t="str">
        <f t="shared" si="13"/>
        <v/>
      </c>
      <c r="R132" s="9">
        <v>124</v>
      </c>
      <c r="T132" s="9" t="str">
        <f t="shared" si="14"/>
        <v/>
      </c>
      <c r="V132" s="9" t="str">
        <f t="shared" si="15"/>
        <v/>
      </c>
      <c r="X132" s="9" t="str">
        <f>IF(COUNTIF('Required Materials'!$BE$4:$CH$43, $B132)&gt;0, $B132, "")</f>
        <v/>
      </c>
      <c r="Y132" s="9" t="str">
        <f t="shared" si="16"/>
        <v/>
      </c>
      <c r="Z132" s="9" t="str">
        <f t="shared" si="17"/>
        <v/>
      </c>
    </row>
    <row r="133" spans="1:26" x14ac:dyDescent="0.25">
      <c r="A133" s="24"/>
      <c r="B133" s="135"/>
      <c r="C133" s="136"/>
      <c r="D133" s="137"/>
      <c r="E133" s="138"/>
      <c r="F133" s="139"/>
      <c r="G133" s="140"/>
      <c r="H133" s="141"/>
      <c r="I133" s="118"/>
      <c r="J133" s="150" t="str">
        <f t="shared" si="9"/>
        <v/>
      </c>
      <c r="K133" s="24"/>
      <c r="M133" s="11" t="b">
        <f t="shared" si="10"/>
        <v>0</v>
      </c>
      <c r="N133" s="9" t="str">
        <f t="shared" si="11"/>
        <v/>
      </c>
      <c r="O133" s="9" t="str">
        <f t="shared" si="12"/>
        <v/>
      </c>
      <c r="P133" s="9" t="str">
        <f t="shared" si="13"/>
        <v/>
      </c>
      <c r="R133" s="9">
        <v>125</v>
      </c>
      <c r="T133" s="9" t="str">
        <f t="shared" si="14"/>
        <v/>
      </c>
      <c r="V133" s="9" t="str">
        <f t="shared" si="15"/>
        <v/>
      </c>
      <c r="X133" s="9" t="str">
        <f>IF(COUNTIF('Required Materials'!$BE$4:$CH$43, $B133)&gt;0, $B133, "")</f>
        <v/>
      </c>
      <c r="Y133" s="9" t="str">
        <f t="shared" si="16"/>
        <v/>
      </c>
      <c r="Z133" s="9" t="str">
        <f t="shared" si="17"/>
        <v/>
      </c>
    </row>
    <row r="134" spans="1:26" x14ac:dyDescent="0.25">
      <c r="A134" s="24"/>
      <c r="B134" s="135"/>
      <c r="C134" s="136"/>
      <c r="D134" s="137"/>
      <c r="E134" s="138"/>
      <c r="F134" s="139"/>
      <c r="G134" s="140"/>
      <c r="H134" s="141"/>
      <c r="I134" s="118"/>
      <c r="J134" s="150" t="str">
        <f t="shared" si="9"/>
        <v/>
      </c>
      <c r="K134" s="24"/>
      <c r="M134" s="11" t="b">
        <f t="shared" si="10"/>
        <v>0</v>
      </c>
      <c r="N134" s="9" t="str">
        <f t="shared" si="11"/>
        <v/>
      </c>
      <c r="O134" s="9" t="str">
        <f t="shared" si="12"/>
        <v/>
      </c>
      <c r="P134" s="9" t="str">
        <f t="shared" si="13"/>
        <v/>
      </c>
      <c r="R134" s="9">
        <v>126</v>
      </c>
      <c r="T134" s="9" t="str">
        <f t="shared" si="14"/>
        <v/>
      </c>
      <c r="V134" s="9" t="str">
        <f t="shared" si="15"/>
        <v/>
      </c>
      <c r="X134" s="9" t="str">
        <f>IF(COUNTIF('Required Materials'!$BE$4:$CH$43, $B134)&gt;0, $B134, "")</f>
        <v/>
      </c>
      <c r="Y134" s="9" t="str">
        <f t="shared" si="16"/>
        <v/>
      </c>
      <c r="Z134" s="9" t="str">
        <f t="shared" si="17"/>
        <v/>
      </c>
    </row>
    <row r="135" spans="1:26" x14ac:dyDescent="0.25">
      <c r="A135" s="24"/>
      <c r="B135" s="135"/>
      <c r="C135" s="136"/>
      <c r="D135" s="137"/>
      <c r="E135" s="138"/>
      <c r="F135" s="139"/>
      <c r="G135" s="140"/>
      <c r="H135" s="141"/>
      <c r="I135" s="118"/>
      <c r="J135" s="150" t="str">
        <f t="shared" si="9"/>
        <v/>
      </c>
      <c r="K135" s="24"/>
      <c r="M135" s="11" t="b">
        <f t="shared" si="10"/>
        <v>0</v>
      </c>
      <c r="N135" s="9" t="str">
        <f t="shared" si="11"/>
        <v/>
      </c>
      <c r="O135" s="9" t="str">
        <f t="shared" si="12"/>
        <v/>
      </c>
      <c r="P135" s="9" t="str">
        <f t="shared" si="13"/>
        <v/>
      </c>
      <c r="R135" s="9">
        <v>127</v>
      </c>
      <c r="T135" s="9" t="str">
        <f t="shared" si="14"/>
        <v/>
      </c>
      <c r="V135" s="9" t="str">
        <f t="shared" si="15"/>
        <v/>
      </c>
      <c r="X135" s="9" t="str">
        <f>IF(COUNTIF('Required Materials'!$BE$4:$CH$43, $B135)&gt;0, $B135, "")</f>
        <v/>
      </c>
      <c r="Y135" s="9" t="str">
        <f t="shared" si="16"/>
        <v/>
      </c>
      <c r="Z135" s="9" t="str">
        <f t="shared" si="17"/>
        <v/>
      </c>
    </row>
    <row r="136" spans="1:26" x14ac:dyDescent="0.25">
      <c r="A136" s="24"/>
      <c r="B136" s="135"/>
      <c r="C136" s="136"/>
      <c r="D136" s="137"/>
      <c r="E136" s="138"/>
      <c r="F136" s="139"/>
      <c r="G136" s="140"/>
      <c r="H136" s="141"/>
      <c r="I136" s="118"/>
      <c r="J136" s="150" t="str">
        <f t="shared" si="9"/>
        <v/>
      </c>
      <c r="K136" s="24"/>
      <c r="M136" s="11" t="b">
        <f t="shared" si="10"/>
        <v>0</v>
      </c>
      <c r="N136" s="9" t="str">
        <f t="shared" si="11"/>
        <v/>
      </c>
      <c r="O136" s="9" t="str">
        <f t="shared" si="12"/>
        <v/>
      </c>
      <c r="P136" s="9" t="str">
        <f t="shared" si="13"/>
        <v/>
      </c>
      <c r="R136" s="9">
        <v>128</v>
      </c>
      <c r="T136" s="9" t="str">
        <f t="shared" si="14"/>
        <v/>
      </c>
      <c r="V136" s="9" t="str">
        <f t="shared" si="15"/>
        <v/>
      </c>
      <c r="X136" s="9" t="str">
        <f>IF(COUNTIF('Required Materials'!$BE$4:$CH$43, $B136)&gt;0, $B136, "")</f>
        <v/>
      </c>
      <c r="Y136" s="9" t="str">
        <f t="shared" si="16"/>
        <v/>
      </c>
      <c r="Z136" s="9" t="str">
        <f t="shared" si="17"/>
        <v/>
      </c>
    </row>
    <row r="137" spans="1:26" x14ac:dyDescent="0.25">
      <c r="A137" s="24"/>
      <c r="B137" s="135"/>
      <c r="C137" s="136"/>
      <c r="D137" s="137"/>
      <c r="E137" s="138"/>
      <c r="F137" s="139"/>
      <c r="G137" s="140"/>
      <c r="H137" s="141"/>
      <c r="I137" s="118"/>
      <c r="J137" s="150" t="str">
        <f t="shared" ref="J137:J200" si="18">IF(COUNTIF($B$9:$B$2508, B137)&gt;1, $M$2, IF(M137=TRUE, $M$3, ""))</f>
        <v/>
      </c>
      <c r="K137" s="24"/>
      <c r="M137" s="11" t="b">
        <f t="shared" si="10"/>
        <v>0</v>
      </c>
      <c r="N137" s="9" t="str">
        <f t="shared" si="11"/>
        <v/>
      </c>
      <c r="O137" s="9" t="str">
        <f t="shared" si="12"/>
        <v/>
      </c>
      <c r="P137" s="9" t="str">
        <f t="shared" si="13"/>
        <v/>
      </c>
      <c r="R137" s="9">
        <v>129</v>
      </c>
      <c r="T137" s="9" t="str">
        <f t="shared" si="14"/>
        <v/>
      </c>
      <c r="V137" s="9" t="str">
        <f t="shared" si="15"/>
        <v/>
      </c>
      <c r="X137" s="9" t="str">
        <f>IF(COUNTIF('Required Materials'!$BE$4:$CH$43, $B137)&gt;0, $B137, "")</f>
        <v/>
      </c>
      <c r="Y137" s="9" t="str">
        <f t="shared" si="16"/>
        <v/>
      </c>
      <c r="Z137" s="9" t="str">
        <f t="shared" si="17"/>
        <v/>
      </c>
    </row>
    <row r="138" spans="1:26" x14ac:dyDescent="0.25">
      <c r="A138" s="24"/>
      <c r="B138" s="135"/>
      <c r="C138" s="136"/>
      <c r="D138" s="137"/>
      <c r="E138" s="138"/>
      <c r="F138" s="139"/>
      <c r="G138" s="140"/>
      <c r="H138" s="141"/>
      <c r="I138" s="118"/>
      <c r="J138" s="150" t="str">
        <f t="shared" si="18"/>
        <v/>
      </c>
      <c r="K138" s="24"/>
      <c r="M138" s="11" t="b">
        <f t="shared" ref="M138:M201" si="19">IF(AND(COUNTIF(C138:H138, "")&lt;6, B138=""), TRUE, FALSE)</f>
        <v>0</v>
      </c>
      <c r="N138" s="9" t="str">
        <f t="shared" ref="N138:N201" si="20">IF(B138="", "", COUNTIF($O$9:$O$2508, "&lt;"&amp;O138))</f>
        <v/>
      </c>
      <c r="O138" s="9" t="str">
        <f t="shared" ref="O138:O201" si="21">IF(B138="", "", IF(ISNUMBER(B138)=TRUE, CONCATENATE("A", B138), B138))</f>
        <v/>
      </c>
      <c r="P138" s="9" t="str">
        <f t="shared" ref="P138:P201" si="22">IF(N138="", "", RANK(N138, $N$9:$N$2508, 1))</f>
        <v/>
      </c>
      <c r="R138" s="9">
        <v>130</v>
      </c>
      <c r="T138" s="9" t="str">
        <f t="shared" ref="T138:T201" si="23">IF(P138="", "", IFERROR(INDEX($B$9:$B$2508, MATCH(R138, $P$9:$P$2508, 0)), ""))</f>
        <v/>
      </c>
      <c r="V138" s="9" t="str">
        <f t="shared" ref="V138:V201" si="24">IF(B138="", "", IF(D138=$M$5, "A", "P"))</f>
        <v/>
      </c>
      <c r="X138" s="9" t="str">
        <f>IF(COUNTIF('Required Materials'!$BE$4:$CH$43, $B138)&gt;0, $B138, "")</f>
        <v/>
      </c>
      <c r="Y138" s="9" t="str">
        <f t="shared" ref="Y138:Y201" si="25">IF(X138="", "", IFERROR(INDEX($R$9:$R$2508, MATCH(X138, $T$9:$T$2508, 0)), ""))</f>
        <v/>
      </c>
      <c r="Z138" s="9" t="str">
        <f t="shared" ref="Z138:Z201" si="26">IF(Y138="", "", RANK($Y138, $Y$9:$Y$2508, 1))</f>
        <v/>
      </c>
    </row>
    <row r="139" spans="1:26" x14ac:dyDescent="0.25">
      <c r="A139" s="24"/>
      <c r="B139" s="135"/>
      <c r="C139" s="136"/>
      <c r="D139" s="137"/>
      <c r="E139" s="138"/>
      <c r="F139" s="139"/>
      <c r="G139" s="140"/>
      <c r="H139" s="141"/>
      <c r="I139" s="118"/>
      <c r="J139" s="150" t="str">
        <f t="shared" si="18"/>
        <v/>
      </c>
      <c r="K139" s="24"/>
      <c r="M139" s="11" t="b">
        <f t="shared" si="19"/>
        <v>0</v>
      </c>
      <c r="N139" s="9" t="str">
        <f t="shared" si="20"/>
        <v/>
      </c>
      <c r="O139" s="9" t="str">
        <f t="shared" si="21"/>
        <v/>
      </c>
      <c r="P139" s="9" t="str">
        <f t="shared" si="22"/>
        <v/>
      </c>
      <c r="R139" s="9">
        <v>131</v>
      </c>
      <c r="T139" s="9" t="str">
        <f t="shared" si="23"/>
        <v/>
      </c>
      <c r="V139" s="9" t="str">
        <f t="shared" si="24"/>
        <v/>
      </c>
      <c r="X139" s="9" t="str">
        <f>IF(COUNTIF('Required Materials'!$BE$4:$CH$43, $B139)&gt;0, $B139, "")</f>
        <v/>
      </c>
      <c r="Y139" s="9" t="str">
        <f t="shared" si="25"/>
        <v/>
      </c>
      <c r="Z139" s="9" t="str">
        <f t="shared" si="26"/>
        <v/>
      </c>
    </row>
    <row r="140" spans="1:26" x14ac:dyDescent="0.25">
      <c r="A140" s="24"/>
      <c r="B140" s="135"/>
      <c r="C140" s="136"/>
      <c r="D140" s="137"/>
      <c r="E140" s="138"/>
      <c r="F140" s="139"/>
      <c r="G140" s="140"/>
      <c r="H140" s="141"/>
      <c r="I140" s="118"/>
      <c r="J140" s="150" t="str">
        <f t="shared" si="18"/>
        <v/>
      </c>
      <c r="K140" s="24"/>
      <c r="M140" s="11" t="b">
        <f t="shared" si="19"/>
        <v>0</v>
      </c>
      <c r="N140" s="9" t="str">
        <f t="shared" si="20"/>
        <v/>
      </c>
      <c r="O140" s="9" t="str">
        <f t="shared" si="21"/>
        <v/>
      </c>
      <c r="P140" s="9" t="str">
        <f t="shared" si="22"/>
        <v/>
      </c>
      <c r="R140" s="9">
        <v>132</v>
      </c>
      <c r="T140" s="9" t="str">
        <f t="shared" si="23"/>
        <v/>
      </c>
      <c r="V140" s="9" t="str">
        <f t="shared" si="24"/>
        <v/>
      </c>
      <c r="X140" s="9" t="str">
        <f>IF(COUNTIF('Required Materials'!$BE$4:$CH$43, $B140)&gt;0, $B140, "")</f>
        <v/>
      </c>
      <c r="Y140" s="9" t="str">
        <f t="shared" si="25"/>
        <v/>
      </c>
      <c r="Z140" s="9" t="str">
        <f t="shared" si="26"/>
        <v/>
      </c>
    </row>
    <row r="141" spans="1:26" x14ac:dyDescent="0.25">
      <c r="A141" s="24"/>
      <c r="B141" s="135"/>
      <c r="C141" s="136"/>
      <c r="D141" s="137"/>
      <c r="E141" s="138"/>
      <c r="F141" s="139"/>
      <c r="G141" s="140"/>
      <c r="H141" s="141"/>
      <c r="I141" s="118"/>
      <c r="J141" s="150" t="str">
        <f t="shared" si="18"/>
        <v/>
      </c>
      <c r="K141" s="24"/>
      <c r="M141" s="11" t="b">
        <f t="shared" si="19"/>
        <v>0</v>
      </c>
      <c r="N141" s="9" t="str">
        <f t="shared" si="20"/>
        <v/>
      </c>
      <c r="O141" s="9" t="str">
        <f t="shared" si="21"/>
        <v/>
      </c>
      <c r="P141" s="9" t="str">
        <f t="shared" si="22"/>
        <v/>
      </c>
      <c r="R141" s="9">
        <v>133</v>
      </c>
      <c r="T141" s="9" t="str">
        <f t="shared" si="23"/>
        <v/>
      </c>
      <c r="V141" s="9" t="str">
        <f t="shared" si="24"/>
        <v/>
      </c>
      <c r="X141" s="9" t="str">
        <f>IF(COUNTIF('Required Materials'!$BE$4:$CH$43, $B141)&gt;0, $B141, "")</f>
        <v/>
      </c>
      <c r="Y141" s="9" t="str">
        <f t="shared" si="25"/>
        <v/>
      </c>
      <c r="Z141" s="9" t="str">
        <f t="shared" si="26"/>
        <v/>
      </c>
    </row>
    <row r="142" spans="1:26" x14ac:dyDescent="0.25">
      <c r="A142" s="24"/>
      <c r="B142" s="135"/>
      <c r="C142" s="136"/>
      <c r="D142" s="137"/>
      <c r="E142" s="138"/>
      <c r="F142" s="139"/>
      <c r="G142" s="140"/>
      <c r="H142" s="141"/>
      <c r="I142" s="118"/>
      <c r="J142" s="150" t="str">
        <f t="shared" si="18"/>
        <v/>
      </c>
      <c r="K142" s="24"/>
      <c r="M142" s="11" t="b">
        <f t="shared" si="19"/>
        <v>0</v>
      </c>
      <c r="N142" s="9" t="str">
        <f t="shared" si="20"/>
        <v/>
      </c>
      <c r="O142" s="9" t="str">
        <f t="shared" si="21"/>
        <v/>
      </c>
      <c r="P142" s="9" t="str">
        <f t="shared" si="22"/>
        <v/>
      </c>
      <c r="R142" s="9">
        <v>134</v>
      </c>
      <c r="T142" s="9" t="str">
        <f t="shared" si="23"/>
        <v/>
      </c>
      <c r="V142" s="9" t="str">
        <f t="shared" si="24"/>
        <v/>
      </c>
      <c r="X142" s="9" t="str">
        <f>IF(COUNTIF('Required Materials'!$BE$4:$CH$43, $B142)&gt;0, $B142, "")</f>
        <v/>
      </c>
      <c r="Y142" s="9" t="str">
        <f t="shared" si="25"/>
        <v/>
      </c>
      <c r="Z142" s="9" t="str">
        <f t="shared" si="26"/>
        <v/>
      </c>
    </row>
    <row r="143" spans="1:26" x14ac:dyDescent="0.25">
      <c r="A143" s="24"/>
      <c r="B143" s="135"/>
      <c r="C143" s="136"/>
      <c r="D143" s="137"/>
      <c r="E143" s="138"/>
      <c r="F143" s="139"/>
      <c r="G143" s="140"/>
      <c r="H143" s="141"/>
      <c r="I143" s="118"/>
      <c r="J143" s="150" t="str">
        <f t="shared" si="18"/>
        <v/>
      </c>
      <c r="K143" s="24"/>
      <c r="M143" s="11" t="b">
        <f t="shared" si="19"/>
        <v>0</v>
      </c>
      <c r="N143" s="9" t="str">
        <f t="shared" si="20"/>
        <v/>
      </c>
      <c r="O143" s="9" t="str">
        <f t="shared" si="21"/>
        <v/>
      </c>
      <c r="P143" s="9" t="str">
        <f t="shared" si="22"/>
        <v/>
      </c>
      <c r="R143" s="9">
        <v>135</v>
      </c>
      <c r="T143" s="9" t="str">
        <f t="shared" si="23"/>
        <v/>
      </c>
      <c r="V143" s="9" t="str">
        <f t="shared" si="24"/>
        <v/>
      </c>
      <c r="X143" s="9" t="str">
        <f>IF(COUNTIF('Required Materials'!$BE$4:$CH$43, $B143)&gt;0, $B143, "")</f>
        <v/>
      </c>
      <c r="Y143" s="9" t="str">
        <f t="shared" si="25"/>
        <v/>
      </c>
      <c r="Z143" s="9" t="str">
        <f t="shared" si="26"/>
        <v/>
      </c>
    </row>
    <row r="144" spans="1:26" x14ac:dyDescent="0.25">
      <c r="A144" s="24"/>
      <c r="B144" s="135"/>
      <c r="C144" s="136"/>
      <c r="D144" s="137"/>
      <c r="E144" s="138"/>
      <c r="F144" s="139"/>
      <c r="G144" s="140"/>
      <c r="H144" s="141"/>
      <c r="I144" s="118"/>
      <c r="J144" s="150" t="str">
        <f t="shared" si="18"/>
        <v/>
      </c>
      <c r="K144" s="24"/>
      <c r="M144" s="11" t="b">
        <f t="shared" si="19"/>
        <v>0</v>
      </c>
      <c r="N144" s="9" t="str">
        <f t="shared" si="20"/>
        <v/>
      </c>
      <c r="O144" s="9" t="str">
        <f t="shared" si="21"/>
        <v/>
      </c>
      <c r="P144" s="9" t="str">
        <f t="shared" si="22"/>
        <v/>
      </c>
      <c r="R144" s="9">
        <v>136</v>
      </c>
      <c r="T144" s="9" t="str">
        <f t="shared" si="23"/>
        <v/>
      </c>
      <c r="V144" s="9" t="str">
        <f t="shared" si="24"/>
        <v/>
      </c>
      <c r="X144" s="9" t="str">
        <f>IF(COUNTIF('Required Materials'!$BE$4:$CH$43, $B144)&gt;0, $B144, "")</f>
        <v/>
      </c>
      <c r="Y144" s="9" t="str">
        <f t="shared" si="25"/>
        <v/>
      </c>
      <c r="Z144" s="9" t="str">
        <f t="shared" si="26"/>
        <v/>
      </c>
    </row>
    <row r="145" spans="1:26" x14ac:dyDescent="0.25">
      <c r="A145" s="24"/>
      <c r="B145" s="135"/>
      <c r="C145" s="136"/>
      <c r="D145" s="137"/>
      <c r="E145" s="138"/>
      <c r="F145" s="139"/>
      <c r="G145" s="140"/>
      <c r="H145" s="141"/>
      <c r="I145" s="118"/>
      <c r="J145" s="150" t="str">
        <f t="shared" si="18"/>
        <v/>
      </c>
      <c r="K145" s="24"/>
      <c r="M145" s="11" t="b">
        <f t="shared" si="19"/>
        <v>0</v>
      </c>
      <c r="N145" s="9" t="str">
        <f t="shared" si="20"/>
        <v/>
      </c>
      <c r="O145" s="9" t="str">
        <f t="shared" si="21"/>
        <v/>
      </c>
      <c r="P145" s="9" t="str">
        <f t="shared" si="22"/>
        <v/>
      </c>
      <c r="R145" s="9">
        <v>137</v>
      </c>
      <c r="T145" s="9" t="str">
        <f t="shared" si="23"/>
        <v/>
      </c>
      <c r="V145" s="9" t="str">
        <f t="shared" si="24"/>
        <v/>
      </c>
      <c r="X145" s="9" t="str">
        <f>IF(COUNTIF('Required Materials'!$BE$4:$CH$43, $B145)&gt;0, $B145, "")</f>
        <v/>
      </c>
      <c r="Y145" s="9" t="str">
        <f t="shared" si="25"/>
        <v/>
      </c>
      <c r="Z145" s="9" t="str">
        <f t="shared" si="26"/>
        <v/>
      </c>
    </row>
    <row r="146" spans="1:26" x14ac:dyDescent="0.25">
      <c r="A146" s="24"/>
      <c r="B146" s="135"/>
      <c r="C146" s="136"/>
      <c r="D146" s="137"/>
      <c r="E146" s="138"/>
      <c r="F146" s="139"/>
      <c r="G146" s="140"/>
      <c r="H146" s="141"/>
      <c r="I146" s="118"/>
      <c r="J146" s="150" t="str">
        <f t="shared" si="18"/>
        <v/>
      </c>
      <c r="K146" s="24"/>
      <c r="M146" s="11" t="b">
        <f t="shared" si="19"/>
        <v>0</v>
      </c>
      <c r="N146" s="9" t="str">
        <f t="shared" si="20"/>
        <v/>
      </c>
      <c r="O146" s="9" t="str">
        <f t="shared" si="21"/>
        <v/>
      </c>
      <c r="P146" s="9" t="str">
        <f t="shared" si="22"/>
        <v/>
      </c>
      <c r="R146" s="9">
        <v>138</v>
      </c>
      <c r="T146" s="9" t="str">
        <f t="shared" si="23"/>
        <v/>
      </c>
      <c r="V146" s="9" t="str">
        <f t="shared" si="24"/>
        <v/>
      </c>
      <c r="X146" s="9" t="str">
        <f>IF(COUNTIF('Required Materials'!$BE$4:$CH$43, $B146)&gt;0, $B146, "")</f>
        <v/>
      </c>
      <c r="Y146" s="9" t="str">
        <f t="shared" si="25"/>
        <v/>
      </c>
      <c r="Z146" s="9" t="str">
        <f t="shared" si="26"/>
        <v/>
      </c>
    </row>
    <row r="147" spans="1:26" x14ac:dyDescent="0.25">
      <c r="A147" s="24"/>
      <c r="B147" s="135"/>
      <c r="C147" s="136"/>
      <c r="D147" s="137"/>
      <c r="E147" s="138"/>
      <c r="F147" s="139"/>
      <c r="G147" s="140"/>
      <c r="H147" s="141"/>
      <c r="I147" s="118"/>
      <c r="J147" s="150" t="str">
        <f t="shared" si="18"/>
        <v/>
      </c>
      <c r="K147" s="24"/>
      <c r="M147" s="11" t="b">
        <f t="shared" si="19"/>
        <v>0</v>
      </c>
      <c r="N147" s="9" t="str">
        <f t="shared" si="20"/>
        <v/>
      </c>
      <c r="O147" s="9" t="str">
        <f t="shared" si="21"/>
        <v/>
      </c>
      <c r="P147" s="9" t="str">
        <f t="shared" si="22"/>
        <v/>
      </c>
      <c r="R147" s="9">
        <v>139</v>
      </c>
      <c r="T147" s="9" t="str">
        <f t="shared" si="23"/>
        <v/>
      </c>
      <c r="V147" s="9" t="str">
        <f t="shared" si="24"/>
        <v/>
      </c>
      <c r="X147" s="9" t="str">
        <f>IF(COUNTIF('Required Materials'!$BE$4:$CH$43, $B147)&gt;0, $B147, "")</f>
        <v/>
      </c>
      <c r="Y147" s="9" t="str">
        <f t="shared" si="25"/>
        <v/>
      </c>
      <c r="Z147" s="9" t="str">
        <f t="shared" si="26"/>
        <v/>
      </c>
    </row>
    <row r="148" spans="1:26" x14ac:dyDescent="0.25">
      <c r="A148" s="24"/>
      <c r="B148" s="135"/>
      <c r="C148" s="136"/>
      <c r="D148" s="137"/>
      <c r="E148" s="138"/>
      <c r="F148" s="139"/>
      <c r="G148" s="140"/>
      <c r="H148" s="141"/>
      <c r="I148" s="118"/>
      <c r="J148" s="150" t="str">
        <f t="shared" si="18"/>
        <v/>
      </c>
      <c r="K148" s="24"/>
      <c r="M148" s="11" t="b">
        <f t="shared" si="19"/>
        <v>0</v>
      </c>
      <c r="N148" s="9" t="str">
        <f t="shared" si="20"/>
        <v/>
      </c>
      <c r="O148" s="9" t="str">
        <f t="shared" si="21"/>
        <v/>
      </c>
      <c r="P148" s="9" t="str">
        <f t="shared" si="22"/>
        <v/>
      </c>
      <c r="R148" s="9">
        <v>140</v>
      </c>
      <c r="T148" s="9" t="str">
        <f t="shared" si="23"/>
        <v/>
      </c>
      <c r="V148" s="9" t="str">
        <f t="shared" si="24"/>
        <v/>
      </c>
      <c r="X148" s="9" t="str">
        <f>IF(COUNTIF('Required Materials'!$BE$4:$CH$43, $B148)&gt;0, $B148, "")</f>
        <v/>
      </c>
      <c r="Y148" s="9" t="str">
        <f t="shared" si="25"/>
        <v/>
      </c>
      <c r="Z148" s="9" t="str">
        <f t="shared" si="26"/>
        <v/>
      </c>
    </row>
    <row r="149" spans="1:26" x14ac:dyDescent="0.25">
      <c r="A149" s="24"/>
      <c r="B149" s="135"/>
      <c r="C149" s="136"/>
      <c r="D149" s="137"/>
      <c r="E149" s="138"/>
      <c r="F149" s="139"/>
      <c r="G149" s="140"/>
      <c r="H149" s="141"/>
      <c r="I149" s="118"/>
      <c r="J149" s="150" t="str">
        <f t="shared" si="18"/>
        <v/>
      </c>
      <c r="K149" s="24"/>
      <c r="M149" s="11" t="b">
        <f t="shared" si="19"/>
        <v>0</v>
      </c>
      <c r="N149" s="9" t="str">
        <f t="shared" si="20"/>
        <v/>
      </c>
      <c r="O149" s="9" t="str">
        <f t="shared" si="21"/>
        <v/>
      </c>
      <c r="P149" s="9" t="str">
        <f t="shared" si="22"/>
        <v/>
      </c>
      <c r="R149" s="9">
        <v>141</v>
      </c>
      <c r="T149" s="9" t="str">
        <f t="shared" si="23"/>
        <v/>
      </c>
      <c r="V149" s="9" t="str">
        <f t="shared" si="24"/>
        <v/>
      </c>
      <c r="X149" s="9" t="str">
        <f>IF(COUNTIF('Required Materials'!$BE$4:$CH$43, $B149)&gt;0, $B149, "")</f>
        <v/>
      </c>
      <c r="Y149" s="9" t="str">
        <f t="shared" si="25"/>
        <v/>
      </c>
      <c r="Z149" s="9" t="str">
        <f t="shared" si="26"/>
        <v/>
      </c>
    </row>
    <row r="150" spans="1:26" x14ac:dyDescent="0.25">
      <c r="A150" s="24"/>
      <c r="B150" s="135"/>
      <c r="C150" s="136"/>
      <c r="D150" s="137"/>
      <c r="E150" s="138"/>
      <c r="F150" s="139"/>
      <c r="G150" s="140"/>
      <c r="H150" s="141"/>
      <c r="I150" s="118"/>
      <c r="J150" s="150" t="str">
        <f t="shared" si="18"/>
        <v/>
      </c>
      <c r="K150" s="24"/>
      <c r="M150" s="11" t="b">
        <f t="shared" si="19"/>
        <v>0</v>
      </c>
      <c r="N150" s="9" t="str">
        <f t="shared" si="20"/>
        <v/>
      </c>
      <c r="O150" s="9" t="str">
        <f t="shared" si="21"/>
        <v/>
      </c>
      <c r="P150" s="9" t="str">
        <f t="shared" si="22"/>
        <v/>
      </c>
      <c r="R150" s="9">
        <v>142</v>
      </c>
      <c r="T150" s="9" t="str">
        <f t="shared" si="23"/>
        <v/>
      </c>
      <c r="V150" s="9" t="str">
        <f t="shared" si="24"/>
        <v/>
      </c>
      <c r="X150" s="9" t="str">
        <f>IF(COUNTIF('Required Materials'!$BE$4:$CH$43, $B150)&gt;0, $B150, "")</f>
        <v/>
      </c>
      <c r="Y150" s="9" t="str">
        <f t="shared" si="25"/>
        <v/>
      </c>
      <c r="Z150" s="9" t="str">
        <f t="shared" si="26"/>
        <v/>
      </c>
    </row>
    <row r="151" spans="1:26" x14ac:dyDescent="0.25">
      <c r="A151" s="24"/>
      <c r="B151" s="135"/>
      <c r="C151" s="136"/>
      <c r="D151" s="137"/>
      <c r="E151" s="138"/>
      <c r="F151" s="139"/>
      <c r="G151" s="140"/>
      <c r="H151" s="141"/>
      <c r="I151" s="118"/>
      <c r="J151" s="150" t="str">
        <f t="shared" si="18"/>
        <v/>
      </c>
      <c r="K151" s="24"/>
      <c r="M151" s="11" t="b">
        <f t="shared" si="19"/>
        <v>0</v>
      </c>
      <c r="N151" s="9" t="str">
        <f t="shared" si="20"/>
        <v/>
      </c>
      <c r="O151" s="9" t="str">
        <f t="shared" si="21"/>
        <v/>
      </c>
      <c r="P151" s="9" t="str">
        <f t="shared" si="22"/>
        <v/>
      </c>
      <c r="R151" s="9">
        <v>143</v>
      </c>
      <c r="T151" s="9" t="str">
        <f t="shared" si="23"/>
        <v/>
      </c>
      <c r="V151" s="9" t="str">
        <f t="shared" si="24"/>
        <v/>
      </c>
      <c r="X151" s="9" t="str">
        <f>IF(COUNTIF('Required Materials'!$BE$4:$CH$43, $B151)&gt;0, $B151, "")</f>
        <v/>
      </c>
      <c r="Y151" s="9" t="str">
        <f t="shared" si="25"/>
        <v/>
      </c>
      <c r="Z151" s="9" t="str">
        <f t="shared" si="26"/>
        <v/>
      </c>
    </row>
    <row r="152" spans="1:26" x14ac:dyDescent="0.25">
      <c r="A152" s="24"/>
      <c r="B152" s="135"/>
      <c r="C152" s="136"/>
      <c r="D152" s="137"/>
      <c r="E152" s="138"/>
      <c r="F152" s="139"/>
      <c r="G152" s="140"/>
      <c r="H152" s="141"/>
      <c r="I152" s="118"/>
      <c r="J152" s="150" t="str">
        <f t="shared" si="18"/>
        <v/>
      </c>
      <c r="K152" s="24"/>
      <c r="M152" s="11" t="b">
        <f t="shared" si="19"/>
        <v>0</v>
      </c>
      <c r="N152" s="9" t="str">
        <f t="shared" si="20"/>
        <v/>
      </c>
      <c r="O152" s="9" t="str">
        <f t="shared" si="21"/>
        <v/>
      </c>
      <c r="P152" s="9" t="str">
        <f t="shared" si="22"/>
        <v/>
      </c>
      <c r="R152" s="9">
        <v>144</v>
      </c>
      <c r="T152" s="9" t="str">
        <f t="shared" si="23"/>
        <v/>
      </c>
      <c r="V152" s="9" t="str">
        <f t="shared" si="24"/>
        <v/>
      </c>
      <c r="X152" s="9" t="str">
        <f>IF(COUNTIF('Required Materials'!$BE$4:$CH$43, $B152)&gt;0, $B152, "")</f>
        <v/>
      </c>
      <c r="Y152" s="9" t="str">
        <f t="shared" si="25"/>
        <v/>
      </c>
      <c r="Z152" s="9" t="str">
        <f t="shared" si="26"/>
        <v/>
      </c>
    </row>
    <row r="153" spans="1:26" x14ac:dyDescent="0.25">
      <c r="A153" s="24"/>
      <c r="B153" s="135"/>
      <c r="C153" s="136"/>
      <c r="D153" s="137"/>
      <c r="E153" s="138"/>
      <c r="F153" s="139"/>
      <c r="G153" s="140"/>
      <c r="H153" s="141"/>
      <c r="I153" s="118"/>
      <c r="J153" s="150" t="str">
        <f t="shared" si="18"/>
        <v/>
      </c>
      <c r="K153" s="24"/>
      <c r="M153" s="11" t="b">
        <f t="shared" si="19"/>
        <v>0</v>
      </c>
      <c r="N153" s="9" t="str">
        <f t="shared" si="20"/>
        <v/>
      </c>
      <c r="O153" s="9" t="str">
        <f t="shared" si="21"/>
        <v/>
      </c>
      <c r="P153" s="9" t="str">
        <f t="shared" si="22"/>
        <v/>
      </c>
      <c r="R153" s="9">
        <v>145</v>
      </c>
      <c r="T153" s="9" t="str">
        <f t="shared" si="23"/>
        <v/>
      </c>
      <c r="V153" s="9" t="str">
        <f t="shared" si="24"/>
        <v/>
      </c>
      <c r="X153" s="9" t="str">
        <f>IF(COUNTIF('Required Materials'!$BE$4:$CH$43, $B153)&gt;0, $B153, "")</f>
        <v/>
      </c>
      <c r="Y153" s="9" t="str">
        <f t="shared" si="25"/>
        <v/>
      </c>
      <c r="Z153" s="9" t="str">
        <f t="shared" si="26"/>
        <v/>
      </c>
    </row>
    <row r="154" spans="1:26" x14ac:dyDescent="0.25">
      <c r="A154" s="24"/>
      <c r="B154" s="135"/>
      <c r="C154" s="136"/>
      <c r="D154" s="137"/>
      <c r="E154" s="138"/>
      <c r="F154" s="139"/>
      <c r="G154" s="140"/>
      <c r="H154" s="141"/>
      <c r="I154" s="118"/>
      <c r="J154" s="150" t="str">
        <f t="shared" si="18"/>
        <v/>
      </c>
      <c r="K154" s="24"/>
      <c r="M154" s="11" t="b">
        <f t="shared" si="19"/>
        <v>0</v>
      </c>
      <c r="N154" s="9" t="str">
        <f t="shared" si="20"/>
        <v/>
      </c>
      <c r="O154" s="9" t="str">
        <f t="shared" si="21"/>
        <v/>
      </c>
      <c r="P154" s="9" t="str">
        <f t="shared" si="22"/>
        <v/>
      </c>
      <c r="R154" s="9">
        <v>146</v>
      </c>
      <c r="T154" s="9" t="str">
        <f t="shared" si="23"/>
        <v/>
      </c>
      <c r="V154" s="9" t="str">
        <f t="shared" si="24"/>
        <v/>
      </c>
      <c r="X154" s="9" t="str">
        <f>IF(COUNTIF('Required Materials'!$BE$4:$CH$43, $B154)&gt;0, $B154, "")</f>
        <v/>
      </c>
      <c r="Y154" s="9" t="str">
        <f t="shared" si="25"/>
        <v/>
      </c>
      <c r="Z154" s="9" t="str">
        <f t="shared" si="26"/>
        <v/>
      </c>
    </row>
    <row r="155" spans="1:26" x14ac:dyDescent="0.25">
      <c r="A155" s="24"/>
      <c r="B155" s="135"/>
      <c r="C155" s="136"/>
      <c r="D155" s="137"/>
      <c r="E155" s="138"/>
      <c r="F155" s="139"/>
      <c r="G155" s="140"/>
      <c r="H155" s="141"/>
      <c r="I155" s="118"/>
      <c r="J155" s="150" t="str">
        <f t="shared" si="18"/>
        <v/>
      </c>
      <c r="K155" s="24"/>
      <c r="M155" s="11" t="b">
        <f t="shared" si="19"/>
        <v>0</v>
      </c>
      <c r="N155" s="9" t="str">
        <f t="shared" si="20"/>
        <v/>
      </c>
      <c r="O155" s="9" t="str">
        <f t="shared" si="21"/>
        <v/>
      </c>
      <c r="P155" s="9" t="str">
        <f t="shared" si="22"/>
        <v/>
      </c>
      <c r="R155" s="9">
        <v>147</v>
      </c>
      <c r="T155" s="9" t="str">
        <f t="shared" si="23"/>
        <v/>
      </c>
      <c r="V155" s="9" t="str">
        <f t="shared" si="24"/>
        <v/>
      </c>
      <c r="X155" s="9" t="str">
        <f>IF(COUNTIF('Required Materials'!$BE$4:$CH$43, $B155)&gt;0, $B155, "")</f>
        <v/>
      </c>
      <c r="Y155" s="9" t="str">
        <f t="shared" si="25"/>
        <v/>
      </c>
      <c r="Z155" s="9" t="str">
        <f t="shared" si="26"/>
        <v/>
      </c>
    </row>
    <row r="156" spans="1:26" x14ac:dyDescent="0.25">
      <c r="A156" s="24"/>
      <c r="B156" s="135"/>
      <c r="C156" s="136"/>
      <c r="D156" s="137"/>
      <c r="E156" s="138"/>
      <c r="F156" s="139"/>
      <c r="G156" s="140"/>
      <c r="H156" s="141"/>
      <c r="I156" s="118"/>
      <c r="J156" s="150" t="str">
        <f t="shared" si="18"/>
        <v/>
      </c>
      <c r="K156" s="24"/>
      <c r="M156" s="11" t="b">
        <f t="shared" si="19"/>
        <v>0</v>
      </c>
      <c r="N156" s="9" t="str">
        <f t="shared" si="20"/>
        <v/>
      </c>
      <c r="O156" s="9" t="str">
        <f t="shared" si="21"/>
        <v/>
      </c>
      <c r="P156" s="9" t="str">
        <f t="shared" si="22"/>
        <v/>
      </c>
      <c r="R156" s="9">
        <v>148</v>
      </c>
      <c r="T156" s="9" t="str">
        <f t="shared" si="23"/>
        <v/>
      </c>
      <c r="V156" s="9" t="str">
        <f t="shared" si="24"/>
        <v/>
      </c>
      <c r="X156" s="9" t="str">
        <f>IF(COUNTIF('Required Materials'!$BE$4:$CH$43, $B156)&gt;0, $B156, "")</f>
        <v/>
      </c>
      <c r="Y156" s="9" t="str">
        <f t="shared" si="25"/>
        <v/>
      </c>
      <c r="Z156" s="9" t="str">
        <f t="shared" si="26"/>
        <v/>
      </c>
    </row>
    <row r="157" spans="1:26" x14ac:dyDescent="0.25">
      <c r="A157" s="24"/>
      <c r="B157" s="135"/>
      <c r="C157" s="136"/>
      <c r="D157" s="137"/>
      <c r="E157" s="138"/>
      <c r="F157" s="139"/>
      <c r="G157" s="140"/>
      <c r="H157" s="141"/>
      <c r="I157" s="118"/>
      <c r="J157" s="150" t="str">
        <f t="shared" si="18"/>
        <v/>
      </c>
      <c r="K157" s="24"/>
      <c r="M157" s="11" t="b">
        <f t="shared" si="19"/>
        <v>0</v>
      </c>
      <c r="N157" s="9" t="str">
        <f t="shared" si="20"/>
        <v/>
      </c>
      <c r="O157" s="9" t="str">
        <f t="shared" si="21"/>
        <v/>
      </c>
      <c r="P157" s="9" t="str">
        <f t="shared" si="22"/>
        <v/>
      </c>
      <c r="R157" s="9">
        <v>149</v>
      </c>
      <c r="T157" s="9" t="str">
        <f t="shared" si="23"/>
        <v/>
      </c>
      <c r="V157" s="9" t="str">
        <f t="shared" si="24"/>
        <v/>
      </c>
      <c r="X157" s="9" t="str">
        <f>IF(COUNTIF('Required Materials'!$BE$4:$CH$43, $B157)&gt;0, $B157, "")</f>
        <v/>
      </c>
      <c r="Y157" s="9" t="str">
        <f t="shared" si="25"/>
        <v/>
      </c>
      <c r="Z157" s="9" t="str">
        <f t="shared" si="26"/>
        <v/>
      </c>
    </row>
    <row r="158" spans="1:26" x14ac:dyDescent="0.25">
      <c r="A158" s="24"/>
      <c r="B158" s="135"/>
      <c r="C158" s="136"/>
      <c r="D158" s="137"/>
      <c r="E158" s="138"/>
      <c r="F158" s="139"/>
      <c r="G158" s="140"/>
      <c r="H158" s="141"/>
      <c r="I158" s="118"/>
      <c r="J158" s="150" t="str">
        <f t="shared" si="18"/>
        <v/>
      </c>
      <c r="K158" s="24"/>
      <c r="M158" s="11" t="b">
        <f t="shared" si="19"/>
        <v>0</v>
      </c>
      <c r="N158" s="9" t="str">
        <f t="shared" si="20"/>
        <v/>
      </c>
      <c r="O158" s="9" t="str">
        <f t="shared" si="21"/>
        <v/>
      </c>
      <c r="P158" s="9" t="str">
        <f t="shared" si="22"/>
        <v/>
      </c>
      <c r="R158" s="9">
        <v>150</v>
      </c>
      <c r="T158" s="9" t="str">
        <f t="shared" si="23"/>
        <v/>
      </c>
      <c r="V158" s="9" t="str">
        <f t="shared" si="24"/>
        <v/>
      </c>
      <c r="X158" s="9" t="str">
        <f>IF(COUNTIF('Required Materials'!$BE$4:$CH$43, $B158)&gt;0, $B158, "")</f>
        <v/>
      </c>
      <c r="Y158" s="9" t="str">
        <f t="shared" si="25"/>
        <v/>
      </c>
      <c r="Z158" s="9" t="str">
        <f t="shared" si="26"/>
        <v/>
      </c>
    </row>
    <row r="159" spans="1:26" x14ac:dyDescent="0.25">
      <c r="A159" s="24"/>
      <c r="B159" s="135"/>
      <c r="C159" s="136"/>
      <c r="D159" s="137"/>
      <c r="E159" s="138"/>
      <c r="F159" s="139"/>
      <c r="G159" s="140"/>
      <c r="H159" s="141"/>
      <c r="I159" s="118"/>
      <c r="J159" s="150" t="str">
        <f t="shared" si="18"/>
        <v/>
      </c>
      <c r="K159" s="24"/>
      <c r="M159" s="11" t="b">
        <f t="shared" si="19"/>
        <v>0</v>
      </c>
      <c r="N159" s="9" t="str">
        <f t="shared" si="20"/>
        <v/>
      </c>
      <c r="O159" s="9" t="str">
        <f t="shared" si="21"/>
        <v/>
      </c>
      <c r="P159" s="9" t="str">
        <f t="shared" si="22"/>
        <v/>
      </c>
      <c r="R159" s="9">
        <v>151</v>
      </c>
      <c r="T159" s="9" t="str">
        <f t="shared" si="23"/>
        <v/>
      </c>
      <c r="V159" s="9" t="str">
        <f t="shared" si="24"/>
        <v/>
      </c>
      <c r="X159" s="9" t="str">
        <f>IF(COUNTIF('Required Materials'!$BE$4:$CH$43, $B159)&gt;0, $B159, "")</f>
        <v/>
      </c>
      <c r="Y159" s="9" t="str">
        <f t="shared" si="25"/>
        <v/>
      </c>
      <c r="Z159" s="9" t="str">
        <f t="shared" si="26"/>
        <v/>
      </c>
    </row>
    <row r="160" spans="1:26" x14ac:dyDescent="0.25">
      <c r="A160" s="24"/>
      <c r="B160" s="135"/>
      <c r="C160" s="136"/>
      <c r="D160" s="137"/>
      <c r="E160" s="138"/>
      <c r="F160" s="139"/>
      <c r="G160" s="140"/>
      <c r="H160" s="141"/>
      <c r="I160" s="118"/>
      <c r="J160" s="150" t="str">
        <f t="shared" si="18"/>
        <v/>
      </c>
      <c r="K160" s="24"/>
      <c r="M160" s="11" t="b">
        <f t="shared" si="19"/>
        <v>0</v>
      </c>
      <c r="N160" s="9" t="str">
        <f t="shared" si="20"/>
        <v/>
      </c>
      <c r="O160" s="9" t="str">
        <f t="shared" si="21"/>
        <v/>
      </c>
      <c r="P160" s="9" t="str">
        <f t="shared" si="22"/>
        <v/>
      </c>
      <c r="R160" s="9">
        <v>152</v>
      </c>
      <c r="T160" s="9" t="str">
        <f t="shared" si="23"/>
        <v/>
      </c>
      <c r="V160" s="9" t="str">
        <f t="shared" si="24"/>
        <v/>
      </c>
      <c r="X160" s="9" t="str">
        <f>IF(COUNTIF('Required Materials'!$BE$4:$CH$43, $B160)&gt;0, $B160, "")</f>
        <v/>
      </c>
      <c r="Y160" s="9" t="str">
        <f t="shared" si="25"/>
        <v/>
      </c>
      <c r="Z160" s="9" t="str">
        <f t="shared" si="26"/>
        <v/>
      </c>
    </row>
    <row r="161" spans="1:26" x14ac:dyDescent="0.25">
      <c r="A161" s="24"/>
      <c r="B161" s="135"/>
      <c r="C161" s="136"/>
      <c r="D161" s="137"/>
      <c r="E161" s="138"/>
      <c r="F161" s="139"/>
      <c r="G161" s="140"/>
      <c r="H161" s="141"/>
      <c r="I161" s="118"/>
      <c r="J161" s="150" t="str">
        <f t="shared" si="18"/>
        <v/>
      </c>
      <c r="K161" s="24"/>
      <c r="M161" s="11" t="b">
        <f t="shared" si="19"/>
        <v>0</v>
      </c>
      <c r="N161" s="9" t="str">
        <f t="shared" si="20"/>
        <v/>
      </c>
      <c r="O161" s="9" t="str">
        <f t="shared" si="21"/>
        <v/>
      </c>
      <c r="P161" s="9" t="str">
        <f t="shared" si="22"/>
        <v/>
      </c>
      <c r="R161" s="9">
        <v>153</v>
      </c>
      <c r="T161" s="9" t="str">
        <f t="shared" si="23"/>
        <v/>
      </c>
      <c r="V161" s="9" t="str">
        <f t="shared" si="24"/>
        <v/>
      </c>
      <c r="X161" s="9" t="str">
        <f>IF(COUNTIF('Required Materials'!$BE$4:$CH$43, $B161)&gt;0, $B161, "")</f>
        <v/>
      </c>
      <c r="Y161" s="9" t="str">
        <f t="shared" si="25"/>
        <v/>
      </c>
      <c r="Z161" s="9" t="str">
        <f t="shared" si="26"/>
        <v/>
      </c>
    </row>
    <row r="162" spans="1:26" x14ac:dyDescent="0.25">
      <c r="A162" s="24"/>
      <c r="B162" s="135"/>
      <c r="C162" s="136"/>
      <c r="D162" s="137"/>
      <c r="E162" s="138"/>
      <c r="F162" s="139"/>
      <c r="G162" s="140"/>
      <c r="H162" s="141"/>
      <c r="I162" s="118"/>
      <c r="J162" s="150" t="str">
        <f t="shared" si="18"/>
        <v/>
      </c>
      <c r="K162" s="24"/>
      <c r="M162" s="11" t="b">
        <f t="shared" si="19"/>
        <v>0</v>
      </c>
      <c r="N162" s="9" t="str">
        <f t="shared" si="20"/>
        <v/>
      </c>
      <c r="O162" s="9" t="str">
        <f t="shared" si="21"/>
        <v/>
      </c>
      <c r="P162" s="9" t="str">
        <f t="shared" si="22"/>
        <v/>
      </c>
      <c r="R162" s="9">
        <v>154</v>
      </c>
      <c r="T162" s="9" t="str">
        <f t="shared" si="23"/>
        <v/>
      </c>
      <c r="V162" s="9" t="str">
        <f t="shared" si="24"/>
        <v/>
      </c>
      <c r="X162" s="9" t="str">
        <f>IF(COUNTIF('Required Materials'!$BE$4:$CH$43, $B162)&gt;0, $B162, "")</f>
        <v/>
      </c>
      <c r="Y162" s="9" t="str">
        <f t="shared" si="25"/>
        <v/>
      </c>
      <c r="Z162" s="9" t="str">
        <f t="shared" si="26"/>
        <v/>
      </c>
    </row>
    <row r="163" spans="1:26" x14ac:dyDescent="0.25">
      <c r="A163" s="24"/>
      <c r="B163" s="135"/>
      <c r="C163" s="136"/>
      <c r="D163" s="137"/>
      <c r="E163" s="138"/>
      <c r="F163" s="139"/>
      <c r="G163" s="140"/>
      <c r="H163" s="141"/>
      <c r="I163" s="118"/>
      <c r="J163" s="150" t="str">
        <f t="shared" si="18"/>
        <v/>
      </c>
      <c r="K163" s="24"/>
      <c r="M163" s="11" t="b">
        <f t="shared" si="19"/>
        <v>0</v>
      </c>
      <c r="N163" s="9" t="str">
        <f t="shared" si="20"/>
        <v/>
      </c>
      <c r="O163" s="9" t="str">
        <f t="shared" si="21"/>
        <v/>
      </c>
      <c r="P163" s="9" t="str">
        <f t="shared" si="22"/>
        <v/>
      </c>
      <c r="R163" s="9">
        <v>155</v>
      </c>
      <c r="T163" s="9" t="str">
        <f t="shared" si="23"/>
        <v/>
      </c>
      <c r="V163" s="9" t="str">
        <f t="shared" si="24"/>
        <v/>
      </c>
      <c r="X163" s="9" t="str">
        <f>IF(COUNTIF('Required Materials'!$BE$4:$CH$43, $B163)&gt;0, $B163, "")</f>
        <v/>
      </c>
      <c r="Y163" s="9" t="str">
        <f t="shared" si="25"/>
        <v/>
      </c>
      <c r="Z163" s="9" t="str">
        <f t="shared" si="26"/>
        <v/>
      </c>
    </row>
    <row r="164" spans="1:26" x14ac:dyDescent="0.25">
      <c r="A164" s="24"/>
      <c r="B164" s="135"/>
      <c r="C164" s="136"/>
      <c r="D164" s="137"/>
      <c r="E164" s="138"/>
      <c r="F164" s="139"/>
      <c r="G164" s="140"/>
      <c r="H164" s="141"/>
      <c r="I164" s="118"/>
      <c r="J164" s="150" t="str">
        <f t="shared" si="18"/>
        <v/>
      </c>
      <c r="K164" s="24"/>
      <c r="M164" s="11" t="b">
        <f t="shared" si="19"/>
        <v>0</v>
      </c>
      <c r="N164" s="9" t="str">
        <f t="shared" si="20"/>
        <v/>
      </c>
      <c r="O164" s="9" t="str">
        <f t="shared" si="21"/>
        <v/>
      </c>
      <c r="P164" s="9" t="str">
        <f t="shared" si="22"/>
        <v/>
      </c>
      <c r="R164" s="9">
        <v>156</v>
      </c>
      <c r="T164" s="9" t="str">
        <f t="shared" si="23"/>
        <v/>
      </c>
      <c r="V164" s="9" t="str">
        <f t="shared" si="24"/>
        <v/>
      </c>
      <c r="X164" s="9" t="str">
        <f>IF(COUNTIF('Required Materials'!$BE$4:$CH$43, $B164)&gt;0, $B164, "")</f>
        <v/>
      </c>
      <c r="Y164" s="9" t="str">
        <f t="shared" si="25"/>
        <v/>
      </c>
      <c r="Z164" s="9" t="str">
        <f t="shared" si="26"/>
        <v/>
      </c>
    </row>
    <row r="165" spans="1:26" x14ac:dyDescent="0.25">
      <c r="A165" s="24"/>
      <c r="B165" s="135"/>
      <c r="C165" s="136"/>
      <c r="D165" s="137"/>
      <c r="E165" s="138"/>
      <c r="F165" s="139"/>
      <c r="G165" s="140"/>
      <c r="H165" s="141"/>
      <c r="I165" s="118"/>
      <c r="J165" s="150" t="str">
        <f t="shared" si="18"/>
        <v/>
      </c>
      <c r="K165" s="24"/>
      <c r="M165" s="11" t="b">
        <f t="shared" si="19"/>
        <v>0</v>
      </c>
      <c r="N165" s="9" t="str">
        <f t="shared" si="20"/>
        <v/>
      </c>
      <c r="O165" s="9" t="str">
        <f t="shared" si="21"/>
        <v/>
      </c>
      <c r="P165" s="9" t="str">
        <f t="shared" si="22"/>
        <v/>
      </c>
      <c r="R165" s="9">
        <v>157</v>
      </c>
      <c r="T165" s="9" t="str">
        <f t="shared" si="23"/>
        <v/>
      </c>
      <c r="V165" s="9" t="str">
        <f t="shared" si="24"/>
        <v/>
      </c>
      <c r="X165" s="9" t="str">
        <f>IF(COUNTIF('Required Materials'!$BE$4:$CH$43, $B165)&gt;0, $B165, "")</f>
        <v/>
      </c>
      <c r="Y165" s="9" t="str">
        <f t="shared" si="25"/>
        <v/>
      </c>
      <c r="Z165" s="9" t="str">
        <f t="shared" si="26"/>
        <v/>
      </c>
    </row>
    <row r="166" spans="1:26" x14ac:dyDescent="0.25">
      <c r="A166" s="24"/>
      <c r="B166" s="135"/>
      <c r="C166" s="136"/>
      <c r="D166" s="137"/>
      <c r="E166" s="138"/>
      <c r="F166" s="139"/>
      <c r="G166" s="140"/>
      <c r="H166" s="141"/>
      <c r="I166" s="118"/>
      <c r="J166" s="150" t="str">
        <f t="shared" si="18"/>
        <v/>
      </c>
      <c r="K166" s="24"/>
      <c r="M166" s="11" t="b">
        <f t="shared" si="19"/>
        <v>0</v>
      </c>
      <c r="N166" s="9" t="str">
        <f t="shared" si="20"/>
        <v/>
      </c>
      <c r="O166" s="9" t="str">
        <f t="shared" si="21"/>
        <v/>
      </c>
      <c r="P166" s="9" t="str">
        <f t="shared" si="22"/>
        <v/>
      </c>
      <c r="R166" s="9">
        <v>158</v>
      </c>
      <c r="T166" s="9" t="str">
        <f t="shared" si="23"/>
        <v/>
      </c>
      <c r="V166" s="9" t="str">
        <f t="shared" si="24"/>
        <v/>
      </c>
      <c r="X166" s="9" t="str">
        <f>IF(COUNTIF('Required Materials'!$BE$4:$CH$43, $B166)&gt;0, $B166, "")</f>
        <v/>
      </c>
      <c r="Y166" s="9" t="str">
        <f t="shared" si="25"/>
        <v/>
      </c>
      <c r="Z166" s="9" t="str">
        <f t="shared" si="26"/>
        <v/>
      </c>
    </row>
    <row r="167" spans="1:26" x14ac:dyDescent="0.25">
      <c r="A167" s="24"/>
      <c r="B167" s="135"/>
      <c r="C167" s="136"/>
      <c r="D167" s="137"/>
      <c r="E167" s="138"/>
      <c r="F167" s="139"/>
      <c r="G167" s="140"/>
      <c r="H167" s="141"/>
      <c r="I167" s="118"/>
      <c r="J167" s="150" t="str">
        <f t="shared" si="18"/>
        <v/>
      </c>
      <c r="K167" s="24"/>
      <c r="M167" s="11" t="b">
        <f t="shared" si="19"/>
        <v>0</v>
      </c>
      <c r="N167" s="9" t="str">
        <f t="shared" si="20"/>
        <v/>
      </c>
      <c r="O167" s="9" t="str">
        <f t="shared" si="21"/>
        <v/>
      </c>
      <c r="P167" s="9" t="str">
        <f t="shared" si="22"/>
        <v/>
      </c>
      <c r="R167" s="9">
        <v>159</v>
      </c>
      <c r="T167" s="9" t="str">
        <f t="shared" si="23"/>
        <v/>
      </c>
      <c r="V167" s="9" t="str">
        <f t="shared" si="24"/>
        <v/>
      </c>
      <c r="X167" s="9" t="str">
        <f>IF(COUNTIF('Required Materials'!$BE$4:$CH$43, $B167)&gt;0, $B167, "")</f>
        <v/>
      </c>
      <c r="Y167" s="9" t="str">
        <f t="shared" si="25"/>
        <v/>
      </c>
      <c r="Z167" s="9" t="str">
        <f t="shared" si="26"/>
        <v/>
      </c>
    </row>
    <row r="168" spans="1:26" x14ac:dyDescent="0.25">
      <c r="A168" s="24"/>
      <c r="B168" s="135"/>
      <c r="C168" s="136"/>
      <c r="D168" s="137"/>
      <c r="E168" s="138"/>
      <c r="F168" s="139"/>
      <c r="G168" s="140"/>
      <c r="H168" s="141"/>
      <c r="I168" s="118"/>
      <c r="J168" s="150" t="str">
        <f t="shared" si="18"/>
        <v/>
      </c>
      <c r="K168" s="24"/>
      <c r="M168" s="11" t="b">
        <f t="shared" si="19"/>
        <v>0</v>
      </c>
      <c r="N168" s="9" t="str">
        <f t="shared" si="20"/>
        <v/>
      </c>
      <c r="O168" s="9" t="str">
        <f t="shared" si="21"/>
        <v/>
      </c>
      <c r="P168" s="9" t="str">
        <f t="shared" si="22"/>
        <v/>
      </c>
      <c r="R168" s="9">
        <v>160</v>
      </c>
      <c r="T168" s="9" t="str">
        <f t="shared" si="23"/>
        <v/>
      </c>
      <c r="V168" s="9" t="str">
        <f t="shared" si="24"/>
        <v/>
      </c>
      <c r="X168" s="9" t="str">
        <f>IF(COUNTIF('Required Materials'!$BE$4:$CH$43, $B168)&gt;0, $B168, "")</f>
        <v/>
      </c>
      <c r="Y168" s="9" t="str">
        <f t="shared" si="25"/>
        <v/>
      </c>
      <c r="Z168" s="9" t="str">
        <f t="shared" si="26"/>
        <v/>
      </c>
    </row>
    <row r="169" spans="1:26" x14ac:dyDescent="0.25">
      <c r="A169" s="24"/>
      <c r="B169" s="135"/>
      <c r="C169" s="136"/>
      <c r="D169" s="137"/>
      <c r="E169" s="138"/>
      <c r="F169" s="139"/>
      <c r="G169" s="140"/>
      <c r="H169" s="141"/>
      <c r="I169" s="118"/>
      <c r="J169" s="150" t="str">
        <f t="shared" si="18"/>
        <v/>
      </c>
      <c r="K169" s="24"/>
      <c r="M169" s="11" t="b">
        <f t="shared" si="19"/>
        <v>0</v>
      </c>
      <c r="N169" s="9" t="str">
        <f t="shared" si="20"/>
        <v/>
      </c>
      <c r="O169" s="9" t="str">
        <f t="shared" si="21"/>
        <v/>
      </c>
      <c r="P169" s="9" t="str">
        <f t="shared" si="22"/>
        <v/>
      </c>
      <c r="R169" s="9">
        <v>161</v>
      </c>
      <c r="T169" s="9" t="str">
        <f t="shared" si="23"/>
        <v/>
      </c>
      <c r="V169" s="9" t="str">
        <f t="shared" si="24"/>
        <v/>
      </c>
      <c r="X169" s="9" t="str">
        <f>IF(COUNTIF('Required Materials'!$BE$4:$CH$43, $B169)&gt;0, $B169, "")</f>
        <v/>
      </c>
      <c r="Y169" s="9" t="str">
        <f t="shared" si="25"/>
        <v/>
      </c>
      <c r="Z169" s="9" t="str">
        <f t="shared" si="26"/>
        <v/>
      </c>
    </row>
    <row r="170" spans="1:26" x14ac:dyDescent="0.25">
      <c r="A170" s="24"/>
      <c r="B170" s="135"/>
      <c r="C170" s="136"/>
      <c r="D170" s="137"/>
      <c r="E170" s="138"/>
      <c r="F170" s="139"/>
      <c r="G170" s="140"/>
      <c r="H170" s="141"/>
      <c r="I170" s="118"/>
      <c r="J170" s="150" t="str">
        <f t="shared" si="18"/>
        <v/>
      </c>
      <c r="K170" s="24"/>
      <c r="M170" s="11" t="b">
        <f t="shared" si="19"/>
        <v>0</v>
      </c>
      <c r="N170" s="9" t="str">
        <f t="shared" si="20"/>
        <v/>
      </c>
      <c r="O170" s="9" t="str">
        <f t="shared" si="21"/>
        <v/>
      </c>
      <c r="P170" s="9" t="str">
        <f t="shared" si="22"/>
        <v/>
      </c>
      <c r="R170" s="9">
        <v>162</v>
      </c>
      <c r="T170" s="9" t="str">
        <f t="shared" si="23"/>
        <v/>
      </c>
      <c r="V170" s="9" t="str">
        <f t="shared" si="24"/>
        <v/>
      </c>
      <c r="X170" s="9" t="str">
        <f>IF(COUNTIF('Required Materials'!$BE$4:$CH$43, $B170)&gt;0, $B170, "")</f>
        <v/>
      </c>
      <c r="Y170" s="9" t="str">
        <f t="shared" si="25"/>
        <v/>
      </c>
      <c r="Z170" s="9" t="str">
        <f t="shared" si="26"/>
        <v/>
      </c>
    </row>
    <row r="171" spans="1:26" x14ac:dyDescent="0.25">
      <c r="A171" s="24"/>
      <c r="B171" s="135"/>
      <c r="C171" s="136"/>
      <c r="D171" s="137"/>
      <c r="E171" s="138"/>
      <c r="F171" s="139"/>
      <c r="G171" s="140"/>
      <c r="H171" s="141"/>
      <c r="I171" s="118"/>
      <c r="J171" s="150" t="str">
        <f t="shared" si="18"/>
        <v/>
      </c>
      <c r="K171" s="24"/>
      <c r="M171" s="11" t="b">
        <f t="shared" si="19"/>
        <v>0</v>
      </c>
      <c r="N171" s="9" t="str">
        <f t="shared" si="20"/>
        <v/>
      </c>
      <c r="O171" s="9" t="str">
        <f t="shared" si="21"/>
        <v/>
      </c>
      <c r="P171" s="9" t="str">
        <f t="shared" si="22"/>
        <v/>
      </c>
      <c r="R171" s="9">
        <v>163</v>
      </c>
      <c r="T171" s="9" t="str">
        <f t="shared" si="23"/>
        <v/>
      </c>
      <c r="V171" s="9" t="str">
        <f t="shared" si="24"/>
        <v/>
      </c>
      <c r="X171" s="9" t="str">
        <f>IF(COUNTIF('Required Materials'!$BE$4:$CH$43, $B171)&gt;0, $B171, "")</f>
        <v/>
      </c>
      <c r="Y171" s="9" t="str">
        <f t="shared" si="25"/>
        <v/>
      </c>
      <c r="Z171" s="9" t="str">
        <f t="shared" si="26"/>
        <v/>
      </c>
    </row>
    <row r="172" spans="1:26" x14ac:dyDescent="0.25">
      <c r="A172" s="24"/>
      <c r="B172" s="135"/>
      <c r="C172" s="136"/>
      <c r="D172" s="137"/>
      <c r="E172" s="138"/>
      <c r="F172" s="139"/>
      <c r="G172" s="140"/>
      <c r="H172" s="141"/>
      <c r="I172" s="118"/>
      <c r="J172" s="150" t="str">
        <f t="shared" si="18"/>
        <v/>
      </c>
      <c r="K172" s="24"/>
      <c r="M172" s="11" t="b">
        <f t="shared" si="19"/>
        <v>0</v>
      </c>
      <c r="N172" s="9" t="str">
        <f t="shared" si="20"/>
        <v/>
      </c>
      <c r="O172" s="9" t="str">
        <f t="shared" si="21"/>
        <v/>
      </c>
      <c r="P172" s="9" t="str">
        <f t="shared" si="22"/>
        <v/>
      </c>
      <c r="R172" s="9">
        <v>164</v>
      </c>
      <c r="T172" s="9" t="str">
        <f t="shared" si="23"/>
        <v/>
      </c>
      <c r="V172" s="9" t="str">
        <f t="shared" si="24"/>
        <v/>
      </c>
      <c r="X172" s="9" t="str">
        <f>IF(COUNTIF('Required Materials'!$BE$4:$CH$43, $B172)&gt;0, $B172, "")</f>
        <v/>
      </c>
      <c r="Y172" s="9" t="str">
        <f t="shared" si="25"/>
        <v/>
      </c>
      <c r="Z172" s="9" t="str">
        <f t="shared" si="26"/>
        <v/>
      </c>
    </row>
    <row r="173" spans="1:26" x14ac:dyDescent="0.25">
      <c r="A173" s="24"/>
      <c r="B173" s="135"/>
      <c r="C173" s="136"/>
      <c r="D173" s="137"/>
      <c r="E173" s="138"/>
      <c r="F173" s="139"/>
      <c r="G173" s="140"/>
      <c r="H173" s="141"/>
      <c r="I173" s="118"/>
      <c r="J173" s="150" t="str">
        <f t="shared" si="18"/>
        <v/>
      </c>
      <c r="K173" s="24"/>
      <c r="M173" s="11" t="b">
        <f t="shared" si="19"/>
        <v>0</v>
      </c>
      <c r="N173" s="9" t="str">
        <f t="shared" si="20"/>
        <v/>
      </c>
      <c r="O173" s="9" t="str">
        <f t="shared" si="21"/>
        <v/>
      </c>
      <c r="P173" s="9" t="str">
        <f t="shared" si="22"/>
        <v/>
      </c>
      <c r="R173" s="9">
        <v>165</v>
      </c>
      <c r="T173" s="9" t="str">
        <f t="shared" si="23"/>
        <v/>
      </c>
      <c r="V173" s="9" t="str">
        <f t="shared" si="24"/>
        <v/>
      </c>
      <c r="X173" s="9" t="str">
        <f>IF(COUNTIF('Required Materials'!$BE$4:$CH$43, $B173)&gt;0, $B173, "")</f>
        <v/>
      </c>
      <c r="Y173" s="9" t="str">
        <f t="shared" si="25"/>
        <v/>
      </c>
      <c r="Z173" s="9" t="str">
        <f t="shared" si="26"/>
        <v/>
      </c>
    </row>
    <row r="174" spans="1:26" x14ac:dyDescent="0.25">
      <c r="A174" s="24"/>
      <c r="B174" s="135"/>
      <c r="C174" s="136"/>
      <c r="D174" s="137"/>
      <c r="E174" s="138"/>
      <c r="F174" s="139"/>
      <c r="G174" s="140"/>
      <c r="H174" s="141"/>
      <c r="I174" s="118"/>
      <c r="J174" s="150" t="str">
        <f t="shared" si="18"/>
        <v/>
      </c>
      <c r="K174" s="24"/>
      <c r="M174" s="11" t="b">
        <f t="shared" si="19"/>
        <v>0</v>
      </c>
      <c r="N174" s="9" t="str">
        <f t="shared" si="20"/>
        <v/>
      </c>
      <c r="O174" s="9" t="str">
        <f t="shared" si="21"/>
        <v/>
      </c>
      <c r="P174" s="9" t="str">
        <f t="shared" si="22"/>
        <v/>
      </c>
      <c r="R174" s="9">
        <v>166</v>
      </c>
      <c r="T174" s="9" t="str">
        <f t="shared" si="23"/>
        <v/>
      </c>
      <c r="V174" s="9" t="str">
        <f t="shared" si="24"/>
        <v/>
      </c>
      <c r="X174" s="9" t="str">
        <f>IF(COUNTIF('Required Materials'!$BE$4:$CH$43, $B174)&gt;0, $B174, "")</f>
        <v/>
      </c>
      <c r="Y174" s="9" t="str">
        <f t="shared" si="25"/>
        <v/>
      </c>
      <c r="Z174" s="9" t="str">
        <f t="shared" si="26"/>
        <v/>
      </c>
    </row>
    <row r="175" spans="1:26" x14ac:dyDescent="0.25">
      <c r="A175" s="24"/>
      <c r="B175" s="135"/>
      <c r="C175" s="136"/>
      <c r="D175" s="137"/>
      <c r="E175" s="138"/>
      <c r="F175" s="139"/>
      <c r="G175" s="140"/>
      <c r="H175" s="141"/>
      <c r="I175" s="118"/>
      <c r="J175" s="150" t="str">
        <f t="shared" si="18"/>
        <v/>
      </c>
      <c r="K175" s="24"/>
      <c r="M175" s="11" t="b">
        <f t="shared" si="19"/>
        <v>0</v>
      </c>
      <c r="N175" s="9" t="str">
        <f t="shared" si="20"/>
        <v/>
      </c>
      <c r="O175" s="9" t="str">
        <f t="shared" si="21"/>
        <v/>
      </c>
      <c r="P175" s="9" t="str">
        <f t="shared" si="22"/>
        <v/>
      </c>
      <c r="R175" s="9">
        <v>167</v>
      </c>
      <c r="T175" s="9" t="str">
        <f t="shared" si="23"/>
        <v/>
      </c>
      <c r="V175" s="9" t="str">
        <f t="shared" si="24"/>
        <v/>
      </c>
      <c r="X175" s="9" t="str">
        <f>IF(COUNTIF('Required Materials'!$BE$4:$CH$43, $B175)&gt;0, $B175, "")</f>
        <v/>
      </c>
      <c r="Y175" s="9" t="str">
        <f t="shared" si="25"/>
        <v/>
      </c>
      <c r="Z175" s="9" t="str">
        <f t="shared" si="26"/>
        <v/>
      </c>
    </row>
    <row r="176" spans="1:26" x14ac:dyDescent="0.25">
      <c r="A176" s="24"/>
      <c r="B176" s="135"/>
      <c r="C176" s="136"/>
      <c r="D176" s="137"/>
      <c r="E176" s="138"/>
      <c r="F176" s="139"/>
      <c r="G176" s="140"/>
      <c r="H176" s="141"/>
      <c r="I176" s="118"/>
      <c r="J176" s="150" t="str">
        <f t="shared" si="18"/>
        <v/>
      </c>
      <c r="K176" s="24"/>
      <c r="M176" s="11" t="b">
        <f t="shared" si="19"/>
        <v>0</v>
      </c>
      <c r="N176" s="9" t="str">
        <f t="shared" si="20"/>
        <v/>
      </c>
      <c r="O176" s="9" t="str">
        <f t="shared" si="21"/>
        <v/>
      </c>
      <c r="P176" s="9" t="str">
        <f t="shared" si="22"/>
        <v/>
      </c>
      <c r="R176" s="9">
        <v>168</v>
      </c>
      <c r="T176" s="9" t="str">
        <f t="shared" si="23"/>
        <v/>
      </c>
      <c r="V176" s="9" t="str">
        <f t="shared" si="24"/>
        <v/>
      </c>
      <c r="X176" s="9" t="str">
        <f>IF(COUNTIF('Required Materials'!$BE$4:$CH$43, $B176)&gt;0, $B176, "")</f>
        <v/>
      </c>
      <c r="Y176" s="9" t="str">
        <f t="shared" si="25"/>
        <v/>
      </c>
      <c r="Z176" s="9" t="str">
        <f t="shared" si="26"/>
        <v/>
      </c>
    </row>
    <row r="177" spans="1:26" x14ac:dyDescent="0.25">
      <c r="A177" s="24"/>
      <c r="B177" s="135"/>
      <c r="C177" s="136"/>
      <c r="D177" s="137"/>
      <c r="E177" s="138"/>
      <c r="F177" s="139"/>
      <c r="G177" s="140"/>
      <c r="H177" s="141"/>
      <c r="I177" s="118"/>
      <c r="J177" s="150" t="str">
        <f t="shared" si="18"/>
        <v/>
      </c>
      <c r="K177" s="24"/>
      <c r="M177" s="11" t="b">
        <f t="shared" si="19"/>
        <v>0</v>
      </c>
      <c r="N177" s="9" t="str">
        <f t="shared" si="20"/>
        <v/>
      </c>
      <c r="O177" s="9" t="str">
        <f t="shared" si="21"/>
        <v/>
      </c>
      <c r="P177" s="9" t="str">
        <f t="shared" si="22"/>
        <v/>
      </c>
      <c r="R177" s="9">
        <v>169</v>
      </c>
      <c r="T177" s="9" t="str">
        <f t="shared" si="23"/>
        <v/>
      </c>
      <c r="V177" s="9" t="str">
        <f t="shared" si="24"/>
        <v/>
      </c>
      <c r="X177" s="9" t="str">
        <f>IF(COUNTIF('Required Materials'!$BE$4:$CH$43, $B177)&gt;0, $B177, "")</f>
        <v/>
      </c>
      <c r="Y177" s="9" t="str">
        <f t="shared" si="25"/>
        <v/>
      </c>
      <c r="Z177" s="9" t="str">
        <f t="shared" si="26"/>
        <v/>
      </c>
    </row>
    <row r="178" spans="1:26" x14ac:dyDescent="0.25">
      <c r="A178" s="24"/>
      <c r="B178" s="135"/>
      <c r="C178" s="136"/>
      <c r="D178" s="137"/>
      <c r="E178" s="138"/>
      <c r="F178" s="139"/>
      <c r="G178" s="140"/>
      <c r="H178" s="141"/>
      <c r="I178" s="118"/>
      <c r="J178" s="150" t="str">
        <f t="shared" si="18"/>
        <v/>
      </c>
      <c r="K178" s="24"/>
      <c r="M178" s="11" t="b">
        <f t="shared" si="19"/>
        <v>0</v>
      </c>
      <c r="N178" s="9" t="str">
        <f t="shared" si="20"/>
        <v/>
      </c>
      <c r="O178" s="9" t="str">
        <f t="shared" si="21"/>
        <v/>
      </c>
      <c r="P178" s="9" t="str">
        <f t="shared" si="22"/>
        <v/>
      </c>
      <c r="R178" s="9">
        <v>170</v>
      </c>
      <c r="T178" s="9" t="str">
        <f t="shared" si="23"/>
        <v/>
      </c>
      <c r="V178" s="9" t="str">
        <f t="shared" si="24"/>
        <v/>
      </c>
      <c r="X178" s="9" t="str">
        <f>IF(COUNTIF('Required Materials'!$BE$4:$CH$43, $B178)&gt;0, $B178, "")</f>
        <v/>
      </c>
      <c r="Y178" s="9" t="str">
        <f t="shared" si="25"/>
        <v/>
      </c>
      <c r="Z178" s="9" t="str">
        <f t="shared" si="26"/>
        <v/>
      </c>
    </row>
    <row r="179" spans="1:26" x14ac:dyDescent="0.25">
      <c r="A179" s="24"/>
      <c r="B179" s="135"/>
      <c r="C179" s="136"/>
      <c r="D179" s="137"/>
      <c r="E179" s="138"/>
      <c r="F179" s="139"/>
      <c r="G179" s="140"/>
      <c r="H179" s="141"/>
      <c r="I179" s="118"/>
      <c r="J179" s="150" t="str">
        <f t="shared" si="18"/>
        <v/>
      </c>
      <c r="K179" s="24"/>
      <c r="M179" s="11" t="b">
        <f t="shared" si="19"/>
        <v>0</v>
      </c>
      <c r="N179" s="9" t="str">
        <f t="shared" si="20"/>
        <v/>
      </c>
      <c r="O179" s="9" t="str">
        <f t="shared" si="21"/>
        <v/>
      </c>
      <c r="P179" s="9" t="str">
        <f t="shared" si="22"/>
        <v/>
      </c>
      <c r="R179" s="9">
        <v>171</v>
      </c>
      <c r="T179" s="9" t="str">
        <f t="shared" si="23"/>
        <v/>
      </c>
      <c r="V179" s="9" t="str">
        <f t="shared" si="24"/>
        <v/>
      </c>
      <c r="X179" s="9" t="str">
        <f>IF(COUNTIF('Required Materials'!$BE$4:$CH$43, $B179)&gt;0, $B179, "")</f>
        <v/>
      </c>
      <c r="Y179" s="9" t="str">
        <f t="shared" si="25"/>
        <v/>
      </c>
      <c r="Z179" s="9" t="str">
        <f t="shared" si="26"/>
        <v/>
      </c>
    </row>
    <row r="180" spans="1:26" x14ac:dyDescent="0.25">
      <c r="A180" s="24"/>
      <c r="B180" s="135"/>
      <c r="C180" s="136"/>
      <c r="D180" s="137"/>
      <c r="E180" s="138"/>
      <c r="F180" s="139"/>
      <c r="G180" s="140"/>
      <c r="H180" s="141"/>
      <c r="I180" s="118"/>
      <c r="J180" s="150" t="str">
        <f t="shared" si="18"/>
        <v/>
      </c>
      <c r="K180" s="24"/>
      <c r="M180" s="11" t="b">
        <f t="shared" si="19"/>
        <v>0</v>
      </c>
      <c r="N180" s="9" t="str">
        <f t="shared" si="20"/>
        <v/>
      </c>
      <c r="O180" s="9" t="str">
        <f t="shared" si="21"/>
        <v/>
      </c>
      <c r="P180" s="9" t="str">
        <f t="shared" si="22"/>
        <v/>
      </c>
      <c r="R180" s="9">
        <v>172</v>
      </c>
      <c r="T180" s="9" t="str">
        <f t="shared" si="23"/>
        <v/>
      </c>
      <c r="V180" s="9" t="str">
        <f t="shared" si="24"/>
        <v/>
      </c>
      <c r="X180" s="9" t="str">
        <f>IF(COUNTIF('Required Materials'!$BE$4:$CH$43, $B180)&gt;0, $B180, "")</f>
        <v/>
      </c>
      <c r="Y180" s="9" t="str">
        <f t="shared" si="25"/>
        <v/>
      </c>
      <c r="Z180" s="9" t="str">
        <f t="shared" si="26"/>
        <v/>
      </c>
    </row>
    <row r="181" spans="1:26" x14ac:dyDescent="0.25">
      <c r="A181" s="24"/>
      <c r="B181" s="135"/>
      <c r="C181" s="136"/>
      <c r="D181" s="137"/>
      <c r="E181" s="138"/>
      <c r="F181" s="139"/>
      <c r="G181" s="140"/>
      <c r="H181" s="141"/>
      <c r="I181" s="118"/>
      <c r="J181" s="150" t="str">
        <f t="shared" si="18"/>
        <v/>
      </c>
      <c r="K181" s="24"/>
      <c r="M181" s="11" t="b">
        <f t="shared" si="19"/>
        <v>0</v>
      </c>
      <c r="N181" s="9" t="str">
        <f t="shared" si="20"/>
        <v/>
      </c>
      <c r="O181" s="9" t="str">
        <f t="shared" si="21"/>
        <v/>
      </c>
      <c r="P181" s="9" t="str">
        <f t="shared" si="22"/>
        <v/>
      </c>
      <c r="R181" s="9">
        <v>173</v>
      </c>
      <c r="T181" s="9" t="str">
        <f t="shared" si="23"/>
        <v/>
      </c>
      <c r="V181" s="9" t="str">
        <f t="shared" si="24"/>
        <v/>
      </c>
      <c r="X181" s="9" t="str">
        <f>IF(COUNTIF('Required Materials'!$BE$4:$CH$43, $B181)&gt;0, $B181, "")</f>
        <v/>
      </c>
      <c r="Y181" s="9" t="str">
        <f t="shared" si="25"/>
        <v/>
      </c>
      <c r="Z181" s="9" t="str">
        <f t="shared" si="26"/>
        <v/>
      </c>
    </row>
    <row r="182" spans="1:26" x14ac:dyDescent="0.25">
      <c r="A182" s="24"/>
      <c r="B182" s="135"/>
      <c r="C182" s="136"/>
      <c r="D182" s="137"/>
      <c r="E182" s="138"/>
      <c r="F182" s="139"/>
      <c r="G182" s="140"/>
      <c r="H182" s="141"/>
      <c r="I182" s="118"/>
      <c r="J182" s="150" t="str">
        <f t="shared" si="18"/>
        <v/>
      </c>
      <c r="K182" s="24"/>
      <c r="M182" s="11" t="b">
        <f t="shared" si="19"/>
        <v>0</v>
      </c>
      <c r="N182" s="9" t="str">
        <f t="shared" si="20"/>
        <v/>
      </c>
      <c r="O182" s="9" t="str">
        <f t="shared" si="21"/>
        <v/>
      </c>
      <c r="P182" s="9" t="str">
        <f t="shared" si="22"/>
        <v/>
      </c>
      <c r="R182" s="9">
        <v>174</v>
      </c>
      <c r="T182" s="9" t="str">
        <f t="shared" si="23"/>
        <v/>
      </c>
      <c r="V182" s="9" t="str">
        <f t="shared" si="24"/>
        <v/>
      </c>
      <c r="X182" s="9" t="str">
        <f>IF(COUNTIF('Required Materials'!$BE$4:$CH$43, $B182)&gt;0, $B182, "")</f>
        <v/>
      </c>
      <c r="Y182" s="9" t="str">
        <f t="shared" si="25"/>
        <v/>
      </c>
      <c r="Z182" s="9" t="str">
        <f t="shared" si="26"/>
        <v/>
      </c>
    </row>
    <row r="183" spans="1:26" x14ac:dyDescent="0.25">
      <c r="A183" s="24"/>
      <c r="B183" s="135"/>
      <c r="C183" s="136"/>
      <c r="D183" s="137"/>
      <c r="E183" s="138"/>
      <c r="F183" s="139"/>
      <c r="G183" s="140"/>
      <c r="H183" s="141"/>
      <c r="I183" s="118"/>
      <c r="J183" s="150" t="str">
        <f t="shared" si="18"/>
        <v/>
      </c>
      <c r="K183" s="24"/>
      <c r="M183" s="11" t="b">
        <f t="shared" si="19"/>
        <v>0</v>
      </c>
      <c r="N183" s="9" t="str">
        <f t="shared" si="20"/>
        <v/>
      </c>
      <c r="O183" s="9" t="str">
        <f t="shared" si="21"/>
        <v/>
      </c>
      <c r="P183" s="9" t="str">
        <f t="shared" si="22"/>
        <v/>
      </c>
      <c r="R183" s="9">
        <v>175</v>
      </c>
      <c r="T183" s="9" t="str">
        <f t="shared" si="23"/>
        <v/>
      </c>
      <c r="V183" s="9" t="str">
        <f t="shared" si="24"/>
        <v/>
      </c>
      <c r="X183" s="9" t="str">
        <f>IF(COUNTIF('Required Materials'!$BE$4:$CH$43, $B183)&gt;0, $B183, "")</f>
        <v/>
      </c>
      <c r="Y183" s="9" t="str">
        <f t="shared" si="25"/>
        <v/>
      </c>
      <c r="Z183" s="9" t="str">
        <f t="shared" si="26"/>
        <v/>
      </c>
    </row>
    <row r="184" spans="1:26" x14ac:dyDescent="0.25">
      <c r="A184" s="24"/>
      <c r="B184" s="135"/>
      <c r="C184" s="136"/>
      <c r="D184" s="137"/>
      <c r="E184" s="138"/>
      <c r="F184" s="139"/>
      <c r="G184" s="140"/>
      <c r="H184" s="141"/>
      <c r="I184" s="118"/>
      <c r="J184" s="150" t="str">
        <f t="shared" si="18"/>
        <v/>
      </c>
      <c r="K184" s="24"/>
      <c r="M184" s="11" t="b">
        <f t="shared" si="19"/>
        <v>0</v>
      </c>
      <c r="N184" s="9" t="str">
        <f t="shared" si="20"/>
        <v/>
      </c>
      <c r="O184" s="9" t="str">
        <f t="shared" si="21"/>
        <v/>
      </c>
      <c r="P184" s="9" t="str">
        <f t="shared" si="22"/>
        <v/>
      </c>
      <c r="R184" s="9">
        <v>176</v>
      </c>
      <c r="T184" s="9" t="str">
        <f t="shared" si="23"/>
        <v/>
      </c>
      <c r="V184" s="9" t="str">
        <f t="shared" si="24"/>
        <v/>
      </c>
      <c r="X184" s="9" t="str">
        <f>IF(COUNTIF('Required Materials'!$BE$4:$CH$43, $B184)&gt;0, $B184, "")</f>
        <v/>
      </c>
      <c r="Y184" s="9" t="str">
        <f t="shared" si="25"/>
        <v/>
      </c>
      <c r="Z184" s="9" t="str">
        <f t="shared" si="26"/>
        <v/>
      </c>
    </row>
    <row r="185" spans="1:26" x14ac:dyDescent="0.25">
      <c r="A185" s="24"/>
      <c r="B185" s="135"/>
      <c r="C185" s="136"/>
      <c r="D185" s="137"/>
      <c r="E185" s="138"/>
      <c r="F185" s="139"/>
      <c r="G185" s="140"/>
      <c r="H185" s="141"/>
      <c r="I185" s="118"/>
      <c r="J185" s="150" t="str">
        <f t="shared" si="18"/>
        <v/>
      </c>
      <c r="K185" s="24"/>
      <c r="M185" s="11" t="b">
        <f t="shared" si="19"/>
        <v>0</v>
      </c>
      <c r="N185" s="9" t="str">
        <f t="shared" si="20"/>
        <v/>
      </c>
      <c r="O185" s="9" t="str">
        <f t="shared" si="21"/>
        <v/>
      </c>
      <c r="P185" s="9" t="str">
        <f t="shared" si="22"/>
        <v/>
      </c>
      <c r="R185" s="9">
        <v>177</v>
      </c>
      <c r="T185" s="9" t="str">
        <f t="shared" si="23"/>
        <v/>
      </c>
      <c r="V185" s="9" t="str">
        <f t="shared" si="24"/>
        <v/>
      </c>
      <c r="X185" s="9" t="str">
        <f>IF(COUNTIF('Required Materials'!$BE$4:$CH$43, $B185)&gt;0, $B185, "")</f>
        <v/>
      </c>
      <c r="Y185" s="9" t="str">
        <f t="shared" si="25"/>
        <v/>
      </c>
      <c r="Z185" s="9" t="str">
        <f t="shared" si="26"/>
        <v/>
      </c>
    </row>
    <row r="186" spans="1:26" x14ac:dyDescent="0.25">
      <c r="A186" s="24"/>
      <c r="B186" s="135"/>
      <c r="C186" s="136"/>
      <c r="D186" s="137"/>
      <c r="E186" s="138"/>
      <c r="F186" s="139"/>
      <c r="G186" s="140"/>
      <c r="H186" s="141"/>
      <c r="I186" s="118"/>
      <c r="J186" s="150" t="str">
        <f t="shared" si="18"/>
        <v/>
      </c>
      <c r="K186" s="24"/>
      <c r="M186" s="11" t="b">
        <f t="shared" si="19"/>
        <v>0</v>
      </c>
      <c r="N186" s="9" t="str">
        <f t="shared" si="20"/>
        <v/>
      </c>
      <c r="O186" s="9" t="str">
        <f t="shared" si="21"/>
        <v/>
      </c>
      <c r="P186" s="9" t="str">
        <f t="shared" si="22"/>
        <v/>
      </c>
      <c r="R186" s="9">
        <v>178</v>
      </c>
      <c r="T186" s="9" t="str">
        <f t="shared" si="23"/>
        <v/>
      </c>
      <c r="V186" s="9" t="str">
        <f t="shared" si="24"/>
        <v/>
      </c>
      <c r="X186" s="9" t="str">
        <f>IF(COUNTIF('Required Materials'!$BE$4:$CH$43, $B186)&gt;0, $B186, "")</f>
        <v/>
      </c>
      <c r="Y186" s="9" t="str">
        <f t="shared" si="25"/>
        <v/>
      </c>
      <c r="Z186" s="9" t="str">
        <f t="shared" si="26"/>
        <v/>
      </c>
    </row>
    <row r="187" spans="1:26" x14ac:dyDescent="0.25">
      <c r="A187" s="24"/>
      <c r="B187" s="135"/>
      <c r="C187" s="136"/>
      <c r="D187" s="137"/>
      <c r="E187" s="138"/>
      <c r="F187" s="139"/>
      <c r="G187" s="140"/>
      <c r="H187" s="141"/>
      <c r="I187" s="118"/>
      <c r="J187" s="150" t="str">
        <f t="shared" si="18"/>
        <v/>
      </c>
      <c r="K187" s="24"/>
      <c r="M187" s="11" t="b">
        <f t="shared" si="19"/>
        <v>0</v>
      </c>
      <c r="N187" s="9" t="str">
        <f t="shared" si="20"/>
        <v/>
      </c>
      <c r="O187" s="9" t="str">
        <f t="shared" si="21"/>
        <v/>
      </c>
      <c r="P187" s="9" t="str">
        <f t="shared" si="22"/>
        <v/>
      </c>
      <c r="R187" s="9">
        <v>179</v>
      </c>
      <c r="T187" s="9" t="str">
        <f t="shared" si="23"/>
        <v/>
      </c>
      <c r="V187" s="9" t="str">
        <f t="shared" si="24"/>
        <v/>
      </c>
      <c r="X187" s="9" t="str">
        <f>IF(COUNTIF('Required Materials'!$BE$4:$CH$43, $B187)&gt;0, $B187, "")</f>
        <v/>
      </c>
      <c r="Y187" s="9" t="str">
        <f t="shared" si="25"/>
        <v/>
      </c>
      <c r="Z187" s="9" t="str">
        <f t="shared" si="26"/>
        <v/>
      </c>
    </row>
    <row r="188" spans="1:26" x14ac:dyDescent="0.25">
      <c r="A188" s="24"/>
      <c r="B188" s="135"/>
      <c r="C188" s="136"/>
      <c r="D188" s="137"/>
      <c r="E188" s="138"/>
      <c r="F188" s="139"/>
      <c r="G188" s="140"/>
      <c r="H188" s="141"/>
      <c r="I188" s="118"/>
      <c r="J188" s="150" t="str">
        <f t="shared" si="18"/>
        <v/>
      </c>
      <c r="K188" s="24"/>
      <c r="M188" s="11" t="b">
        <f t="shared" si="19"/>
        <v>0</v>
      </c>
      <c r="N188" s="9" t="str">
        <f t="shared" si="20"/>
        <v/>
      </c>
      <c r="O188" s="9" t="str">
        <f t="shared" si="21"/>
        <v/>
      </c>
      <c r="P188" s="9" t="str">
        <f t="shared" si="22"/>
        <v/>
      </c>
      <c r="R188" s="9">
        <v>180</v>
      </c>
      <c r="T188" s="9" t="str">
        <f t="shared" si="23"/>
        <v/>
      </c>
      <c r="V188" s="9" t="str">
        <f t="shared" si="24"/>
        <v/>
      </c>
      <c r="X188" s="9" t="str">
        <f>IF(COUNTIF('Required Materials'!$BE$4:$CH$43, $B188)&gt;0, $B188, "")</f>
        <v/>
      </c>
      <c r="Y188" s="9" t="str">
        <f t="shared" si="25"/>
        <v/>
      </c>
      <c r="Z188" s="9" t="str">
        <f t="shared" si="26"/>
        <v/>
      </c>
    </row>
    <row r="189" spans="1:26" x14ac:dyDescent="0.25">
      <c r="A189" s="24"/>
      <c r="B189" s="135"/>
      <c r="C189" s="136"/>
      <c r="D189" s="137"/>
      <c r="E189" s="138"/>
      <c r="F189" s="139"/>
      <c r="G189" s="140"/>
      <c r="H189" s="141"/>
      <c r="I189" s="118"/>
      <c r="J189" s="150" t="str">
        <f t="shared" si="18"/>
        <v/>
      </c>
      <c r="K189" s="24"/>
      <c r="M189" s="11" t="b">
        <f t="shared" si="19"/>
        <v>0</v>
      </c>
      <c r="N189" s="9" t="str">
        <f t="shared" si="20"/>
        <v/>
      </c>
      <c r="O189" s="9" t="str">
        <f t="shared" si="21"/>
        <v/>
      </c>
      <c r="P189" s="9" t="str">
        <f t="shared" si="22"/>
        <v/>
      </c>
      <c r="R189" s="9">
        <v>181</v>
      </c>
      <c r="T189" s="9" t="str">
        <f t="shared" si="23"/>
        <v/>
      </c>
      <c r="V189" s="9" t="str">
        <f t="shared" si="24"/>
        <v/>
      </c>
      <c r="X189" s="9" t="str">
        <f>IF(COUNTIF('Required Materials'!$BE$4:$CH$43, $B189)&gt;0, $B189, "")</f>
        <v/>
      </c>
      <c r="Y189" s="9" t="str">
        <f t="shared" si="25"/>
        <v/>
      </c>
      <c r="Z189" s="9" t="str">
        <f t="shared" si="26"/>
        <v/>
      </c>
    </row>
    <row r="190" spans="1:26" x14ac:dyDescent="0.25">
      <c r="A190" s="24"/>
      <c r="B190" s="135"/>
      <c r="C190" s="136"/>
      <c r="D190" s="137"/>
      <c r="E190" s="138"/>
      <c r="F190" s="139"/>
      <c r="G190" s="140"/>
      <c r="H190" s="141"/>
      <c r="I190" s="118"/>
      <c r="J190" s="150" t="str">
        <f t="shared" si="18"/>
        <v/>
      </c>
      <c r="K190" s="24"/>
      <c r="M190" s="11" t="b">
        <f t="shared" si="19"/>
        <v>0</v>
      </c>
      <c r="N190" s="9" t="str">
        <f t="shared" si="20"/>
        <v/>
      </c>
      <c r="O190" s="9" t="str">
        <f t="shared" si="21"/>
        <v/>
      </c>
      <c r="P190" s="9" t="str">
        <f t="shared" si="22"/>
        <v/>
      </c>
      <c r="R190" s="9">
        <v>182</v>
      </c>
      <c r="T190" s="9" t="str">
        <f t="shared" si="23"/>
        <v/>
      </c>
      <c r="V190" s="9" t="str">
        <f t="shared" si="24"/>
        <v/>
      </c>
      <c r="X190" s="9" t="str">
        <f>IF(COUNTIF('Required Materials'!$BE$4:$CH$43, $B190)&gt;0, $B190, "")</f>
        <v/>
      </c>
      <c r="Y190" s="9" t="str">
        <f t="shared" si="25"/>
        <v/>
      </c>
      <c r="Z190" s="9" t="str">
        <f t="shared" si="26"/>
        <v/>
      </c>
    </row>
    <row r="191" spans="1:26" x14ac:dyDescent="0.25">
      <c r="A191" s="24"/>
      <c r="B191" s="135"/>
      <c r="C191" s="136"/>
      <c r="D191" s="137"/>
      <c r="E191" s="138"/>
      <c r="F191" s="139"/>
      <c r="G191" s="140"/>
      <c r="H191" s="141"/>
      <c r="I191" s="118"/>
      <c r="J191" s="150" t="str">
        <f t="shared" si="18"/>
        <v/>
      </c>
      <c r="K191" s="24"/>
      <c r="M191" s="11" t="b">
        <f t="shared" si="19"/>
        <v>0</v>
      </c>
      <c r="N191" s="9" t="str">
        <f t="shared" si="20"/>
        <v/>
      </c>
      <c r="O191" s="9" t="str">
        <f t="shared" si="21"/>
        <v/>
      </c>
      <c r="P191" s="9" t="str">
        <f t="shared" si="22"/>
        <v/>
      </c>
      <c r="R191" s="9">
        <v>183</v>
      </c>
      <c r="T191" s="9" t="str">
        <f t="shared" si="23"/>
        <v/>
      </c>
      <c r="V191" s="9" t="str">
        <f t="shared" si="24"/>
        <v/>
      </c>
      <c r="X191" s="9" t="str">
        <f>IF(COUNTIF('Required Materials'!$BE$4:$CH$43, $B191)&gt;0, $B191, "")</f>
        <v/>
      </c>
      <c r="Y191" s="9" t="str">
        <f t="shared" si="25"/>
        <v/>
      </c>
      <c r="Z191" s="9" t="str">
        <f t="shared" si="26"/>
        <v/>
      </c>
    </row>
    <row r="192" spans="1:26" x14ac:dyDescent="0.25">
      <c r="A192" s="24"/>
      <c r="B192" s="135"/>
      <c r="C192" s="136"/>
      <c r="D192" s="137"/>
      <c r="E192" s="138"/>
      <c r="F192" s="139"/>
      <c r="G192" s="140"/>
      <c r="H192" s="141"/>
      <c r="I192" s="118"/>
      <c r="J192" s="150" t="str">
        <f t="shared" si="18"/>
        <v/>
      </c>
      <c r="K192" s="24"/>
      <c r="M192" s="11" t="b">
        <f t="shared" si="19"/>
        <v>0</v>
      </c>
      <c r="N192" s="9" t="str">
        <f t="shared" si="20"/>
        <v/>
      </c>
      <c r="O192" s="9" t="str">
        <f t="shared" si="21"/>
        <v/>
      </c>
      <c r="P192" s="9" t="str">
        <f t="shared" si="22"/>
        <v/>
      </c>
      <c r="R192" s="9">
        <v>184</v>
      </c>
      <c r="T192" s="9" t="str">
        <f t="shared" si="23"/>
        <v/>
      </c>
      <c r="V192" s="9" t="str">
        <f t="shared" si="24"/>
        <v/>
      </c>
      <c r="X192" s="9" t="str">
        <f>IF(COUNTIF('Required Materials'!$BE$4:$CH$43, $B192)&gt;0, $B192, "")</f>
        <v/>
      </c>
      <c r="Y192" s="9" t="str">
        <f t="shared" si="25"/>
        <v/>
      </c>
      <c r="Z192" s="9" t="str">
        <f t="shared" si="26"/>
        <v/>
      </c>
    </row>
    <row r="193" spans="1:26" x14ac:dyDescent="0.25">
      <c r="A193" s="24"/>
      <c r="B193" s="135"/>
      <c r="C193" s="136"/>
      <c r="D193" s="137"/>
      <c r="E193" s="138"/>
      <c r="F193" s="139"/>
      <c r="G193" s="140"/>
      <c r="H193" s="141"/>
      <c r="I193" s="118"/>
      <c r="J193" s="150" t="str">
        <f t="shared" si="18"/>
        <v/>
      </c>
      <c r="K193" s="24"/>
      <c r="M193" s="11" t="b">
        <f t="shared" si="19"/>
        <v>0</v>
      </c>
      <c r="N193" s="9" t="str">
        <f t="shared" si="20"/>
        <v/>
      </c>
      <c r="O193" s="9" t="str">
        <f t="shared" si="21"/>
        <v/>
      </c>
      <c r="P193" s="9" t="str">
        <f t="shared" si="22"/>
        <v/>
      </c>
      <c r="R193" s="9">
        <v>185</v>
      </c>
      <c r="T193" s="9" t="str">
        <f t="shared" si="23"/>
        <v/>
      </c>
      <c r="V193" s="9" t="str">
        <f t="shared" si="24"/>
        <v/>
      </c>
      <c r="X193" s="9" t="str">
        <f>IF(COUNTIF('Required Materials'!$BE$4:$CH$43, $B193)&gt;0, $B193, "")</f>
        <v/>
      </c>
      <c r="Y193" s="9" t="str">
        <f t="shared" si="25"/>
        <v/>
      </c>
      <c r="Z193" s="9" t="str">
        <f t="shared" si="26"/>
        <v/>
      </c>
    </row>
    <row r="194" spans="1:26" x14ac:dyDescent="0.25">
      <c r="A194" s="24"/>
      <c r="B194" s="135"/>
      <c r="C194" s="136"/>
      <c r="D194" s="137"/>
      <c r="E194" s="138"/>
      <c r="F194" s="139"/>
      <c r="G194" s="140"/>
      <c r="H194" s="141"/>
      <c r="I194" s="118"/>
      <c r="J194" s="150" t="str">
        <f t="shared" si="18"/>
        <v/>
      </c>
      <c r="K194" s="24"/>
      <c r="M194" s="11" t="b">
        <f t="shared" si="19"/>
        <v>0</v>
      </c>
      <c r="N194" s="9" t="str">
        <f t="shared" si="20"/>
        <v/>
      </c>
      <c r="O194" s="9" t="str">
        <f t="shared" si="21"/>
        <v/>
      </c>
      <c r="P194" s="9" t="str">
        <f t="shared" si="22"/>
        <v/>
      </c>
      <c r="R194" s="9">
        <v>186</v>
      </c>
      <c r="T194" s="9" t="str">
        <f t="shared" si="23"/>
        <v/>
      </c>
      <c r="V194" s="9" t="str">
        <f t="shared" si="24"/>
        <v/>
      </c>
      <c r="X194" s="9" t="str">
        <f>IF(COUNTIF('Required Materials'!$BE$4:$CH$43, $B194)&gt;0, $B194, "")</f>
        <v/>
      </c>
      <c r="Y194" s="9" t="str">
        <f t="shared" si="25"/>
        <v/>
      </c>
      <c r="Z194" s="9" t="str">
        <f t="shared" si="26"/>
        <v/>
      </c>
    </row>
    <row r="195" spans="1:26" x14ac:dyDescent="0.25">
      <c r="A195" s="24"/>
      <c r="B195" s="135"/>
      <c r="C195" s="136"/>
      <c r="D195" s="137"/>
      <c r="E195" s="138"/>
      <c r="F195" s="139"/>
      <c r="G195" s="140"/>
      <c r="H195" s="141"/>
      <c r="I195" s="118"/>
      <c r="J195" s="150" t="str">
        <f t="shared" si="18"/>
        <v/>
      </c>
      <c r="K195" s="24"/>
      <c r="M195" s="11" t="b">
        <f t="shared" si="19"/>
        <v>0</v>
      </c>
      <c r="N195" s="9" t="str">
        <f t="shared" si="20"/>
        <v/>
      </c>
      <c r="O195" s="9" t="str">
        <f t="shared" si="21"/>
        <v/>
      </c>
      <c r="P195" s="9" t="str">
        <f t="shared" si="22"/>
        <v/>
      </c>
      <c r="R195" s="9">
        <v>187</v>
      </c>
      <c r="T195" s="9" t="str">
        <f t="shared" si="23"/>
        <v/>
      </c>
      <c r="V195" s="9" t="str">
        <f t="shared" si="24"/>
        <v/>
      </c>
      <c r="X195" s="9" t="str">
        <f>IF(COUNTIF('Required Materials'!$BE$4:$CH$43, $B195)&gt;0, $B195, "")</f>
        <v/>
      </c>
      <c r="Y195" s="9" t="str">
        <f t="shared" si="25"/>
        <v/>
      </c>
      <c r="Z195" s="9" t="str">
        <f t="shared" si="26"/>
        <v/>
      </c>
    </row>
    <row r="196" spans="1:26" x14ac:dyDescent="0.25">
      <c r="A196" s="24"/>
      <c r="B196" s="135"/>
      <c r="C196" s="136"/>
      <c r="D196" s="137"/>
      <c r="E196" s="138"/>
      <c r="F196" s="139"/>
      <c r="G196" s="140"/>
      <c r="H196" s="141"/>
      <c r="I196" s="118"/>
      <c r="J196" s="150" t="str">
        <f t="shared" si="18"/>
        <v/>
      </c>
      <c r="K196" s="24"/>
      <c r="M196" s="11" t="b">
        <f t="shared" si="19"/>
        <v>0</v>
      </c>
      <c r="N196" s="9" t="str">
        <f t="shared" si="20"/>
        <v/>
      </c>
      <c r="O196" s="9" t="str">
        <f t="shared" si="21"/>
        <v/>
      </c>
      <c r="P196" s="9" t="str">
        <f t="shared" si="22"/>
        <v/>
      </c>
      <c r="R196" s="9">
        <v>188</v>
      </c>
      <c r="T196" s="9" t="str">
        <f t="shared" si="23"/>
        <v/>
      </c>
      <c r="V196" s="9" t="str">
        <f t="shared" si="24"/>
        <v/>
      </c>
      <c r="X196" s="9" t="str">
        <f>IF(COUNTIF('Required Materials'!$BE$4:$CH$43, $B196)&gt;0, $B196, "")</f>
        <v/>
      </c>
      <c r="Y196" s="9" t="str">
        <f t="shared" si="25"/>
        <v/>
      </c>
      <c r="Z196" s="9" t="str">
        <f t="shared" si="26"/>
        <v/>
      </c>
    </row>
    <row r="197" spans="1:26" x14ac:dyDescent="0.25">
      <c r="A197" s="24"/>
      <c r="B197" s="135"/>
      <c r="C197" s="136"/>
      <c r="D197" s="137"/>
      <c r="E197" s="138"/>
      <c r="F197" s="139"/>
      <c r="G197" s="140"/>
      <c r="H197" s="141"/>
      <c r="I197" s="118"/>
      <c r="J197" s="150" t="str">
        <f t="shared" si="18"/>
        <v/>
      </c>
      <c r="K197" s="24"/>
      <c r="M197" s="11" t="b">
        <f t="shared" si="19"/>
        <v>0</v>
      </c>
      <c r="N197" s="9" t="str">
        <f t="shared" si="20"/>
        <v/>
      </c>
      <c r="O197" s="9" t="str">
        <f t="shared" si="21"/>
        <v/>
      </c>
      <c r="P197" s="9" t="str">
        <f t="shared" si="22"/>
        <v/>
      </c>
      <c r="R197" s="9">
        <v>189</v>
      </c>
      <c r="T197" s="9" t="str">
        <f t="shared" si="23"/>
        <v/>
      </c>
      <c r="V197" s="9" t="str">
        <f t="shared" si="24"/>
        <v/>
      </c>
      <c r="X197" s="9" t="str">
        <f>IF(COUNTIF('Required Materials'!$BE$4:$CH$43, $B197)&gt;0, $B197, "")</f>
        <v/>
      </c>
      <c r="Y197" s="9" t="str">
        <f t="shared" si="25"/>
        <v/>
      </c>
      <c r="Z197" s="9" t="str">
        <f t="shared" si="26"/>
        <v/>
      </c>
    </row>
    <row r="198" spans="1:26" x14ac:dyDescent="0.25">
      <c r="A198" s="24"/>
      <c r="B198" s="135"/>
      <c r="C198" s="136"/>
      <c r="D198" s="137"/>
      <c r="E198" s="138"/>
      <c r="F198" s="139"/>
      <c r="G198" s="140"/>
      <c r="H198" s="141"/>
      <c r="I198" s="118"/>
      <c r="J198" s="150" t="str">
        <f t="shared" si="18"/>
        <v/>
      </c>
      <c r="K198" s="24"/>
      <c r="M198" s="11" t="b">
        <f t="shared" si="19"/>
        <v>0</v>
      </c>
      <c r="N198" s="9" t="str">
        <f t="shared" si="20"/>
        <v/>
      </c>
      <c r="O198" s="9" t="str">
        <f t="shared" si="21"/>
        <v/>
      </c>
      <c r="P198" s="9" t="str">
        <f t="shared" si="22"/>
        <v/>
      </c>
      <c r="R198" s="9">
        <v>190</v>
      </c>
      <c r="T198" s="9" t="str">
        <f t="shared" si="23"/>
        <v/>
      </c>
      <c r="V198" s="9" t="str">
        <f t="shared" si="24"/>
        <v/>
      </c>
      <c r="X198" s="9" t="str">
        <f>IF(COUNTIF('Required Materials'!$BE$4:$CH$43, $B198)&gt;0, $B198, "")</f>
        <v/>
      </c>
      <c r="Y198" s="9" t="str">
        <f t="shared" si="25"/>
        <v/>
      </c>
      <c r="Z198" s="9" t="str">
        <f t="shared" si="26"/>
        <v/>
      </c>
    </row>
    <row r="199" spans="1:26" x14ac:dyDescent="0.25">
      <c r="A199" s="24"/>
      <c r="B199" s="135"/>
      <c r="C199" s="136"/>
      <c r="D199" s="137"/>
      <c r="E199" s="138"/>
      <c r="F199" s="139"/>
      <c r="G199" s="140"/>
      <c r="H199" s="141"/>
      <c r="I199" s="118"/>
      <c r="J199" s="150" t="str">
        <f t="shared" si="18"/>
        <v/>
      </c>
      <c r="K199" s="24"/>
      <c r="M199" s="11" t="b">
        <f t="shared" si="19"/>
        <v>0</v>
      </c>
      <c r="N199" s="9" t="str">
        <f t="shared" si="20"/>
        <v/>
      </c>
      <c r="O199" s="9" t="str">
        <f t="shared" si="21"/>
        <v/>
      </c>
      <c r="P199" s="9" t="str">
        <f t="shared" si="22"/>
        <v/>
      </c>
      <c r="R199" s="9">
        <v>191</v>
      </c>
      <c r="T199" s="9" t="str">
        <f t="shared" si="23"/>
        <v/>
      </c>
      <c r="V199" s="9" t="str">
        <f t="shared" si="24"/>
        <v/>
      </c>
      <c r="X199" s="9" t="str">
        <f>IF(COUNTIF('Required Materials'!$BE$4:$CH$43, $B199)&gt;0, $B199, "")</f>
        <v/>
      </c>
      <c r="Y199" s="9" t="str">
        <f t="shared" si="25"/>
        <v/>
      </c>
      <c r="Z199" s="9" t="str">
        <f t="shared" si="26"/>
        <v/>
      </c>
    </row>
    <row r="200" spans="1:26" x14ac:dyDescent="0.25">
      <c r="A200" s="24"/>
      <c r="B200" s="135"/>
      <c r="C200" s="136"/>
      <c r="D200" s="137"/>
      <c r="E200" s="138"/>
      <c r="F200" s="139"/>
      <c r="G200" s="140"/>
      <c r="H200" s="141"/>
      <c r="I200" s="118"/>
      <c r="J200" s="150" t="str">
        <f t="shared" si="18"/>
        <v/>
      </c>
      <c r="K200" s="24"/>
      <c r="M200" s="11" t="b">
        <f t="shared" si="19"/>
        <v>0</v>
      </c>
      <c r="N200" s="9" t="str">
        <f t="shared" si="20"/>
        <v/>
      </c>
      <c r="O200" s="9" t="str">
        <f t="shared" si="21"/>
        <v/>
      </c>
      <c r="P200" s="9" t="str">
        <f t="shared" si="22"/>
        <v/>
      </c>
      <c r="R200" s="9">
        <v>192</v>
      </c>
      <c r="T200" s="9" t="str">
        <f t="shared" si="23"/>
        <v/>
      </c>
      <c r="V200" s="9" t="str">
        <f t="shared" si="24"/>
        <v/>
      </c>
      <c r="X200" s="9" t="str">
        <f>IF(COUNTIF('Required Materials'!$BE$4:$CH$43, $B200)&gt;0, $B200, "")</f>
        <v/>
      </c>
      <c r="Y200" s="9" t="str">
        <f t="shared" si="25"/>
        <v/>
      </c>
      <c r="Z200" s="9" t="str">
        <f t="shared" si="26"/>
        <v/>
      </c>
    </row>
    <row r="201" spans="1:26" x14ac:dyDescent="0.25">
      <c r="A201" s="24"/>
      <c r="B201" s="135"/>
      <c r="C201" s="136"/>
      <c r="D201" s="137"/>
      <c r="E201" s="138"/>
      <c r="F201" s="139"/>
      <c r="G201" s="140"/>
      <c r="H201" s="141"/>
      <c r="I201" s="118"/>
      <c r="J201" s="150" t="str">
        <f t="shared" ref="J201:J264" si="27">IF(COUNTIF($B$9:$B$2508, B201)&gt;1, $M$2, IF(M201=TRUE, $M$3, ""))</f>
        <v/>
      </c>
      <c r="K201" s="24"/>
      <c r="M201" s="11" t="b">
        <f t="shared" si="19"/>
        <v>0</v>
      </c>
      <c r="N201" s="9" t="str">
        <f t="shared" si="20"/>
        <v/>
      </c>
      <c r="O201" s="9" t="str">
        <f t="shared" si="21"/>
        <v/>
      </c>
      <c r="P201" s="9" t="str">
        <f t="shared" si="22"/>
        <v/>
      </c>
      <c r="R201" s="9">
        <v>193</v>
      </c>
      <c r="T201" s="9" t="str">
        <f t="shared" si="23"/>
        <v/>
      </c>
      <c r="V201" s="9" t="str">
        <f t="shared" si="24"/>
        <v/>
      </c>
      <c r="X201" s="9" t="str">
        <f>IF(COUNTIF('Required Materials'!$BE$4:$CH$43, $B201)&gt;0, $B201, "")</f>
        <v/>
      </c>
      <c r="Y201" s="9" t="str">
        <f t="shared" si="25"/>
        <v/>
      </c>
      <c r="Z201" s="9" t="str">
        <f t="shared" si="26"/>
        <v/>
      </c>
    </row>
    <row r="202" spans="1:26" x14ac:dyDescent="0.25">
      <c r="A202" s="24"/>
      <c r="B202" s="135"/>
      <c r="C202" s="136"/>
      <c r="D202" s="137"/>
      <c r="E202" s="138"/>
      <c r="F202" s="139"/>
      <c r="G202" s="140"/>
      <c r="H202" s="141"/>
      <c r="I202" s="118"/>
      <c r="J202" s="150" t="str">
        <f t="shared" si="27"/>
        <v/>
      </c>
      <c r="K202" s="24"/>
      <c r="M202" s="11" t="b">
        <f t="shared" ref="M202:M265" si="28">IF(AND(COUNTIF(C202:H202, "")&lt;6, B202=""), TRUE, FALSE)</f>
        <v>0</v>
      </c>
      <c r="N202" s="9" t="str">
        <f t="shared" ref="N202:N265" si="29">IF(B202="", "", COUNTIF($O$9:$O$2508, "&lt;"&amp;O202))</f>
        <v/>
      </c>
      <c r="O202" s="9" t="str">
        <f t="shared" ref="O202:O265" si="30">IF(B202="", "", IF(ISNUMBER(B202)=TRUE, CONCATENATE("A", B202), B202))</f>
        <v/>
      </c>
      <c r="P202" s="9" t="str">
        <f t="shared" ref="P202:P265" si="31">IF(N202="", "", RANK(N202, $N$9:$N$2508, 1))</f>
        <v/>
      </c>
      <c r="R202" s="9">
        <v>194</v>
      </c>
      <c r="T202" s="9" t="str">
        <f t="shared" ref="T202:T265" si="32">IF(P202="", "", IFERROR(INDEX($B$9:$B$2508, MATCH(R202, $P$9:$P$2508, 0)), ""))</f>
        <v/>
      </c>
      <c r="V202" s="9" t="str">
        <f t="shared" ref="V202:V265" si="33">IF(B202="", "", IF(D202=$M$5, "A", "P"))</f>
        <v/>
      </c>
      <c r="X202" s="9" t="str">
        <f>IF(COUNTIF('Required Materials'!$BE$4:$CH$43, $B202)&gt;0, $B202, "")</f>
        <v/>
      </c>
      <c r="Y202" s="9" t="str">
        <f t="shared" ref="Y202:Y265" si="34">IF(X202="", "", IFERROR(INDEX($R$9:$R$2508, MATCH(X202, $T$9:$T$2508, 0)), ""))</f>
        <v/>
      </c>
      <c r="Z202" s="9" t="str">
        <f t="shared" ref="Z202:Z265" si="35">IF(Y202="", "", RANK($Y202, $Y$9:$Y$2508, 1))</f>
        <v/>
      </c>
    </row>
    <row r="203" spans="1:26" x14ac:dyDescent="0.25">
      <c r="A203" s="24"/>
      <c r="B203" s="135"/>
      <c r="C203" s="136"/>
      <c r="D203" s="137"/>
      <c r="E203" s="138"/>
      <c r="F203" s="139"/>
      <c r="G203" s="140"/>
      <c r="H203" s="141"/>
      <c r="I203" s="118"/>
      <c r="J203" s="150" t="str">
        <f t="shared" si="27"/>
        <v/>
      </c>
      <c r="K203" s="24"/>
      <c r="M203" s="11" t="b">
        <f t="shared" si="28"/>
        <v>0</v>
      </c>
      <c r="N203" s="9" t="str">
        <f t="shared" si="29"/>
        <v/>
      </c>
      <c r="O203" s="9" t="str">
        <f t="shared" si="30"/>
        <v/>
      </c>
      <c r="P203" s="9" t="str">
        <f t="shared" si="31"/>
        <v/>
      </c>
      <c r="R203" s="9">
        <v>195</v>
      </c>
      <c r="T203" s="9" t="str">
        <f t="shared" si="32"/>
        <v/>
      </c>
      <c r="V203" s="9" t="str">
        <f t="shared" si="33"/>
        <v/>
      </c>
      <c r="X203" s="9" t="str">
        <f>IF(COUNTIF('Required Materials'!$BE$4:$CH$43, $B203)&gt;0, $B203, "")</f>
        <v/>
      </c>
      <c r="Y203" s="9" t="str">
        <f t="shared" si="34"/>
        <v/>
      </c>
      <c r="Z203" s="9" t="str">
        <f t="shared" si="35"/>
        <v/>
      </c>
    </row>
    <row r="204" spans="1:26" x14ac:dyDescent="0.25">
      <c r="A204" s="24"/>
      <c r="B204" s="135"/>
      <c r="C204" s="136"/>
      <c r="D204" s="137"/>
      <c r="E204" s="138"/>
      <c r="F204" s="139"/>
      <c r="G204" s="140"/>
      <c r="H204" s="141"/>
      <c r="I204" s="118"/>
      <c r="J204" s="150" t="str">
        <f t="shared" si="27"/>
        <v/>
      </c>
      <c r="K204" s="24"/>
      <c r="M204" s="11" t="b">
        <f t="shared" si="28"/>
        <v>0</v>
      </c>
      <c r="N204" s="9" t="str">
        <f t="shared" si="29"/>
        <v/>
      </c>
      <c r="O204" s="9" t="str">
        <f t="shared" si="30"/>
        <v/>
      </c>
      <c r="P204" s="9" t="str">
        <f t="shared" si="31"/>
        <v/>
      </c>
      <c r="R204" s="9">
        <v>196</v>
      </c>
      <c r="T204" s="9" t="str">
        <f t="shared" si="32"/>
        <v/>
      </c>
      <c r="V204" s="9" t="str">
        <f t="shared" si="33"/>
        <v/>
      </c>
      <c r="X204" s="9" t="str">
        <f>IF(COUNTIF('Required Materials'!$BE$4:$CH$43, $B204)&gt;0, $B204, "")</f>
        <v/>
      </c>
      <c r="Y204" s="9" t="str">
        <f t="shared" si="34"/>
        <v/>
      </c>
      <c r="Z204" s="9" t="str">
        <f t="shared" si="35"/>
        <v/>
      </c>
    </row>
    <row r="205" spans="1:26" x14ac:dyDescent="0.25">
      <c r="A205" s="24"/>
      <c r="B205" s="135"/>
      <c r="C205" s="136"/>
      <c r="D205" s="137"/>
      <c r="E205" s="138"/>
      <c r="F205" s="139"/>
      <c r="G205" s="140"/>
      <c r="H205" s="141"/>
      <c r="I205" s="118"/>
      <c r="J205" s="150" t="str">
        <f t="shared" si="27"/>
        <v/>
      </c>
      <c r="K205" s="24"/>
      <c r="M205" s="11" t="b">
        <f t="shared" si="28"/>
        <v>0</v>
      </c>
      <c r="N205" s="9" t="str">
        <f t="shared" si="29"/>
        <v/>
      </c>
      <c r="O205" s="9" t="str">
        <f t="shared" si="30"/>
        <v/>
      </c>
      <c r="P205" s="9" t="str">
        <f t="shared" si="31"/>
        <v/>
      </c>
      <c r="R205" s="9">
        <v>197</v>
      </c>
      <c r="T205" s="9" t="str">
        <f t="shared" si="32"/>
        <v/>
      </c>
      <c r="V205" s="9" t="str">
        <f t="shared" si="33"/>
        <v/>
      </c>
      <c r="X205" s="9" t="str">
        <f>IF(COUNTIF('Required Materials'!$BE$4:$CH$43, $B205)&gt;0, $B205, "")</f>
        <v/>
      </c>
      <c r="Y205" s="9" t="str">
        <f t="shared" si="34"/>
        <v/>
      </c>
      <c r="Z205" s="9" t="str">
        <f t="shared" si="35"/>
        <v/>
      </c>
    </row>
    <row r="206" spans="1:26" x14ac:dyDescent="0.25">
      <c r="A206" s="24"/>
      <c r="B206" s="135"/>
      <c r="C206" s="136"/>
      <c r="D206" s="137"/>
      <c r="E206" s="138"/>
      <c r="F206" s="139"/>
      <c r="G206" s="140"/>
      <c r="H206" s="141"/>
      <c r="I206" s="118"/>
      <c r="J206" s="150" t="str">
        <f t="shared" si="27"/>
        <v/>
      </c>
      <c r="K206" s="24"/>
      <c r="M206" s="11" t="b">
        <f t="shared" si="28"/>
        <v>0</v>
      </c>
      <c r="N206" s="9" t="str">
        <f t="shared" si="29"/>
        <v/>
      </c>
      <c r="O206" s="9" t="str">
        <f t="shared" si="30"/>
        <v/>
      </c>
      <c r="P206" s="9" t="str">
        <f t="shared" si="31"/>
        <v/>
      </c>
      <c r="R206" s="9">
        <v>198</v>
      </c>
      <c r="T206" s="9" t="str">
        <f t="shared" si="32"/>
        <v/>
      </c>
      <c r="V206" s="9" t="str">
        <f t="shared" si="33"/>
        <v/>
      </c>
      <c r="X206" s="9" t="str">
        <f>IF(COUNTIF('Required Materials'!$BE$4:$CH$43, $B206)&gt;0, $B206, "")</f>
        <v/>
      </c>
      <c r="Y206" s="9" t="str">
        <f t="shared" si="34"/>
        <v/>
      </c>
      <c r="Z206" s="9" t="str">
        <f t="shared" si="35"/>
        <v/>
      </c>
    </row>
    <row r="207" spans="1:26" x14ac:dyDescent="0.25">
      <c r="A207" s="24"/>
      <c r="B207" s="135"/>
      <c r="C207" s="136"/>
      <c r="D207" s="137"/>
      <c r="E207" s="138"/>
      <c r="F207" s="139"/>
      <c r="G207" s="140"/>
      <c r="H207" s="141"/>
      <c r="I207" s="118"/>
      <c r="J207" s="150" t="str">
        <f t="shared" si="27"/>
        <v/>
      </c>
      <c r="K207" s="24"/>
      <c r="M207" s="11" t="b">
        <f t="shared" si="28"/>
        <v>0</v>
      </c>
      <c r="N207" s="9" t="str">
        <f t="shared" si="29"/>
        <v/>
      </c>
      <c r="O207" s="9" t="str">
        <f t="shared" si="30"/>
        <v/>
      </c>
      <c r="P207" s="9" t="str">
        <f t="shared" si="31"/>
        <v/>
      </c>
      <c r="R207" s="9">
        <v>199</v>
      </c>
      <c r="T207" s="9" t="str">
        <f t="shared" si="32"/>
        <v/>
      </c>
      <c r="V207" s="9" t="str">
        <f t="shared" si="33"/>
        <v/>
      </c>
      <c r="X207" s="9" t="str">
        <f>IF(COUNTIF('Required Materials'!$BE$4:$CH$43, $B207)&gt;0, $B207, "")</f>
        <v/>
      </c>
      <c r="Y207" s="9" t="str">
        <f t="shared" si="34"/>
        <v/>
      </c>
      <c r="Z207" s="9" t="str">
        <f t="shared" si="35"/>
        <v/>
      </c>
    </row>
    <row r="208" spans="1:26" x14ac:dyDescent="0.25">
      <c r="A208" s="24"/>
      <c r="B208" s="135"/>
      <c r="C208" s="136"/>
      <c r="D208" s="137"/>
      <c r="E208" s="138"/>
      <c r="F208" s="139"/>
      <c r="G208" s="140"/>
      <c r="H208" s="141"/>
      <c r="I208" s="118"/>
      <c r="J208" s="150" t="str">
        <f t="shared" si="27"/>
        <v/>
      </c>
      <c r="K208" s="24"/>
      <c r="M208" s="11" t="b">
        <f t="shared" si="28"/>
        <v>0</v>
      </c>
      <c r="N208" s="9" t="str">
        <f t="shared" si="29"/>
        <v/>
      </c>
      <c r="O208" s="9" t="str">
        <f t="shared" si="30"/>
        <v/>
      </c>
      <c r="P208" s="9" t="str">
        <f t="shared" si="31"/>
        <v/>
      </c>
      <c r="R208" s="9">
        <v>200</v>
      </c>
      <c r="T208" s="9" t="str">
        <f t="shared" si="32"/>
        <v/>
      </c>
      <c r="V208" s="9" t="str">
        <f t="shared" si="33"/>
        <v/>
      </c>
      <c r="X208" s="9" t="str">
        <f>IF(COUNTIF('Required Materials'!$BE$4:$CH$43, $B208)&gt;0, $B208, "")</f>
        <v/>
      </c>
      <c r="Y208" s="9" t="str">
        <f t="shared" si="34"/>
        <v/>
      </c>
      <c r="Z208" s="9" t="str">
        <f t="shared" si="35"/>
        <v/>
      </c>
    </row>
    <row r="209" spans="1:26" x14ac:dyDescent="0.25">
      <c r="A209" s="24"/>
      <c r="B209" s="135"/>
      <c r="C209" s="136"/>
      <c r="D209" s="137"/>
      <c r="E209" s="138"/>
      <c r="F209" s="139"/>
      <c r="G209" s="140"/>
      <c r="H209" s="141"/>
      <c r="I209" s="118"/>
      <c r="J209" s="150" t="str">
        <f t="shared" si="27"/>
        <v/>
      </c>
      <c r="K209" s="24"/>
      <c r="M209" s="11" t="b">
        <f t="shared" si="28"/>
        <v>0</v>
      </c>
      <c r="N209" s="9" t="str">
        <f t="shared" si="29"/>
        <v/>
      </c>
      <c r="O209" s="9" t="str">
        <f t="shared" si="30"/>
        <v/>
      </c>
      <c r="P209" s="9" t="str">
        <f t="shared" si="31"/>
        <v/>
      </c>
      <c r="R209" s="9">
        <v>201</v>
      </c>
      <c r="T209" s="9" t="str">
        <f t="shared" si="32"/>
        <v/>
      </c>
      <c r="V209" s="9" t="str">
        <f t="shared" si="33"/>
        <v/>
      </c>
      <c r="X209" s="9" t="str">
        <f>IF(COUNTIF('Required Materials'!$BE$4:$CH$43, $B209)&gt;0, $B209, "")</f>
        <v/>
      </c>
      <c r="Y209" s="9" t="str">
        <f t="shared" si="34"/>
        <v/>
      </c>
      <c r="Z209" s="9" t="str">
        <f t="shared" si="35"/>
        <v/>
      </c>
    </row>
    <row r="210" spans="1:26" x14ac:dyDescent="0.25">
      <c r="A210" s="24"/>
      <c r="B210" s="135"/>
      <c r="C210" s="136"/>
      <c r="D210" s="137"/>
      <c r="E210" s="138"/>
      <c r="F210" s="139"/>
      <c r="G210" s="140"/>
      <c r="H210" s="141"/>
      <c r="I210" s="118"/>
      <c r="J210" s="150" t="str">
        <f t="shared" si="27"/>
        <v/>
      </c>
      <c r="K210" s="24"/>
      <c r="M210" s="11" t="b">
        <f t="shared" si="28"/>
        <v>0</v>
      </c>
      <c r="N210" s="9" t="str">
        <f t="shared" si="29"/>
        <v/>
      </c>
      <c r="O210" s="9" t="str">
        <f t="shared" si="30"/>
        <v/>
      </c>
      <c r="P210" s="9" t="str">
        <f t="shared" si="31"/>
        <v/>
      </c>
      <c r="R210" s="9">
        <v>202</v>
      </c>
      <c r="T210" s="9" t="str">
        <f t="shared" si="32"/>
        <v/>
      </c>
      <c r="V210" s="9" t="str">
        <f t="shared" si="33"/>
        <v/>
      </c>
      <c r="X210" s="9" t="str">
        <f>IF(COUNTIF('Required Materials'!$BE$4:$CH$43, $B210)&gt;0, $B210, "")</f>
        <v/>
      </c>
      <c r="Y210" s="9" t="str">
        <f t="shared" si="34"/>
        <v/>
      </c>
      <c r="Z210" s="9" t="str">
        <f t="shared" si="35"/>
        <v/>
      </c>
    </row>
    <row r="211" spans="1:26" x14ac:dyDescent="0.25">
      <c r="A211" s="24"/>
      <c r="B211" s="135"/>
      <c r="C211" s="136"/>
      <c r="D211" s="137"/>
      <c r="E211" s="138"/>
      <c r="F211" s="139"/>
      <c r="G211" s="140"/>
      <c r="H211" s="141"/>
      <c r="I211" s="118"/>
      <c r="J211" s="150" t="str">
        <f t="shared" si="27"/>
        <v/>
      </c>
      <c r="K211" s="24"/>
      <c r="M211" s="11" t="b">
        <f t="shared" si="28"/>
        <v>0</v>
      </c>
      <c r="N211" s="9" t="str">
        <f t="shared" si="29"/>
        <v/>
      </c>
      <c r="O211" s="9" t="str">
        <f t="shared" si="30"/>
        <v/>
      </c>
      <c r="P211" s="9" t="str">
        <f t="shared" si="31"/>
        <v/>
      </c>
      <c r="R211" s="9">
        <v>203</v>
      </c>
      <c r="T211" s="9" t="str">
        <f t="shared" si="32"/>
        <v/>
      </c>
      <c r="V211" s="9" t="str">
        <f t="shared" si="33"/>
        <v/>
      </c>
      <c r="X211" s="9" t="str">
        <f>IF(COUNTIF('Required Materials'!$BE$4:$CH$43, $B211)&gt;0, $B211, "")</f>
        <v/>
      </c>
      <c r="Y211" s="9" t="str">
        <f t="shared" si="34"/>
        <v/>
      </c>
      <c r="Z211" s="9" t="str">
        <f t="shared" si="35"/>
        <v/>
      </c>
    </row>
    <row r="212" spans="1:26" x14ac:dyDescent="0.25">
      <c r="A212" s="24"/>
      <c r="B212" s="135"/>
      <c r="C212" s="136"/>
      <c r="D212" s="137"/>
      <c r="E212" s="138"/>
      <c r="F212" s="139"/>
      <c r="G212" s="140"/>
      <c r="H212" s="141"/>
      <c r="I212" s="118"/>
      <c r="J212" s="150" t="str">
        <f t="shared" si="27"/>
        <v/>
      </c>
      <c r="K212" s="24"/>
      <c r="M212" s="11" t="b">
        <f t="shared" si="28"/>
        <v>0</v>
      </c>
      <c r="N212" s="9" t="str">
        <f t="shared" si="29"/>
        <v/>
      </c>
      <c r="O212" s="9" t="str">
        <f t="shared" si="30"/>
        <v/>
      </c>
      <c r="P212" s="9" t="str">
        <f t="shared" si="31"/>
        <v/>
      </c>
      <c r="R212" s="9">
        <v>204</v>
      </c>
      <c r="T212" s="9" t="str">
        <f t="shared" si="32"/>
        <v/>
      </c>
      <c r="V212" s="9" t="str">
        <f t="shared" si="33"/>
        <v/>
      </c>
      <c r="X212" s="9" t="str">
        <f>IF(COUNTIF('Required Materials'!$BE$4:$CH$43, $B212)&gt;0, $B212, "")</f>
        <v/>
      </c>
      <c r="Y212" s="9" t="str">
        <f t="shared" si="34"/>
        <v/>
      </c>
      <c r="Z212" s="9" t="str">
        <f t="shared" si="35"/>
        <v/>
      </c>
    </row>
    <row r="213" spans="1:26" x14ac:dyDescent="0.25">
      <c r="A213" s="24"/>
      <c r="B213" s="135"/>
      <c r="C213" s="136"/>
      <c r="D213" s="137"/>
      <c r="E213" s="138"/>
      <c r="F213" s="139"/>
      <c r="G213" s="140"/>
      <c r="H213" s="141"/>
      <c r="I213" s="118"/>
      <c r="J213" s="150" t="str">
        <f t="shared" si="27"/>
        <v/>
      </c>
      <c r="K213" s="24"/>
      <c r="M213" s="11" t="b">
        <f t="shared" si="28"/>
        <v>0</v>
      </c>
      <c r="N213" s="9" t="str">
        <f t="shared" si="29"/>
        <v/>
      </c>
      <c r="O213" s="9" t="str">
        <f t="shared" si="30"/>
        <v/>
      </c>
      <c r="P213" s="9" t="str">
        <f t="shared" si="31"/>
        <v/>
      </c>
      <c r="R213" s="9">
        <v>205</v>
      </c>
      <c r="T213" s="9" t="str">
        <f t="shared" si="32"/>
        <v/>
      </c>
      <c r="V213" s="9" t="str">
        <f t="shared" si="33"/>
        <v/>
      </c>
      <c r="X213" s="9" t="str">
        <f>IF(COUNTIF('Required Materials'!$BE$4:$CH$43, $B213)&gt;0, $B213, "")</f>
        <v/>
      </c>
      <c r="Y213" s="9" t="str">
        <f t="shared" si="34"/>
        <v/>
      </c>
      <c r="Z213" s="9" t="str">
        <f t="shared" si="35"/>
        <v/>
      </c>
    </row>
    <row r="214" spans="1:26" x14ac:dyDescent="0.25">
      <c r="A214" s="24"/>
      <c r="B214" s="135"/>
      <c r="C214" s="136"/>
      <c r="D214" s="137"/>
      <c r="E214" s="138"/>
      <c r="F214" s="139"/>
      <c r="G214" s="140"/>
      <c r="H214" s="141"/>
      <c r="I214" s="118"/>
      <c r="J214" s="150" t="str">
        <f t="shared" si="27"/>
        <v/>
      </c>
      <c r="K214" s="24"/>
      <c r="M214" s="11" t="b">
        <f t="shared" si="28"/>
        <v>0</v>
      </c>
      <c r="N214" s="9" t="str">
        <f t="shared" si="29"/>
        <v/>
      </c>
      <c r="O214" s="9" t="str">
        <f t="shared" si="30"/>
        <v/>
      </c>
      <c r="P214" s="9" t="str">
        <f t="shared" si="31"/>
        <v/>
      </c>
      <c r="R214" s="9">
        <v>206</v>
      </c>
      <c r="T214" s="9" t="str">
        <f t="shared" si="32"/>
        <v/>
      </c>
      <c r="V214" s="9" t="str">
        <f t="shared" si="33"/>
        <v/>
      </c>
      <c r="X214" s="9" t="str">
        <f>IF(COUNTIF('Required Materials'!$BE$4:$CH$43, $B214)&gt;0, $B214, "")</f>
        <v/>
      </c>
      <c r="Y214" s="9" t="str">
        <f t="shared" si="34"/>
        <v/>
      </c>
      <c r="Z214" s="9" t="str">
        <f t="shared" si="35"/>
        <v/>
      </c>
    </row>
    <row r="215" spans="1:26" x14ac:dyDescent="0.25">
      <c r="A215" s="24"/>
      <c r="B215" s="135"/>
      <c r="C215" s="136"/>
      <c r="D215" s="137"/>
      <c r="E215" s="138"/>
      <c r="F215" s="139"/>
      <c r="G215" s="140"/>
      <c r="H215" s="141"/>
      <c r="I215" s="118"/>
      <c r="J215" s="150" t="str">
        <f t="shared" si="27"/>
        <v/>
      </c>
      <c r="K215" s="24"/>
      <c r="M215" s="11" t="b">
        <f t="shared" si="28"/>
        <v>0</v>
      </c>
      <c r="N215" s="9" t="str">
        <f t="shared" si="29"/>
        <v/>
      </c>
      <c r="O215" s="9" t="str">
        <f t="shared" si="30"/>
        <v/>
      </c>
      <c r="P215" s="9" t="str">
        <f t="shared" si="31"/>
        <v/>
      </c>
      <c r="R215" s="9">
        <v>207</v>
      </c>
      <c r="T215" s="9" t="str">
        <f t="shared" si="32"/>
        <v/>
      </c>
      <c r="V215" s="9" t="str">
        <f t="shared" si="33"/>
        <v/>
      </c>
      <c r="X215" s="9" t="str">
        <f>IF(COUNTIF('Required Materials'!$BE$4:$CH$43, $B215)&gt;0, $B215, "")</f>
        <v/>
      </c>
      <c r="Y215" s="9" t="str">
        <f t="shared" si="34"/>
        <v/>
      </c>
      <c r="Z215" s="9" t="str">
        <f t="shared" si="35"/>
        <v/>
      </c>
    </row>
    <row r="216" spans="1:26" x14ac:dyDescent="0.25">
      <c r="A216" s="24"/>
      <c r="B216" s="135"/>
      <c r="C216" s="136"/>
      <c r="D216" s="137"/>
      <c r="E216" s="138"/>
      <c r="F216" s="139"/>
      <c r="G216" s="140"/>
      <c r="H216" s="141"/>
      <c r="I216" s="118"/>
      <c r="J216" s="150" t="str">
        <f t="shared" si="27"/>
        <v/>
      </c>
      <c r="K216" s="24"/>
      <c r="M216" s="11" t="b">
        <f t="shared" si="28"/>
        <v>0</v>
      </c>
      <c r="N216" s="9" t="str">
        <f t="shared" si="29"/>
        <v/>
      </c>
      <c r="O216" s="9" t="str">
        <f t="shared" si="30"/>
        <v/>
      </c>
      <c r="P216" s="9" t="str">
        <f t="shared" si="31"/>
        <v/>
      </c>
      <c r="R216" s="9">
        <v>208</v>
      </c>
      <c r="T216" s="9" t="str">
        <f t="shared" si="32"/>
        <v/>
      </c>
      <c r="V216" s="9" t="str">
        <f t="shared" si="33"/>
        <v/>
      </c>
      <c r="X216" s="9" t="str">
        <f>IF(COUNTIF('Required Materials'!$BE$4:$CH$43, $B216)&gt;0, $B216, "")</f>
        <v/>
      </c>
      <c r="Y216" s="9" t="str">
        <f t="shared" si="34"/>
        <v/>
      </c>
      <c r="Z216" s="9" t="str">
        <f t="shared" si="35"/>
        <v/>
      </c>
    </row>
    <row r="217" spans="1:26" x14ac:dyDescent="0.25">
      <c r="A217" s="24"/>
      <c r="B217" s="135"/>
      <c r="C217" s="136"/>
      <c r="D217" s="137"/>
      <c r="E217" s="138"/>
      <c r="F217" s="139"/>
      <c r="G217" s="140"/>
      <c r="H217" s="141"/>
      <c r="I217" s="118"/>
      <c r="J217" s="150" t="str">
        <f t="shared" si="27"/>
        <v/>
      </c>
      <c r="K217" s="24"/>
      <c r="M217" s="11" t="b">
        <f t="shared" si="28"/>
        <v>0</v>
      </c>
      <c r="N217" s="9" t="str">
        <f t="shared" si="29"/>
        <v/>
      </c>
      <c r="O217" s="9" t="str">
        <f t="shared" si="30"/>
        <v/>
      </c>
      <c r="P217" s="9" t="str">
        <f t="shared" si="31"/>
        <v/>
      </c>
      <c r="R217" s="9">
        <v>209</v>
      </c>
      <c r="T217" s="9" t="str">
        <f t="shared" si="32"/>
        <v/>
      </c>
      <c r="V217" s="9" t="str">
        <f t="shared" si="33"/>
        <v/>
      </c>
      <c r="X217" s="9" t="str">
        <f>IF(COUNTIF('Required Materials'!$BE$4:$CH$43, $B217)&gt;0, $B217, "")</f>
        <v/>
      </c>
      <c r="Y217" s="9" t="str">
        <f t="shared" si="34"/>
        <v/>
      </c>
      <c r="Z217" s="9" t="str">
        <f t="shared" si="35"/>
        <v/>
      </c>
    </row>
    <row r="218" spans="1:26" x14ac:dyDescent="0.25">
      <c r="A218" s="24"/>
      <c r="B218" s="135"/>
      <c r="C218" s="136"/>
      <c r="D218" s="137"/>
      <c r="E218" s="138"/>
      <c r="F218" s="139"/>
      <c r="G218" s="140"/>
      <c r="H218" s="141"/>
      <c r="I218" s="118"/>
      <c r="J218" s="150" t="str">
        <f t="shared" si="27"/>
        <v/>
      </c>
      <c r="K218" s="24"/>
      <c r="M218" s="11" t="b">
        <f t="shared" si="28"/>
        <v>0</v>
      </c>
      <c r="N218" s="9" t="str">
        <f t="shared" si="29"/>
        <v/>
      </c>
      <c r="O218" s="9" t="str">
        <f t="shared" si="30"/>
        <v/>
      </c>
      <c r="P218" s="9" t="str">
        <f t="shared" si="31"/>
        <v/>
      </c>
      <c r="R218" s="9">
        <v>210</v>
      </c>
      <c r="T218" s="9" t="str">
        <f t="shared" si="32"/>
        <v/>
      </c>
      <c r="V218" s="9" t="str">
        <f t="shared" si="33"/>
        <v/>
      </c>
      <c r="X218" s="9" t="str">
        <f>IF(COUNTIF('Required Materials'!$BE$4:$CH$43, $B218)&gt;0, $B218, "")</f>
        <v/>
      </c>
      <c r="Y218" s="9" t="str">
        <f t="shared" si="34"/>
        <v/>
      </c>
      <c r="Z218" s="9" t="str">
        <f t="shared" si="35"/>
        <v/>
      </c>
    </row>
    <row r="219" spans="1:26" x14ac:dyDescent="0.25">
      <c r="A219" s="24"/>
      <c r="B219" s="135"/>
      <c r="C219" s="136"/>
      <c r="D219" s="137"/>
      <c r="E219" s="138"/>
      <c r="F219" s="139"/>
      <c r="G219" s="140"/>
      <c r="H219" s="141"/>
      <c r="I219" s="118"/>
      <c r="J219" s="150" t="str">
        <f t="shared" si="27"/>
        <v/>
      </c>
      <c r="K219" s="24"/>
      <c r="M219" s="11" t="b">
        <f t="shared" si="28"/>
        <v>0</v>
      </c>
      <c r="N219" s="9" t="str">
        <f t="shared" si="29"/>
        <v/>
      </c>
      <c r="O219" s="9" t="str">
        <f t="shared" si="30"/>
        <v/>
      </c>
      <c r="P219" s="9" t="str">
        <f t="shared" si="31"/>
        <v/>
      </c>
      <c r="R219" s="9">
        <v>211</v>
      </c>
      <c r="T219" s="9" t="str">
        <f t="shared" si="32"/>
        <v/>
      </c>
      <c r="V219" s="9" t="str">
        <f t="shared" si="33"/>
        <v/>
      </c>
      <c r="X219" s="9" t="str">
        <f>IF(COUNTIF('Required Materials'!$BE$4:$CH$43, $B219)&gt;0, $B219, "")</f>
        <v/>
      </c>
      <c r="Y219" s="9" t="str">
        <f t="shared" si="34"/>
        <v/>
      </c>
      <c r="Z219" s="9" t="str">
        <f t="shared" si="35"/>
        <v/>
      </c>
    </row>
    <row r="220" spans="1:26" x14ac:dyDescent="0.25">
      <c r="A220" s="24"/>
      <c r="B220" s="135"/>
      <c r="C220" s="136"/>
      <c r="D220" s="137"/>
      <c r="E220" s="138"/>
      <c r="F220" s="139"/>
      <c r="G220" s="140"/>
      <c r="H220" s="141"/>
      <c r="I220" s="118"/>
      <c r="J220" s="150" t="str">
        <f t="shared" si="27"/>
        <v/>
      </c>
      <c r="K220" s="24"/>
      <c r="M220" s="11" t="b">
        <f t="shared" si="28"/>
        <v>0</v>
      </c>
      <c r="N220" s="9" t="str">
        <f t="shared" si="29"/>
        <v/>
      </c>
      <c r="O220" s="9" t="str">
        <f t="shared" si="30"/>
        <v/>
      </c>
      <c r="P220" s="9" t="str">
        <f t="shared" si="31"/>
        <v/>
      </c>
      <c r="R220" s="9">
        <v>212</v>
      </c>
      <c r="T220" s="9" t="str">
        <f t="shared" si="32"/>
        <v/>
      </c>
      <c r="V220" s="9" t="str">
        <f t="shared" si="33"/>
        <v/>
      </c>
      <c r="X220" s="9" t="str">
        <f>IF(COUNTIF('Required Materials'!$BE$4:$CH$43, $B220)&gt;0, $B220, "")</f>
        <v/>
      </c>
      <c r="Y220" s="9" t="str">
        <f t="shared" si="34"/>
        <v/>
      </c>
      <c r="Z220" s="9" t="str">
        <f t="shared" si="35"/>
        <v/>
      </c>
    </row>
    <row r="221" spans="1:26" x14ac:dyDescent="0.25">
      <c r="A221" s="24"/>
      <c r="B221" s="135"/>
      <c r="C221" s="136"/>
      <c r="D221" s="137"/>
      <c r="E221" s="138"/>
      <c r="F221" s="139"/>
      <c r="G221" s="140"/>
      <c r="H221" s="141"/>
      <c r="I221" s="118"/>
      <c r="J221" s="150" t="str">
        <f t="shared" si="27"/>
        <v/>
      </c>
      <c r="K221" s="24"/>
      <c r="M221" s="11" t="b">
        <f t="shared" si="28"/>
        <v>0</v>
      </c>
      <c r="N221" s="9" t="str">
        <f t="shared" si="29"/>
        <v/>
      </c>
      <c r="O221" s="9" t="str">
        <f t="shared" si="30"/>
        <v/>
      </c>
      <c r="P221" s="9" t="str">
        <f t="shared" si="31"/>
        <v/>
      </c>
      <c r="R221" s="9">
        <v>213</v>
      </c>
      <c r="T221" s="9" t="str">
        <f t="shared" si="32"/>
        <v/>
      </c>
      <c r="V221" s="9" t="str">
        <f t="shared" si="33"/>
        <v/>
      </c>
      <c r="X221" s="9" t="str">
        <f>IF(COUNTIF('Required Materials'!$BE$4:$CH$43, $B221)&gt;0, $B221, "")</f>
        <v/>
      </c>
      <c r="Y221" s="9" t="str">
        <f t="shared" si="34"/>
        <v/>
      </c>
      <c r="Z221" s="9" t="str">
        <f t="shared" si="35"/>
        <v/>
      </c>
    </row>
    <row r="222" spans="1:26" x14ac:dyDescent="0.25">
      <c r="A222" s="24"/>
      <c r="B222" s="135"/>
      <c r="C222" s="136"/>
      <c r="D222" s="137"/>
      <c r="E222" s="138"/>
      <c r="F222" s="139"/>
      <c r="G222" s="140"/>
      <c r="H222" s="141"/>
      <c r="I222" s="118"/>
      <c r="J222" s="150" t="str">
        <f t="shared" si="27"/>
        <v/>
      </c>
      <c r="K222" s="24"/>
      <c r="M222" s="11" t="b">
        <f t="shared" si="28"/>
        <v>0</v>
      </c>
      <c r="N222" s="9" t="str">
        <f t="shared" si="29"/>
        <v/>
      </c>
      <c r="O222" s="9" t="str">
        <f t="shared" si="30"/>
        <v/>
      </c>
      <c r="P222" s="9" t="str">
        <f t="shared" si="31"/>
        <v/>
      </c>
      <c r="R222" s="9">
        <v>214</v>
      </c>
      <c r="T222" s="9" t="str">
        <f t="shared" si="32"/>
        <v/>
      </c>
      <c r="V222" s="9" t="str">
        <f t="shared" si="33"/>
        <v/>
      </c>
      <c r="X222" s="9" t="str">
        <f>IF(COUNTIF('Required Materials'!$BE$4:$CH$43, $B222)&gt;0, $B222, "")</f>
        <v/>
      </c>
      <c r="Y222" s="9" t="str">
        <f t="shared" si="34"/>
        <v/>
      </c>
      <c r="Z222" s="9" t="str">
        <f t="shared" si="35"/>
        <v/>
      </c>
    </row>
    <row r="223" spans="1:26" x14ac:dyDescent="0.25">
      <c r="A223" s="24"/>
      <c r="B223" s="135"/>
      <c r="C223" s="136"/>
      <c r="D223" s="137"/>
      <c r="E223" s="138"/>
      <c r="F223" s="139"/>
      <c r="G223" s="140"/>
      <c r="H223" s="141"/>
      <c r="I223" s="118"/>
      <c r="J223" s="150" t="str">
        <f t="shared" si="27"/>
        <v/>
      </c>
      <c r="K223" s="24"/>
      <c r="M223" s="11" t="b">
        <f t="shared" si="28"/>
        <v>0</v>
      </c>
      <c r="N223" s="9" t="str">
        <f t="shared" si="29"/>
        <v/>
      </c>
      <c r="O223" s="9" t="str">
        <f t="shared" si="30"/>
        <v/>
      </c>
      <c r="P223" s="9" t="str">
        <f t="shared" si="31"/>
        <v/>
      </c>
      <c r="R223" s="9">
        <v>215</v>
      </c>
      <c r="T223" s="9" t="str">
        <f t="shared" si="32"/>
        <v/>
      </c>
      <c r="V223" s="9" t="str">
        <f t="shared" si="33"/>
        <v/>
      </c>
      <c r="X223" s="9" t="str">
        <f>IF(COUNTIF('Required Materials'!$BE$4:$CH$43, $B223)&gt;0, $B223, "")</f>
        <v/>
      </c>
      <c r="Y223" s="9" t="str">
        <f t="shared" si="34"/>
        <v/>
      </c>
      <c r="Z223" s="9" t="str">
        <f t="shared" si="35"/>
        <v/>
      </c>
    </row>
    <row r="224" spans="1:26" x14ac:dyDescent="0.25">
      <c r="A224" s="24"/>
      <c r="B224" s="135"/>
      <c r="C224" s="136"/>
      <c r="D224" s="137"/>
      <c r="E224" s="138"/>
      <c r="F224" s="139"/>
      <c r="G224" s="140"/>
      <c r="H224" s="141"/>
      <c r="I224" s="118"/>
      <c r="J224" s="150" t="str">
        <f t="shared" si="27"/>
        <v/>
      </c>
      <c r="K224" s="24"/>
      <c r="M224" s="11" t="b">
        <f t="shared" si="28"/>
        <v>0</v>
      </c>
      <c r="N224" s="9" t="str">
        <f t="shared" si="29"/>
        <v/>
      </c>
      <c r="O224" s="9" t="str">
        <f t="shared" si="30"/>
        <v/>
      </c>
      <c r="P224" s="9" t="str">
        <f t="shared" si="31"/>
        <v/>
      </c>
      <c r="R224" s="9">
        <v>216</v>
      </c>
      <c r="T224" s="9" t="str">
        <f t="shared" si="32"/>
        <v/>
      </c>
      <c r="V224" s="9" t="str">
        <f t="shared" si="33"/>
        <v/>
      </c>
      <c r="X224" s="9" t="str">
        <f>IF(COUNTIF('Required Materials'!$BE$4:$CH$43, $B224)&gt;0, $B224, "")</f>
        <v/>
      </c>
      <c r="Y224" s="9" t="str">
        <f t="shared" si="34"/>
        <v/>
      </c>
      <c r="Z224" s="9" t="str">
        <f t="shared" si="35"/>
        <v/>
      </c>
    </row>
    <row r="225" spans="1:26" x14ac:dyDescent="0.25">
      <c r="A225" s="24"/>
      <c r="B225" s="135"/>
      <c r="C225" s="136"/>
      <c r="D225" s="137"/>
      <c r="E225" s="138"/>
      <c r="F225" s="139"/>
      <c r="G225" s="140"/>
      <c r="H225" s="141"/>
      <c r="I225" s="118"/>
      <c r="J225" s="150" t="str">
        <f t="shared" si="27"/>
        <v/>
      </c>
      <c r="K225" s="24"/>
      <c r="M225" s="11" t="b">
        <f t="shared" si="28"/>
        <v>0</v>
      </c>
      <c r="N225" s="9" t="str">
        <f t="shared" si="29"/>
        <v/>
      </c>
      <c r="O225" s="9" t="str">
        <f t="shared" si="30"/>
        <v/>
      </c>
      <c r="P225" s="9" t="str">
        <f t="shared" si="31"/>
        <v/>
      </c>
      <c r="R225" s="9">
        <v>217</v>
      </c>
      <c r="T225" s="9" t="str">
        <f t="shared" si="32"/>
        <v/>
      </c>
      <c r="V225" s="9" t="str">
        <f t="shared" si="33"/>
        <v/>
      </c>
      <c r="X225" s="9" t="str">
        <f>IF(COUNTIF('Required Materials'!$BE$4:$CH$43, $B225)&gt;0, $B225, "")</f>
        <v/>
      </c>
      <c r="Y225" s="9" t="str">
        <f t="shared" si="34"/>
        <v/>
      </c>
      <c r="Z225" s="9" t="str">
        <f t="shared" si="35"/>
        <v/>
      </c>
    </row>
    <row r="226" spans="1:26" x14ac:dyDescent="0.25">
      <c r="A226" s="24"/>
      <c r="B226" s="135"/>
      <c r="C226" s="136"/>
      <c r="D226" s="137"/>
      <c r="E226" s="138"/>
      <c r="F226" s="139"/>
      <c r="G226" s="140"/>
      <c r="H226" s="141"/>
      <c r="I226" s="118"/>
      <c r="J226" s="150" t="str">
        <f t="shared" si="27"/>
        <v/>
      </c>
      <c r="K226" s="24"/>
      <c r="M226" s="11" t="b">
        <f t="shared" si="28"/>
        <v>0</v>
      </c>
      <c r="N226" s="9" t="str">
        <f t="shared" si="29"/>
        <v/>
      </c>
      <c r="O226" s="9" t="str">
        <f t="shared" si="30"/>
        <v/>
      </c>
      <c r="P226" s="9" t="str">
        <f t="shared" si="31"/>
        <v/>
      </c>
      <c r="R226" s="9">
        <v>218</v>
      </c>
      <c r="T226" s="9" t="str">
        <f t="shared" si="32"/>
        <v/>
      </c>
      <c r="V226" s="9" t="str">
        <f t="shared" si="33"/>
        <v/>
      </c>
      <c r="X226" s="9" t="str">
        <f>IF(COUNTIF('Required Materials'!$BE$4:$CH$43, $B226)&gt;0, $B226, "")</f>
        <v/>
      </c>
      <c r="Y226" s="9" t="str">
        <f t="shared" si="34"/>
        <v/>
      </c>
      <c r="Z226" s="9" t="str">
        <f t="shared" si="35"/>
        <v/>
      </c>
    </row>
    <row r="227" spans="1:26" x14ac:dyDescent="0.25">
      <c r="A227" s="24"/>
      <c r="B227" s="135"/>
      <c r="C227" s="136"/>
      <c r="D227" s="137"/>
      <c r="E227" s="138"/>
      <c r="F227" s="139"/>
      <c r="G227" s="140"/>
      <c r="H227" s="141"/>
      <c r="I227" s="118"/>
      <c r="J227" s="150" t="str">
        <f t="shared" si="27"/>
        <v/>
      </c>
      <c r="K227" s="24"/>
      <c r="M227" s="11" t="b">
        <f t="shared" si="28"/>
        <v>0</v>
      </c>
      <c r="N227" s="9" t="str">
        <f t="shared" si="29"/>
        <v/>
      </c>
      <c r="O227" s="9" t="str">
        <f t="shared" si="30"/>
        <v/>
      </c>
      <c r="P227" s="9" t="str">
        <f t="shared" si="31"/>
        <v/>
      </c>
      <c r="R227" s="9">
        <v>219</v>
      </c>
      <c r="T227" s="9" t="str">
        <f t="shared" si="32"/>
        <v/>
      </c>
      <c r="V227" s="9" t="str">
        <f t="shared" si="33"/>
        <v/>
      </c>
      <c r="X227" s="9" t="str">
        <f>IF(COUNTIF('Required Materials'!$BE$4:$CH$43, $B227)&gt;0, $B227, "")</f>
        <v/>
      </c>
      <c r="Y227" s="9" t="str">
        <f t="shared" si="34"/>
        <v/>
      </c>
      <c r="Z227" s="9" t="str">
        <f t="shared" si="35"/>
        <v/>
      </c>
    </row>
    <row r="228" spans="1:26" x14ac:dyDescent="0.25">
      <c r="A228" s="24"/>
      <c r="B228" s="135"/>
      <c r="C228" s="136"/>
      <c r="D228" s="137"/>
      <c r="E228" s="138"/>
      <c r="F228" s="139"/>
      <c r="G228" s="140"/>
      <c r="H228" s="141"/>
      <c r="I228" s="118"/>
      <c r="J228" s="150" t="str">
        <f t="shared" si="27"/>
        <v/>
      </c>
      <c r="K228" s="24"/>
      <c r="M228" s="11" t="b">
        <f t="shared" si="28"/>
        <v>0</v>
      </c>
      <c r="N228" s="9" t="str">
        <f t="shared" si="29"/>
        <v/>
      </c>
      <c r="O228" s="9" t="str">
        <f t="shared" si="30"/>
        <v/>
      </c>
      <c r="P228" s="9" t="str">
        <f t="shared" si="31"/>
        <v/>
      </c>
      <c r="R228" s="9">
        <v>220</v>
      </c>
      <c r="T228" s="9" t="str">
        <f t="shared" si="32"/>
        <v/>
      </c>
      <c r="V228" s="9" t="str">
        <f t="shared" si="33"/>
        <v/>
      </c>
      <c r="X228" s="9" t="str">
        <f>IF(COUNTIF('Required Materials'!$BE$4:$CH$43, $B228)&gt;0, $B228, "")</f>
        <v/>
      </c>
      <c r="Y228" s="9" t="str">
        <f t="shared" si="34"/>
        <v/>
      </c>
      <c r="Z228" s="9" t="str">
        <f t="shared" si="35"/>
        <v/>
      </c>
    </row>
    <row r="229" spans="1:26" x14ac:dyDescent="0.25">
      <c r="A229" s="24"/>
      <c r="B229" s="135"/>
      <c r="C229" s="136"/>
      <c r="D229" s="137"/>
      <c r="E229" s="138"/>
      <c r="F229" s="139"/>
      <c r="G229" s="140"/>
      <c r="H229" s="141"/>
      <c r="I229" s="118"/>
      <c r="J229" s="150" t="str">
        <f t="shared" si="27"/>
        <v/>
      </c>
      <c r="K229" s="24"/>
      <c r="M229" s="11" t="b">
        <f t="shared" si="28"/>
        <v>0</v>
      </c>
      <c r="N229" s="9" t="str">
        <f t="shared" si="29"/>
        <v/>
      </c>
      <c r="O229" s="9" t="str">
        <f t="shared" si="30"/>
        <v/>
      </c>
      <c r="P229" s="9" t="str">
        <f t="shared" si="31"/>
        <v/>
      </c>
      <c r="R229" s="9">
        <v>221</v>
      </c>
      <c r="T229" s="9" t="str">
        <f t="shared" si="32"/>
        <v/>
      </c>
      <c r="V229" s="9" t="str">
        <f t="shared" si="33"/>
        <v/>
      </c>
      <c r="X229" s="9" t="str">
        <f>IF(COUNTIF('Required Materials'!$BE$4:$CH$43, $B229)&gt;0, $B229, "")</f>
        <v/>
      </c>
      <c r="Y229" s="9" t="str">
        <f t="shared" si="34"/>
        <v/>
      </c>
      <c r="Z229" s="9" t="str">
        <f t="shared" si="35"/>
        <v/>
      </c>
    </row>
    <row r="230" spans="1:26" x14ac:dyDescent="0.25">
      <c r="A230" s="24"/>
      <c r="B230" s="135"/>
      <c r="C230" s="136"/>
      <c r="D230" s="137"/>
      <c r="E230" s="138"/>
      <c r="F230" s="139"/>
      <c r="G230" s="140"/>
      <c r="H230" s="141"/>
      <c r="I230" s="118"/>
      <c r="J230" s="150" t="str">
        <f t="shared" si="27"/>
        <v/>
      </c>
      <c r="K230" s="24"/>
      <c r="M230" s="11" t="b">
        <f t="shared" si="28"/>
        <v>0</v>
      </c>
      <c r="N230" s="9" t="str">
        <f t="shared" si="29"/>
        <v/>
      </c>
      <c r="O230" s="9" t="str">
        <f t="shared" si="30"/>
        <v/>
      </c>
      <c r="P230" s="9" t="str">
        <f t="shared" si="31"/>
        <v/>
      </c>
      <c r="R230" s="9">
        <v>222</v>
      </c>
      <c r="T230" s="9" t="str">
        <f t="shared" si="32"/>
        <v/>
      </c>
      <c r="V230" s="9" t="str">
        <f t="shared" si="33"/>
        <v/>
      </c>
      <c r="X230" s="9" t="str">
        <f>IF(COUNTIF('Required Materials'!$BE$4:$CH$43, $B230)&gt;0, $B230, "")</f>
        <v/>
      </c>
      <c r="Y230" s="9" t="str">
        <f t="shared" si="34"/>
        <v/>
      </c>
      <c r="Z230" s="9" t="str">
        <f t="shared" si="35"/>
        <v/>
      </c>
    </row>
    <row r="231" spans="1:26" x14ac:dyDescent="0.25">
      <c r="A231" s="24"/>
      <c r="B231" s="135"/>
      <c r="C231" s="136"/>
      <c r="D231" s="137"/>
      <c r="E231" s="138"/>
      <c r="F231" s="139"/>
      <c r="G231" s="140"/>
      <c r="H231" s="141"/>
      <c r="I231" s="118"/>
      <c r="J231" s="150" t="str">
        <f t="shared" si="27"/>
        <v/>
      </c>
      <c r="K231" s="24"/>
      <c r="M231" s="11" t="b">
        <f t="shared" si="28"/>
        <v>0</v>
      </c>
      <c r="N231" s="9" t="str">
        <f t="shared" si="29"/>
        <v/>
      </c>
      <c r="O231" s="9" t="str">
        <f t="shared" si="30"/>
        <v/>
      </c>
      <c r="P231" s="9" t="str">
        <f t="shared" si="31"/>
        <v/>
      </c>
      <c r="R231" s="9">
        <v>223</v>
      </c>
      <c r="T231" s="9" t="str">
        <f t="shared" si="32"/>
        <v/>
      </c>
      <c r="V231" s="9" t="str">
        <f t="shared" si="33"/>
        <v/>
      </c>
      <c r="X231" s="9" t="str">
        <f>IF(COUNTIF('Required Materials'!$BE$4:$CH$43, $B231)&gt;0, $B231, "")</f>
        <v/>
      </c>
      <c r="Y231" s="9" t="str">
        <f t="shared" si="34"/>
        <v/>
      </c>
      <c r="Z231" s="9" t="str">
        <f t="shared" si="35"/>
        <v/>
      </c>
    </row>
    <row r="232" spans="1:26" x14ac:dyDescent="0.25">
      <c r="A232" s="24"/>
      <c r="B232" s="135"/>
      <c r="C232" s="136"/>
      <c r="D232" s="137"/>
      <c r="E232" s="138"/>
      <c r="F232" s="139"/>
      <c r="G232" s="140"/>
      <c r="H232" s="141"/>
      <c r="I232" s="118"/>
      <c r="J232" s="150" t="str">
        <f t="shared" si="27"/>
        <v/>
      </c>
      <c r="K232" s="24"/>
      <c r="M232" s="11" t="b">
        <f t="shared" si="28"/>
        <v>0</v>
      </c>
      <c r="N232" s="9" t="str">
        <f t="shared" si="29"/>
        <v/>
      </c>
      <c r="O232" s="9" t="str">
        <f t="shared" si="30"/>
        <v/>
      </c>
      <c r="P232" s="9" t="str">
        <f t="shared" si="31"/>
        <v/>
      </c>
      <c r="R232" s="9">
        <v>224</v>
      </c>
      <c r="T232" s="9" t="str">
        <f t="shared" si="32"/>
        <v/>
      </c>
      <c r="V232" s="9" t="str">
        <f t="shared" si="33"/>
        <v/>
      </c>
      <c r="X232" s="9" t="str">
        <f>IF(COUNTIF('Required Materials'!$BE$4:$CH$43, $B232)&gt;0, $B232, "")</f>
        <v/>
      </c>
      <c r="Y232" s="9" t="str">
        <f t="shared" si="34"/>
        <v/>
      </c>
      <c r="Z232" s="9" t="str">
        <f t="shared" si="35"/>
        <v/>
      </c>
    </row>
    <row r="233" spans="1:26" x14ac:dyDescent="0.25">
      <c r="A233" s="24"/>
      <c r="B233" s="135"/>
      <c r="C233" s="136"/>
      <c r="D233" s="137"/>
      <c r="E233" s="138"/>
      <c r="F233" s="139"/>
      <c r="G233" s="140"/>
      <c r="H233" s="141"/>
      <c r="I233" s="118"/>
      <c r="J233" s="150" t="str">
        <f t="shared" si="27"/>
        <v/>
      </c>
      <c r="K233" s="24"/>
      <c r="M233" s="11" t="b">
        <f t="shared" si="28"/>
        <v>0</v>
      </c>
      <c r="N233" s="9" t="str">
        <f t="shared" si="29"/>
        <v/>
      </c>
      <c r="O233" s="9" t="str">
        <f t="shared" si="30"/>
        <v/>
      </c>
      <c r="P233" s="9" t="str">
        <f t="shared" si="31"/>
        <v/>
      </c>
      <c r="R233" s="9">
        <v>225</v>
      </c>
      <c r="T233" s="9" t="str">
        <f t="shared" si="32"/>
        <v/>
      </c>
      <c r="V233" s="9" t="str">
        <f t="shared" si="33"/>
        <v/>
      </c>
      <c r="X233" s="9" t="str">
        <f>IF(COUNTIF('Required Materials'!$BE$4:$CH$43, $B233)&gt;0, $B233, "")</f>
        <v/>
      </c>
      <c r="Y233" s="9" t="str">
        <f t="shared" si="34"/>
        <v/>
      </c>
      <c r="Z233" s="9" t="str">
        <f t="shared" si="35"/>
        <v/>
      </c>
    </row>
    <row r="234" spans="1:26" x14ac:dyDescent="0.25">
      <c r="A234" s="24"/>
      <c r="B234" s="135"/>
      <c r="C234" s="136"/>
      <c r="D234" s="137"/>
      <c r="E234" s="138"/>
      <c r="F234" s="139"/>
      <c r="G234" s="140"/>
      <c r="H234" s="141"/>
      <c r="I234" s="118"/>
      <c r="J234" s="150" t="str">
        <f t="shared" si="27"/>
        <v/>
      </c>
      <c r="K234" s="24"/>
      <c r="M234" s="11" t="b">
        <f t="shared" si="28"/>
        <v>0</v>
      </c>
      <c r="N234" s="9" t="str">
        <f t="shared" si="29"/>
        <v/>
      </c>
      <c r="O234" s="9" t="str">
        <f t="shared" si="30"/>
        <v/>
      </c>
      <c r="P234" s="9" t="str">
        <f t="shared" si="31"/>
        <v/>
      </c>
      <c r="R234" s="9">
        <v>226</v>
      </c>
      <c r="T234" s="9" t="str">
        <f t="shared" si="32"/>
        <v/>
      </c>
      <c r="V234" s="9" t="str">
        <f t="shared" si="33"/>
        <v/>
      </c>
      <c r="X234" s="9" t="str">
        <f>IF(COUNTIF('Required Materials'!$BE$4:$CH$43, $B234)&gt;0, $B234, "")</f>
        <v/>
      </c>
      <c r="Y234" s="9" t="str">
        <f t="shared" si="34"/>
        <v/>
      </c>
      <c r="Z234" s="9" t="str">
        <f t="shared" si="35"/>
        <v/>
      </c>
    </row>
    <row r="235" spans="1:26" x14ac:dyDescent="0.25">
      <c r="A235" s="24"/>
      <c r="B235" s="135"/>
      <c r="C235" s="136"/>
      <c r="D235" s="137"/>
      <c r="E235" s="138"/>
      <c r="F235" s="139"/>
      <c r="G235" s="140"/>
      <c r="H235" s="141"/>
      <c r="I235" s="118"/>
      <c r="J235" s="150" t="str">
        <f t="shared" si="27"/>
        <v/>
      </c>
      <c r="K235" s="24"/>
      <c r="M235" s="11" t="b">
        <f t="shared" si="28"/>
        <v>0</v>
      </c>
      <c r="N235" s="9" t="str">
        <f t="shared" si="29"/>
        <v/>
      </c>
      <c r="O235" s="9" t="str">
        <f t="shared" si="30"/>
        <v/>
      </c>
      <c r="P235" s="9" t="str">
        <f t="shared" si="31"/>
        <v/>
      </c>
      <c r="R235" s="9">
        <v>227</v>
      </c>
      <c r="T235" s="9" t="str">
        <f t="shared" si="32"/>
        <v/>
      </c>
      <c r="V235" s="9" t="str">
        <f t="shared" si="33"/>
        <v/>
      </c>
      <c r="X235" s="9" t="str">
        <f>IF(COUNTIF('Required Materials'!$BE$4:$CH$43, $B235)&gt;0, $B235, "")</f>
        <v/>
      </c>
      <c r="Y235" s="9" t="str">
        <f t="shared" si="34"/>
        <v/>
      </c>
      <c r="Z235" s="9" t="str">
        <f t="shared" si="35"/>
        <v/>
      </c>
    </row>
    <row r="236" spans="1:26" x14ac:dyDescent="0.25">
      <c r="A236" s="24"/>
      <c r="B236" s="135"/>
      <c r="C236" s="136"/>
      <c r="D236" s="137"/>
      <c r="E236" s="138"/>
      <c r="F236" s="139"/>
      <c r="G236" s="140"/>
      <c r="H236" s="141"/>
      <c r="I236" s="118"/>
      <c r="J236" s="150" t="str">
        <f t="shared" si="27"/>
        <v/>
      </c>
      <c r="K236" s="24"/>
      <c r="M236" s="11" t="b">
        <f t="shared" si="28"/>
        <v>0</v>
      </c>
      <c r="N236" s="9" t="str">
        <f t="shared" si="29"/>
        <v/>
      </c>
      <c r="O236" s="9" t="str">
        <f t="shared" si="30"/>
        <v/>
      </c>
      <c r="P236" s="9" t="str">
        <f t="shared" si="31"/>
        <v/>
      </c>
      <c r="R236" s="9">
        <v>228</v>
      </c>
      <c r="T236" s="9" t="str">
        <f t="shared" si="32"/>
        <v/>
      </c>
      <c r="V236" s="9" t="str">
        <f t="shared" si="33"/>
        <v/>
      </c>
      <c r="X236" s="9" t="str">
        <f>IF(COUNTIF('Required Materials'!$BE$4:$CH$43, $B236)&gt;0, $B236, "")</f>
        <v/>
      </c>
      <c r="Y236" s="9" t="str">
        <f t="shared" si="34"/>
        <v/>
      </c>
      <c r="Z236" s="9" t="str">
        <f t="shared" si="35"/>
        <v/>
      </c>
    </row>
    <row r="237" spans="1:26" x14ac:dyDescent="0.25">
      <c r="A237" s="24"/>
      <c r="B237" s="135"/>
      <c r="C237" s="136"/>
      <c r="D237" s="137"/>
      <c r="E237" s="138"/>
      <c r="F237" s="139"/>
      <c r="G237" s="140"/>
      <c r="H237" s="141"/>
      <c r="I237" s="118"/>
      <c r="J237" s="150" t="str">
        <f t="shared" si="27"/>
        <v/>
      </c>
      <c r="K237" s="24"/>
      <c r="M237" s="11" t="b">
        <f t="shared" si="28"/>
        <v>0</v>
      </c>
      <c r="N237" s="9" t="str">
        <f t="shared" si="29"/>
        <v/>
      </c>
      <c r="O237" s="9" t="str">
        <f t="shared" si="30"/>
        <v/>
      </c>
      <c r="P237" s="9" t="str">
        <f t="shared" si="31"/>
        <v/>
      </c>
      <c r="R237" s="9">
        <v>229</v>
      </c>
      <c r="T237" s="9" t="str">
        <f t="shared" si="32"/>
        <v/>
      </c>
      <c r="V237" s="9" t="str">
        <f t="shared" si="33"/>
        <v/>
      </c>
      <c r="X237" s="9" t="str">
        <f>IF(COUNTIF('Required Materials'!$BE$4:$CH$43, $B237)&gt;0, $B237, "")</f>
        <v/>
      </c>
      <c r="Y237" s="9" t="str">
        <f t="shared" si="34"/>
        <v/>
      </c>
      <c r="Z237" s="9" t="str">
        <f t="shared" si="35"/>
        <v/>
      </c>
    </row>
    <row r="238" spans="1:26" x14ac:dyDescent="0.25">
      <c r="A238" s="24"/>
      <c r="B238" s="135"/>
      <c r="C238" s="136"/>
      <c r="D238" s="137"/>
      <c r="E238" s="138"/>
      <c r="F238" s="139"/>
      <c r="G238" s="140"/>
      <c r="H238" s="141"/>
      <c r="I238" s="118"/>
      <c r="J238" s="150" t="str">
        <f t="shared" si="27"/>
        <v/>
      </c>
      <c r="K238" s="24"/>
      <c r="M238" s="11" t="b">
        <f t="shared" si="28"/>
        <v>0</v>
      </c>
      <c r="N238" s="9" t="str">
        <f t="shared" si="29"/>
        <v/>
      </c>
      <c r="O238" s="9" t="str">
        <f t="shared" si="30"/>
        <v/>
      </c>
      <c r="P238" s="9" t="str">
        <f t="shared" si="31"/>
        <v/>
      </c>
      <c r="R238" s="9">
        <v>230</v>
      </c>
      <c r="T238" s="9" t="str">
        <f t="shared" si="32"/>
        <v/>
      </c>
      <c r="V238" s="9" t="str">
        <f t="shared" si="33"/>
        <v/>
      </c>
      <c r="X238" s="9" t="str">
        <f>IF(COUNTIF('Required Materials'!$BE$4:$CH$43, $B238)&gt;0, $B238, "")</f>
        <v/>
      </c>
      <c r="Y238" s="9" t="str">
        <f t="shared" si="34"/>
        <v/>
      </c>
      <c r="Z238" s="9" t="str">
        <f t="shared" si="35"/>
        <v/>
      </c>
    </row>
    <row r="239" spans="1:26" x14ac:dyDescent="0.25">
      <c r="A239" s="24"/>
      <c r="B239" s="135"/>
      <c r="C239" s="136"/>
      <c r="D239" s="137"/>
      <c r="E239" s="138"/>
      <c r="F239" s="139"/>
      <c r="G239" s="140"/>
      <c r="H239" s="141"/>
      <c r="I239" s="118"/>
      <c r="J239" s="150" t="str">
        <f t="shared" si="27"/>
        <v/>
      </c>
      <c r="K239" s="24"/>
      <c r="M239" s="11" t="b">
        <f t="shared" si="28"/>
        <v>0</v>
      </c>
      <c r="N239" s="9" t="str">
        <f t="shared" si="29"/>
        <v/>
      </c>
      <c r="O239" s="9" t="str">
        <f t="shared" si="30"/>
        <v/>
      </c>
      <c r="P239" s="9" t="str">
        <f t="shared" si="31"/>
        <v/>
      </c>
      <c r="R239" s="9">
        <v>231</v>
      </c>
      <c r="T239" s="9" t="str">
        <f t="shared" si="32"/>
        <v/>
      </c>
      <c r="V239" s="9" t="str">
        <f t="shared" si="33"/>
        <v/>
      </c>
      <c r="X239" s="9" t="str">
        <f>IF(COUNTIF('Required Materials'!$BE$4:$CH$43, $B239)&gt;0, $B239, "")</f>
        <v/>
      </c>
      <c r="Y239" s="9" t="str">
        <f t="shared" si="34"/>
        <v/>
      </c>
      <c r="Z239" s="9" t="str">
        <f t="shared" si="35"/>
        <v/>
      </c>
    </row>
    <row r="240" spans="1:26" x14ac:dyDescent="0.25">
      <c r="A240" s="24"/>
      <c r="B240" s="135"/>
      <c r="C240" s="136"/>
      <c r="D240" s="137"/>
      <c r="E240" s="138"/>
      <c r="F240" s="139"/>
      <c r="G240" s="140"/>
      <c r="H240" s="141"/>
      <c r="I240" s="118"/>
      <c r="J240" s="150" t="str">
        <f t="shared" si="27"/>
        <v/>
      </c>
      <c r="K240" s="24"/>
      <c r="M240" s="11" t="b">
        <f t="shared" si="28"/>
        <v>0</v>
      </c>
      <c r="N240" s="9" t="str">
        <f t="shared" si="29"/>
        <v/>
      </c>
      <c r="O240" s="9" t="str">
        <f t="shared" si="30"/>
        <v/>
      </c>
      <c r="P240" s="9" t="str">
        <f t="shared" si="31"/>
        <v/>
      </c>
      <c r="R240" s="9">
        <v>232</v>
      </c>
      <c r="T240" s="9" t="str">
        <f t="shared" si="32"/>
        <v/>
      </c>
      <c r="V240" s="9" t="str">
        <f t="shared" si="33"/>
        <v/>
      </c>
      <c r="X240" s="9" t="str">
        <f>IF(COUNTIF('Required Materials'!$BE$4:$CH$43, $B240)&gt;0, $B240, "")</f>
        <v/>
      </c>
      <c r="Y240" s="9" t="str">
        <f t="shared" si="34"/>
        <v/>
      </c>
      <c r="Z240" s="9" t="str">
        <f t="shared" si="35"/>
        <v/>
      </c>
    </row>
    <row r="241" spans="1:26" x14ac:dyDescent="0.25">
      <c r="A241" s="24"/>
      <c r="B241" s="135"/>
      <c r="C241" s="136"/>
      <c r="D241" s="137"/>
      <c r="E241" s="138"/>
      <c r="F241" s="139"/>
      <c r="G241" s="140"/>
      <c r="H241" s="141"/>
      <c r="I241" s="118"/>
      <c r="J241" s="150" t="str">
        <f t="shared" si="27"/>
        <v/>
      </c>
      <c r="K241" s="24"/>
      <c r="M241" s="11" t="b">
        <f t="shared" si="28"/>
        <v>0</v>
      </c>
      <c r="N241" s="9" t="str">
        <f t="shared" si="29"/>
        <v/>
      </c>
      <c r="O241" s="9" t="str">
        <f t="shared" si="30"/>
        <v/>
      </c>
      <c r="P241" s="9" t="str">
        <f t="shared" si="31"/>
        <v/>
      </c>
      <c r="R241" s="9">
        <v>233</v>
      </c>
      <c r="T241" s="9" t="str">
        <f t="shared" si="32"/>
        <v/>
      </c>
      <c r="V241" s="9" t="str">
        <f t="shared" si="33"/>
        <v/>
      </c>
      <c r="X241" s="9" t="str">
        <f>IF(COUNTIF('Required Materials'!$BE$4:$CH$43, $B241)&gt;0, $B241, "")</f>
        <v/>
      </c>
      <c r="Y241" s="9" t="str">
        <f t="shared" si="34"/>
        <v/>
      </c>
      <c r="Z241" s="9" t="str">
        <f t="shared" si="35"/>
        <v/>
      </c>
    </row>
    <row r="242" spans="1:26" x14ac:dyDescent="0.25">
      <c r="A242" s="24"/>
      <c r="B242" s="135"/>
      <c r="C242" s="136"/>
      <c r="D242" s="137"/>
      <c r="E242" s="138"/>
      <c r="F242" s="139"/>
      <c r="G242" s="140"/>
      <c r="H242" s="141"/>
      <c r="I242" s="118"/>
      <c r="J242" s="150" t="str">
        <f t="shared" si="27"/>
        <v/>
      </c>
      <c r="K242" s="24"/>
      <c r="M242" s="11" t="b">
        <f t="shared" si="28"/>
        <v>0</v>
      </c>
      <c r="N242" s="9" t="str">
        <f t="shared" si="29"/>
        <v/>
      </c>
      <c r="O242" s="9" t="str">
        <f t="shared" si="30"/>
        <v/>
      </c>
      <c r="P242" s="9" t="str">
        <f t="shared" si="31"/>
        <v/>
      </c>
      <c r="R242" s="9">
        <v>234</v>
      </c>
      <c r="T242" s="9" t="str">
        <f t="shared" si="32"/>
        <v/>
      </c>
      <c r="V242" s="9" t="str">
        <f t="shared" si="33"/>
        <v/>
      </c>
      <c r="X242" s="9" t="str">
        <f>IF(COUNTIF('Required Materials'!$BE$4:$CH$43, $B242)&gt;0, $B242, "")</f>
        <v/>
      </c>
      <c r="Y242" s="9" t="str">
        <f t="shared" si="34"/>
        <v/>
      </c>
      <c r="Z242" s="9" t="str">
        <f t="shared" si="35"/>
        <v/>
      </c>
    </row>
    <row r="243" spans="1:26" x14ac:dyDescent="0.25">
      <c r="A243" s="24"/>
      <c r="B243" s="135"/>
      <c r="C243" s="136"/>
      <c r="D243" s="137"/>
      <c r="E243" s="138"/>
      <c r="F243" s="139"/>
      <c r="G243" s="140"/>
      <c r="H243" s="141"/>
      <c r="I243" s="118"/>
      <c r="J243" s="150" t="str">
        <f t="shared" si="27"/>
        <v/>
      </c>
      <c r="K243" s="24"/>
      <c r="M243" s="11" t="b">
        <f t="shared" si="28"/>
        <v>0</v>
      </c>
      <c r="N243" s="9" t="str">
        <f t="shared" si="29"/>
        <v/>
      </c>
      <c r="O243" s="9" t="str">
        <f t="shared" si="30"/>
        <v/>
      </c>
      <c r="P243" s="9" t="str">
        <f t="shared" si="31"/>
        <v/>
      </c>
      <c r="R243" s="9">
        <v>235</v>
      </c>
      <c r="T243" s="9" t="str">
        <f t="shared" si="32"/>
        <v/>
      </c>
      <c r="V243" s="9" t="str">
        <f t="shared" si="33"/>
        <v/>
      </c>
      <c r="X243" s="9" t="str">
        <f>IF(COUNTIF('Required Materials'!$BE$4:$CH$43, $B243)&gt;0, $B243, "")</f>
        <v/>
      </c>
      <c r="Y243" s="9" t="str">
        <f t="shared" si="34"/>
        <v/>
      </c>
      <c r="Z243" s="9" t="str">
        <f t="shared" si="35"/>
        <v/>
      </c>
    </row>
    <row r="244" spans="1:26" x14ac:dyDescent="0.25">
      <c r="A244" s="24"/>
      <c r="B244" s="135"/>
      <c r="C244" s="136"/>
      <c r="D244" s="137"/>
      <c r="E244" s="138"/>
      <c r="F244" s="139"/>
      <c r="G244" s="140"/>
      <c r="H244" s="141"/>
      <c r="I244" s="118"/>
      <c r="J244" s="150" t="str">
        <f t="shared" si="27"/>
        <v/>
      </c>
      <c r="K244" s="24"/>
      <c r="M244" s="11" t="b">
        <f t="shared" si="28"/>
        <v>0</v>
      </c>
      <c r="N244" s="9" t="str">
        <f t="shared" si="29"/>
        <v/>
      </c>
      <c r="O244" s="9" t="str">
        <f t="shared" si="30"/>
        <v/>
      </c>
      <c r="P244" s="9" t="str">
        <f t="shared" si="31"/>
        <v/>
      </c>
      <c r="R244" s="9">
        <v>236</v>
      </c>
      <c r="T244" s="9" t="str">
        <f t="shared" si="32"/>
        <v/>
      </c>
      <c r="V244" s="9" t="str">
        <f t="shared" si="33"/>
        <v/>
      </c>
      <c r="X244" s="9" t="str">
        <f>IF(COUNTIF('Required Materials'!$BE$4:$CH$43, $B244)&gt;0, $B244, "")</f>
        <v/>
      </c>
      <c r="Y244" s="9" t="str">
        <f t="shared" si="34"/>
        <v/>
      </c>
      <c r="Z244" s="9" t="str">
        <f t="shared" si="35"/>
        <v/>
      </c>
    </row>
    <row r="245" spans="1:26" x14ac:dyDescent="0.25">
      <c r="A245" s="24"/>
      <c r="B245" s="135"/>
      <c r="C245" s="136"/>
      <c r="D245" s="137"/>
      <c r="E245" s="138"/>
      <c r="F245" s="139"/>
      <c r="G245" s="140"/>
      <c r="H245" s="141"/>
      <c r="I245" s="118"/>
      <c r="J245" s="150" t="str">
        <f t="shared" si="27"/>
        <v/>
      </c>
      <c r="K245" s="24"/>
      <c r="M245" s="11" t="b">
        <f t="shared" si="28"/>
        <v>0</v>
      </c>
      <c r="N245" s="9" t="str">
        <f t="shared" si="29"/>
        <v/>
      </c>
      <c r="O245" s="9" t="str">
        <f t="shared" si="30"/>
        <v/>
      </c>
      <c r="P245" s="9" t="str">
        <f t="shared" si="31"/>
        <v/>
      </c>
      <c r="R245" s="9">
        <v>237</v>
      </c>
      <c r="T245" s="9" t="str">
        <f t="shared" si="32"/>
        <v/>
      </c>
      <c r="V245" s="9" t="str">
        <f t="shared" si="33"/>
        <v/>
      </c>
      <c r="X245" s="9" t="str">
        <f>IF(COUNTIF('Required Materials'!$BE$4:$CH$43, $B245)&gt;0, $B245, "")</f>
        <v/>
      </c>
      <c r="Y245" s="9" t="str">
        <f t="shared" si="34"/>
        <v/>
      </c>
      <c r="Z245" s="9" t="str">
        <f t="shared" si="35"/>
        <v/>
      </c>
    </row>
    <row r="246" spans="1:26" x14ac:dyDescent="0.25">
      <c r="A246" s="24"/>
      <c r="B246" s="135"/>
      <c r="C246" s="136"/>
      <c r="D246" s="137"/>
      <c r="E246" s="138"/>
      <c r="F246" s="139"/>
      <c r="G246" s="140"/>
      <c r="H246" s="141"/>
      <c r="I246" s="118"/>
      <c r="J246" s="150" t="str">
        <f t="shared" si="27"/>
        <v/>
      </c>
      <c r="K246" s="24"/>
      <c r="M246" s="11" t="b">
        <f t="shared" si="28"/>
        <v>0</v>
      </c>
      <c r="N246" s="9" t="str">
        <f t="shared" si="29"/>
        <v/>
      </c>
      <c r="O246" s="9" t="str">
        <f t="shared" si="30"/>
        <v/>
      </c>
      <c r="P246" s="9" t="str">
        <f t="shared" si="31"/>
        <v/>
      </c>
      <c r="R246" s="9">
        <v>238</v>
      </c>
      <c r="T246" s="9" t="str">
        <f t="shared" si="32"/>
        <v/>
      </c>
      <c r="V246" s="9" t="str">
        <f t="shared" si="33"/>
        <v/>
      </c>
      <c r="X246" s="9" t="str">
        <f>IF(COUNTIF('Required Materials'!$BE$4:$CH$43, $B246)&gt;0, $B246, "")</f>
        <v/>
      </c>
      <c r="Y246" s="9" t="str">
        <f t="shared" si="34"/>
        <v/>
      </c>
      <c r="Z246" s="9" t="str">
        <f t="shared" si="35"/>
        <v/>
      </c>
    </row>
    <row r="247" spans="1:26" x14ac:dyDescent="0.25">
      <c r="A247" s="24"/>
      <c r="B247" s="135"/>
      <c r="C247" s="136"/>
      <c r="D247" s="137"/>
      <c r="E247" s="138"/>
      <c r="F247" s="139"/>
      <c r="G247" s="140"/>
      <c r="H247" s="141"/>
      <c r="I247" s="118"/>
      <c r="J247" s="150" t="str">
        <f t="shared" si="27"/>
        <v/>
      </c>
      <c r="K247" s="24"/>
      <c r="M247" s="11" t="b">
        <f t="shared" si="28"/>
        <v>0</v>
      </c>
      <c r="N247" s="9" t="str">
        <f t="shared" si="29"/>
        <v/>
      </c>
      <c r="O247" s="9" t="str">
        <f t="shared" si="30"/>
        <v/>
      </c>
      <c r="P247" s="9" t="str">
        <f t="shared" si="31"/>
        <v/>
      </c>
      <c r="R247" s="9">
        <v>239</v>
      </c>
      <c r="T247" s="9" t="str">
        <f t="shared" si="32"/>
        <v/>
      </c>
      <c r="V247" s="9" t="str">
        <f t="shared" si="33"/>
        <v/>
      </c>
      <c r="X247" s="9" t="str">
        <f>IF(COUNTIF('Required Materials'!$BE$4:$CH$43, $B247)&gt;0, $B247, "")</f>
        <v/>
      </c>
      <c r="Y247" s="9" t="str">
        <f t="shared" si="34"/>
        <v/>
      </c>
      <c r="Z247" s="9" t="str">
        <f t="shared" si="35"/>
        <v/>
      </c>
    </row>
    <row r="248" spans="1:26" x14ac:dyDescent="0.25">
      <c r="A248" s="24"/>
      <c r="B248" s="135"/>
      <c r="C248" s="136"/>
      <c r="D248" s="137"/>
      <c r="E248" s="138"/>
      <c r="F248" s="139"/>
      <c r="G248" s="140"/>
      <c r="H248" s="141"/>
      <c r="I248" s="118"/>
      <c r="J248" s="150" t="str">
        <f t="shared" si="27"/>
        <v/>
      </c>
      <c r="K248" s="24"/>
      <c r="M248" s="11" t="b">
        <f t="shared" si="28"/>
        <v>0</v>
      </c>
      <c r="N248" s="9" t="str">
        <f t="shared" si="29"/>
        <v/>
      </c>
      <c r="O248" s="9" t="str">
        <f t="shared" si="30"/>
        <v/>
      </c>
      <c r="P248" s="9" t="str">
        <f t="shared" si="31"/>
        <v/>
      </c>
      <c r="R248" s="9">
        <v>240</v>
      </c>
      <c r="T248" s="9" t="str">
        <f t="shared" si="32"/>
        <v/>
      </c>
      <c r="V248" s="9" t="str">
        <f t="shared" si="33"/>
        <v/>
      </c>
      <c r="X248" s="9" t="str">
        <f>IF(COUNTIF('Required Materials'!$BE$4:$CH$43, $B248)&gt;0, $B248, "")</f>
        <v/>
      </c>
      <c r="Y248" s="9" t="str">
        <f t="shared" si="34"/>
        <v/>
      </c>
      <c r="Z248" s="9" t="str">
        <f t="shared" si="35"/>
        <v/>
      </c>
    </row>
    <row r="249" spans="1:26" x14ac:dyDescent="0.25">
      <c r="A249" s="24"/>
      <c r="B249" s="135"/>
      <c r="C249" s="136"/>
      <c r="D249" s="137"/>
      <c r="E249" s="138"/>
      <c r="F249" s="139"/>
      <c r="G249" s="140"/>
      <c r="H249" s="141"/>
      <c r="I249" s="118"/>
      <c r="J249" s="150" t="str">
        <f t="shared" si="27"/>
        <v/>
      </c>
      <c r="K249" s="24"/>
      <c r="M249" s="11" t="b">
        <f t="shared" si="28"/>
        <v>0</v>
      </c>
      <c r="N249" s="9" t="str">
        <f t="shared" si="29"/>
        <v/>
      </c>
      <c r="O249" s="9" t="str">
        <f t="shared" si="30"/>
        <v/>
      </c>
      <c r="P249" s="9" t="str">
        <f t="shared" si="31"/>
        <v/>
      </c>
      <c r="R249" s="9">
        <v>241</v>
      </c>
      <c r="T249" s="9" t="str">
        <f t="shared" si="32"/>
        <v/>
      </c>
      <c r="V249" s="9" t="str">
        <f t="shared" si="33"/>
        <v/>
      </c>
      <c r="X249" s="9" t="str">
        <f>IF(COUNTIF('Required Materials'!$BE$4:$CH$43, $B249)&gt;0, $B249, "")</f>
        <v/>
      </c>
      <c r="Y249" s="9" t="str">
        <f t="shared" si="34"/>
        <v/>
      </c>
      <c r="Z249" s="9" t="str">
        <f t="shared" si="35"/>
        <v/>
      </c>
    </row>
    <row r="250" spans="1:26" x14ac:dyDescent="0.25">
      <c r="A250" s="24"/>
      <c r="B250" s="135"/>
      <c r="C250" s="136"/>
      <c r="D250" s="137"/>
      <c r="E250" s="138"/>
      <c r="F250" s="139"/>
      <c r="G250" s="140"/>
      <c r="H250" s="141"/>
      <c r="I250" s="118"/>
      <c r="J250" s="150" t="str">
        <f t="shared" si="27"/>
        <v/>
      </c>
      <c r="K250" s="24"/>
      <c r="M250" s="11" t="b">
        <f t="shared" si="28"/>
        <v>0</v>
      </c>
      <c r="N250" s="9" t="str">
        <f t="shared" si="29"/>
        <v/>
      </c>
      <c r="O250" s="9" t="str">
        <f t="shared" si="30"/>
        <v/>
      </c>
      <c r="P250" s="9" t="str">
        <f t="shared" si="31"/>
        <v/>
      </c>
      <c r="R250" s="9">
        <v>242</v>
      </c>
      <c r="T250" s="9" t="str">
        <f t="shared" si="32"/>
        <v/>
      </c>
      <c r="V250" s="9" t="str">
        <f t="shared" si="33"/>
        <v/>
      </c>
      <c r="X250" s="9" t="str">
        <f>IF(COUNTIF('Required Materials'!$BE$4:$CH$43, $B250)&gt;0, $B250, "")</f>
        <v/>
      </c>
      <c r="Y250" s="9" t="str">
        <f t="shared" si="34"/>
        <v/>
      </c>
      <c r="Z250" s="9" t="str">
        <f t="shared" si="35"/>
        <v/>
      </c>
    </row>
    <row r="251" spans="1:26" x14ac:dyDescent="0.25">
      <c r="A251" s="24"/>
      <c r="B251" s="135"/>
      <c r="C251" s="136"/>
      <c r="D251" s="137"/>
      <c r="E251" s="138"/>
      <c r="F251" s="139"/>
      <c r="G251" s="140"/>
      <c r="H251" s="141"/>
      <c r="I251" s="118"/>
      <c r="J251" s="150" t="str">
        <f t="shared" si="27"/>
        <v/>
      </c>
      <c r="K251" s="24"/>
      <c r="M251" s="11" t="b">
        <f t="shared" si="28"/>
        <v>0</v>
      </c>
      <c r="N251" s="9" t="str">
        <f t="shared" si="29"/>
        <v/>
      </c>
      <c r="O251" s="9" t="str">
        <f t="shared" si="30"/>
        <v/>
      </c>
      <c r="P251" s="9" t="str">
        <f t="shared" si="31"/>
        <v/>
      </c>
      <c r="R251" s="9">
        <v>243</v>
      </c>
      <c r="T251" s="9" t="str">
        <f t="shared" si="32"/>
        <v/>
      </c>
      <c r="V251" s="9" t="str">
        <f t="shared" si="33"/>
        <v/>
      </c>
      <c r="X251" s="9" t="str">
        <f>IF(COUNTIF('Required Materials'!$BE$4:$CH$43, $B251)&gt;0, $B251, "")</f>
        <v/>
      </c>
      <c r="Y251" s="9" t="str">
        <f t="shared" si="34"/>
        <v/>
      </c>
      <c r="Z251" s="9" t="str">
        <f t="shared" si="35"/>
        <v/>
      </c>
    </row>
    <row r="252" spans="1:26" x14ac:dyDescent="0.25">
      <c r="A252" s="24"/>
      <c r="B252" s="135"/>
      <c r="C252" s="136"/>
      <c r="D252" s="137"/>
      <c r="E252" s="138"/>
      <c r="F252" s="139"/>
      <c r="G252" s="140"/>
      <c r="H252" s="141"/>
      <c r="I252" s="118"/>
      <c r="J252" s="150" t="str">
        <f t="shared" si="27"/>
        <v/>
      </c>
      <c r="K252" s="24"/>
      <c r="M252" s="11" t="b">
        <f t="shared" si="28"/>
        <v>0</v>
      </c>
      <c r="N252" s="9" t="str">
        <f t="shared" si="29"/>
        <v/>
      </c>
      <c r="O252" s="9" t="str">
        <f t="shared" si="30"/>
        <v/>
      </c>
      <c r="P252" s="9" t="str">
        <f t="shared" si="31"/>
        <v/>
      </c>
      <c r="R252" s="9">
        <v>244</v>
      </c>
      <c r="T252" s="9" t="str">
        <f t="shared" si="32"/>
        <v/>
      </c>
      <c r="V252" s="9" t="str">
        <f t="shared" si="33"/>
        <v/>
      </c>
      <c r="X252" s="9" t="str">
        <f>IF(COUNTIF('Required Materials'!$BE$4:$CH$43, $B252)&gt;0, $B252, "")</f>
        <v/>
      </c>
      <c r="Y252" s="9" t="str">
        <f t="shared" si="34"/>
        <v/>
      </c>
      <c r="Z252" s="9" t="str">
        <f t="shared" si="35"/>
        <v/>
      </c>
    </row>
    <row r="253" spans="1:26" x14ac:dyDescent="0.25">
      <c r="A253" s="24"/>
      <c r="B253" s="135"/>
      <c r="C253" s="136"/>
      <c r="D253" s="137"/>
      <c r="E253" s="138"/>
      <c r="F253" s="139"/>
      <c r="G253" s="140"/>
      <c r="H253" s="141"/>
      <c r="I253" s="118"/>
      <c r="J253" s="150" t="str">
        <f t="shared" si="27"/>
        <v/>
      </c>
      <c r="K253" s="24"/>
      <c r="M253" s="11" t="b">
        <f t="shared" si="28"/>
        <v>0</v>
      </c>
      <c r="N253" s="9" t="str">
        <f t="shared" si="29"/>
        <v/>
      </c>
      <c r="O253" s="9" t="str">
        <f t="shared" si="30"/>
        <v/>
      </c>
      <c r="P253" s="9" t="str">
        <f t="shared" si="31"/>
        <v/>
      </c>
      <c r="R253" s="9">
        <v>245</v>
      </c>
      <c r="T253" s="9" t="str">
        <f t="shared" si="32"/>
        <v/>
      </c>
      <c r="V253" s="9" t="str">
        <f t="shared" si="33"/>
        <v/>
      </c>
      <c r="X253" s="9" t="str">
        <f>IF(COUNTIF('Required Materials'!$BE$4:$CH$43, $B253)&gt;0, $B253, "")</f>
        <v/>
      </c>
      <c r="Y253" s="9" t="str">
        <f t="shared" si="34"/>
        <v/>
      </c>
      <c r="Z253" s="9" t="str">
        <f t="shared" si="35"/>
        <v/>
      </c>
    </row>
    <row r="254" spans="1:26" x14ac:dyDescent="0.25">
      <c r="A254" s="24"/>
      <c r="B254" s="135"/>
      <c r="C254" s="136"/>
      <c r="D254" s="137"/>
      <c r="E254" s="138"/>
      <c r="F254" s="139"/>
      <c r="G254" s="140"/>
      <c r="H254" s="141"/>
      <c r="I254" s="118"/>
      <c r="J254" s="150" t="str">
        <f t="shared" si="27"/>
        <v/>
      </c>
      <c r="K254" s="24"/>
      <c r="M254" s="11" t="b">
        <f t="shared" si="28"/>
        <v>0</v>
      </c>
      <c r="N254" s="9" t="str">
        <f t="shared" si="29"/>
        <v/>
      </c>
      <c r="O254" s="9" t="str">
        <f t="shared" si="30"/>
        <v/>
      </c>
      <c r="P254" s="9" t="str">
        <f t="shared" si="31"/>
        <v/>
      </c>
      <c r="R254" s="9">
        <v>246</v>
      </c>
      <c r="T254" s="9" t="str">
        <f t="shared" si="32"/>
        <v/>
      </c>
      <c r="V254" s="9" t="str">
        <f t="shared" si="33"/>
        <v/>
      </c>
      <c r="X254" s="9" t="str">
        <f>IF(COUNTIF('Required Materials'!$BE$4:$CH$43, $B254)&gt;0, $B254, "")</f>
        <v/>
      </c>
      <c r="Y254" s="9" t="str">
        <f t="shared" si="34"/>
        <v/>
      </c>
      <c r="Z254" s="9" t="str">
        <f t="shared" si="35"/>
        <v/>
      </c>
    </row>
    <row r="255" spans="1:26" x14ac:dyDescent="0.25">
      <c r="A255" s="24"/>
      <c r="B255" s="135"/>
      <c r="C255" s="136"/>
      <c r="D255" s="137"/>
      <c r="E255" s="138"/>
      <c r="F255" s="139"/>
      <c r="G255" s="140"/>
      <c r="H255" s="141"/>
      <c r="I255" s="118"/>
      <c r="J255" s="150" t="str">
        <f t="shared" si="27"/>
        <v/>
      </c>
      <c r="K255" s="24"/>
      <c r="M255" s="11" t="b">
        <f t="shared" si="28"/>
        <v>0</v>
      </c>
      <c r="N255" s="9" t="str">
        <f t="shared" si="29"/>
        <v/>
      </c>
      <c r="O255" s="9" t="str">
        <f t="shared" si="30"/>
        <v/>
      </c>
      <c r="P255" s="9" t="str">
        <f t="shared" si="31"/>
        <v/>
      </c>
      <c r="R255" s="9">
        <v>247</v>
      </c>
      <c r="T255" s="9" t="str">
        <f t="shared" si="32"/>
        <v/>
      </c>
      <c r="V255" s="9" t="str">
        <f t="shared" si="33"/>
        <v/>
      </c>
      <c r="X255" s="9" t="str">
        <f>IF(COUNTIF('Required Materials'!$BE$4:$CH$43, $B255)&gt;0, $B255, "")</f>
        <v/>
      </c>
      <c r="Y255" s="9" t="str">
        <f t="shared" si="34"/>
        <v/>
      </c>
      <c r="Z255" s="9" t="str">
        <f t="shared" si="35"/>
        <v/>
      </c>
    </row>
    <row r="256" spans="1:26" x14ac:dyDescent="0.25">
      <c r="A256" s="24"/>
      <c r="B256" s="135"/>
      <c r="C256" s="136"/>
      <c r="D256" s="137"/>
      <c r="E256" s="138"/>
      <c r="F256" s="139"/>
      <c r="G256" s="140"/>
      <c r="H256" s="141"/>
      <c r="I256" s="118"/>
      <c r="J256" s="150" t="str">
        <f t="shared" si="27"/>
        <v/>
      </c>
      <c r="K256" s="24"/>
      <c r="M256" s="11" t="b">
        <f t="shared" si="28"/>
        <v>0</v>
      </c>
      <c r="N256" s="9" t="str">
        <f t="shared" si="29"/>
        <v/>
      </c>
      <c r="O256" s="9" t="str">
        <f t="shared" si="30"/>
        <v/>
      </c>
      <c r="P256" s="9" t="str">
        <f t="shared" si="31"/>
        <v/>
      </c>
      <c r="R256" s="9">
        <v>248</v>
      </c>
      <c r="T256" s="9" t="str">
        <f t="shared" si="32"/>
        <v/>
      </c>
      <c r="V256" s="9" t="str">
        <f t="shared" si="33"/>
        <v/>
      </c>
      <c r="X256" s="9" t="str">
        <f>IF(COUNTIF('Required Materials'!$BE$4:$CH$43, $B256)&gt;0, $B256, "")</f>
        <v/>
      </c>
      <c r="Y256" s="9" t="str">
        <f t="shared" si="34"/>
        <v/>
      </c>
      <c r="Z256" s="9" t="str">
        <f t="shared" si="35"/>
        <v/>
      </c>
    </row>
    <row r="257" spans="1:26" x14ac:dyDescent="0.25">
      <c r="A257" s="24"/>
      <c r="B257" s="135"/>
      <c r="C257" s="136"/>
      <c r="D257" s="137"/>
      <c r="E257" s="138"/>
      <c r="F257" s="139"/>
      <c r="G257" s="140"/>
      <c r="H257" s="141"/>
      <c r="I257" s="118"/>
      <c r="J257" s="150" t="str">
        <f t="shared" si="27"/>
        <v/>
      </c>
      <c r="K257" s="24"/>
      <c r="M257" s="11" t="b">
        <f t="shared" si="28"/>
        <v>0</v>
      </c>
      <c r="N257" s="9" t="str">
        <f t="shared" si="29"/>
        <v/>
      </c>
      <c r="O257" s="9" t="str">
        <f t="shared" si="30"/>
        <v/>
      </c>
      <c r="P257" s="9" t="str">
        <f t="shared" si="31"/>
        <v/>
      </c>
      <c r="R257" s="9">
        <v>249</v>
      </c>
      <c r="T257" s="9" t="str">
        <f t="shared" si="32"/>
        <v/>
      </c>
      <c r="V257" s="9" t="str">
        <f t="shared" si="33"/>
        <v/>
      </c>
      <c r="X257" s="9" t="str">
        <f>IF(COUNTIF('Required Materials'!$BE$4:$CH$43, $B257)&gt;0, $B257, "")</f>
        <v/>
      </c>
      <c r="Y257" s="9" t="str">
        <f t="shared" si="34"/>
        <v/>
      </c>
      <c r="Z257" s="9" t="str">
        <f t="shared" si="35"/>
        <v/>
      </c>
    </row>
    <row r="258" spans="1:26" x14ac:dyDescent="0.25">
      <c r="A258" s="24"/>
      <c r="B258" s="135"/>
      <c r="C258" s="136"/>
      <c r="D258" s="137"/>
      <c r="E258" s="138"/>
      <c r="F258" s="139"/>
      <c r="G258" s="140"/>
      <c r="H258" s="141"/>
      <c r="I258" s="118"/>
      <c r="J258" s="150" t="str">
        <f t="shared" si="27"/>
        <v/>
      </c>
      <c r="K258" s="24"/>
      <c r="M258" s="11" t="b">
        <f t="shared" si="28"/>
        <v>0</v>
      </c>
      <c r="N258" s="9" t="str">
        <f t="shared" si="29"/>
        <v/>
      </c>
      <c r="O258" s="9" t="str">
        <f t="shared" si="30"/>
        <v/>
      </c>
      <c r="P258" s="9" t="str">
        <f t="shared" si="31"/>
        <v/>
      </c>
      <c r="R258" s="9">
        <v>250</v>
      </c>
      <c r="T258" s="9" t="str">
        <f t="shared" si="32"/>
        <v/>
      </c>
      <c r="V258" s="9" t="str">
        <f t="shared" si="33"/>
        <v/>
      </c>
      <c r="X258" s="9" t="str">
        <f>IF(COUNTIF('Required Materials'!$BE$4:$CH$43, $B258)&gt;0, $B258, "")</f>
        <v/>
      </c>
      <c r="Y258" s="9" t="str">
        <f t="shared" si="34"/>
        <v/>
      </c>
      <c r="Z258" s="9" t="str">
        <f t="shared" si="35"/>
        <v/>
      </c>
    </row>
    <row r="259" spans="1:26" x14ac:dyDescent="0.25">
      <c r="A259" s="24"/>
      <c r="B259" s="135"/>
      <c r="C259" s="136"/>
      <c r="D259" s="137"/>
      <c r="E259" s="138"/>
      <c r="F259" s="139"/>
      <c r="G259" s="140"/>
      <c r="H259" s="141"/>
      <c r="I259" s="118"/>
      <c r="J259" s="150" t="str">
        <f t="shared" si="27"/>
        <v/>
      </c>
      <c r="K259" s="24"/>
      <c r="M259" s="11" t="b">
        <f t="shared" si="28"/>
        <v>0</v>
      </c>
      <c r="N259" s="9" t="str">
        <f t="shared" si="29"/>
        <v/>
      </c>
      <c r="O259" s="9" t="str">
        <f t="shared" si="30"/>
        <v/>
      </c>
      <c r="P259" s="9" t="str">
        <f t="shared" si="31"/>
        <v/>
      </c>
      <c r="R259" s="9">
        <v>251</v>
      </c>
      <c r="T259" s="9" t="str">
        <f t="shared" si="32"/>
        <v/>
      </c>
      <c r="V259" s="9" t="str">
        <f t="shared" si="33"/>
        <v/>
      </c>
      <c r="X259" s="9" t="str">
        <f>IF(COUNTIF('Required Materials'!$BE$4:$CH$43, $B259)&gt;0, $B259, "")</f>
        <v/>
      </c>
      <c r="Y259" s="9" t="str">
        <f t="shared" si="34"/>
        <v/>
      </c>
      <c r="Z259" s="9" t="str">
        <f t="shared" si="35"/>
        <v/>
      </c>
    </row>
    <row r="260" spans="1:26" x14ac:dyDescent="0.25">
      <c r="A260" s="24"/>
      <c r="B260" s="135"/>
      <c r="C260" s="136"/>
      <c r="D260" s="137"/>
      <c r="E260" s="138"/>
      <c r="F260" s="139"/>
      <c r="G260" s="140"/>
      <c r="H260" s="141"/>
      <c r="I260" s="118"/>
      <c r="J260" s="150" t="str">
        <f t="shared" si="27"/>
        <v/>
      </c>
      <c r="K260" s="24"/>
      <c r="M260" s="11" t="b">
        <f t="shared" si="28"/>
        <v>0</v>
      </c>
      <c r="N260" s="9" t="str">
        <f t="shared" si="29"/>
        <v/>
      </c>
      <c r="O260" s="9" t="str">
        <f t="shared" si="30"/>
        <v/>
      </c>
      <c r="P260" s="9" t="str">
        <f t="shared" si="31"/>
        <v/>
      </c>
      <c r="R260" s="9">
        <v>252</v>
      </c>
      <c r="T260" s="9" t="str">
        <f t="shared" si="32"/>
        <v/>
      </c>
      <c r="V260" s="9" t="str">
        <f t="shared" si="33"/>
        <v/>
      </c>
      <c r="X260" s="9" t="str">
        <f>IF(COUNTIF('Required Materials'!$BE$4:$CH$43, $B260)&gt;0, $B260, "")</f>
        <v/>
      </c>
      <c r="Y260" s="9" t="str">
        <f t="shared" si="34"/>
        <v/>
      </c>
      <c r="Z260" s="9" t="str">
        <f t="shared" si="35"/>
        <v/>
      </c>
    </row>
    <row r="261" spans="1:26" x14ac:dyDescent="0.25">
      <c r="A261" s="24"/>
      <c r="B261" s="135"/>
      <c r="C261" s="136"/>
      <c r="D261" s="137"/>
      <c r="E261" s="138"/>
      <c r="F261" s="139"/>
      <c r="G261" s="140"/>
      <c r="H261" s="141"/>
      <c r="I261" s="118"/>
      <c r="J261" s="150" t="str">
        <f t="shared" si="27"/>
        <v/>
      </c>
      <c r="K261" s="24"/>
      <c r="M261" s="11" t="b">
        <f t="shared" si="28"/>
        <v>0</v>
      </c>
      <c r="N261" s="9" t="str">
        <f t="shared" si="29"/>
        <v/>
      </c>
      <c r="O261" s="9" t="str">
        <f t="shared" si="30"/>
        <v/>
      </c>
      <c r="P261" s="9" t="str">
        <f t="shared" si="31"/>
        <v/>
      </c>
      <c r="R261" s="9">
        <v>253</v>
      </c>
      <c r="T261" s="9" t="str">
        <f t="shared" si="32"/>
        <v/>
      </c>
      <c r="V261" s="9" t="str">
        <f t="shared" si="33"/>
        <v/>
      </c>
      <c r="X261" s="9" t="str">
        <f>IF(COUNTIF('Required Materials'!$BE$4:$CH$43, $B261)&gt;0, $B261, "")</f>
        <v/>
      </c>
      <c r="Y261" s="9" t="str">
        <f t="shared" si="34"/>
        <v/>
      </c>
      <c r="Z261" s="9" t="str">
        <f t="shared" si="35"/>
        <v/>
      </c>
    </row>
    <row r="262" spans="1:26" x14ac:dyDescent="0.25">
      <c r="A262" s="24"/>
      <c r="B262" s="135"/>
      <c r="C262" s="136"/>
      <c r="D262" s="137"/>
      <c r="E262" s="138"/>
      <c r="F262" s="139"/>
      <c r="G262" s="140"/>
      <c r="H262" s="141"/>
      <c r="I262" s="118"/>
      <c r="J262" s="150" t="str">
        <f t="shared" si="27"/>
        <v/>
      </c>
      <c r="K262" s="24"/>
      <c r="M262" s="11" t="b">
        <f t="shared" si="28"/>
        <v>0</v>
      </c>
      <c r="N262" s="9" t="str">
        <f t="shared" si="29"/>
        <v/>
      </c>
      <c r="O262" s="9" t="str">
        <f t="shared" si="30"/>
        <v/>
      </c>
      <c r="P262" s="9" t="str">
        <f t="shared" si="31"/>
        <v/>
      </c>
      <c r="R262" s="9">
        <v>254</v>
      </c>
      <c r="T262" s="9" t="str">
        <f t="shared" si="32"/>
        <v/>
      </c>
      <c r="V262" s="9" t="str">
        <f t="shared" si="33"/>
        <v/>
      </c>
      <c r="X262" s="9" t="str">
        <f>IF(COUNTIF('Required Materials'!$BE$4:$CH$43, $B262)&gt;0, $B262, "")</f>
        <v/>
      </c>
      <c r="Y262" s="9" t="str">
        <f t="shared" si="34"/>
        <v/>
      </c>
      <c r="Z262" s="9" t="str">
        <f t="shared" si="35"/>
        <v/>
      </c>
    </row>
    <row r="263" spans="1:26" x14ac:dyDescent="0.25">
      <c r="A263" s="24"/>
      <c r="B263" s="135"/>
      <c r="C263" s="136"/>
      <c r="D263" s="137"/>
      <c r="E263" s="138"/>
      <c r="F263" s="139"/>
      <c r="G263" s="140"/>
      <c r="H263" s="141"/>
      <c r="I263" s="118"/>
      <c r="J263" s="150" t="str">
        <f t="shared" si="27"/>
        <v/>
      </c>
      <c r="K263" s="24"/>
      <c r="M263" s="11" t="b">
        <f t="shared" si="28"/>
        <v>0</v>
      </c>
      <c r="N263" s="9" t="str">
        <f t="shared" si="29"/>
        <v/>
      </c>
      <c r="O263" s="9" t="str">
        <f t="shared" si="30"/>
        <v/>
      </c>
      <c r="P263" s="9" t="str">
        <f t="shared" si="31"/>
        <v/>
      </c>
      <c r="R263" s="9">
        <v>255</v>
      </c>
      <c r="T263" s="9" t="str">
        <f t="shared" si="32"/>
        <v/>
      </c>
      <c r="V263" s="9" t="str">
        <f t="shared" si="33"/>
        <v/>
      </c>
      <c r="X263" s="9" t="str">
        <f>IF(COUNTIF('Required Materials'!$BE$4:$CH$43, $B263)&gt;0, $B263, "")</f>
        <v/>
      </c>
      <c r="Y263" s="9" t="str">
        <f t="shared" si="34"/>
        <v/>
      </c>
      <c r="Z263" s="9" t="str">
        <f t="shared" si="35"/>
        <v/>
      </c>
    </row>
    <row r="264" spans="1:26" x14ac:dyDescent="0.25">
      <c r="A264" s="24"/>
      <c r="B264" s="135"/>
      <c r="C264" s="136"/>
      <c r="D264" s="137"/>
      <c r="E264" s="138"/>
      <c r="F264" s="139"/>
      <c r="G264" s="140"/>
      <c r="H264" s="141"/>
      <c r="I264" s="118"/>
      <c r="J264" s="150" t="str">
        <f t="shared" si="27"/>
        <v/>
      </c>
      <c r="K264" s="24"/>
      <c r="M264" s="11" t="b">
        <f t="shared" si="28"/>
        <v>0</v>
      </c>
      <c r="N264" s="9" t="str">
        <f t="shared" si="29"/>
        <v/>
      </c>
      <c r="O264" s="9" t="str">
        <f t="shared" si="30"/>
        <v/>
      </c>
      <c r="P264" s="9" t="str">
        <f t="shared" si="31"/>
        <v/>
      </c>
      <c r="R264" s="9">
        <v>256</v>
      </c>
      <c r="T264" s="9" t="str">
        <f t="shared" si="32"/>
        <v/>
      </c>
      <c r="V264" s="9" t="str">
        <f t="shared" si="33"/>
        <v/>
      </c>
      <c r="X264" s="9" t="str">
        <f>IF(COUNTIF('Required Materials'!$BE$4:$CH$43, $B264)&gt;0, $B264, "")</f>
        <v/>
      </c>
      <c r="Y264" s="9" t="str">
        <f t="shared" si="34"/>
        <v/>
      </c>
      <c r="Z264" s="9" t="str">
        <f t="shared" si="35"/>
        <v/>
      </c>
    </row>
    <row r="265" spans="1:26" x14ac:dyDescent="0.25">
      <c r="A265" s="24"/>
      <c r="B265" s="135"/>
      <c r="C265" s="136"/>
      <c r="D265" s="137"/>
      <c r="E265" s="138"/>
      <c r="F265" s="139"/>
      <c r="G265" s="140"/>
      <c r="H265" s="141"/>
      <c r="I265" s="118"/>
      <c r="J265" s="150" t="str">
        <f t="shared" ref="J265:J328" si="36">IF(COUNTIF($B$9:$B$2508, B265)&gt;1, $M$2, IF(M265=TRUE, $M$3, ""))</f>
        <v/>
      </c>
      <c r="K265" s="24"/>
      <c r="M265" s="11" t="b">
        <f t="shared" si="28"/>
        <v>0</v>
      </c>
      <c r="N265" s="9" t="str">
        <f t="shared" si="29"/>
        <v/>
      </c>
      <c r="O265" s="9" t="str">
        <f t="shared" si="30"/>
        <v/>
      </c>
      <c r="P265" s="9" t="str">
        <f t="shared" si="31"/>
        <v/>
      </c>
      <c r="R265" s="9">
        <v>257</v>
      </c>
      <c r="T265" s="9" t="str">
        <f t="shared" si="32"/>
        <v/>
      </c>
      <c r="V265" s="9" t="str">
        <f t="shared" si="33"/>
        <v/>
      </c>
      <c r="X265" s="9" t="str">
        <f>IF(COUNTIF('Required Materials'!$BE$4:$CH$43, $B265)&gt;0, $B265, "")</f>
        <v/>
      </c>
      <c r="Y265" s="9" t="str">
        <f t="shared" si="34"/>
        <v/>
      </c>
      <c r="Z265" s="9" t="str">
        <f t="shared" si="35"/>
        <v/>
      </c>
    </row>
    <row r="266" spans="1:26" x14ac:dyDescent="0.25">
      <c r="A266" s="24"/>
      <c r="B266" s="135"/>
      <c r="C266" s="136"/>
      <c r="D266" s="137"/>
      <c r="E266" s="138"/>
      <c r="F266" s="139"/>
      <c r="G266" s="140"/>
      <c r="H266" s="141"/>
      <c r="I266" s="118"/>
      <c r="J266" s="150" t="str">
        <f t="shared" si="36"/>
        <v/>
      </c>
      <c r="K266" s="24"/>
      <c r="M266" s="11" t="b">
        <f t="shared" ref="M266:M329" si="37">IF(AND(COUNTIF(C266:H266, "")&lt;6, B266=""), TRUE, FALSE)</f>
        <v>0</v>
      </c>
      <c r="N266" s="9" t="str">
        <f t="shared" ref="N266:N329" si="38">IF(B266="", "", COUNTIF($O$9:$O$2508, "&lt;"&amp;O266))</f>
        <v/>
      </c>
      <c r="O266" s="9" t="str">
        <f t="shared" ref="O266:O329" si="39">IF(B266="", "", IF(ISNUMBER(B266)=TRUE, CONCATENATE("A", B266), B266))</f>
        <v/>
      </c>
      <c r="P266" s="9" t="str">
        <f t="shared" ref="P266:P329" si="40">IF(N266="", "", RANK(N266, $N$9:$N$2508, 1))</f>
        <v/>
      </c>
      <c r="R266" s="9">
        <v>258</v>
      </c>
      <c r="T266" s="9" t="str">
        <f t="shared" ref="T266:T329" si="41">IF(P266="", "", IFERROR(INDEX($B$9:$B$2508, MATCH(R266, $P$9:$P$2508, 0)), ""))</f>
        <v/>
      </c>
      <c r="V266" s="9" t="str">
        <f t="shared" ref="V266:V329" si="42">IF(B266="", "", IF(D266=$M$5, "A", "P"))</f>
        <v/>
      </c>
      <c r="X266" s="9" t="str">
        <f>IF(COUNTIF('Required Materials'!$BE$4:$CH$43, $B266)&gt;0, $B266, "")</f>
        <v/>
      </c>
      <c r="Y266" s="9" t="str">
        <f t="shared" ref="Y266:Y329" si="43">IF(X266="", "", IFERROR(INDEX($R$9:$R$2508, MATCH(X266, $T$9:$T$2508, 0)), ""))</f>
        <v/>
      </c>
      <c r="Z266" s="9" t="str">
        <f t="shared" ref="Z266:Z329" si="44">IF(Y266="", "", RANK($Y266, $Y$9:$Y$2508, 1))</f>
        <v/>
      </c>
    </row>
    <row r="267" spans="1:26" x14ac:dyDescent="0.25">
      <c r="A267" s="24"/>
      <c r="B267" s="135"/>
      <c r="C267" s="136"/>
      <c r="D267" s="137"/>
      <c r="E267" s="138"/>
      <c r="F267" s="139"/>
      <c r="G267" s="140"/>
      <c r="H267" s="141"/>
      <c r="I267" s="118"/>
      <c r="J267" s="150" t="str">
        <f t="shared" si="36"/>
        <v/>
      </c>
      <c r="K267" s="24"/>
      <c r="M267" s="11" t="b">
        <f t="shared" si="37"/>
        <v>0</v>
      </c>
      <c r="N267" s="9" t="str">
        <f t="shared" si="38"/>
        <v/>
      </c>
      <c r="O267" s="9" t="str">
        <f t="shared" si="39"/>
        <v/>
      </c>
      <c r="P267" s="9" t="str">
        <f t="shared" si="40"/>
        <v/>
      </c>
      <c r="R267" s="9">
        <v>259</v>
      </c>
      <c r="T267" s="9" t="str">
        <f t="shared" si="41"/>
        <v/>
      </c>
      <c r="V267" s="9" t="str">
        <f t="shared" si="42"/>
        <v/>
      </c>
      <c r="X267" s="9" t="str">
        <f>IF(COUNTIF('Required Materials'!$BE$4:$CH$43, $B267)&gt;0, $B267, "")</f>
        <v/>
      </c>
      <c r="Y267" s="9" t="str">
        <f t="shared" si="43"/>
        <v/>
      </c>
      <c r="Z267" s="9" t="str">
        <f t="shared" si="44"/>
        <v/>
      </c>
    </row>
    <row r="268" spans="1:26" x14ac:dyDescent="0.25">
      <c r="A268" s="24"/>
      <c r="B268" s="135"/>
      <c r="C268" s="136"/>
      <c r="D268" s="137"/>
      <c r="E268" s="138"/>
      <c r="F268" s="139"/>
      <c r="G268" s="140"/>
      <c r="H268" s="141"/>
      <c r="I268" s="118"/>
      <c r="J268" s="150" t="str">
        <f t="shared" si="36"/>
        <v/>
      </c>
      <c r="K268" s="24"/>
      <c r="M268" s="11" t="b">
        <f t="shared" si="37"/>
        <v>0</v>
      </c>
      <c r="N268" s="9" t="str">
        <f t="shared" si="38"/>
        <v/>
      </c>
      <c r="O268" s="9" t="str">
        <f t="shared" si="39"/>
        <v/>
      </c>
      <c r="P268" s="9" t="str">
        <f t="shared" si="40"/>
        <v/>
      </c>
      <c r="R268" s="9">
        <v>260</v>
      </c>
      <c r="T268" s="9" t="str">
        <f t="shared" si="41"/>
        <v/>
      </c>
      <c r="V268" s="9" t="str">
        <f t="shared" si="42"/>
        <v/>
      </c>
      <c r="X268" s="9" t="str">
        <f>IF(COUNTIF('Required Materials'!$BE$4:$CH$43, $B268)&gt;0, $B268, "")</f>
        <v/>
      </c>
      <c r="Y268" s="9" t="str">
        <f t="shared" si="43"/>
        <v/>
      </c>
      <c r="Z268" s="9" t="str">
        <f t="shared" si="44"/>
        <v/>
      </c>
    </row>
    <row r="269" spans="1:26" x14ac:dyDescent="0.25">
      <c r="A269" s="24"/>
      <c r="B269" s="135"/>
      <c r="C269" s="136"/>
      <c r="D269" s="137"/>
      <c r="E269" s="138"/>
      <c r="F269" s="139"/>
      <c r="G269" s="140"/>
      <c r="H269" s="141"/>
      <c r="I269" s="118"/>
      <c r="J269" s="150" t="str">
        <f t="shared" si="36"/>
        <v/>
      </c>
      <c r="K269" s="24"/>
      <c r="M269" s="11" t="b">
        <f t="shared" si="37"/>
        <v>0</v>
      </c>
      <c r="N269" s="9" t="str">
        <f t="shared" si="38"/>
        <v/>
      </c>
      <c r="O269" s="9" t="str">
        <f t="shared" si="39"/>
        <v/>
      </c>
      <c r="P269" s="9" t="str">
        <f t="shared" si="40"/>
        <v/>
      </c>
      <c r="R269" s="9">
        <v>261</v>
      </c>
      <c r="T269" s="9" t="str">
        <f t="shared" si="41"/>
        <v/>
      </c>
      <c r="V269" s="9" t="str">
        <f t="shared" si="42"/>
        <v/>
      </c>
      <c r="X269" s="9" t="str">
        <f>IF(COUNTIF('Required Materials'!$BE$4:$CH$43, $B269)&gt;0, $B269, "")</f>
        <v/>
      </c>
      <c r="Y269" s="9" t="str">
        <f t="shared" si="43"/>
        <v/>
      </c>
      <c r="Z269" s="9" t="str">
        <f t="shared" si="44"/>
        <v/>
      </c>
    </row>
    <row r="270" spans="1:26" x14ac:dyDescent="0.25">
      <c r="A270" s="24"/>
      <c r="B270" s="135"/>
      <c r="C270" s="136"/>
      <c r="D270" s="137"/>
      <c r="E270" s="138"/>
      <c r="F270" s="139"/>
      <c r="G270" s="140"/>
      <c r="H270" s="141"/>
      <c r="I270" s="118"/>
      <c r="J270" s="150" t="str">
        <f t="shared" si="36"/>
        <v/>
      </c>
      <c r="K270" s="24"/>
      <c r="M270" s="11" t="b">
        <f t="shared" si="37"/>
        <v>0</v>
      </c>
      <c r="N270" s="9" t="str">
        <f t="shared" si="38"/>
        <v/>
      </c>
      <c r="O270" s="9" t="str">
        <f t="shared" si="39"/>
        <v/>
      </c>
      <c r="P270" s="9" t="str">
        <f t="shared" si="40"/>
        <v/>
      </c>
      <c r="R270" s="9">
        <v>262</v>
      </c>
      <c r="T270" s="9" t="str">
        <f t="shared" si="41"/>
        <v/>
      </c>
      <c r="V270" s="9" t="str">
        <f t="shared" si="42"/>
        <v/>
      </c>
      <c r="X270" s="9" t="str">
        <f>IF(COUNTIF('Required Materials'!$BE$4:$CH$43, $B270)&gt;0, $B270, "")</f>
        <v/>
      </c>
      <c r="Y270" s="9" t="str">
        <f t="shared" si="43"/>
        <v/>
      </c>
      <c r="Z270" s="9" t="str">
        <f t="shared" si="44"/>
        <v/>
      </c>
    </row>
    <row r="271" spans="1:26" x14ac:dyDescent="0.25">
      <c r="A271" s="24"/>
      <c r="B271" s="135"/>
      <c r="C271" s="136"/>
      <c r="D271" s="137"/>
      <c r="E271" s="138"/>
      <c r="F271" s="139"/>
      <c r="G271" s="140"/>
      <c r="H271" s="141"/>
      <c r="I271" s="118"/>
      <c r="J271" s="150" t="str">
        <f t="shared" si="36"/>
        <v/>
      </c>
      <c r="K271" s="24"/>
      <c r="M271" s="11" t="b">
        <f t="shared" si="37"/>
        <v>0</v>
      </c>
      <c r="N271" s="9" t="str">
        <f t="shared" si="38"/>
        <v/>
      </c>
      <c r="O271" s="9" t="str">
        <f t="shared" si="39"/>
        <v/>
      </c>
      <c r="P271" s="9" t="str">
        <f t="shared" si="40"/>
        <v/>
      </c>
      <c r="R271" s="9">
        <v>263</v>
      </c>
      <c r="T271" s="9" t="str">
        <f t="shared" si="41"/>
        <v/>
      </c>
      <c r="V271" s="9" t="str">
        <f t="shared" si="42"/>
        <v/>
      </c>
      <c r="X271" s="9" t="str">
        <f>IF(COUNTIF('Required Materials'!$BE$4:$CH$43, $B271)&gt;0, $B271, "")</f>
        <v/>
      </c>
      <c r="Y271" s="9" t="str">
        <f t="shared" si="43"/>
        <v/>
      </c>
      <c r="Z271" s="9" t="str">
        <f t="shared" si="44"/>
        <v/>
      </c>
    </row>
    <row r="272" spans="1:26" x14ac:dyDescent="0.25">
      <c r="A272" s="24"/>
      <c r="B272" s="135"/>
      <c r="C272" s="136"/>
      <c r="D272" s="137"/>
      <c r="E272" s="138"/>
      <c r="F272" s="139"/>
      <c r="G272" s="140"/>
      <c r="H272" s="141"/>
      <c r="I272" s="118"/>
      <c r="J272" s="150" t="str">
        <f t="shared" si="36"/>
        <v/>
      </c>
      <c r="K272" s="24"/>
      <c r="M272" s="11" t="b">
        <f t="shared" si="37"/>
        <v>0</v>
      </c>
      <c r="N272" s="9" t="str">
        <f t="shared" si="38"/>
        <v/>
      </c>
      <c r="O272" s="9" t="str">
        <f t="shared" si="39"/>
        <v/>
      </c>
      <c r="P272" s="9" t="str">
        <f t="shared" si="40"/>
        <v/>
      </c>
      <c r="R272" s="9">
        <v>264</v>
      </c>
      <c r="T272" s="9" t="str">
        <f t="shared" si="41"/>
        <v/>
      </c>
      <c r="V272" s="9" t="str">
        <f t="shared" si="42"/>
        <v/>
      </c>
      <c r="X272" s="9" t="str">
        <f>IF(COUNTIF('Required Materials'!$BE$4:$CH$43, $B272)&gt;0, $B272, "")</f>
        <v/>
      </c>
      <c r="Y272" s="9" t="str">
        <f t="shared" si="43"/>
        <v/>
      </c>
      <c r="Z272" s="9" t="str">
        <f t="shared" si="44"/>
        <v/>
      </c>
    </row>
    <row r="273" spans="1:26" x14ac:dyDescent="0.25">
      <c r="A273" s="24"/>
      <c r="B273" s="135"/>
      <c r="C273" s="136"/>
      <c r="D273" s="137"/>
      <c r="E273" s="138"/>
      <c r="F273" s="139"/>
      <c r="G273" s="140"/>
      <c r="H273" s="141"/>
      <c r="I273" s="118"/>
      <c r="J273" s="150" t="str">
        <f t="shared" si="36"/>
        <v/>
      </c>
      <c r="K273" s="24"/>
      <c r="M273" s="11" t="b">
        <f t="shared" si="37"/>
        <v>0</v>
      </c>
      <c r="N273" s="9" t="str">
        <f t="shared" si="38"/>
        <v/>
      </c>
      <c r="O273" s="9" t="str">
        <f t="shared" si="39"/>
        <v/>
      </c>
      <c r="P273" s="9" t="str">
        <f t="shared" si="40"/>
        <v/>
      </c>
      <c r="R273" s="9">
        <v>265</v>
      </c>
      <c r="T273" s="9" t="str">
        <f t="shared" si="41"/>
        <v/>
      </c>
      <c r="V273" s="9" t="str">
        <f t="shared" si="42"/>
        <v/>
      </c>
      <c r="X273" s="9" t="str">
        <f>IF(COUNTIF('Required Materials'!$BE$4:$CH$43, $B273)&gt;0, $B273, "")</f>
        <v/>
      </c>
      <c r="Y273" s="9" t="str">
        <f t="shared" si="43"/>
        <v/>
      </c>
      <c r="Z273" s="9" t="str">
        <f t="shared" si="44"/>
        <v/>
      </c>
    </row>
    <row r="274" spans="1:26" x14ac:dyDescent="0.25">
      <c r="A274" s="24"/>
      <c r="B274" s="135"/>
      <c r="C274" s="136"/>
      <c r="D274" s="137"/>
      <c r="E274" s="138"/>
      <c r="F274" s="139"/>
      <c r="G274" s="140"/>
      <c r="H274" s="141"/>
      <c r="I274" s="118"/>
      <c r="J274" s="150" t="str">
        <f t="shared" si="36"/>
        <v/>
      </c>
      <c r="K274" s="24"/>
      <c r="M274" s="11" t="b">
        <f t="shared" si="37"/>
        <v>0</v>
      </c>
      <c r="N274" s="9" t="str">
        <f t="shared" si="38"/>
        <v/>
      </c>
      <c r="O274" s="9" t="str">
        <f t="shared" si="39"/>
        <v/>
      </c>
      <c r="P274" s="9" t="str">
        <f t="shared" si="40"/>
        <v/>
      </c>
      <c r="R274" s="9">
        <v>266</v>
      </c>
      <c r="T274" s="9" t="str">
        <f t="shared" si="41"/>
        <v/>
      </c>
      <c r="V274" s="9" t="str">
        <f t="shared" si="42"/>
        <v/>
      </c>
      <c r="X274" s="9" t="str">
        <f>IF(COUNTIF('Required Materials'!$BE$4:$CH$43, $B274)&gt;0, $B274, "")</f>
        <v/>
      </c>
      <c r="Y274" s="9" t="str">
        <f t="shared" si="43"/>
        <v/>
      </c>
      <c r="Z274" s="9" t="str">
        <f t="shared" si="44"/>
        <v/>
      </c>
    </row>
    <row r="275" spans="1:26" x14ac:dyDescent="0.25">
      <c r="A275" s="24"/>
      <c r="B275" s="135"/>
      <c r="C275" s="136"/>
      <c r="D275" s="137"/>
      <c r="E275" s="138"/>
      <c r="F275" s="139"/>
      <c r="G275" s="140"/>
      <c r="H275" s="141"/>
      <c r="I275" s="118"/>
      <c r="J275" s="150" t="str">
        <f t="shared" si="36"/>
        <v/>
      </c>
      <c r="K275" s="24"/>
      <c r="M275" s="11" t="b">
        <f t="shared" si="37"/>
        <v>0</v>
      </c>
      <c r="N275" s="9" t="str">
        <f t="shared" si="38"/>
        <v/>
      </c>
      <c r="O275" s="9" t="str">
        <f t="shared" si="39"/>
        <v/>
      </c>
      <c r="P275" s="9" t="str">
        <f t="shared" si="40"/>
        <v/>
      </c>
      <c r="R275" s="9">
        <v>267</v>
      </c>
      <c r="T275" s="9" t="str">
        <f t="shared" si="41"/>
        <v/>
      </c>
      <c r="V275" s="9" t="str">
        <f t="shared" si="42"/>
        <v/>
      </c>
      <c r="X275" s="9" t="str">
        <f>IF(COUNTIF('Required Materials'!$BE$4:$CH$43, $B275)&gt;0, $B275, "")</f>
        <v/>
      </c>
      <c r="Y275" s="9" t="str">
        <f t="shared" si="43"/>
        <v/>
      </c>
      <c r="Z275" s="9" t="str">
        <f t="shared" si="44"/>
        <v/>
      </c>
    </row>
    <row r="276" spans="1:26" x14ac:dyDescent="0.25">
      <c r="A276" s="24"/>
      <c r="B276" s="135"/>
      <c r="C276" s="136"/>
      <c r="D276" s="137"/>
      <c r="E276" s="138"/>
      <c r="F276" s="139"/>
      <c r="G276" s="140"/>
      <c r="H276" s="141"/>
      <c r="I276" s="118"/>
      <c r="J276" s="150" t="str">
        <f t="shared" si="36"/>
        <v/>
      </c>
      <c r="K276" s="24"/>
      <c r="M276" s="11" t="b">
        <f t="shared" si="37"/>
        <v>0</v>
      </c>
      <c r="N276" s="9" t="str">
        <f t="shared" si="38"/>
        <v/>
      </c>
      <c r="O276" s="9" t="str">
        <f t="shared" si="39"/>
        <v/>
      </c>
      <c r="P276" s="9" t="str">
        <f t="shared" si="40"/>
        <v/>
      </c>
      <c r="R276" s="9">
        <v>268</v>
      </c>
      <c r="T276" s="9" t="str">
        <f t="shared" si="41"/>
        <v/>
      </c>
      <c r="V276" s="9" t="str">
        <f t="shared" si="42"/>
        <v/>
      </c>
      <c r="X276" s="9" t="str">
        <f>IF(COUNTIF('Required Materials'!$BE$4:$CH$43, $B276)&gt;0, $B276, "")</f>
        <v/>
      </c>
      <c r="Y276" s="9" t="str">
        <f t="shared" si="43"/>
        <v/>
      </c>
      <c r="Z276" s="9" t="str">
        <f t="shared" si="44"/>
        <v/>
      </c>
    </row>
    <row r="277" spans="1:26" x14ac:dyDescent="0.25">
      <c r="A277" s="24"/>
      <c r="B277" s="135"/>
      <c r="C277" s="136"/>
      <c r="D277" s="137"/>
      <c r="E277" s="138"/>
      <c r="F277" s="139"/>
      <c r="G277" s="140"/>
      <c r="H277" s="141"/>
      <c r="I277" s="118"/>
      <c r="J277" s="150" t="str">
        <f t="shared" si="36"/>
        <v/>
      </c>
      <c r="K277" s="24"/>
      <c r="M277" s="11" t="b">
        <f t="shared" si="37"/>
        <v>0</v>
      </c>
      <c r="N277" s="9" t="str">
        <f t="shared" si="38"/>
        <v/>
      </c>
      <c r="O277" s="9" t="str">
        <f t="shared" si="39"/>
        <v/>
      </c>
      <c r="P277" s="9" t="str">
        <f t="shared" si="40"/>
        <v/>
      </c>
      <c r="R277" s="9">
        <v>269</v>
      </c>
      <c r="T277" s="9" t="str">
        <f t="shared" si="41"/>
        <v/>
      </c>
      <c r="V277" s="9" t="str">
        <f t="shared" si="42"/>
        <v/>
      </c>
      <c r="X277" s="9" t="str">
        <f>IF(COUNTIF('Required Materials'!$BE$4:$CH$43, $B277)&gt;0, $B277, "")</f>
        <v/>
      </c>
      <c r="Y277" s="9" t="str">
        <f t="shared" si="43"/>
        <v/>
      </c>
      <c r="Z277" s="9" t="str">
        <f t="shared" si="44"/>
        <v/>
      </c>
    </row>
    <row r="278" spans="1:26" x14ac:dyDescent="0.25">
      <c r="A278" s="24"/>
      <c r="B278" s="135"/>
      <c r="C278" s="136"/>
      <c r="D278" s="137"/>
      <c r="E278" s="138"/>
      <c r="F278" s="139"/>
      <c r="G278" s="140"/>
      <c r="H278" s="141"/>
      <c r="I278" s="118"/>
      <c r="J278" s="150" t="str">
        <f t="shared" si="36"/>
        <v/>
      </c>
      <c r="K278" s="24"/>
      <c r="M278" s="11" t="b">
        <f t="shared" si="37"/>
        <v>0</v>
      </c>
      <c r="N278" s="9" t="str">
        <f t="shared" si="38"/>
        <v/>
      </c>
      <c r="O278" s="9" t="str">
        <f t="shared" si="39"/>
        <v/>
      </c>
      <c r="P278" s="9" t="str">
        <f t="shared" si="40"/>
        <v/>
      </c>
      <c r="R278" s="9">
        <v>270</v>
      </c>
      <c r="T278" s="9" t="str">
        <f t="shared" si="41"/>
        <v/>
      </c>
      <c r="V278" s="9" t="str">
        <f t="shared" si="42"/>
        <v/>
      </c>
      <c r="X278" s="9" t="str">
        <f>IF(COUNTIF('Required Materials'!$BE$4:$CH$43, $B278)&gt;0, $B278, "")</f>
        <v/>
      </c>
      <c r="Y278" s="9" t="str">
        <f t="shared" si="43"/>
        <v/>
      </c>
      <c r="Z278" s="9" t="str">
        <f t="shared" si="44"/>
        <v/>
      </c>
    </row>
    <row r="279" spans="1:26" x14ac:dyDescent="0.25">
      <c r="A279" s="24"/>
      <c r="B279" s="135"/>
      <c r="C279" s="136"/>
      <c r="D279" s="137"/>
      <c r="E279" s="138"/>
      <c r="F279" s="139"/>
      <c r="G279" s="140"/>
      <c r="H279" s="141"/>
      <c r="I279" s="118"/>
      <c r="J279" s="150" t="str">
        <f t="shared" si="36"/>
        <v/>
      </c>
      <c r="K279" s="24"/>
      <c r="M279" s="11" t="b">
        <f t="shared" si="37"/>
        <v>0</v>
      </c>
      <c r="N279" s="9" t="str">
        <f t="shared" si="38"/>
        <v/>
      </c>
      <c r="O279" s="9" t="str">
        <f t="shared" si="39"/>
        <v/>
      </c>
      <c r="P279" s="9" t="str">
        <f t="shared" si="40"/>
        <v/>
      </c>
      <c r="R279" s="9">
        <v>271</v>
      </c>
      <c r="T279" s="9" t="str">
        <f t="shared" si="41"/>
        <v/>
      </c>
      <c r="V279" s="9" t="str">
        <f t="shared" si="42"/>
        <v/>
      </c>
      <c r="X279" s="9" t="str">
        <f>IF(COUNTIF('Required Materials'!$BE$4:$CH$43, $B279)&gt;0, $B279, "")</f>
        <v/>
      </c>
      <c r="Y279" s="9" t="str">
        <f t="shared" si="43"/>
        <v/>
      </c>
      <c r="Z279" s="9" t="str">
        <f t="shared" si="44"/>
        <v/>
      </c>
    </row>
    <row r="280" spans="1:26" x14ac:dyDescent="0.25">
      <c r="A280" s="24"/>
      <c r="B280" s="135"/>
      <c r="C280" s="136"/>
      <c r="D280" s="137"/>
      <c r="E280" s="138"/>
      <c r="F280" s="139"/>
      <c r="G280" s="140"/>
      <c r="H280" s="141"/>
      <c r="I280" s="118"/>
      <c r="J280" s="150" t="str">
        <f t="shared" si="36"/>
        <v/>
      </c>
      <c r="K280" s="24"/>
      <c r="M280" s="11" t="b">
        <f t="shared" si="37"/>
        <v>0</v>
      </c>
      <c r="N280" s="9" t="str">
        <f t="shared" si="38"/>
        <v/>
      </c>
      <c r="O280" s="9" t="str">
        <f t="shared" si="39"/>
        <v/>
      </c>
      <c r="P280" s="9" t="str">
        <f t="shared" si="40"/>
        <v/>
      </c>
      <c r="R280" s="9">
        <v>272</v>
      </c>
      <c r="T280" s="9" t="str">
        <f t="shared" si="41"/>
        <v/>
      </c>
      <c r="V280" s="9" t="str">
        <f t="shared" si="42"/>
        <v/>
      </c>
      <c r="X280" s="9" t="str">
        <f>IF(COUNTIF('Required Materials'!$BE$4:$CH$43, $B280)&gt;0, $B280, "")</f>
        <v/>
      </c>
      <c r="Y280" s="9" t="str">
        <f t="shared" si="43"/>
        <v/>
      </c>
      <c r="Z280" s="9" t="str">
        <f t="shared" si="44"/>
        <v/>
      </c>
    </row>
    <row r="281" spans="1:26" x14ac:dyDescent="0.25">
      <c r="A281" s="24"/>
      <c r="B281" s="135"/>
      <c r="C281" s="136"/>
      <c r="D281" s="137"/>
      <c r="E281" s="138"/>
      <c r="F281" s="139"/>
      <c r="G281" s="140"/>
      <c r="H281" s="141"/>
      <c r="I281" s="118"/>
      <c r="J281" s="150" t="str">
        <f t="shared" si="36"/>
        <v/>
      </c>
      <c r="K281" s="24"/>
      <c r="M281" s="11" t="b">
        <f t="shared" si="37"/>
        <v>0</v>
      </c>
      <c r="N281" s="9" t="str">
        <f t="shared" si="38"/>
        <v/>
      </c>
      <c r="O281" s="9" t="str">
        <f t="shared" si="39"/>
        <v/>
      </c>
      <c r="P281" s="9" t="str">
        <f t="shared" si="40"/>
        <v/>
      </c>
      <c r="R281" s="9">
        <v>273</v>
      </c>
      <c r="T281" s="9" t="str">
        <f t="shared" si="41"/>
        <v/>
      </c>
      <c r="V281" s="9" t="str">
        <f t="shared" si="42"/>
        <v/>
      </c>
      <c r="X281" s="9" t="str">
        <f>IF(COUNTIF('Required Materials'!$BE$4:$CH$43, $B281)&gt;0, $B281, "")</f>
        <v/>
      </c>
      <c r="Y281" s="9" t="str">
        <f t="shared" si="43"/>
        <v/>
      </c>
      <c r="Z281" s="9" t="str">
        <f t="shared" si="44"/>
        <v/>
      </c>
    </row>
    <row r="282" spans="1:26" x14ac:dyDescent="0.25">
      <c r="A282" s="24"/>
      <c r="B282" s="135"/>
      <c r="C282" s="136"/>
      <c r="D282" s="137"/>
      <c r="E282" s="138"/>
      <c r="F282" s="139"/>
      <c r="G282" s="140"/>
      <c r="H282" s="141"/>
      <c r="I282" s="118"/>
      <c r="J282" s="150" t="str">
        <f t="shared" si="36"/>
        <v/>
      </c>
      <c r="K282" s="24"/>
      <c r="M282" s="11" t="b">
        <f t="shared" si="37"/>
        <v>0</v>
      </c>
      <c r="N282" s="9" t="str">
        <f t="shared" si="38"/>
        <v/>
      </c>
      <c r="O282" s="9" t="str">
        <f t="shared" si="39"/>
        <v/>
      </c>
      <c r="P282" s="9" t="str">
        <f t="shared" si="40"/>
        <v/>
      </c>
      <c r="R282" s="9">
        <v>274</v>
      </c>
      <c r="T282" s="9" t="str">
        <f t="shared" si="41"/>
        <v/>
      </c>
      <c r="V282" s="9" t="str">
        <f t="shared" si="42"/>
        <v/>
      </c>
      <c r="X282" s="9" t="str">
        <f>IF(COUNTIF('Required Materials'!$BE$4:$CH$43, $B282)&gt;0, $B282, "")</f>
        <v/>
      </c>
      <c r="Y282" s="9" t="str">
        <f t="shared" si="43"/>
        <v/>
      </c>
      <c r="Z282" s="9" t="str">
        <f t="shared" si="44"/>
        <v/>
      </c>
    </row>
    <row r="283" spans="1:26" x14ac:dyDescent="0.25">
      <c r="A283" s="24"/>
      <c r="B283" s="135"/>
      <c r="C283" s="136"/>
      <c r="D283" s="137"/>
      <c r="E283" s="138"/>
      <c r="F283" s="139"/>
      <c r="G283" s="140"/>
      <c r="H283" s="141"/>
      <c r="I283" s="118"/>
      <c r="J283" s="150" t="str">
        <f t="shared" si="36"/>
        <v/>
      </c>
      <c r="K283" s="24"/>
      <c r="M283" s="11" t="b">
        <f t="shared" si="37"/>
        <v>0</v>
      </c>
      <c r="N283" s="9" t="str">
        <f t="shared" si="38"/>
        <v/>
      </c>
      <c r="O283" s="9" t="str">
        <f t="shared" si="39"/>
        <v/>
      </c>
      <c r="P283" s="9" t="str">
        <f t="shared" si="40"/>
        <v/>
      </c>
      <c r="R283" s="9">
        <v>275</v>
      </c>
      <c r="T283" s="9" t="str">
        <f t="shared" si="41"/>
        <v/>
      </c>
      <c r="V283" s="9" t="str">
        <f t="shared" si="42"/>
        <v/>
      </c>
      <c r="X283" s="9" t="str">
        <f>IF(COUNTIF('Required Materials'!$BE$4:$CH$43, $B283)&gt;0, $B283, "")</f>
        <v/>
      </c>
      <c r="Y283" s="9" t="str">
        <f t="shared" si="43"/>
        <v/>
      </c>
      <c r="Z283" s="9" t="str">
        <f t="shared" si="44"/>
        <v/>
      </c>
    </row>
    <row r="284" spans="1:26" x14ac:dyDescent="0.25">
      <c r="A284" s="24"/>
      <c r="B284" s="135"/>
      <c r="C284" s="136"/>
      <c r="D284" s="137"/>
      <c r="E284" s="138"/>
      <c r="F284" s="139"/>
      <c r="G284" s="140"/>
      <c r="H284" s="141"/>
      <c r="I284" s="118"/>
      <c r="J284" s="150" t="str">
        <f t="shared" si="36"/>
        <v/>
      </c>
      <c r="K284" s="24"/>
      <c r="M284" s="11" t="b">
        <f t="shared" si="37"/>
        <v>0</v>
      </c>
      <c r="N284" s="9" t="str">
        <f t="shared" si="38"/>
        <v/>
      </c>
      <c r="O284" s="9" t="str">
        <f t="shared" si="39"/>
        <v/>
      </c>
      <c r="P284" s="9" t="str">
        <f t="shared" si="40"/>
        <v/>
      </c>
      <c r="R284" s="9">
        <v>276</v>
      </c>
      <c r="T284" s="9" t="str">
        <f t="shared" si="41"/>
        <v/>
      </c>
      <c r="V284" s="9" t="str">
        <f t="shared" si="42"/>
        <v/>
      </c>
      <c r="X284" s="9" t="str">
        <f>IF(COUNTIF('Required Materials'!$BE$4:$CH$43, $B284)&gt;0, $B284, "")</f>
        <v/>
      </c>
      <c r="Y284" s="9" t="str">
        <f t="shared" si="43"/>
        <v/>
      </c>
      <c r="Z284" s="9" t="str">
        <f t="shared" si="44"/>
        <v/>
      </c>
    </row>
    <row r="285" spans="1:26" x14ac:dyDescent="0.25">
      <c r="A285" s="24"/>
      <c r="B285" s="135"/>
      <c r="C285" s="136"/>
      <c r="D285" s="137"/>
      <c r="E285" s="138"/>
      <c r="F285" s="139"/>
      <c r="G285" s="140"/>
      <c r="H285" s="141"/>
      <c r="I285" s="118"/>
      <c r="J285" s="150" t="str">
        <f t="shared" si="36"/>
        <v/>
      </c>
      <c r="K285" s="24"/>
      <c r="M285" s="11" t="b">
        <f t="shared" si="37"/>
        <v>0</v>
      </c>
      <c r="N285" s="9" t="str">
        <f t="shared" si="38"/>
        <v/>
      </c>
      <c r="O285" s="9" t="str">
        <f t="shared" si="39"/>
        <v/>
      </c>
      <c r="P285" s="9" t="str">
        <f t="shared" si="40"/>
        <v/>
      </c>
      <c r="R285" s="9">
        <v>277</v>
      </c>
      <c r="T285" s="9" t="str">
        <f t="shared" si="41"/>
        <v/>
      </c>
      <c r="V285" s="9" t="str">
        <f t="shared" si="42"/>
        <v/>
      </c>
      <c r="X285" s="9" t="str">
        <f>IF(COUNTIF('Required Materials'!$BE$4:$CH$43, $B285)&gt;0, $B285, "")</f>
        <v/>
      </c>
      <c r="Y285" s="9" t="str">
        <f t="shared" si="43"/>
        <v/>
      </c>
      <c r="Z285" s="9" t="str">
        <f t="shared" si="44"/>
        <v/>
      </c>
    </row>
    <row r="286" spans="1:26" x14ac:dyDescent="0.25">
      <c r="A286" s="24"/>
      <c r="B286" s="135"/>
      <c r="C286" s="136"/>
      <c r="D286" s="137"/>
      <c r="E286" s="138"/>
      <c r="F286" s="139"/>
      <c r="G286" s="140"/>
      <c r="H286" s="141"/>
      <c r="I286" s="118"/>
      <c r="J286" s="150" t="str">
        <f t="shared" si="36"/>
        <v/>
      </c>
      <c r="K286" s="24"/>
      <c r="M286" s="11" t="b">
        <f t="shared" si="37"/>
        <v>0</v>
      </c>
      <c r="N286" s="9" t="str">
        <f t="shared" si="38"/>
        <v/>
      </c>
      <c r="O286" s="9" t="str">
        <f t="shared" si="39"/>
        <v/>
      </c>
      <c r="P286" s="9" t="str">
        <f t="shared" si="40"/>
        <v/>
      </c>
      <c r="R286" s="9">
        <v>278</v>
      </c>
      <c r="T286" s="9" t="str">
        <f t="shared" si="41"/>
        <v/>
      </c>
      <c r="V286" s="9" t="str">
        <f t="shared" si="42"/>
        <v/>
      </c>
      <c r="X286" s="9" t="str">
        <f>IF(COUNTIF('Required Materials'!$BE$4:$CH$43, $B286)&gt;0, $B286, "")</f>
        <v/>
      </c>
      <c r="Y286" s="9" t="str">
        <f t="shared" si="43"/>
        <v/>
      </c>
      <c r="Z286" s="9" t="str">
        <f t="shared" si="44"/>
        <v/>
      </c>
    </row>
    <row r="287" spans="1:26" x14ac:dyDescent="0.25">
      <c r="A287" s="24"/>
      <c r="B287" s="135"/>
      <c r="C287" s="136"/>
      <c r="D287" s="137"/>
      <c r="E287" s="138"/>
      <c r="F287" s="139"/>
      <c r="G287" s="140"/>
      <c r="H287" s="141"/>
      <c r="I287" s="118"/>
      <c r="J287" s="150" t="str">
        <f t="shared" si="36"/>
        <v/>
      </c>
      <c r="K287" s="24"/>
      <c r="M287" s="11" t="b">
        <f t="shared" si="37"/>
        <v>0</v>
      </c>
      <c r="N287" s="9" t="str">
        <f t="shared" si="38"/>
        <v/>
      </c>
      <c r="O287" s="9" t="str">
        <f t="shared" si="39"/>
        <v/>
      </c>
      <c r="P287" s="9" t="str">
        <f t="shared" si="40"/>
        <v/>
      </c>
      <c r="R287" s="9">
        <v>279</v>
      </c>
      <c r="T287" s="9" t="str">
        <f t="shared" si="41"/>
        <v/>
      </c>
      <c r="V287" s="9" t="str">
        <f t="shared" si="42"/>
        <v/>
      </c>
      <c r="X287" s="9" t="str">
        <f>IF(COUNTIF('Required Materials'!$BE$4:$CH$43, $B287)&gt;0, $B287, "")</f>
        <v/>
      </c>
      <c r="Y287" s="9" t="str">
        <f t="shared" si="43"/>
        <v/>
      </c>
      <c r="Z287" s="9" t="str">
        <f t="shared" si="44"/>
        <v/>
      </c>
    </row>
    <row r="288" spans="1:26" x14ac:dyDescent="0.25">
      <c r="A288" s="24"/>
      <c r="B288" s="135"/>
      <c r="C288" s="136"/>
      <c r="D288" s="137"/>
      <c r="E288" s="138"/>
      <c r="F288" s="139"/>
      <c r="G288" s="140"/>
      <c r="H288" s="141"/>
      <c r="I288" s="118"/>
      <c r="J288" s="150" t="str">
        <f t="shared" si="36"/>
        <v/>
      </c>
      <c r="K288" s="24"/>
      <c r="M288" s="11" t="b">
        <f t="shared" si="37"/>
        <v>0</v>
      </c>
      <c r="N288" s="9" t="str">
        <f t="shared" si="38"/>
        <v/>
      </c>
      <c r="O288" s="9" t="str">
        <f t="shared" si="39"/>
        <v/>
      </c>
      <c r="P288" s="9" t="str">
        <f t="shared" si="40"/>
        <v/>
      </c>
      <c r="R288" s="9">
        <v>280</v>
      </c>
      <c r="T288" s="9" t="str">
        <f t="shared" si="41"/>
        <v/>
      </c>
      <c r="V288" s="9" t="str">
        <f t="shared" si="42"/>
        <v/>
      </c>
      <c r="X288" s="9" t="str">
        <f>IF(COUNTIF('Required Materials'!$BE$4:$CH$43, $B288)&gt;0, $B288, "")</f>
        <v/>
      </c>
      <c r="Y288" s="9" t="str">
        <f t="shared" si="43"/>
        <v/>
      </c>
      <c r="Z288" s="9" t="str">
        <f t="shared" si="44"/>
        <v/>
      </c>
    </row>
    <row r="289" spans="1:26" x14ac:dyDescent="0.25">
      <c r="A289" s="24"/>
      <c r="B289" s="135"/>
      <c r="C289" s="136"/>
      <c r="D289" s="137"/>
      <c r="E289" s="138"/>
      <c r="F289" s="139"/>
      <c r="G289" s="140"/>
      <c r="H289" s="141"/>
      <c r="I289" s="118"/>
      <c r="J289" s="150" t="str">
        <f t="shared" si="36"/>
        <v/>
      </c>
      <c r="K289" s="24"/>
      <c r="M289" s="11" t="b">
        <f t="shared" si="37"/>
        <v>0</v>
      </c>
      <c r="N289" s="9" t="str">
        <f t="shared" si="38"/>
        <v/>
      </c>
      <c r="O289" s="9" t="str">
        <f t="shared" si="39"/>
        <v/>
      </c>
      <c r="P289" s="9" t="str">
        <f t="shared" si="40"/>
        <v/>
      </c>
      <c r="R289" s="9">
        <v>281</v>
      </c>
      <c r="T289" s="9" t="str">
        <f t="shared" si="41"/>
        <v/>
      </c>
      <c r="V289" s="9" t="str">
        <f t="shared" si="42"/>
        <v/>
      </c>
      <c r="X289" s="9" t="str">
        <f>IF(COUNTIF('Required Materials'!$BE$4:$CH$43, $B289)&gt;0, $B289, "")</f>
        <v/>
      </c>
      <c r="Y289" s="9" t="str">
        <f t="shared" si="43"/>
        <v/>
      </c>
      <c r="Z289" s="9" t="str">
        <f t="shared" si="44"/>
        <v/>
      </c>
    </row>
    <row r="290" spans="1:26" x14ac:dyDescent="0.25">
      <c r="A290" s="24"/>
      <c r="B290" s="135"/>
      <c r="C290" s="136"/>
      <c r="D290" s="137"/>
      <c r="E290" s="138"/>
      <c r="F290" s="139"/>
      <c r="G290" s="140"/>
      <c r="H290" s="141"/>
      <c r="I290" s="118"/>
      <c r="J290" s="150" t="str">
        <f t="shared" si="36"/>
        <v/>
      </c>
      <c r="K290" s="24"/>
      <c r="M290" s="11" t="b">
        <f t="shared" si="37"/>
        <v>0</v>
      </c>
      <c r="N290" s="9" t="str">
        <f t="shared" si="38"/>
        <v/>
      </c>
      <c r="O290" s="9" t="str">
        <f t="shared" si="39"/>
        <v/>
      </c>
      <c r="P290" s="9" t="str">
        <f t="shared" si="40"/>
        <v/>
      </c>
      <c r="R290" s="9">
        <v>282</v>
      </c>
      <c r="T290" s="9" t="str">
        <f t="shared" si="41"/>
        <v/>
      </c>
      <c r="V290" s="9" t="str">
        <f t="shared" si="42"/>
        <v/>
      </c>
      <c r="X290" s="9" t="str">
        <f>IF(COUNTIF('Required Materials'!$BE$4:$CH$43, $B290)&gt;0, $B290, "")</f>
        <v/>
      </c>
      <c r="Y290" s="9" t="str">
        <f t="shared" si="43"/>
        <v/>
      </c>
      <c r="Z290" s="9" t="str">
        <f t="shared" si="44"/>
        <v/>
      </c>
    </row>
    <row r="291" spans="1:26" x14ac:dyDescent="0.25">
      <c r="A291" s="24"/>
      <c r="B291" s="135"/>
      <c r="C291" s="136"/>
      <c r="D291" s="137"/>
      <c r="E291" s="138"/>
      <c r="F291" s="139"/>
      <c r="G291" s="140"/>
      <c r="H291" s="141"/>
      <c r="I291" s="118"/>
      <c r="J291" s="150" t="str">
        <f t="shared" si="36"/>
        <v/>
      </c>
      <c r="K291" s="24"/>
      <c r="M291" s="11" t="b">
        <f t="shared" si="37"/>
        <v>0</v>
      </c>
      <c r="N291" s="9" t="str">
        <f t="shared" si="38"/>
        <v/>
      </c>
      <c r="O291" s="9" t="str">
        <f t="shared" si="39"/>
        <v/>
      </c>
      <c r="P291" s="9" t="str">
        <f t="shared" si="40"/>
        <v/>
      </c>
      <c r="R291" s="9">
        <v>283</v>
      </c>
      <c r="T291" s="9" t="str">
        <f t="shared" si="41"/>
        <v/>
      </c>
      <c r="V291" s="9" t="str">
        <f t="shared" si="42"/>
        <v/>
      </c>
      <c r="X291" s="9" t="str">
        <f>IF(COUNTIF('Required Materials'!$BE$4:$CH$43, $B291)&gt;0, $B291, "")</f>
        <v/>
      </c>
      <c r="Y291" s="9" t="str">
        <f t="shared" si="43"/>
        <v/>
      </c>
      <c r="Z291" s="9" t="str">
        <f t="shared" si="44"/>
        <v/>
      </c>
    </row>
    <row r="292" spans="1:26" x14ac:dyDescent="0.25">
      <c r="A292" s="24"/>
      <c r="B292" s="135"/>
      <c r="C292" s="136"/>
      <c r="D292" s="137"/>
      <c r="E292" s="138"/>
      <c r="F292" s="139"/>
      <c r="G292" s="140"/>
      <c r="H292" s="141"/>
      <c r="I292" s="118"/>
      <c r="J292" s="150" t="str">
        <f t="shared" si="36"/>
        <v/>
      </c>
      <c r="K292" s="24"/>
      <c r="M292" s="11" t="b">
        <f t="shared" si="37"/>
        <v>0</v>
      </c>
      <c r="N292" s="9" t="str">
        <f t="shared" si="38"/>
        <v/>
      </c>
      <c r="O292" s="9" t="str">
        <f t="shared" si="39"/>
        <v/>
      </c>
      <c r="P292" s="9" t="str">
        <f t="shared" si="40"/>
        <v/>
      </c>
      <c r="R292" s="9">
        <v>284</v>
      </c>
      <c r="T292" s="9" t="str">
        <f t="shared" si="41"/>
        <v/>
      </c>
      <c r="V292" s="9" t="str">
        <f t="shared" si="42"/>
        <v/>
      </c>
      <c r="X292" s="9" t="str">
        <f>IF(COUNTIF('Required Materials'!$BE$4:$CH$43, $B292)&gt;0, $B292, "")</f>
        <v/>
      </c>
      <c r="Y292" s="9" t="str">
        <f t="shared" si="43"/>
        <v/>
      </c>
      <c r="Z292" s="9" t="str">
        <f t="shared" si="44"/>
        <v/>
      </c>
    </row>
    <row r="293" spans="1:26" x14ac:dyDescent="0.25">
      <c r="A293" s="24"/>
      <c r="B293" s="135"/>
      <c r="C293" s="136"/>
      <c r="D293" s="137"/>
      <c r="E293" s="138"/>
      <c r="F293" s="139"/>
      <c r="G293" s="140"/>
      <c r="H293" s="141"/>
      <c r="I293" s="118"/>
      <c r="J293" s="150" t="str">
        <f t="shared" si="36"/>
        <v/>
      </c>
      <c r="K293" s="24"/>
      <c r="M293" s="11" t="b">
        <f t="shared" si="37"/>
        <v>0</v>
      </c>
      <c r="N293" s="9" t="str">
        <f t="shared" si="38"/>
        <v/>
      </c>
      <c r="O293" s="9" t="str">
        <f t="shared" si="39"/>
        <v/>
      </c>
      <c r="P293" s="9" t="str">
        <f t="shared" si="40"/>
        <v/>
      </c>
      <c r="R293" s="9">
        <v>285</v>
      </c>
      <c r="T293" s="9" t="str">
        <f t="shared" si="41"/>
        <v/>
      </c>
      <c r="V293" s="9" t="str">
        <f t="shared" si="42"/>
        <v/>
      </c>
      <c r="X293" s="9" t="str">
        <f>IF(COUNTIF('Required Materials'!$BE$4:$CH$43, $B293)&gt;0, $B293, "")</f>
        <v/>
      </c>
      <c r="Y293" s="9" t="str">
        <f t="shared" si="43"/>
        <v/>
      </c>
      <c r="Z293" s="9" t="str">
        <f t="shared" si="44"/>
        <v/>
      </c>
    </row>
    <row r="294" spans="1:26" x14ac:dyDescent="0.25">
      <c r="A294" s="24"/>
      <c r="B294" s="135"/>
      <c r="C294" s="136"/>
      <c r="D294" s="137"/>
      <c r="E294" s="138"/>
      <c r="F294" s="139"/>
      <c r="G294" s="140"/>
      <c r="H294" s="141"/>
      <c r="I294" s="118"/>
      <c r="J294" s="150" t="str">
        <f t="shared" si="36"/>
        <v/>
      </c>
      <c r="K294" s="24"/>
      <c r="M294" s="11" t="b">
        <f t="shared" si="37"/>
        <v>0</v>
      </c>
      <c r="N294" s="9" t="str">
        <f t="shared" si="38"/>
        <v/>
      </c>
      <c r="O294" s="9" t="str">
        <f t="shared" si="39"/>
        <v/>
      </c>
      <c r="P294" s="9" t="str">
        <f t="shared" si="40"/>
        <v/>
      </c>
      <c r="R294" s="9">
        <v>286</v>
      </c>
      <c r="T294" s="9" t="str">
        <f t="shared" si="41"/>
        <v/>
      </c>
      <c r="V294" s="9" t="str">
        <f t="shared" si="42"/>
        <v/>
      </c>
      <c r="X294" s="9" t="str">
        <f>IF(COUNTIF('Required Materials'!$BE$4:$CH$43, $B294)&gt;0, $B294, "")</f>
        <v/>
      </c>
      <c r="Y294" s="9" t="str">
        <f t="shared" si="43"/>
        <v/>
      </c>
      <c r="Z294" s="9" t="str">
        <f t="shared" si="44"/>
        <v/>
      </c>
    </row>
    <row r="295" spans="1:26" x14ac:dyDescent="0.25">
      <c r="A295" s="24"/>
      <c r="B295" s="135"/>
      <c r="C295" s="136"/>
      <c r="D295" s="137"/>
      <c r="E295" s="138"/>
      <c r="F295" s="139"/>
      <c r="G295" s="140"/>
      <c r="H295" s="141"/>
      <c r="I295" s="118"/>
      <c r="J295" s="150" t="str">
        <f t="shared" si="36"/>
        <v/>
      </c>
      <c r="K295" s="24"/>
      <c r="M295" s="11" t="b">
        <f t="shared" si="37"/>
        <v>0</v>
      </c>
      <c r="N295" s="9" t="str">
        <f t="shared" si="38"/>
        <v/>
      </c>
      <c r="O295" s="9" t="str">
        <f t="shared" si="39"/>
        <v/>
      </c>
      <c r="P295" s="9" t="str">
        <f t="shared" si="40"/>
        <v/>
      </c>
      <c r="R295" s="9">
        <v>287</v>
      </c>
      <c r="T295" s="9" t="str">
        <f t="shared" si="41"/>
        <v/>
      </c>
      <c r="V295" s="9" t="str">
        <f t="shared" si="42"/>
        <v/>
      </c>
      <c r="X295" s="9" t="str">
        <f>IF(COUNTIF('Required Materials'!$BE$4:$CH$43, $B295)&gt;0, $B295, "")</f>
        <v/>
      </c>
      <c r="Y295" s="9" t="str">
        <f t="shared" si="43"/>
        <v/>
      </c>
      <c r="Z295" s="9" t="str">
        <f t="shared" si="44"/>
        <v/>
      </c>
    </row>
    <row r="296" spans="1:26" x14ac:dyDescent="0.25">
      <c r="A296" s="24"/>
      <c r="B296" s="135"/>
      <c r="C296" s="136"/>
      <c r="D296" s="137"/>
      <c r="E296" s="138"/>
      <c r="F296" s="139"/>
      <c r="G296" s="140"/>
      <c r="H296" s="141"/>
      <c r="I296" s="118"/>
      <c r="J296" s="150" t="str">
        <f t="shared" si="36"/>
        <v/>
      </c>
      <c r="K296" s="24"/>
      <c r="M296" s="11" t="b">
        <f t="shared" si="37"/>
        <v>0</v>
      </c>
      <c r="N296" s="9" t="str">
        <f t="shared" si="38"/>
        <v/>
      </c>
      <c r="O296" s="9" t="str">
        <f t="shared" si="39"/>
        <v/>
      </c>
      <c r="P296" s="9" t="str">
        <f t="shared" si="40"/>
        <v/>
      </c>
      <c r="R296" s="9">
        <v>288</v>
      </c>
      <c r="T296" s="9" t="str">
        <f t="shared" si="41"/>
        <v/>
      </c>
      <c r="V296" s="9" t="str">
        <f t="shared" si="42"/>
        <v/>
      </c>
      <c r="X296" s="9" t="str">
        <f>IF(COUNTIF('Required Materials'!$BE$4:$CH$43, $B296)&gt;0, $B296, "")</f>
        <v/>
      </c>
      <c r="Y296" s="9" t="str">
        <f t="shared" si="43"/>
        <v/>
      </c>
      <c r="Z296" s="9" t="str">
        <f t="shared" si="44"/>
        <v/>
      </c>
    </row>
    <row r="297" spans="1:26" x14ac:dyDescent="0.25">
      <c r="A297" s="24"/>
      <c r="B297" s="135"/>
      <c r="C297" s="136"/>
      <c r="D297" s="137"/>
      <c r="E297" s="138"/>
      <c r="F297" s="139"/>
      <c r="G297" s="140"/>
      <c r="H297" s="141"/>
      <c r="I297" s="118"/>
      <c r="J297" s="150" t="str">
        <f t="shared" si="36"/>
        <v/>
      </c>
      <c r="K297" s="24"/>
      <c r="M297" s="11" t="b">
        <f t="shared" si="37"/>
        <v>0</v>
      </c>
      <c r="N297" s="9" t="str">
        <f t="shared" si="38"/>
        <v/>
      </c>
      <c r="O297" s="9" t="str">
        <f t="shared" si="39"/>
        <v/>
      </c>
      <c r="P297" s="9" t="str">
        <f t="shared" si="40"/>
        <v/>
      </c>
      <c r="R297" s="9">
        <v>289</v>
      </c>
      <c r="T297" s="9" t="str">
        <f t="shared" si="41"/>
        <v/>
      </c>
      <c r="V297" s="9" t="str">
        <f t="shared" si="42"/>
        <v/>
      </c>
      <c r="X297" s="9" t="str">
        <f>IF(COUNTIF('Required Materials'!$BE$4:$CH$43, $B297)&gt;0, $B297, "")</f>
        <v/>
      </c>
      <c r="Y297" s="9" t="str">
        <f t="shared" si="43"/>
        <v/>
      </c>
      <c r="Z297" s="9" t="str">
        <f t="shared" si="44"/>
        <v/>
      </c>
    </row>
    <row r="298" spans="1:26" x14ac:dyDescent="0.25">
      <c r="A298" s="24"/>
      <c r="B298" s="135"/>
      <c r="C298" s="136"/>
      <c r="D298" s="137"/>
      <c r="E298" s="138"/>
      <c r="F298" s="139"/>
      <c r="G298" s="140"/>
      <c r="H298" s="141"/>
      <c r="I298" s="118"/>
      <c r="J298" s="150" t="str">
        <f t="shared" si="36"/>
        <v/>
      </c>
      <c r="K298" s="24"/>
      <c r="M298" s="11" t="b">
        <f t="shared" si="37"/>
        <v>0</v>
      </c>
      <c r="N298" s="9" t="str">
        <f t="shared" si="38"/>
        <v/>
      </c>
      <c r="O298" s="9" t="str">
        <f t="shared" si="39"/>
        <v/>
      </c>
      <c r="P298" s="9" t="str">
        <f t="shared" si="40"/>
        <v/>
      </c>
      <c r="R298" s="9">
        <v>290</v>
      </c>
      <c r="T298" s="9" t="str">
        <f t="shared" si="41"/>
        <v/>
      </c>
      <c r="V298" s="9" t="str">
        <f t="shared" si="42"/>
        <v/>
      </c>
      <c r="X298" s="9" t="str">
        <f>IF(COUNTIF('Required Materials'!$BE$4:$CH$43, $B298)&gt;0, $B298, "")</f>
        <v/>
      </c>
      <c r="Y298" s="9" t="str">
        <f t="shared" si="43"/>
        <v/>
      </c>
      <c r="Z298" s="9" t="str">
        <f t="shared" si="44"/>
        <v/>
      </c>
    </row>
    <row r="299" spans="1:26" x14ac:dyDescent="0.25">
      <c r="A299" s="24"/>
      <c r="B299" s="135"/>
      <c r="C299" s="136"/>
      <c r="D299" s="137"/>
      <c r="E299" s="138"/>
      <c r="F299" s="139"/>
      <c r="G299" s="140"/>
      <c r="H299" s="141"/>
      <c r="I299" s="118"/>
      <c r="J299" s="150" t="str">
        <f t="shared" si="36"/>
        <v/>
      </c>
      <c r="K299" s="24"/>
      <c r="M299" s="11" t="b">
        <f t="shared" si="37"/>
        <v>0</v>
      </c>
      <c r="N299" s="9" t="str">
        <f t="shared" si="38"/>
        <v/>
      </c>
      <c r="O299" s="9" t="str">
        <f t="shared" si="39"/>
        <v/>
      </c>
      <c r="P299" s="9" t="str">
        <f t="shared" si="40"/>
        <v/>
      </c>
      <c r="R299" s="9">
        <v>291</v>
      </c>
      <c r="T299" s="9" t="str">
        <f t="shared" si="41"/>
        <v/>
      </c>
      <c r="V299" s="9" t="str">
        <f t="shared" si="42"/>
        <v/>
      </c>
      <c r="X299" s="9" t="str">
        <f>IF(COUNTIF('Required Materials'!$BE$4:$CH$43, $B299)&gt;0, $B299, "")</f>
        <v/>
      </c>
      <c r="Y299" s="9" t="str">
        <f t="shared" si="43"/>
        <v/>
      </c>
      <c r="Z299" s="9" t="str">
        <f t="shared" si="44"/>
        <v/>
      </c>
    </row>
    <row r="300" spans="1:26" x14ac:dyDescent="0.25">
      <c r="A300" s="24"/>
      <c r="B300" s="135"/>
      <c r="C300" s="136"/>
      <c r="D300" s="137"/>
      <c r="E300" s="138"/>
      <c r="F300" s="139"/>
      <c r="G300" s="140"/>
      <c r="H300" s="141"/>
      <c r="I300" s="118"/>
      <c r="J300" s="150" t="str">
        <f t="shared" si="36"/>
        <v/>
      </c>
      <c r="K300" s="24"/>
      <c r="M300" s="11" t="b">
        <f t="shared" si="37"/>
        <v>0</v>
      </c>
      <c r="N300" s="9" t="str">
        <f t="shared" si="38"/>
        <v/>
      </c>
      <c r="O300" s="9" t="str">
        <f t="shared" si="39"/>
        <v/>
      </c>
      <c r="P300" s="9" t="str">
        <f t="shared" si="40"/>
        <v/>
      </c>
      <c r="R300" s="9">
        <v>292</v>
      </c>
      <c r="T300" s="9" t="str">
        <f t="shared" si="41"/>
        <v/>
      </c>
      <c r="V300" s="9" t="str">
        <f t="shared" si="42"/>
        <v/>
      </c>
      <c r="X300" s="9" t="str">
        <f>IF(COUNTIF('Required Materials'!$BE$4:$CH$43, $B300)&gt;0, $B300, "")</f>
        <v/>
      </c>
      <c r="Y300" s="9" t="str">
        <f t="shared" si="43"/>
        <v/>
      </c>
      <c r="Z300" s="9" t="str">
        <f t="shared" si="44"/>
        <v/>
      </c>
    </row>
    <row r="301" spans="1:26" x14ac:dyDescent="0.25">
      <c r="A301" s="24"/>
      <c r="B301" s="135"/>
      <c r="C301" s="136"/>
      <c r="D301" s="137"/>
      <c r="E301" s="138"/>
      <c r="F301" s="139"/>
      <c r="G301" s="140"/>
      <c r="H301" s="141"/>
      <c r="I301" s="118"/>
      <c r="J301" s="150" t="str">
        <f t="shared" si="36"/>
        <v/>
      </c>
      <c r="K301" s="24"/>
      <c r="M301" s="11" t="b">
        <f t="shared" si="37"/>
        <v>0</v>
      </c>
      <c r="N301" s="9" t="str">
        <f t="shared" si="38"/>
        <v/>
      </c>
      <c r="O301" s="9" t="str">
        <f t="shared" si="39"/>
        <v/>
      </c>
      <c r="P301" s="9" t="str">
        <f t="shared" si="40"/>
        <v/>
      </c>
      <c r="R301" s="9">
        <v>293</v>
      </c>
      <c r="T301" s="9" t="str">
        <f t="shared" si="41"/>
        <v/>
      </c>
      <c r="V301" s="9" t="str">
        <f t="shared" si="42"/>
        <v/>
      </c>
      <c r="X301" s="9" t="str">
        <f>IF(COUNTIF('Required Materials'!$BE$4:$CH$43, $B301)&gt;0, $B301, "")</f>
        <v/>
      </c>
      <c r="Y301" s="9" t="str">
        <f t="shared" si="43"/>
        <v/>
      </c>
      <c r="Z301" s="9" t="str">
        <f t="shared" si="44"/>
        <v/>
      </c>
    </row>
    <row r="302" spans="1:26" x14ac:dyDescent="0.25">
      <c r="A302" s="24"/>
      <c r="B302" s="135"/>
      <c r="C302" s="136"/>
      <c r="D302" s="137"/>
      <c r="E302" s="138"/>
      <c r="F302" s="139"/>
      <c r="G302" s="140"/>
      <c r="H302" s="141"/>
      <c r="I302" s="118"/>
      <c r="J302" s="150" t="str">
        <f t="shared" si="36"/>
        <v/>
      </c>
      <c r="K302" s="24"/>
      <c r="M302" s="11" t="b">
        <f t="shared" si="37"/>
        <v>0</v>
      </c>
      <c r="N302" s="9" t="str">
        <f t="shared" si="38"/>
        <v/>
      </c>
      <c r="O302" s="9" t="str">
        <f t="shared" si="39"/>
        <v/>
      </c>
      <c r="P302" s="9" t="str">
        <f t="shared" si="40"/>
        <v/>
      </c>
      <c r="R302" s="9">
        <v>294</v>
      </c>
      <c r="T302" s="9" t="str">
        <f t="shared" si="41"/>
        <v/>
      </c>
      <c r="V302" s="9" t="str">
        <f t="shared" si="42"/>
        <v/>
      </c>
      <c r="X302" s="9" t="str">
        <f>IF(COUNTIF('Required Materials'!$BE$4:$CH$43, $B302)&gt;0, $B302, "")</f>
        <v/>
      </c>
      <c r="Y302" s="9" t="str">
        <f t="shared" si="43"/>
        <v/>
      </c>
      <c r="Z302" s="9" t="str">
        <f t="shared" si="44"/>
        <v/>
      </c>
    </row>
    <row r="303" spans="1:26" x14ac:dyDescent="0.25">
      <c r="A303" s="24"/>
      <c r="B303" s="135"/>
      <c r="C303" s="136"/>
      <c r="D303" s="137"/>
      <c r="E303" s="138"/>
      <c r="F303" s="139"/>
      <c r="G303" s="140"/>
      <c r="H303" s="141"/>
      <c r="I303" s="118"/>
      <c r="J303" s="150" t="str">
        <f t="shared" si="36"/>
        <v/>
      </c>
      <c r="K303" s="24"/>
      <c r="M303" s="11" t="b">
        <f t="shared" si="37"/>
        <v>0</v>
      </c>
      <c r="N303" s="9" t="str">
        <f t="shared" si="38"/>
        <v/>
      </c>
      <c r="O303" s="9" t="str">
        <f t="shared" si="39"/>
        <v/>
      </c>
      <c r="P303" s="9" t="str">
        <f t="shared" si="40"/>
        <v/>
      </c>
      <c r="R303" s="9">
        <v>295</v>
      </c>
      <c r="T303" s="9" t="str">
        <f t="shared" si="41"/>
        <v/>
      </c>
      <c r="V303" s="9" t="str">
        <f t="shared" si="42"/>
        <v/>
      </c>
      <c r="X303" s="9" t="str">
        <f>IF(COUNTIF('Required Materials'!$BE$4:$CH$43, $B303)&gt;0, $B303, "")</f>
        <v/>
      </c>
      <c r="Y303" s="9" t="str">
        <f t="shared" si="43"/>
        <v/>
      </c>
      <c r="Z303" s="9" t="str">
        <f t="shared" si="44"/>
        <v/>
      </c>
    </row>
    <row r="304" spans="1:26" x14ac:dyDescent="0.25">
      <c r="A304" s="24"/>
      <c r="B304" s="135"/>
      <c r="C304" s="136"/>
      <c r="D304" s="137"/>
      <c r="E304" s="138"/>
      <c r="F304" s="139"/>
      <c r="G304" s="140"/>
      <c r="H304" s="141"/>
      <c r="I304" s="118"/>
      <c r="J304" s="150" t="str">
        <f t="shared" si="36"/>
        <v/>
      </c>
      <c r="K304" s="24"/>
      <c r="M304" s="11" t="b">
        <f t="shared" si="37"/>
        <v>0</v>
      </c>
      <c r="N304" s="9" t="str">
        <f t="shared" si="38"/>
        <v/>
      </c>
      <c r="O304" s="9" t="str">
        <f t="shared" si="39"/>
        <v/>
      </c>
      <c r="P304" s="9" t="str">
        <f t="shared" si="40"/>
        <v/>
      </c>
      <c r="R304" s="9">
        <v>296</v>
      </c>
      <c r="T304" s="9" t="str">
        <f t="shared" si="41"/>
        <v/>
      </c>
      <c r="V304" s="9" t="str">
        <f t="shared" si="42"/>
        <v/>
      </c>
      <c r="X304" s="9" t="str">
        <f>IF(COUNTIF('Required Materials'!$BE$4:$CH$43, $B304)&gt;0, $B304, "")</f>
        <v/>
      </c>
      <c r="Y304" s="9" t="str">
        <f t="shared" si="43"/>
        <v/>
      </c>
      <c r="Z304" s="9" t="str">
        <f t="shared" si="44"/>
        <v/>
      </c>
    </row>
    <row r="305" spans="1:26" x14ac:dyDescent="0.25">
      <c r="A305" s="24"/>
      <c r="B305" s="135"/>
      <c r="C305" s="136"/>
      <c r="D305" s="137"/>
      <c r="E305" s="138"/>
      <c r="F305" s="139"/>
      <c r="G305" s="140"/>
      <c r="H305" s="141"/>
      <c r="I305" s="118"/>
      <c r="J305" s="150" t="str">
        <f t="shared" si="36"/>
        <v/>
      </c>
      <c r="K305" s="24"/>
      <c r="M305" s="11" t="b">
        <f t="shared" si="37"/>
        <v>0</v>
      </c>
      <c r="N305" s="9" t="str">
        <f t="shared" si="38"/>
        <v/>
      </c>
      <c r="O305" s="9" t="str">
        <f t="shared" si="39"/>
        <v/>
      </c>
      <c r="P305" s="9" t="str">
        <f t="shared" si="40"/>
        <v/>
      </c>
      <c r="R305" s="9">
        <v>297</v>
      </c>
      <c r="T305" s="9" t="str">
        <f t="shared" si="41"/>
        <v/>
      </c>
      <c r="V305" s="9" t="str">
        <f t="shared" si="42"/>
        <v/>
      </c>
      <c r="X305" s="9" t="str">
        <f>IF(COUNTIF('Required Materials'!$BE$4:$CH$43, $B305)&gt;0, $B305, "")</f>
        <v/>
      </c>
      <c r="Y305" s="9" t="str">
        <f t="shared" si="43"/>
        <v/>
      </c>
      <c r="Z305" s="9" t="str">
        <f t="shared" si="44"/>
        <v/>
      </c>
    </row>
    <row r="306" spans="1:26" x14ac:dyDescent="0.25">
      <c r="A306" s="24"/>
      <c r="B306" s="135"/>
      <c r="C306" s="136"/>
      <c r="D306" s="137"/>
      <c r="E306" s="138"/>
      <c r="F306" s="139"/>
      <c r="G306" s="140"/>
      <c r="H306" s="141"/>
      <c r="I306" s="118"/>
      <c r="J306" s="150" t="str">
        <f t="shared" si="36"/>
        <v/>
      </c>
      <c r="K306" s="24"/>
      <c r="M306" s="11" t="b">
        <f t="shared" si="37"/>
        <v>0</v>
      </c>
      <c r="N306" s="9" t="str">
        <f t="shared" si="38"/>
        <v/>
      </c>
      <c r="O306" s="9" t="str">
        <f t="shared" si="39"/>
        <v/>
      </c>
      <c r="P306" s="9" t="str">
        <f t="shared" si="40"/>
        <v/>
      </c>
      <c r="R306" s="9">
        <v>298</v>
      </c>
      <c r="T306" s="9" t="str">
        <f t="shared" si="41"/>
        <v/>
      </c>
      <c r="V306" s="9" t="str">
        <f t="shared" si="42"/>
        <v/>
      </c>
      <c r="X306" s="9" t="str">
        <f>IF(COUNTIF('Required Materials'!$BE$4:$CH$43, $B306)&gt;0, $B306, "")</f>
        <v/>
      </c>
      <c r="Y306" s="9" t="str">
        <f t="shared" si="43"/>
        <v/>
      </c>
      <c r="Z306" s="9" t="str">
        <f t="shared" si="44"/>
        <v/>
      </c>
    </row>
    <row r="307" spans="1:26" x14ac:dyDescent="0.25">
      <c r="A307" s="24"/>
      <c r="B307" s="135"/>
      <c r="C307" s="136"/>
      <c r="D307" s="137"/>
      <c r="E307" s="138"/>
      <c r="F307" s="139"/>
      <c r="G307" s="140"/>
      <c r="H307" s="141"/>
      <c r="I307" s="118"/>
      <c r="J307" s="150" t="str">
        <f t="shared" si="36"/>
        <v/>
      </c>
      <c r="K307" s="24"/>
      <c r="M307" s="11" t="b">
        <f t="shared" si="37"/>
        <v>0</v>
      </c>
      <c r="N307" s="9" t="str">
        <f t="shared" si="38"/>
        <v/>
      </c>
      <c r="O307" s="9" t="str">
        <f t="shared" si="39"/>
        <v/>
      </c>
      <c r="P307" s="9" t="str">
        <f t="shared" si="40"/>
        <v/>
      </c>
      <c r="R307" s="9">
        <v>299</v>
      </c>
      <c r="T307" s="9" t="str">
        <f t="shared" si="41"/>
        <v/>
      </c>
      <c r="V307" s="9" t="str">
        <f t="shared" si="42"/>
        <v/>
      </c>
      <c r="X307" s="9" t="str">
        <f>IF(COUNTIF('Required Materials'!$BE$4:$CH$43, $B307)&gt;0, $B307, "")</f>
        <v/>
      </c>
      <c r="Y307" s="9" t="str">
        <f t="shared" si="43"/>
        <v/>
      </c>
      <c r="Z307" s="9" t="str">
        <f t="shared" si="44"/>
        <v/>
      </c>
    </row>
    <row r="308" spans="1:26" x14ac:dyDescent="0.25">
      <c r="A308" s="24"/>
      <c r="B308" s="135"/>
      <c r="C308" s="136"/>
      <c r="D308" s="137"/>
      <c r="E308" s="138"/>
      <c r="F308" s="139"/>
      <c r="G308" s="140"/>
      <c r="H308" s="141"/>
      <c r="I308" s="118"/>
      <c r="J308" s="150" t="str">
        <f t="shared" si="36"/>
        <v/>
      </c>
      <c r="K308" s="24"/>
      <c r="M308" s="11" t="b">
        <f t="shared" si="37"/>
        <v>0</v>
      </c>
      <c r="N308" s="9" t="str">
        <f t="shared" si="38"/>
        <v/>
      </c>
      <c r="O308" s="9" t="str">
        <f t="shared" si="39"/>
        <v/>
      </c>
      <c r="P308" s="9" t="str">
        <f t="shared" si="40"/>
        <v/>
      </c>
      <c r="R308" s="9">
        <v>300</v>
      </c>
      <c r="T308" s="9" t="str">
        <f t="shared" si="41"/>
        <v/>
      </c>
      <c r="V308" s="9" t="str">
        <f t="shared" si="42"/>
        <v/>
      </c>
      <c r="X308" s="9" t="str">
        <f>IF(COUNTIF('Required Materials'!$BE$4:$CH$43, $B308)&gt;0, $B308, "")</f>
        <v/>
      </c>
      <c r="Y308" s="9" t="str">
        <f t="shared" si="43"/>
        <v/>
      </c>
      <c r="Z308" s="9" t="str">
        <f t="shared" si="44"/>
        <v/>
      </c>
    </row>
    <row r="309" spans="1:26" x14ac:dyDescent="0.25">
      <c r="A309" s="24"/>
      <c r="B309" s="135"/>
      <c r="C309" s="136"/>
      <c r="D309" s="137"/>
      <c r="E309" s="138"/>
      <c r="F309" s="139"/>
      <c r="G309" s="140"/>
      <c r="H309" s="141"/>
      <c r="I309" s="118"/>
      <c r="J309" s="150" t="str">
        <f t="shared" si="36"/>
        <v/>
      </c>
      <c r="K309" s="24"/>
      <c r="M309" s="11" t="b">
        <f t="shared" si="37"/>
        <v>0</v>
      </c>
      <c r="N309" s="9" t="str">
        <f t="shared" si="38"/>
        <v/>
      </c>
      <c r="O309" s="9" t="str">
        <f t="shared" si="39"/>
        <v/>
      </c>
      <c r="P309" s="9" t="str">
        <f t="shared" si="40"/>
        <v/>
      </c>
      <c r="R309" s="9">
        <v>301</v>
      </c>
      <c r="T309" s="9" t="str">
        <f t="shared" si="41"/>
        <v/>
      </c>
      <c r="V309" s="9" t="str">
        <f t="shared" si="42"/>
        <v/>
      </c>
      <c r="X309" s="9" t="str">
        <f>IF(COUNTIF('Required Materials'!$BE$4:$CH$43, $B309)&gt;0, $B309, "")</f>
        <v/>
      </c>
      <c r="Y309" s="9" t="str">
        <f t="shared" si="43"/>
        <v/>
      </c>
      <c r="Z309" s="9" t="str">
        <f t="shared" si="44"/>
        <v/>
      </c>
    </row>
    <row r="310" spans="1:26" x14ac:dyDescent="0.25">
      <c r="A310" s="24"/>
      <c r="B310" s="135"/>
      <c r="C310" s="136"/>
      <c r="D310" s="137"/>
      <c r="E310" s="138"/>
      <c r="F310" s="139"/>
      <c r="G310" s="140"/>
      <c r="H310" s="141"/>
      <c r="I310" s="118"/>
      <c r="J310" s="150" t="str">
        <f t="shared" si="36"/>
        <v/>
      </c>
      <c r="K310" s="24"/>
      <c r="M310" s="11" t="b">
        <f t="shared" si="37"/>
        <v>0</v>
      </c>
      <c r="N310" s="9" t="str">
        <f t="shared" si="38"/>
        <v/>
      </c>
      <c r="O310" s="9" t="str">
        <f t="shared" si="39"/>
        <v/>
      </c>
      <c r="P310" s="9" t="str">
        <f t="shared" si="40"/>
        <v/>
      </c>
      <c r="R310" s="9">
        <v>302</v>
      </c>
      <c r="T310" s="9" t="str">
        <f t="shared" si="41"/>
        <v/>
      </c>
      <c r="V310" s="9" t="str">
        <f t="shared" si="42"/>
        <v/>
      </c>
      <c r="X310" s="9" t="str">
        <f>IF(COUNTIF('Required Materials'!$BE$4:$CH$43, $B310)&gt;0, $B310, "")</f>
        <v/>
      </c>
      <c r="Y310" s="9" t="str">
        <f t="shared" si="43"/>
        <v/>
      </c>
      <c r="Z310" s="9" t="str">
        <f t="shared" si="44"/>
        <v/>
      </c>
    </row>
    <row r="311" spans="1:26" x14ac:dyDescent="0.25">
      <c r="A311" s="24"/>
      <c r="B311" s="135"/>
      <c r="C311" s="136"/>
      <c r="D311" s="137"/>
      <c r="E311" s="138"/>
      <c r="F311" s="139"/>
      <c r="G311" s="140"/>
      <c r="H311" s="141"/>
      <c r="I311" s="118"/>
      <c r="J311" s="150" t="str">
        <f t="shared" si="36"/>
        <v/>
      </c>
      <c r="K311" s="24"/>
      <c r="M311" s="11" t="b">
        <f t="shared" si="37"/>
        <v>0</v>
      </c>
      <c r="N311" s="9" t="str">
        <f t="shared" si="38"/>
        <v/>
      </c>
      <c r="O311" s="9" t="str">
        <f t="shared" si="39"/>
        <v/>
      </c>
      <c r="P311" s="9" t="str">
        <f t="shared" si="40"/>
        <v/>
      </c>
      <c r="R311" s="9">
        <v>303</v>
      </c>
      <c r="T311" s="9" t="str">
        <f t="shared" si="41"/>
        <v/>
      </c>
      <c r="V311" s="9" t="str">
        <f t="shared" si="42"/>
        <v/>
      </c>
      <c r="X311" s="9" t="str">
        <f>IF(COUNTIF('Required Materials'!$BE$4:$CH$43, $B311)&gt;0, $B311, "")</f>
        <v/>
      </c>
      <c r="Y311" s="9" t="str">
        <f t="shared" si="43"/>
        <v/>
      </c>
      <c r="Z311" s="9" t="str">
        <f t="shared" si="44"/>
        <v/>
      </c>
    </row>
    <row r="312" spans="1:26" x14ac:dyDescent="0.25">
      <c r="A312" s="24"/>
      <c r="B312" s="135"/>
      <c r="C312" s="136"/>
      <c r="D312" s="137"/>
      <c r="E312" s="138"/>
      <c r="F312" s="139"/>
      <c r="G312" s="140"/>
      <c r="H312" s="141"/>
      <c r="I312" s="118"/>
      <c r="J312" s="150" t="str">
        <f t="shared" si="36"/>
        <v/>
      </c>
      <c r="K312" s="24"/>
      <c r="M312" s="11" t="b">
        <f t="shared" si="37"/>
        <v>0</v>
      </c>
      <c r="N312" s="9" t="str">
        <f t="shared" si="38"/>
        <v/>
      </c>
      <c r="O312" s="9" t="str">
        <f t="shared" si="39"/>
        <v/>
      </c>
      <c r="P312" s="9" t="str">
        <f t="shared" si="40"/>
        <v/>
      </c>
      <c r="R312" s="9">
        <v>304</v>
      </c>
      <c r="T312" s="9" t="str">
        <f t="shared" si="41"/>
        <v/>
      </c>
      <c r="V312" s="9" t="str">
        <f t="shared" si="42"/>
        <v/>
      </c>
      <c r="X312" s="9" t="str">
        <f>IF(COUNTIF('Required Materials'!$BE$4:$CH$43, $B312)&gt;0, $B312, "")</f>
        <v/>
      </c>
      <c r="Y312" s="9" t="str">
        <f t="shared" si="43"/>
        <v/>
      </c>
      <c r="Z312" s="9" t="str">
        <f t="shared" si="44"/>
        <v/>
      </c>
    </row>
    <row r="313" spans="1:26" x14ac:dyDescent="0.25">
      <c r="A313" s="24"/>
      <c r="B313" s="135"/>
      <c r="C313" s="136"/>
      <c r="D313" s="137"/>
      <c r="E313" s="138"/>
      <c r="F313" s="139"/>
      <c r="G313" s="140"/>
      <c r="H313" s="141"/>
      <c r="I313" s="118"/>
      <c r="J313" s="150" t="str">
        <f t="shared" si="36"/>
        <v/>
      </c>
      <c r="K313" s="24"/>
      <c r="M313" s="11" t="b">
        <f t="shared" si="37"/>
        <v>0</v>
      </c>
      <c r="N313" s="9" t="str">
        <f t="shared" si="38"/>
        <v/>
      </c>
      <c r="O313" s="9" t="str">
        <f t="shared" si="39"/>
        <v/>
      </c>
      <c r="P313" s="9" t="str">
        <f t="shared" si="40"/>
        <v/>
      </c>
      <c r="R313" s="9">
        <v>305</v>
      </c>
      <c r="T313" s="9" t="str">
        <f t="shared" si="41"/>
        <v/>
      </c>
      <c r="V313" s="9" t="str">
        <f t="shared" si="42"/>
        <v/>
      </c>
      <c r="X313" s="9" t="str">
        <f>IF(COUNTIF('Required Materials'!$BE$4:$CH$43, $B313)&gt;0, $B313, "")</f>
        <v/>
      </c>
      <c r="Y313" s="9" t="str">
        <f t="shared" si="43"/>
        <v/>
      </c>
      <c r="Z313" s="9" t="str">
        <f t="shared" si="44"/>
        <v/>
      </c>
    </row>
    <row r="314" spans="1:26" x14ac:dyDescent="0.25">
      <c r="A314" s="24"/>
      <c r="B314" s="135"/>
      <c r="C314" s="136"/>
      <c r="D314" s="137"/>
      <c r="E314" s="138"/>
      <c r="F314" s="139"/>
      <c r="G314" s="140"/>
      <c r="H314" s="141"/>
      <c r="I314" s="118"/>
      <c r="J314" s="150" t="str">
        <f t="shared" si="36"/>
        <v/>
      </c>
      <c r="K314" s="24"/>
      <c r="M314" s="11" t="b">
        <f t="shared" si="37"/>
        <v>0</v>
      </c>
      <c r="N314" s="9" t="str">
        <f t="shared" si="38"/>
        <v/>
      </c>
      <c r="O314" s="9" t="str">
        <f t="shared" si="39"/>
        <v/>
      </c>
      <c r="P314" s="9" t="str">
        <f t="shared" si="40"/>
        <v/>
      </c>
      <c r="R314" s="9">
        <v>306</v>
      </c>
      <c r="T314" s="9" t="str">
        <f t="shared" si="41"/>
        <v/>
      </c>
      <c r="V314" s="9" t="str">
        <f t="shared" si="42"/>
        <v/>
      </c>
      <c r="X314" s="9" t="str">
        <f>IF(COUNTIF('Required Materials'!$BE$4:$CH$43, $B314)&gt;0, $B314, "")</f>
        <v/>
      </c>
      <c r="Y314" s="9" t="str">
        <f t="shared" si="43"/>
        <v/>
      </c>
      <c r="Z314" s="9" t="str">
        <f t="shared" si="44"/>
        <v/>
      </c>
    </row>
    <row r="315" spans="1:26" x14ac:dyDescent="0.25">
      <c r="A315" s="24"/>
      <c r="B315" s="135"/>
      <c r="C315" s="136"/>
      <c r="D315" s="137"/>
      <c r="E315" s="138"/>
      <c r="F315" s="139"/>
      <c r="G315" s="140"/>
      <c r="H315" s="141"/>
      <c r="I315" s="118"/>
      <c r="J315" s="150" t="str">
        <f t="shared" si="36"/>
        <v/>
      </c>
      <c r="K315" s="24"/>
      <c r="M315" s="11" t="b">
        <f t="shared" si="37"/>
        <v>0</v>
      </c>
      <c r="N315" s="9" t="str">
        <f t="shared" si="38"/>
        <v/>
      </c>
      <c r="O315" s="9" t="str">
        <f t="shared" si="39"/>
        <v/>
      </c>
      <c r="P315" s="9" t="str">
        <f t="shared" si="40"/>
        <v/>
      </c>
      <c r="R315" s="9">
        <v>307</v>
      </c>
      <c r="T315" s="9" t="str">
        <f t="shared" si="41"/>
        <v/>
      </c>
      <c r="V315" s="9" t="str">
        <f t="shared" si="42"/>
        <v/>
      </c>
      <c r="X315" s="9" t="str">
        <f>IF(COUNTIF('Required Materials'!$BE$4:$CH$43, $B315)&gt;0, $B315, "")</f>
        <v/>
      </c>
      <c r="Y315" s="9" t="str">
        <f t="shared" si="43"/>
        <v/>
      </c>
      <c r="Z315" s="9" t="str">
        <f t="shared" si="44"/>
        <v/>
      </c>
    </row>
    <row r="316" spans="1:26" x14ac:dyDescent="0.25">
      <c r="A316" s="24"/>
      <c r="B316" s="135"/>
      <c r="C316" s="136"/>
      <c r="D316" s="137"/>
      <c r="E316" s="138"/>
      <c r="F316" s="139"/>
      <c r="G316" s="140"/>
      <c r="H316" s="141"/>
      <c r="I316" s="118"/>
      <c r="J316" s="150" t="str">
        <f t="shared" si="36"/>
        <v/>
      </c>
      <c r="K316" s="24"/>
      <c r="M316" s="11" t="b">
        <f t="shared" si="37"/>
        <v>0</v>
      </c>
      <c r="N316" s="9" t="str">
        <f t="shared" si="38"/>
        <v/>
      </c>
      <c r="O316" s="9" t="str">
        <f t="shared" si="39"/>
        <v/>
      </c>
      <c r="P316" s="9" t="str">
        <f t="shared" si="40"/>
        <v/>
      </c>
      <c r="R316" s="9">
        <v>308</v>
      </c>
      <c r="T316" s="9" t="str">
        <f t="shared" si="41"/>
        <v/>
      </c>
      <c r="V316" s="9" t="str">
        <f t="shared" si="42"/>
        <v/>
      </c>
      <c r="X316" s="9" t="str">
        <f>IF(COUNTIF('Required Materials'!$BE$4:$CH$43, $B316)&gt;0, $B316, "")</f>
        <v/>
      </c>
      <c r="Y316" s="9" t="str">
        <f t="shared" si="43"/>
        <v/>
      </c>
      <c r="Z316" s="9" t="str">
        <f t="shared" si="44"/>
        <v/>
      </c>
    </row>
    <row r="317" spans="1:26" x14ac:dyDescent="0.25">
      <c r="A317" s="24"/>
      <c r="B317" s="135"/>
      <c r="C317" s="136"/>
      <c r="D317" s="137"/>
      <c r="E317" s="138"/>
      <c r="F317" s="139"/>
      <c r="G317" s="140"/>
      <c r="H317" s="141"/>
      <c r="I317" s="118"/>
      <c r="J317" s="150" t="str">
        <f t="shared" si="36"/>
        <v/>
      </c>
      <c r="K317" s="24"/>
      <c r="M317" s="11" t="b">
        <f t="shared" si="37"/>
        <v>0</v>
      </c>
      <c r="N317" s="9" t="str">
        <f t="shared" si="38"/>
        <v/>
      </c>
      <c r="O317" s="9" t="str">
        <f t="shared" si="39"/>
        <v/>
      </c>
      <c r="P317" s="9" t="str">
        <f t="shared" si="40"/>
        <v/>
      </c>
      <c r="R317" s="9">
        <v>309</v>
      </c>
      <c r="T317" s="9" t="str">
        <f t="shared" si="41"/>
        <v/>
      </c>
      <c r="V317" s="9" t="str">
        <f t="shared" si="42"/>
        <v/>
      </c>
      <c r="X317" s="9" t="str">
        <f>IF(COUNTIF('Required Materials'!$BE$4:$CH$43, $B317)&gt;0, $B317, "")</f>
        <v/>
      </c>
      <c r="Y317" s="9" t="str">
        <f t="shared" si="43"/>
        <v/>
      </c>
      <c r="Z317" s="9" t="str">
        <f t="shared" si="44"/>
        <v/>
      </c>
    </row>
    <row r="318" spans="1:26" x14ac:dyDescent="0.25">
      <c r="A318" s="24"/>
      <c r="B318" s="135"/>
      <c r="C318" s="136"/>
      <c r="D318" s="137"/>
      <c r="E318" s="138"/>
      <c r="F318" s="139"/>
      <c r="G318" s="140"/>
      <c r="H318" s="141"/>
      <c r="I318" s="118"/>
      <c r="J318" s="150" t="str">
        <f t="shared" si="36"/>
        <v/>
      </c>
      <c r="K318" s="24"/>
      <c r="M318" s="11" t="b">
        <f t="shared" si="37"/>
        <v>0</v>
      </c>
      <c r="N318" s="9" t="str">
        <f t="shared" si="38"/>
        <v/>
      </c>
      <c r="O318" s="9" t="str">
        <f t="shared" si="39"/>
        <v/>
      </c>
      <c r="P318" s="9" t="str">
        <f t="shared" si="40"/>
        <v/>
      </c>
      <c r="R318" s="9">
        <v>310</v>
      </c>
      <c r="T318" s="9" t="str">
        <f t="shared" si="41"/>
        <v/>
      </c>
      <c r="V318" s="9" t="str">
        <f t="shared" si="42"/>
        <v/>
      </c>
      <c r="X318" s="9" t="str">
        <f>IF(COUNTIF('Required Materials'!$BE$4:$CH$43, $B318)&gt;0, $B318, "")</f>
        <v/>
      </c>
      <c r="Y318" s="9" t="str">
        <f t="shared" si="43"/>
        <v/>
      </c>
      <c r="Z318" s="9" t="str">
        <f t="shared" si="44"/>
        <v/>
      </c>
    </row>
    <row r="319" spans="1:26" x14ac:dyDescent="0.25">
      <c r="A319" s="24"/>
      <c r="B319" s="135"/>
      <c r="C319" s="136"/>
      <c r="D319" s="137"/>
      <c r="E319" s="138"/>
      <c r="F319" s="139"/>
      <c r="G319" s="140"/>
      <c r="H319" s="141"/>
      <c r="I319" s="118"/>
      <c r="J319" s="150" t="str">
        <f t="shared" si="36"/>
        <v/>
      </c>
      <c r="K319" s="24"/>
      <c r="M319" s="11" t="b">
        <f t="shared" si="37"/>
        <v>0</v>
      </c>
      <c r="N319" s="9" t="str">
        <f t="shared" si="38"/>
        <v/>
      </c>
      <c r="O319" s="9" t="str">
        <f t="shared" si="39"/>
        <v/>
      </c>
      <c r="P319" s="9" t="str">
        <f t="shared" si="40"/>
        <v/>
      </c>
      <c r="R319" s="9">
        <v>311</v>
      </c>
      <c r="T319" s="9" t="str">
        <f t="shared" si="41"/>
        <v/>
      </c>
      <c r="V319" s="9" t="str">
        <f t="shared" si="42"/>
        <v/>
      </c>
      <c r="X319" s="9" t="str">
        <f>IF(COUNTIF('Required Materials'!$BE$4:$CH$43, $B319)&gt;0, $B319, "")</f>
        <v/>
      </c>
      <c r="Y319" s="9" t="str">
        <f t="shared" si="43"/>
        <v/>
      </c>
      <c r="Z319" s="9" t="str">
        <f t="shared" si="44"/>
        <v/>
      </c>
    </row>
    <row r="320" spans="1:26" x14ac:dyDescent="0.25">
      <c r="A320" s="24"/>
      <c r="B320" s="135"/>
      <c r="C320" s="136"/>
      <c r="D320" s="137"/>
      <c r="E320" s="138"/>
      <c r="F320" s="139"/>
      <c r="G320" s="140"/>
      <c r="H320" s="141"/>
      <c r="I320" s="118"/>
      <c r="J320" s="150" t="str">
        <f t="shared" si="36"/>
        <v/>
      </c>
      <c r="K320" s="24"/>
      <c r="M320" s="11" t="b">
        <f t="shared" si="37"/>
        <v>0</v>
      </c>
      <c r="N320" s="9" t="str">
        <f t="shared" si="38"/>
        <v/>
      </c>
      <c r="O320" s="9" t="str">
        <f t="shared" si="39"/>
        <v/>
      </c>
      <c r="P320" s="9" t="str">
        <f t="shared" si="40"/>
        <v/>
      </c>
      <c r="R320" s="9">
        <v>312</v>
      </c>
      <c r="T320" s="9" t="str">
        <f t="shared" si="41"/>
        <v/>
      </c>
      <c r="V320" s="9" t="str">
        <f t="shared" si="42"/>
        <v/>
      </c>
      <c r="X320" s="9" t="str">
        <f>IF(COUNTIF('Required Materials'!$BE$4:$CH$43, $B320)&gt;0, $B320, "")</f>
        <v/>
      </c>
      <c r="Y320" s="9" t="str">
        <f t="shared" si="43"/>
        <v/>
      </c>
      <c r="Z320" s="9" t="str">
        <f t="shared" si="44"/>
        <v/>
      </c>
    </row>
    <row r="321" spans="1:26" x14ac:dyDescent="0.25">
      <c r="A321" s="24"/>
      <c r="B321" s="135"/>
      <c r="C321" s="136"/>
      <c r="D321" s="137"/>
      <c r="E321" s="138"/>
      <c r="F321" s="139"/>
      <c r="G321" s="140"/>
      <c r="H321" s="141"/>
      <c r="I321" s="118"/>
      <c r="J321" s="150" t="str">
        <f t="shared" si="36"/>
        <v/>
      </c>
      <c r="K321" s="24"/>
      <c r="M321" s="11" t="b">
        <f t="shared" si="37"/>
        <v>0</v>
      </c>
      <c r="N321" s="9" t="str">
        <f t="shared" si="38"/>
        <v/>
      </c>
      <c r="O321" s="9" t="str">
        <f t="shared" si="39"/>
        <v/>
      </c>
      <c r="P321" s="9" t="str">
        <f t="shared" si="40"/>
        <v/>
      </c>
      <c r="R321" s="9">
        <v>313</v>
      </c>
      <c r="T321" s="9" t="str">
        <f t="shared" si="41"/>
        <v/>
      </c>
      <c r="V321" s="9" t="str">
        <f t="shared" si="42"/>
        <v/>
      </c>
      <c r="X321" s="9" t="str">
        <f>IF(COUNTIF('Required Materials'!$BE$4:$CH$43, $B321)&gt;0, $B321, "")</f>
        <v/>
      </c>
      <c r="Y321" s="9" t="str">
        <f t="shared" si="43"/>
        <v/>
      </c>
      <c r="Z321" s="9" t="str">
        <f t="shared" si="44"/>
        <v/>
      </c>
    </row>
    <row r="322" spans="1:26" x14ac:dyDescent="0.25">
      <c r="A322" s="24"/>
      <c r="B322" s="135"/>
      <c r="C322" s="136"/>
      <c r="D322" s="137"/>
      <c r="E322" s="138"/>
      <c r="F322" s="139"/>
      <c r="G322" s="140"/>
      <c r="H322" s="141"/>
      <c r="I322" s="118"/>
      <c r="J322" s="150" t="str">
        <f t="shared" si="36"/>
        <v/>
      </c>
      <c r="K322" s="24"/>
      <c r="M322" s="11" t="b">
        <f t="shared" si="37"/>
        <v>0</v>
      </c>
      <c r="N322" s="9" t="str">
        <f t="shared" si="38"/>
        <v/>
      </c>
      <c r="O322" s="9" t="str">
        <f t="shared" si="39"/>
        <v/>
      </c>
      <c r="P322" s="9" t="str">
        <f t="shared" si="40"/>
        <v/>
      </c>
      <c r="R322" s="9">
        <v>314</v>
      </c>
      <c r="T322" s="9" t="str">
        <f t="shared" si="41"/>
        <v/>
      </c>
      <c r="V322" s="9" t="str">
        <f t="shared" si="42"/>
        <v/>
      </c>
      <c r="X322" s="9" t="str">
        <f>IF(COUNTIF('Required Materials'!$BE$4:$CH$43, $B322)&gt;0, $B322, "")</f>
        <v/>
      </c>
      <c r="Y322" s="9" t="str">
        <f t="shared" si="43"/>
        <v/>
      </c>
      <c r="Z322" s="9" t="str">
        <f t="shared" si="44"/>
        <v/>
      </c>
    </row>
    <row r="323" spans="1:26" x14ac:dyDescent="0.25">
      <c r="A323" s="24"/>
      <c r="B323" s="135"/>
      <c r="C323" s="136"/>
      <c r="D323" s="137"/>
      <c r="E323" s="138"/>
      <c r="F323" s="139"/>
      <c r="G323" s="140"/>
      <c r="H323" s="141"/>
      <c r="I323" s="118"/>
      <c r="J323" s="150" t="str">
        <f t="shared" si="36"/>
        <v/>
      </c>
      <c r="K323" s="24"/>
      <c r="M323" s="11" t="b">
        <f t="shared" si="37"/>
        <v>0</v>
      </c>
      <c r="N323" s="9" t="str">
        <f t="shared" si="38"/>
        <v/>
      </c>
      <c r="O323" s="9" t="str">
        <f t="shared" si="39"/>
        <v/>
      </c>
      <c r="P323" s="9" t="str">
        <f t="shared" si="40"/>
        <v/>
      </c>
      <c r="R323" s="9">
        <v>315</v>
      </c>
      <c r="T323" s="9" t="str">
        <f t="shared" si="41"/>
        <v/>
      </c>
      <c r="V323" s="9" t="str">
        <f t="shared" si="42"/>
        <v/>
      </c>
      <c r="X323" s="9" t="str">
        <f>IF(COUNTIF('Required Materials'!$BE$4:$CH$43, $B323)&gt;0, $B323, "")</f>
        <v/>
      </c>
      <c r="Y323" s="9" t="str">
        <f t="shared" si="43"/>
        <v/>
      </c>
      <c r="Z323" s="9" t="str">
        <f t="shared" si="44"/>
        <v/>
      </c>
    </row>
    <row r="324" spans="1:26" x14ac:dyDescent="0.25">
      <c r="A324" s="24"/>
      <c r="B324" s="135"/>
      <c r="C324" s="136"/>
      <c r="D324" s="137"/>
      <c r="E324" s="138"/>
      <c r="F324" s="139"/>
      <c r="G324" s="140"/>
      <c r="H324" s="141"/>
      <c r="I324" s="118"/>
      <c r="J324" s="150" t="str">
        <f t="shared" si="36"/>
        <v/>
      </c>
      <c r="K324" s="24"/>
      <c r="M324" s="11" t="b">
        <f t="shared" si="37"/>
        <v>0</v>
      </c>
      <c r="N324" s="9" t="str">
        <f t="shared" si="38"/>
        <v/>
      </c>
      <c r="O324" s="9" t="str">
        <f t="shared" si="39"/>
        <v/>
      </c>
      <c r="P324" s="9" t="str">
        <f t="shared" si="40"/>
        <v/>
      </c>
      <c r="R324" s="9">
        <v>316</v>
      </c>
      <c r="T324" s="9" t="str">
        <f t="shared" si="41"/>
        <v/>
      </c>
      <c r="V324" s="9" t="str">
        <f t="shared" si="42"/>
        <v/>
      </c>
      <c r="X324" s="9" t="str">
        <f>IF(COUNTIF('Required Materials'!$BE$4:$CH$43, $B324)&gt;0, $B324, "")</f>
        <v/>
      </c>
      <c r="Y324" s="9" t="str">
        <f t="shared" si="43"/>
        <v/>
      </c>
      <c r="Z324" s="9" t="str">
        <f t="shared" si="44"/>
        <v/>
      </c>
    </row>
    <row r="325" spans="1:26" x14ac:dyDescent="0.25">
      <c r="A325" s="24"/>
      <c r="B325" s="135"/>
      <c r="C325" s="136"/>
      <c r="D325" s="137"/>
      <c r="E325" s="138"/>
      <c r="F325" s="139"/>
      <c r="G325" s="140"/>
      <c r="H325" s="141"/>
      <c r="I325" s="118"/>
      <c r="J325" s="150" t="str">
        <f t="shared" si="36"/>
        <v/>
      </c>
      <c r="K325" s="24"/>
      <c r="M325" s="11" t="b">
        <f t="shared" si="37"/>
        <v>0</v>
      </c>
      <c r="N325" s="9" t="str">
        <f t="shared" si="38"/>
        <v/>
      </c>
      <c r="O325" s="9" t="str">
        <f t="shared" si="39"/>
        <v/>
      </c>
      <c r="P325" s="9" t="str">
        <f t="shared" si="40"/>
        <v/>
      </c>
      <c r="R325" s="9">
        <v>317</v>
      </c>
      <c r="T325" s="9" t="str">
        <f t="shared" si="41"/>
        <v/>
      </c>
      <c r="V325" s="9" t="str">
        <f t="shared" si="42"/>
        <v/>
      </c>
      <c r="X325" s="9" t="str">
        <f>IF(COUNTIF('Required Materials'!$BE$4:$CH$43, $B325)&gt;0, $B325, "")</f>
        <v/>
      </c>
      <c r="Y325" s="9" t="str">
        <f t="shared" si="43"/>
        <v/>
      </c>
      <c r="Z325" s="9" t="str">
        <f t="shared" si="44"/>
        <v/>
      </c>
    </row>
    <row r="326" spans="1:26" x14ac:dyDescent="0.25">
      <c r="A326" s="24"/>
      <c r="B326" s="135"/>
      <c r="C326" s="136"/>
      <c r="D326" s="137"/>
      <c r="E326" s="138"/>
      <c r="F326" s="139"/>
      <c r="G326" s="140"/>
      <c r="H326" s="141"/>
      <c r="I326" s="118"/>
      <c r="J326" s="150" t="str">
        <f t="shared" si="36"/>
        <v/>
      </c>
      <c r="K326" s="24"/>
      <c r="M326" s="11" t="b">
        <f t="shared" si="37"/>
        <v>0</v>
      </c>
      <c r="N326" s="9" t="str">
        <f t="shared" si="38"/>
        <v/>
      </c>
      <c r="O326" s="9" t="str">
        <f t="shared" si="39"/>
        <v/>
      </c>
      <c r="P326" s="9" t="str">
        <f t="shared" si="40"/>
        <v/>
      </c>
      <c r="R326" s="9">
        <v>318</v>
      </c>
      <c r="T326" s="9" t="str">
        <f t="shared" si="41"/>
        <v/>
      </c>
      <c r="V326" s="9" t="str">
        <f t="shared" si="42"/>
        <v/>
      </c>
      <c r="X326" s="9" t="str">
        <f>IF(COUNTIF('Required Materials'!$BE$4:$CH$43, $B326)&gt;0, $B326, "")</f>
        <v/>
      </c>
      <c r="Y326" s="9" t="str">
        <f t="shared" si="43"/>
        <v/>
      </c>
      <c r="Z326" s="9" t="str">
        <f t="shared" si="44"/>
        <v/>
      </c>
    </row>
    <row r="327" spans="1:26" x14ac:dyDescent="0.25">
      <c r="A327" s="24"/>
      <c r="B327" s="135"/>
      <c r="C327" s="136"/>
      <c r="D327" s="137"/>
      <c r="E327" s="138"/>
      <c r="F327" s="139"/>
      <c r="G327" s="140"/>
      <c r="H327" s="141"/>
      <c r="I327" s="118"/>
      <c r="J327" s="150" t="str">
        <f t="shared" si="36"/>
        <v/>
      </c>
      <c r="K327" s="24"/>
      <c r="M327" s="11" t="b">
        <f t="shared" si="37"/>
        <v>0</v>
      </c>
      <c r="N327" s="9" t="str">
        <f t="shared" si="38"/>
        <v/>
      </c>
      <c r="O327" s="9" t="str">
        <f t="shared" si="39"/>
        <v/>
      </c>
      <c r="P327" s="9" t="str">
        <f t="shared" si="40"/>
        <v/>
      </c>
      <c r="R327" s="9">
        <v>319</v>
      </c>
      <c r="T327" s="9" t="str">
        <f t="shared" si="41"/>
        <v/>
      </c>
      <c r="V327" s="9" t="str">
        <f t="shared" si="42"/>
        <v/>
      </c>
      <c r="X327" s="9" t="str">
        <f>IF(COUNTIF('Required Materials'!$BE$4:$CH$43, $B327)&gt;0, $B327, "")</f>
        <v/>
      </c>
      <c r="Y327" s="9" t="str">
        <f t="shared" si="43"/>
        <v/>
      </c>
      <c r="Z327" s="9" t="str">
        <f t="shared" si="44"/>
        <v/>
      </c>
    </row>
    <row r="328" spans="1:26" x14ac:dyDescent="0.25">
      <c r="A328" s="24"/>
      <c r="B328" s="135"/>
      <c r="C328" s="136"/>
      <c r="D328" s="137"/>
      <c r="E328" s="138"/>
      <c r="F328" s="139"/>
      <c r="G328" s="140"/>
      <c r="H328" s="141"/>
      <c r="I328" s="118"/>
      <c r="J328" s="150" t="str">
        <f t="shared" si="36"/>
        <v/>
      </c>
      <c r="K328" s="24"/>
      <c r="M328" s="11" t="b">
        <f t="shared" si="37"/>
        <v>0</v>
      </c>
      <c r="N328" s="9" t="str">
        <f t="shared" si="38"/>
        <v/>
      </c>
      <c r="O328" s="9" t="str">
        <f t="shared" si="39"/>
        <v/>
      </c>
      <c r="P328" s="9" t="str">
        <f t="shared" si="40"/>
        <v/>
      </c>
      <c r="R328" s="9">
        <v>320</v>
      </c>
      <c r="T328" s="9" t="str">
        <f t="shared" si="41"/>
        <v/>
      </c>
      <c r="V328" s="9" t="str">
        <f t="shared" si="42"/>
        <v/>
      </c>
      <c r="X328" s="9" t="str">
        <f>IF(COUNTIF('Required Materials'!$BE$4:$CH$43, $B328)&gt;0, $B328, "")</f>
        <v/>
      </c>
      <c r="Y328" s="9" t="str">
        <f t="shared" si="43"/>
        <v/>
      </c>
      <c r="Z328" s="9" t="str">
        <f t="shared" si="44"/>
        <v/>
      </c>
    </row>
    <row r="329" spans="1:26" x14ac:dyDescent="0.25">
      <c r="A329" s="24"/>
      <c r="B329" s="135"/>
      <c r="C329" s="136"/>
      <c r="D329" s="137"/>
      <c r="E329" s="138"/>
      <c r="F329" s="139"/>
      <c r="G329" s="140"/>
      <c r="H329" s="141"/>
      <c r="I329" s="118"/>
      <c r="J329" s="150" t="str">
        <f t="shared" ref="J329:J392" si="45">IF(COUNTIF($B$9:$B$2508, B329)&gt;1, $M$2, IF(M329=TRUE, $M$3, ""))</f>
        <v/>
      </c>
      <c r="K329" s="24"/>
      <c r="M329" s="11" t="b">
        <f t="shared" si="37"/>
        <v>0</v>
      </c>
      <c r="N329" s="9" t="str">
        <f t="shared" si="38"/>
        <v/>
      </c>
      <c r="O329" s="9" t="str">
        <f t="shared" si="39"/>
        <v/>
      </c>
      <c r="P329" s="9" t="str">
        <f t="shared" si="40"/>
        <v/>
      </c>
      <c r="R329" s="9">
        <v>321</v>
      </c>
      <c r="T329" s="9" t="str">
        <f t="shared" si="41"/>
        <v/>
      </c>
      <c r="V329" s="9" t="str">
        <f t="shared" si="42"/>
        <v/>
      </c>
      <c r="X329" s="9" t="str">
        <f>IF(COUNTIF('Required Materials'!$BE$4:$CH$43, $B329)&gt;0, $B329, "")</f>
        <v/>
      </c>
      <c r="Y329" s="9" t="str">
        <f t="shared" si="43"/>
        <v/>
      </c>
      <c r="Z329" s="9" t="str">
        <f t="shared" si="44"/>
        <v/>
      </c>
    </row>
    <row r="330" spans="1:26" x14ac:dyDescent="0.25">
      <c r="A330" s="24"/>
      <c r="B330" s="135"/>
      <c r="C330" s="136"/>
      <c r="D330" s="137"/>
      <c r="E330" s="138"/>
      <c r="F330" s="139"/>
      <c r="G330" s="140"/>
      <c r="H330" s="141"/>
      <c r="I330" s="118"/>
      <c r="J330" s="150" t="str">
        <f t="shared" si="45"/>
        <v/>
      </c>
      <c r="K330" s="24"/>
      <c r="M330" s="11" t="b">
        <f t="shared" ref="M330:M393" si="46">IF(AND(COUNTIF(C330:H330, "")&lt;6, B330=""), TRUE, FALSE)</f>
        <v>0</v>
      </c>
      <c r="N330" s="9" t="str">
        <f t="shared" ref="N330:N393" si="47">IF(B330="", "", COUNTIF($O$9:$O$2508, "&lt;"&amp;O330))</f>
        <v/>
      </c>
      <c r="O330" s="9" t="str">
        <f t="shared" ref="O330:O393" si="48">IF(B330="", "", IF(ISNUMBER(B330)=TRUE, CONCATENATE("A", B330), B330))</f>
        <v/>
      </c>
      <c r="P330" s="9" t="str">
        <f t="shared" ref="P330:P393" si="49">IF(N330="", "", RANK(N330, $N$9:$N$2508, 1))</f>
        <v/>
      </c>
      <c r="R330" s="9">
        <v>322</v>
      </c>
      <c r="T330" s="9" t="str">
        <f t="shared" ref="T330:T393" si="50">IF(P330="", "", IFERROR(INDEX($B$9:$B$2508, MATCH(R330, $P$9:$P$2508, 0)), ""))</f>
        <v/>
      </c>
      <c r="V330" s="9" t="str">
        <f t="shared" ref="V330:V393" si="51">IF(B330="", "", IF(D330=$M$5, "A", "P"))</f>
        <v/>
      </c>
      <c r="X330" s="9" t="str">
        <f>IF(COUNTIF('Required Materials'!$BE$4:$CH$43, $B330)&gt;0, $B330, "")</f>
        <v/>
      </c>
      <c r="Y330" s="9" t="str">
        <f t="shared" ref="Y330:Y393" si="52">IF(X330="", "", IFERROR(INDEX($R$9:$R$2508, MATCH(X330, $T$9:$T$2508, 0)), ""))</f>
        <v/>
      </c>
      <c r="Z330" s="9" t="str">
        <f t="shared" ref="Z330:Z393" si="53">IF(Y330="", "", RANK($Y330, $Y$9:$Y$2508, 1))</f>
        <v/>
      </c>
    </row>
    <row r="331" spans="1:26" x14ac:dyDescent="0.25">
      <c r="A331" s="24"/>
      <c r="B331" s="135"/>
      <c r="C331" s="136"/>
      <c r="D331" s="137"/>
      <c r="E331" s="138"/>
      <c r="F331" s="139"/>
      <c r="G331" s="140"/>
      <c r="H331" s="141"/>
      <c r="I331" s="118"/>
      <c r="J331" s="150" t="str">
        <f t="shared" si="45"/>
        <v/>
      </c>
      <c r="K331" s="24"/>
      <c r="M331" s="11" t="b">
        <f t="shared" si="46"/>
        <v>0</v>
      </c>
      <c r="N331" s="9" t="str">
        <f t="shared" si="47"/>
        <v/>
      </c>
      <c r="O331" s="9" t="str">
        <f t="shared" si="48"/>
        <v/>
      </c>
      <c r="P331" s="9" t="str">
        <f t="shared" si="49"/>
        <v/>
      </c>
      <c r="R331" s="9">
        <v>323</v>
      </c>
      <c r="T331" s="9" t="str">
        <f t="shared" si="50"/>
        <v/>
      </c>
      <c r="V331" s="9" t="str">
        <f t="shared" si="51"/>
        <v/>
      </c>
      <c r="X331" s="9" t="str">
        <f>IF(COUNTIF('Required Materials'!$BE$4:$CH$43, $B331)&gt;0, $B331, "")</f>
        <v/>
      </c>
      <c r="Y331" s="9" t="str">
        <f t="shared" si="52"/>
        <v/>
      </c>
      <c r="Z331" s="9" t="str">
        <f t="shared" si="53"/>
        <v/>
      </c>
    </row>
    <row r="332" spans="1:26" x14ac:dyDescent="0.25">
      <c r="A332" s="24"/>
      <c r="B332" s="135"/>
      <c r="C332" s="136"/>
      <c r="D332" s="137"/>
      <c r="E332" s="138"/>
      <c r="F332" s="139"/>
      <c r="G332" s="140"/>
      <c r="H332" s="141"/>
      <c r="I332" s="118"/>
      <c r="J332" s="150" t="str">
        <f t="shared" si="45"/>
        <v/>
      </c>
      <c r="K332" s="24"/>
      <c r="M332" s="11" t="b">
        <f t="shared" si="46"/>
        <v>0</v>
      </c>
      <c r="N332" s="9" t="str">
        <f t="shared" si="47"/>
        <v/>
      </c>
      <c r="O332" s="9" t="str">
        <f t="shared" si="48"/>
        <v/>
      </c>
      <c r="P332" s="9" t="str">
        <f t="shared" si="49"/>
        <v/>
      </c>
      <c r="R332" s="9">
        <v>324</v>
      </c>
      <c r="T332" s="9" t="str">
        <f t="shared" si="50"/>
        <v/>
      </c>
      <c r="V332" s="9" t="str">
        <f t="shared" si="51"/>
        <v/>
      </c>
      <c r="X332" s="9" t="str">
        <f>IF(COUNTIF('Required Materials'!$BE$4:$CH$43, $B332)&gt;0, $B332, "")</f>
        <v/>
      </c>
      <c r="Y332" s="9" t="str">
        <f t="shared" si="52"/>
        <v/>
      </c>
      <c r="Z332" s="9" t="str">
        <f t="shared" si="53"/>
        <v/>
      </c>
    </row>
    <row r="333" spans="1:26" x14ac:dyDescent="0.25">
      <c r="A333" s="24"/>
      <c r="B333" s="135"/>
      <c r="C333" s="136"/>
      <c r="D333" s="137"/>
      <c r="E333" s="138"/>
      <c r="F333" s="139"/>
      <c r="G333" s="140"/>
      <c r="H333" s="141"/>
      <c r="I333" s="118"/>
      <c r="J333" s="150" t="str">
        <f t="shared" si="45"/>
        <v/>
      </c>
      <c r="K333" s="24"/>
      <c r="M333" s="11" t="b">
        <f t="shared" si="46"/>
        <v>0</v>
      </c>
      <c r="N333" s="9" t="str">
        <f t="shared" si="47"/>
        <v/>
      </c>
      <c r="O333" s="9" t="str">
        <f t="shared" si="48"/>
        <v/>
      </c>
      <c r="P333" s="9" t="str">
        <f t="shared" si="49"/>
        <v/>
      </c>
      <c r="R333" s="9">
        <v>325</v>
      </c>
      <c r="T333" s="9" t="str">
        <f t="shared" si="50"/>
        <v/>
      </c>
      <c r="V333" s="9" t="str">
        <f t="shared" si="51"/>
        <v/>
      </c>
      <c r="X333" s="9" t="str">
        <f>IF(COUNTIF('Required Materials'!$BE$4:$CH$43, $B333)&gt;0, $B333, "")</f>
        <v/>
      </c>
      <c r="Y333" s="9" t="str">
        <f t="shared" si="52"/>
        <v/>
      </c>
      <c r="Z333" s="9" t="str">
        <f t="shared" si="53"/>
        <v/>
      </c>
    </row>
    <row r="334" spans="1:26" x14ac:dyDescent="0.25">
      <c r="A334" s="24"/>
      <c r="B334" s="135"/>
      <c r="C334" s="136"/>
      <c r="D334" s="137"/>
      <c r="E334" s="138"/>
      <c r="F334" s="139"/>
      <c r="G334" s="140"/>
      <c r="H334" s="141"/>
      <c r="I334" s="118"/>
      <c r="J334" s="150" t="str">
        <f t="shared" si="45"/>
        <v/>
      </c>
      <c r="K334" s="24"/>
      <c r="M334" s="11" t="b">
        <f t="shared" si="46"/>
        <v>0</v>
      </c>
      <c r="N334" s="9" t="str">
        <f t="shared" si="47"/>
        <v/>
      </c>
      <c r="O334" s="9" t="str">
        <f t="shared" si="48"/>
        <v/>
      </c>
      <c r="P334" s="9" t="str">
        <f t="shared" si="49"/>
        <v/>
      </c>
      <c r="R334" s="9">
        <v>326</v>
      </c>
      <c r="T334" s="9" t="str">
        <f t="shared" si="50"/>
        <v/>
      </c>
      <c r="V334" s="9" t="str">
        <f t="shared" si="51"/>
        <v/>
      </c>
      <c r="X334" s="9" t="str">
        <f>IF(COUNTIF('Required Materials'!$BE$4:$CH$43, $B334)&gt;0, $B334, "")</f>
        <v/>
      </c>
      <c r="Y334" s="9" t="str">
        <f t="shared" si="52"/>
        <v/>
      </c>
      <c r="Z334" s="9" t="str">
        <f t="shared" si="53"/>
        <v/>
      </c>
    </row>
    <row r="335" spans="1:26" x14ac:dyDescent="0.25">
      <c r="A335" s="24"/>
      <c r="B335" s="135"/>
      <c r="C335" s="136"/>
      <c r="D335" s="137"/>
      <c r="E335" s="138"/>
      <c r="F335" s="139"/>
      <c r="G335" s="140"/>
      <c r="H335" s="141"/>
      <c r="I335" s="118"/>
      <c r="J335" s="150" t="str">
        <f t="shared" si="45"/>
        <v/>
      </c>
      <c r="K335" s="24"/>
      <c r="M335" s="11" t="b">
        <f t="shared" si="46"/>
        <v>0</v>
      </c>
      <c r="N335" s="9" t="str">
        <f t="shared" si="47"/>
        <v/>
      </c>
      <c r="O335" s="9" t="str">
        <f t="shared" si="48"/>
        <v/>
      </c>
      <c r="P335" s="9" t="str">
        <f t="shared" si="49"/>
        <v/>
      </c>
      <c r="R335" s="9">
        <v>327</v>
      </c>
      <c r="T335" s="9" t="str">
        <f t="shared" si="50"/>
        <v/>
      </c>
      <c r="V335" s="9" t="str">
        <f t="shared" si="51"/>
        <v/>
      </c>
      <c r="X335" s="9" t="str">
        <f>IF(COUNTIF('Required Materials'!$BE$4:$CH$43, $B335)&gt;0, $B335, "")</f>
        <v/>
      </c>
      <c r="Y335" s="9" t="str">
        <f t="shared" si="52"/>
        <v/>
      </c>
      <c r="Z335" s="9" t="str">
        <f t="shared" si="53"/>
        <v/>
      </c>
    </row>
    <row r="336" spans="1:26" x14ac:dyDescent="0.25">
      <c r="A336" s="24"/>
      <c r="B336" s="135"/>
      <c r="C336" s="136"/>
      <c r="D336" s="137"/>
      <c r="E336" s="138"/>
      <c r="F336" s="139"/>
      <c r="G336" s="140"/>
      <c r="H336" s="141"/>
      <c r="I336" s="118"/>
      <c r="J336" s="150" t="str">
        <f t="shared" si="45"/>
        <v/>
      </c>
      <c r="K336" s="24"/>
      <c r="M336" s="11" t="b">
        <f t="shared" si="46"/>
        <v>0</v>
      </c>
      <c r="N336" s="9" t="str">
        <f t="shared" si="47"/>
        <v/>
      </c>
      <c r="O336" s="9" t="str">
        <f t="shared" si="48"/>
        <v/>
      </c>
      <c r="P336" s="9" t="str">
        <f t="shared" si="49"/>
        <v/>
      </c>
      <c r="R336" s="9">
        <v>328</v>
      </c>
      <c r="T336" s="9" t="str">
        <f t="shared" si="50"/>
        <v/>
      </c>
      <c r="V336" s="9" t="str">
        <f t="shared" si="51"/>
        <v/>
      </c>
      <c r="X336" s="9" t="str">
        <f>IF(COUNTIF('Required Materials'!$BE$4:$CH$43, $B336)&gt;0, $B336, "")</f>
        <v/>
      </c>
      <c r="Y336" s="9" t="str">
        <f t="shared" si="52"/>
        <v/>
      </c>
      <c r="Z336" s="9" t="str">
        <f t="shared" si="53"/>
        <v/>
      </c>
    </row>
    <row r="337" spans="1:26" x14ac:dyDescent="0.25">
      <c r="A337" s="24"/>
      <c r="B337" s="135"/>
      <c r="C337" s="136"/>
      <c r="D337" s="137"/>
      <c r="E337" s="138"/>
      <c r="F337" s="139"/>
      <c r="G337" s="140"/>
      <c r="H337" s="141"/>
      <c r="I337" s="118"/>
      <c r="J337" s="150" t="str">
        <f t="shared" si="45"/>
        <v/>
      </c>
      <c r="K337" s="24"/>
      <c r="M337" s="11" t="b">
        <f t="shared" si="46"/>
        <v>0</v>
      </c>
      <c r="N337" s="9" t="str">
        <f t="shared" si="47"/>
        <v/>
      </c>
      <c r="O337" s="9" t="str">
        <f t="shared" si="48"/>
        <v/>
      </c>
      <c r="P337" s="9" t="str">
        <f t="shared" si="49"/>
        <v/>
      </c>
      <c r="R337" s="9">
        <v>329</v>
      </c>
      <c r="T337" s="9" t="str">
        <f t="shared" si="50"/>
        <v/>
      </c>
      <c r="V337" s="9" t="str">
        <f t="shared" si="51"/>
        <v/>
      </c>
      <c r="X337" s="9" t="str">
        <f>IF(COUNTIF('Required Materials'!$BE$4:$CH$43, $B337)&gt;0, $B337, "")</f>
        <v/>
      </c>
      <c r="Y337" s="9" t="str">
        <f t="shared" si="52"/>
        <v/>
      </c>
      <c r="Z337" s="9" t="str">
        <f t="shared" si="53"/>
        <v/>
      </c>
    </row>
    <row r="338" spans="1:26" x14ac:dyDescent="0.25">
      <c r="A338" s="24"/>
      <c r="B338" s="135"/>
      <c r="C338" s="136"/>
      <c r="D338" s="137"/>
      <c r="E338" s="138"/>
      <c r="F338" s="139"/>
      <c r="G338" s="140"/>
      <c r="H338" s="141"/>
      <c r="I338" s="118"/>
      <c r="J338" s="150" t="str">
        <f t="shared" si="45"/>
        <v/>
      </c>
      <c r="K338" s="24"/>
      <c r="M338" s="11" t="b">
        <f t="shared" si="46"/>
        <v>0</v>
      </c>
      <c r="N338" s="9" t="str">
        <f t="shared" si="47"/>
        <v/>
      </c>
      <c r="O338" s="9" t="str">
        <f t="shared" si="48"/>
        <v/>
      </c>
      <c r="P338" s="9" t="str">
        <f t="shared" si="49"/>
        <v/>
      </c>
      <c r="R338" s="9">
        <v>330</v>
      </c>
      <c r="T338" s="9" t="str">
        <f t="shared" si="50"/>
        <v/>
      </c>
      <c r="V338" s="9" t="str">
        <f t="shared" si="51"/>
        <v/>
      </c>
      <c r="X338" s="9" t="str">
        <f>IF(COUNTIF('Required Materials'!$BE$4:$CH$43, $B338)&gt;0, $B338, "")</f>
        <v/>
      </c>
      <c r="Y338" s="9" t="str">
        <f t="shared" si="52"/>
        <v/>
      </c>
      <c r="Z338" s="9" t="str">
        <f t="shared" si="53"/>
        <v/>
      </c>
    </row>
    <row r="339" spans="1:26" x14ac:dyDescent="0.25">
      <c r="A339" s="24"/>
      <c r="B339" s="135"/>
      <c r="C339" s="136"/>
      <c r="D339" s="137"/>
      <c r="E339" s="138"/>
      <c r="F339" s="139"/>
      <c r="G339" s="140"/>
      <c r="H339" s="141"/>
      <c r="I339" s="118"/>
      <c r="J339" s="150" t="str">
        <f t="shared" si="45"/>
        <v/>
      </c>
      <c r="K339" s="24"/>
      <c r="M339" s="11" t="b">
        <f t="shared" si="46"/>
        <v>0</v>
      </c>
      <c r="N339" s="9" t="str">
        <f t="shared" si="47"/>
        <v/>
      </c>
      <c r="O339" s="9" t="str">
        <f t="shared" si="48"/>
        <v/>
      </c>
      <c r="P339" s="9" t="str">
        <f t="shared" si="49"/>
        <v/>
      </c>
      <c r="R339" s="9">
        <v>331</v>
      </c>
      <c r="T339" s="9" t="str">
        <f t="shared" si="50"/>
        <v/>
      </c>
      <c r="V339" s="9" t="str">
        <f t="shared" si="51"/>
        <v/>
      </c>
      <c r="X339" s="9" t="str">
        <f>IF(COUNTIF('Required Materials'!$BE$4:$CH$43, $B339)&gt;0, $B339, "")</f>
        <v/>
      </c>
      <c r="Y339" s="9" t="str">
        <f t="shared" si="52"/>
        <v/>
      </c>
      <c r="Z339" s="9" t="str">
        <f t="shared" si="53"/>
        <v/>
      </c>
    </row>
    <row r="340" spans="1:26" x14ac:dyDescent="0.25">
      <c r="A340" s="24"/>
      <c r="B340" s="135"/>
      <c r="C340" s="136"/>
      <c r="D340" s="137"/>
      <c r="E340" s="138"/>
      <c r="F340" s="139"/>
      <c r="G340" s="140"/>
      <c r="H340" s="141"/>
      <c r="I340" s="118"/>
      <c r="J340" s="150" t="str">
        <f t="shared" si="45"/>
        <v/>
      </c>
      <c r="K340" s="24"/>
      <c r="M340" s="11" t="b">
        <f t="shared" si="46"/>
        <v>0</v>
      </c>
      <c r="N340" s="9" t="str">
        <f t="shared" si="47"/>
        <v/>
      </c>
      <c r="O340" s="9" t="str">
        <f t="shared" si="48"/>
        <v/>
      </c>
      <c r="P340" s="9" t="str">
        <f t="shared" si="49"/>
        <v/>
      </c>
      <c r="R340" s="9">
        <v>332</v>
      </c>
      <c r="T340" s="9" t="str">
        <f t="shared" si="50"/>
        <v/>
      </c>
      <c r="V340" s="9" t="str">
        <f t="shared" si="51"/>
        <v/>
      </c>
      <c r="X340" s="9" t="str">
        <f>IF(COUNTIF('Required Materials'!$BE$4:$CH$43, $B340)&gt;0, $B340, "")</f>
        <v/>
      </c>
      <c r="Y340" s="9" t="str">
        <f t="shared" si="52"/>
        <v/>
      </c>
      <c r="Z340" s="9" t="str">
        <f t="shared" si="53"/>
        <v/>
      </c>
    </row>
    <row r="341" spans="1:26" x14ac:dyDescent="0.25">
      <c r="A341" s="24"/>
      <c r="B341" s="135"/>
      <c r="C341" s="136"/>
      <c r="D341" s="137"/>
      <c r="E341" s="138"/>
      <c r="F341" s="139"/>
      <c r="G341" s="140"/>
      <c r="H341" s="141"/>
      <c r="I341" s="118"/>
      <c r="J341" s="150" t="str">
        <f t="shared" si="45"/>
        <v/>
      </c>
      <c r="K341" s="24"/>
      <c r="M341" s="11" t="b">
        <f t="shared" si="46"/>
        <v>0</v>
      </c>
      <c r="N341" s="9" t="str">
        <f t="shared" si="47"/>
        <v/>
      </c>
      <c r="O341" s="9" t="str">
        <f t="shared" si="48"/>
        <v/>
      </c>
      <c r="P341" s="9" t="str">
        <f t="shared" si="49"/>
        <v/>
      </c>
      <c r="R341" s="9">
        <v>333</v>
      </c>
      <c r="T341" s="9" t="str">
        <f t="shared" si="50"/>
        <v/>
      </c>
      <c r="V341" s="9" t="str">
        <f t="shared" si="51"/>
        <v/>
      </c>
      <c r="X341" s="9" t="str">
        <f>IF(COUNTIF('Required Materials'!$BE$4:$CH$43, $B341)&gt;0, $B341, "")</f>
        <v/>
      </c>
      <c r="Y341" s="9" t="str">
        <f t="shared" si="52"/>
        <v/>
      </c>
      <c r="Z341" s="9" t="str">
        <f t="shared" si="53"/>
        <v/>
      </c>
    </row>
    <row r="342" spans="1:26" x14ac:dyDescent="0.25">
      <c r="A342" s="24"/>
      <c r="B342" s="135"/>
      <c r="C342" s="136"/>
      <c r="D342" s="137"/>
      <c r="E342" s="138"/>
      <c r="F342" s="139"/>
      <c r="G342" s="140"/>
      <c r="H342" s="141"/>
      <c r="I342" s="118"/>
      <c r="J342" s="150" t="str">
        <f t="shared" si="45"/>
        <v/>
      </c>
      <c r="K342" s="24"/>
      <c r="M342" s="11" t="b">
        <f t="shared" si="46"/>
        <v>0</v>
      </c>
      <c r="N342" s="9" t="str">
        <f t="shared" si="47"/>
        <v/>
      </c>
      <c r="O342" s="9" t="str">
        <f t="shared" si="48"/>
        <v/>
      </c>
      <c r="P342" s="9" t="str">
        <f t="shared" si="49"/>
        <v/>
      </c>
      <c r="R342" s="9">
        <v>334</v>
      </c>
      <c r="T342" s="9" t="str">
        <f t="shared" si="50"/>
        <v/>
      </c>
      <c r="V342" s="9" t="str">
        <f t="shared" si="51"/>
        <v/>
      </c>
      <c r="X342" s="9" t="str">
        <f>IF(COUNTIF('Required Materials'!$BE$4:$CH$43, $B342)&gt;0, $B342, "")</f>
        <v/>
      </c>
      <c r="Y342" s="9" t="str">
        <f t="shared" si="52"/>
        <v/>
      </c>
      <c r="Z342" s="9" t="str">
        <f t="shared" si="53"/>
        <v/>
      </c>
    </row>
    <row r="343" spans="1:26" x14ac:dyDescent="0.25">
      <c r="A343" s="24"/>
      <c r="B343" s="135"/>
      <c r="C343" s="136"/>
      <c r="D343" s="137"/>
      <c r="E343" s="138"/>
      <c r="F343" s="139"/>
      <c r="G343" s="140"/>
      <c r="H343" s="141"/>
      <c r="I343" s="118"/>
      <c r="J343" s="150" t="str">
        <f t="shared" si="45"/>
        <v/>
      </c>
      <c r="K343" s="24"/>
      <c r="M343" s="11" t="b">
        <f t="shared" si="46"/>
        <v>0</v>
      </c>
      <c r="N343" s="9" t="str">
        <f t="shared" si="47"/>
        <v/>
      </c>
      <c r="O343" s="9" t="str">
        <f t="shared" si="48"/>
        <v/>
      </c>
      <c r="P343" s="9" t="str">
        <f t="shared" si="49"/>
        <v/>
      </c>
      <c r="R343" s="9">
        <v>335</v>
      </c>
      <c r="T343" s="9" t="str">
        <f t="shared" si="50"/>
        <v/>
      </c>
      <c r="V343" s="9" t="str">
        <f t="shared" si="51"/>
        <v/>
      </c>
      <c r="X343" s="9" t="str">
        <f>IF(COUNTIF('Required Materials'!$BE$4:$CH$43, $B343)&gt;0, $B343, "")</f>
        <v/>
      </c>
      <c r="Y343" s="9" t="str">
        <f t="shared" si="52"/>
        <v/>
      </c>
      <c r="Z343" s="9" t="str">
        <f t="shared" si="53"/>
        <v/>
      </c>
    </row>
    <row r="344" spans="1:26" x14ac:dyDescent="0.25">
      <c r="A344" s="24"/>
      <c r="B344" s="135"/>
      <c r="C344" s="136"/>
      <c r="D344" s="137"/>
      <c r="E344" s="138"/>
      <c r="F344" s="139"/>
      <c r="G344" s="140"/>
      <c r="H344" s="141"/>
      <c r="I344" s="118"/>
      <c r="J344" s="150" t="str">
        <f t="shared" si="45"/>
        <v/>
      </c>
      <c r="K344" s="24"/>
      <c r="M344" s="11" t="b">
        <f t="shared" si="46"/>
        <v>0</v>
      </c>
      <c r="N344" s="9" t="str">
        <f t="shared" si="47"/>
        <v/>
      </c>
      <c r="O344" s="9" t="str">
        <f t="shared" si="48"/>
        <v/>
      </c>
      <c r="P344" s="9" t="str">
        <f t="shared" si="49"/>
        <v/>
      </c>
      <c r="R344" s="9">
        <v>336</v>
      </c>
      <c r="T344" s="9" t="str">
        <f t="shared" si="50"/>
        <v/>
      </c>
      <c r="V344" s="9" t="str">
        <f t="shared" si="51"/>
        <v/>
      </c>
      <c r="X344" s="9" t="str">
        <f>IF(COUNTIF('Required Materials'!$BE$4:$CH$43, $B344)&gt;0, $B344, "")</f>
        <v/>
      </c>
      <c r="Y344" s="9" t="str">
        <f t="shared" si="52"/>
        <v/>
      </c>
      <c r="Z344" s="9" t="str">
        <f t="shared" si="53"/>
        <v/>
      </c>
    </row>
    <row r="345" spans="1:26" x14ac:dyDescent="0.25">
      <c r="A345" s="24"/>
      <c r="B345" s="135"/>
      <c r="C345" s="136"/>
      <c r="D345" s="137"/>
      <c r="E345" s="138"/>
      <c r="F345" s="139"/>
      <c r="G345" s="140"/>
      <c r="H345" s="141"/>
      <c r="I345" s="118"/>
      <c r="J345" s="150" t="str">
        <f t="shared" si="45"/>
        <v/>
      </c>
      <c r="K345" s="24"/>
      <c r="M345" s="11" t="b">
        <f t="shared" si="46"/>
        <v>0</v>
      </c>
      <c r="N345" s="9" t="str">
        <f t="shared" si="47"/>
        <v/>
      </c>
      <c r="O345" s="9" t="str">
        <f t="shared" si="48"/>
        <v/>
      </c>
      <c r="P345" s="9" t="str">
        <f t="shared" si="49"/>
        <v/>
      </c>
      <c r="R345" s="9">
        <v>337</v>
      </c>
      <c r="T345" s="9" t="str">
        <f t="shared" si="50"/>
        <v/>
      </c>
      <c r="V345" s="9" t="str">
        <f t="shared" si="51"/>
        <v/>
      </c>
      <c r="X345" s="9" t="str">
        <f>IF(COUNTIF('Required Materials'!$BE$4:$CH$43, $B345)&gt;0, $B345, "")</f>
        <v/>
      </c>
      <c r="Y345" s="9" t="str">
        <f t="shared" si="52"/>
        <v/>
      </c>
      <c r="Z345" s="9" t="str">
        <f t="shared" si="53"/>
        <v/>
      </c>
    </row>
    <row r="346" spans="1:26" x14ac:dyDescent="0.25">
      <c r="A346" s="24"/>
      <c r="B346" s="135"/>
      <c r="C346" s="136"/>
      <c r="D346" s="137"/>
      <c r="E346" s="138"/>
      <c r="F346" s="139"/>
      <c r="G346" s="140"/>
      <c r="H346" s="141"/>
      <c r="I346" s="118"/>
      <c r="J346" s="150" t="str">
        <f t="shared" si="45"/>
        <v/>
      </c>
      <c r="K346" s="24"/>
      <c r="M346" s="11" t="b">
        <f t="shared" si="46"/>
        <v>0</v>
      </c>
      <c r="N346" s="9" t="str">
        <f t="shared" si="47"/>
        <v/>
      </c>
      <c r="O346" s="9" t="str">
        <f t="shared" si="48"/>
        <v/>
      </c>
      <c r="P346" s="9" t="str">
        <f t="shared" si="49"/>
        <v/>
      </c>
      <c r="R346" s="9">
        <v>338</v>
      </c>
      <c r="T346" s="9" t="str">
        <f t="shared" si="50"/>
        <v/>
      </c>
      <c r="V346" s="9" t="str">
        <f t="shared" si="51"/>
        <v/>
      </c>
      <c r="X346" s="9" t="str">
        <f>IF(COUNTIF('Required Materials'!$BE$4:$CH$43, $B346)&gt;0, $B346, "")</f>
        <v/>
      </c>
      <c r="Y346" s="9" t="str">
        <f t="shared" si="52"/>
        <v/>
      </c>
      <c r="Z346" s="9" t="str">
        <f t="shared" si="53"/>
        <v/>
      </c>
    </row>
    <row r="347" spans="1:26" x14ac:dyDescent="0.25">
      <c r="A347" s="24"/>
      <c r="B347" s="135"/>
      <c r="C347" s="136"/>
      <c r="D347" s="137"/>
      <c r="E347" s="138"/>
      <c r="F347" s="139"/>
      <c r="G347" s="140"/>
      <c r="H347" s="141"/>
      <c r="I347" s="118"/>
      <c r="J347" s="150" t="str">
        <f t="shared" si="45"/>
        <v/>
      </c>
      <c r="K347" s="24"/>
      <c r="M347" s="11" t="b">
        <f t="shared" si="46"/>
        <v>0</v>
      </c>
      <c r="N347" s="9" t="str">
        <f t="shared" si="47"/>
        <v/>
      </c>
      <c r="O347" s="9" t="str">
        <f t="shared" si="48"/>
        <v/>
      </c>
      <c r="P347" s="9" t="str">
        <f t="shared" si="49"/>
        <v/>
      </c>
      <c r="R347" s="9">
        <v>339</v>
      </c>
      <c r="T347" s="9" t="str">
        <f t="shared" si="50"/>
        <v/>
      </c>
      <c r="V347" s="9" t="str">
        <f t="shared" si="51"/>
        <v/>
      </c>
      <c r="X347" s="9" t="str">
        <f>IF(COUNTIF('Required Materials'!$BE$4:$CH$43, $B347)&gt;0, $B347, "")</f>
        <v/>
      </c>
      <c r="Y347" s="9" t="str">
        <f t="shared" si="52"/>
        <v/>
      </c>
      <c r="Z347" s="9" t="str">
        <f t="shared" si="53"/>
        <v/>
      </c>
    </row>
    <row r="348" spans="1:26" x14ac:dyDescent="0.25">
      <c r="A348" s="24"/>
      <c r="B348" s="135"/>
      <c r="C348" s="136"/>
      <c r="D348" s="137"/>
      <c r="E348" s="138"/>
      <c r="F348" s="139"/>
      <c r="G348" s="140"/>
      <c r="H348" s="141"/>
      <c r="I348" s="118"/>
      <c r="J348" s="150" t="str">
        <f t="shared" si="45"/>
        <v/>
      </c>
      <c r="K348" s="24"/>
      <c r="M348" s="11" t="b">
        <f t="shared" si="46"/>
        <v>0</v>
      </c>
      <c r="N348" s="9" t="str">
        <f t="shared" si="47"/>
        <v/>
      </c>
      <c r="O348" s="9" t="str">
        <f t="shared" si="48"/>
        <v/>
      </c>
      <c r="P348" s="9" t="str">
        <f t="shared" si="49"/>
        <v/>
      </c>
      <c r="R348" s="9">
        <v>340</v>
      </c>
      <c r="T348" s="9" t="str">
        <f t="shared" si="50"/>
        <v/>
      </c>
      <c r="V348" s="9" t="str">
        <f t="shared" si="51"/>
        <v/>
      </c>
      <c r="X348" s="9" t="str">
        <f>IF(COUNTIF('Required Materials'!$BE$4:$CH$43, $B348)&gt;0, $B348, "")</f>
        <v/>
      </c>
      <c r="Y348" s="9" t="str">
        <f t="shared" si="52"/>
        <v/>
      </c>
      <c r="Z348" s="9" t="str">
        <f t="shared" si="53"/>
        <v/>
      </c>
    </row>
    <row r="349" spans="1:26" x14ac:dyDescent="0.25">
      <c r="A349" s="24"/>
      <c r="B349" s="135"/>
      <c r="C349" s="136"/>
      <c r="D349" s="137"/>
      <c r="E349" s="138"/>
      <c r="F349" s="139"/>
      <c r="G349" s="140"/>
      <c r="H349" s="141"/>
      <c r="I349" s="118"/>
      <c r="J349" s="150" t="str">
        <f t="shared" si="45"/>
        <v/>
      </c>
      <c r="K349" s="24"/>
      <c r="M349" s="11" t="b">
        <f t="shared" si="46"/>
        <v>0</v>
      </c>
      <c r="N349" s="9" t="str">
        <f t="shared" si="47"/>
        <v/>
      </c>
      <c r="O349" s="9" t="str">
        <f t="shared" si="48"/>
        <v/>
      </c>
      <c r="P349" s="9" t="str">
        <f t="shared" si="49"/>
        <v/>
      </c>
      <c r="R349" s="9">
        <v>341</v>
      </c>
      <c r="T349" s="9" t="str">
        <f t="shared" si="50"/>
        <v/>
      </c>
      <c r="V349" s="9" t="str">
        <f t="shared" si="51"/>
        <v/>
      </c>
      <c r="X349" s="9" t="str">
        <f>IF(COUNTIF('Required Materials'!$BE$4:$CH$43, $B349)&gt;0, $B349, "")</f>
        <v/>
      </c>
      <c r="Y349" s="9" t="str">
        <f t="shared" si="52"/>
        <v/>
      </c>
      <c r="Z349" s="9" t="str">
        <f t="shared" si="53"/>
        <v/>
      </c>
    </row>
    <row r="350" spans="1:26" x14ac:dyDescent="0.25">
      <c r="A350" s="24"/>
      <c r="B350" s="135"/>
      <c r="C350" s="136"/>
      <c r="D350" s="137"/>
      <c r="E350" s="138"/>
      <c r="F350" s="139"/>
      <c r="G350" s="140"/>
      <c r="H350" s="141"/>
      <c r="I350" s="118"/>
      <c r="J350" s="150" t="str">
        <f t="shared" si="45"/>
        <v/>
      </c>
      <c r="K350" s="24"/>
      <c r="M350" s="11" t="b">
        <f t="shared" si="46"/>
        <v>0</v>
      </c>
      <c r="N350" s="9" t="str">
        <f t="shared" si="47"/>
        <v/>
      </c>
      <c r="O350" s="9" t="str">
        <f t="shared" si="48"/>
        <v/>
      </c>
      <c r="P350" s="9" t="str">
        <f t="shared" si="49"/>
        <v/>
      </c>
      <c r="R350" s="9">
        <v>342</v>
      </c>
      <c r="T350" s="9" t="str">
        <f t="shared" si="50"/>
        <v/>
      </c>
      <c r="V350" s="9" t="str">
        <f t="shared" si="51"/>
        <v/>
      </c>
      <c r="X350" s="9" t="str">
        <f>IF(COUNTIF('Required Materials'!$BE$4:$CH$43, $B350)&gt;0, $B350, "")</f>
        <v/>
      </c>
      <c r="Y350" s="9" t="str">
        <f t="shared" si="52"/>
        <v/>
      </c>
      <c r="Z350" s="9" t="str">
        <f t="shared" si="53"/>
        <v/>
      </c>
    </row>
    <row r="351" spans="1:26" x14ac:dyDescent="0.25">
      <c r="A351" s="24"/>
      <c r="B351" s="135"/>
      <c r="C351" s="136"/>
      <c r="D351" s="137"/>
      <c r="E351" s="138"/>
      <c r="F351" s="139"/>
      <c r="G351" s="140"/>
      <c r="H351" s="141"/>
      <c r="I351" s="118"/>
      <c r="J351" s="150" t="str">
        <f t="shared" si="45"/>
        <v/>
      </c>
      <c r="K351" s="24"/>
      <c r="M351" s="11" t="b">
        <f t="shared" si="46"/>
        <v>0</v>
      </c>
      <c r="N351" s="9" t="str">
        <f t="shared" si="47"/>
        <v/>
      </c>
      <c r="O351" s="9" t="str">
        <f t="shared" si="48"/>
        <v/>
      </c>
      <c r="P351" s="9" t="str">
        <f t="shared" si="49"/>
        <v/>
      </c>
      <c r="R351" s="9">
        <v>343</v>
      </c>
      <c r="T351" s="9" t="str">
        <f t="shared" si="50"/>
        <v/>
      </c>
      <c r="V351" s="9" t="str">
        <f t="shared" si="51"/>
        <v/>
      </c>
      <c r="X351" s="9" t="str">
        <f>IF(COUNTIF('Required Materials'!$BE$4:$CH$43, $B351)&gt;0, $B351, "")</f>
        <v/>
      </c>
      <c r="Y351" s="9" t="str">
        <f t="shared" si="52"/>
        <v/>
      </c>
      <c r="Z351" s="9" t="str">
        <f t="shared" si="53"/>
        <v/>
      </c>
    </row>
    <row r="352" spans="1:26" x14ac:dyDescent="0.25">
      <c r="A352" s="24"/>
      <c r="B352" s="135"/>
      <c r="C352" s="136"/>
      <c r="D352" s="137"/>
      <c r="E352" s="138"/>
      <c r="F352" s="139"/>
      <c r="G352" s="140"/>
      <c r="H352" s="141"/>
      <c r="I352" s="118"/>
      <c r="J352" s="150" t="str">
        <f t="shared" si="45"/>
        <v/>
      </c>
      <c r="K352" s="24"/>
      <c r="M352" s="11" t="b">
        <f t="shared" si="46"/>
        <v>0</v>
      </c>
      <c r="N352" s="9" t="str">
        <f t="shared" si="47"/>
        <v/>
      </c>
      <c r="O352" s="9" t="str">
        <f t="shared" si="48"/>
        <v/>
      </c>
      <c r="P352" s="9" t="str">
        <f t="shared" si="49"/>
        <v/>
      </c>
      <c r="R352" s="9">
        <v>344</v>
      </c>
      <c r="T352" s="9" t="str">
        <f t="shared" si="50"/>
        <v/>
      </c>
      <c r="V352" s="9" t="str">
        <f t="shared" si="51"/>
        <v/>
      </c>
      <c r="X352" s="9" t="str">
        <f>IF(COUNTIF('Required Materials'!$BE$4:$CH$43, $B352)&gt;0, $B352, "")</f>
        <v/>
      </c>
      <c r="Y352" s="9" t="str">
        <f t="shared" si="52"/>
        <v/>
      </c>
      <c r="Z352" s="9" t="str">
        <f t="shared" si="53"/>
        <v/>
      </c>
    </row>
    <row r="353" spans="1:26" x14ac:dyDescent="0.25">
      <c r="A353" s="24"/>
      <c r="B353" s="135"/>
      <c r="C353" s="136"/>
      <c r="D353" s="137"/>
      <c r="E353" s="138"/>
      <c r="F353" s="139"/>
      <c r="G353" s="140"/>
      <c r="H353" s="141"/>
      <c r="I353" s="118"/>
      <c r="J353" s="150" t="str">
        <f t="shared" si="45"/>
        <v/>
      </c>
      <c r="K353" s="24"/>
      <c r="M353" s="11" t="b">
        <f t="shared" si="46"/>
        <v>0</v>
      </c>
      <c r="N353" s="9" t="str">
        <f t="shared" si="47"/>
        <v/>
      </c>
      <c r="O353" s="9" t="str">
        <f t="shared" si="48"/>
        <v/>
      </c>
      <c r="P353" s="9" t="str">
        <f t="shared" si="49"/>
        <v/>
      </c>
      <c r="R353" s="9">
        <v>345</v>
      </c>
      <c r="T353" s="9" t="str">
        <f t="shared" si="50"/>
        <v/>
      </c>
      <c r="V353" s="9" t="str">
        <f t="shared" si="51"/>
        <v/>
      </c>
      <c r="X353" s="9" t="str">
        <f>IF(COUNTIF('Required Materials'!$BE$4:$CH$43, $B353)&gt;0, $B353, "")</f>
        <v/>
      </c>
      <c r="Y353" s="9" t="str">
        <f t="shared" si="52"/>
        <v/>
      </c>
      <c r="Z353" s="9" t="str">
        <f t="shared" si="53"/>
        <v/>
      </c>
    </row>
    <row r="354" spans="1:26" x14ac:dyDescent="0.25">
      <c r="A354" s="24"/>
      <c r="B354" s="135"/>
      <c r="C354" s="136"/>
      <c r="D354" s="137"/>
      <c r="E354" s="138"/>
      <c r="F354" s="139"/>
      <c r="G354" s="140"/>
      <c r="H354" s="141"/>
      <c r="I354" s="118"/>
      <c r="J354" s="150" t="str">
        <f t="shared" si="45"/>
        <v/>
      </c>
      <c r="K354" s="24"/>
      <c r="M354" s="11" t="b">
        <f t="shared" si="46"/>
        <v>0</v>
      </c>
      <c r="N354" s="9" t="str">
        <f t="shared" si="47"/>
        <v/>
      </c>
      <c r="O354" s="9" t="str">
        <f t="shared" si="48"/>
        <v/>
      </c>
      <c r="P354" s="9" t="str">
        <f t="shared" si="49"/>
        <v/>
      </c>
      <c r="R354" s="9">
        <v>346</v>
      </c>
      <c r="T354" s="9" t="str">
        <f t="shared" si="50"/>
        <v/>
      </c>
      <c r="V354" s="9" t="str">
        <f t="shared" si="51"/>
        <v/>
      </c>
      <c r="X354" s="9" t="str">
        <f>IF(COUNTIF('Required Materials'!$BE$4:$CH$43, $B354)&gt;0, $B354, "")</f>
        <v/>
      </c>
      <c r="Y354" s="9" t="str">
        <f t="shared" si="52"/>
        <v/>
      </c>
      <c r="Z354" s="9" t="str">
        <f t="shared" si="53"/>
        <v/>
      </c>
    </row>
    <row r="355" spans="1:26" x14ac:dyDescent="0.25">
      <c r="A355" s="24"/>
      <c r="B355" s="135"/>
      <c r="C355" s="136"/>
      <c r="D355" s="137"/>
      <c r="E355" s="138"/>
      <c r="F355" s="139"/>
      <c r="G355" s="140"/>
      <c r="H355" s="141"/>
      <c r="I355" s="118"/>
      <c r="J355" s="150" t="str">
        <f t="shared" si="45"/>
        <v/>
      </c>
      <c r="K355" s="24"/>
      <c r="M355" s="11" t="b">
        <f t="shared" si="46"/>
        <v>0</v>
      </c>
      <c r="N355" s="9" t="str">
        <f t="shared" si="47"/>
        <v/>
      </c>
      <c r="O355" s="9" t="str">
        <f t="shared" si="48"/>
        <v/>
      </c>
      <c r="P355" s="9" t="str">
        <f t="shared" si="49"/>
        <v/>
      </c>
      <c r="R355" s="9">
        <v>347</v>
      </c>
      <c r="T355" s="9" t="str">
        <f t="shared" si="50"/>
        <v/>
      </c>
      <c r="V355" s="9" t="str">
        <f t="shared" si="51"/>
        <v/>
      </c>
      <c r="X355" s="9" t="str">
        <f>IF(COUNTIF('Required Materials'!$BE$4:$CH$43, $B355)&gt;0, $B355, "")</f>
        <v/>
      </c>
      <c r="Y355" s="9" t="str">
        <f t="shared" si="52"/>
        <v/>
      </c>
      <c r="Z355" s="9" t="str">
        <f t="shared" si="53"/>
        <v/>
      </c>
    </row>
    <row r="356" spans="1:26" x14ac:dyDescent="0.25">
      <c r="A356" s="24"/>
      <c r="B356" s="135"/>
      <c r="C356" s="136"/>
      <c r="D356" s="137"/>
      <c r="E356" s="138"/>
      <c r="F356" s="139"/>
      <c r="G356" s="140"/>
      <c r="H356" s="141"/>
      <c r="I356" s="118"/>
      <c r="J356" s="150" t="str">
        <f t="shared" si="45"/>
        <v/>
      </c>
      <c r="K356" s="24"/>
      <c r="M356" s="11" t="b">
        <f t="shared" si="46"/>
        <v>0</v>
      </c>
      <c r="N356" s="9" t="str">
        <f t="shared" si="47"/>
        <v/>
      </c>
      <c r="O356" s="9" t="str">
        <f t="shared" si="48"/>
        <v/>
      </c>
      <c r="P356" s="9" t="str">
        <f t="shared" si="49"/>
        <v/>
      </c>
      <c r="R356" s="9">
        <v>348</v>
      </c>
      <c r="T356" s="9" t="str">
        <f t="shared" si="50"/>
        <v/>
      </c>
      <c r="V356" s="9" t="str">
        <f t="shared" si="51"/>
        <v/>
      </c>
      <c r="X356" s="9" t="str">
        <f>IF(COUNTIF('Required Materials'!$BE$4:$CH$43, $B356)&gt;0, $B356, "")</f>
        <v/>
      </c>
      <c r="Y356" s="9" t="str">
        <f t="shared" si="52"/>
        <v/>
      </c>
      <c r="Z356" s="9" t="str">
        <f t="shared" si="53"/>
        <v/>
      </c>
    </row>
    <row r="357" spans="1:26" x14ac:dyDescent="0.25">
      <c r="A357" s="24"/>
      <c r="B357" s="135"/>
      <c r="C357" s="136"/>
      <c r="D357" s="137"/>
      <c r="E357" s="138"/>
      <c r="F357" s="139"/>
      <c r="G357" s="140"/>
      <c r="H357" s="141"/>
      <c r="I357" s="118"/>
      <c r="J357" s="150" t="str">
        <f t="shared" si="45"/>
        <v/>
      </c>
      <c r="K357" s="24"/>
      <c r="M357" s="11" t="b">
        <f t="shared" si="46"/>
        <v>0</v>
      </c>
      <c r="N357" s="9" t="str">
        <f t="shared" si="47"/>
        <v/>
      </c>
      <c r="O357" s="9" t="str">
        <f t="shared" si="48"/>
        <v/>
      </c>
      <c r="P357" s="9" t="str">
        <f t="shared" si="49"/>
        <v/>
      </c>
      <c r="R357" s="9">
        <v>349</v>
      </c>
      <c r="T357" s="9" t="str">
        <f t="shared" si="50"/>
        <v/>
      </c>
      <c r="V357" s="9" t="str">
        <f t="shared" si="51"/>
        <v/>
      </c>
      <c r="X357" s="9" t="str">
        <f>IF(COUNTIF('Required Materials'!$BE$4:$CH$43, $B357)&gt;0, $B357, "")</f>
        <v/>
      </c>
      <c r="Y357" s="9" t="str">
        <f t="shared" si="52"/>
        <v/>
      </c>
      <c r="Z357" s="9" t="str">
        <f t="shared" si="53"/>
        <v/>
      </c>
    </row>
    <row r="358" spans="1:26" x14ac:dyDescent="0.25">
      <c r="A358" s="24"/>
      <c r="B358" s="135"/>
      <c r="C358" s="136"/>
      <c r="D358" s="137"/>
      <c r="E358" s="138"/>
      <c r="F358" s="139"/>
      <c r="G358" s="140"/>
      <c r="H358" s="141"/>
      <c r="I358" s="118"/>
      <c r="J358" s="150" t="str">
        <f t="shared" si="45"/>
        <v/>
      </c>
      <c r="K358" s="24"/>
      <c r="M358" s="11" t="b">
        <f t="shared" si="46"/>
        <v>0</v>
      </c>
      <c r="N358" s="9" t="str">
        <f t="shared" si="47"/>
        <v/>
      </c>
      <c r="O358" s="9" t="str">
        <f t="shared" si="48"/>
        <v/>
      </c>
      <c r="P358" s="9" t="str">
        <f t="shared" si="49"/>
        <v/>
      </c>
      <c r="R358" s="9">
        <v>350</v>
      </c>
      <c r="T358" s="9" t="str">
        <f t="shared" si="50"/>
        <v/>
      </c>
      <c r="V358" s="9" t="str">
        <f t="shared" si="51"/>
        <v/>
      </c>
      <c r="X358" s="9" t="str">
        <f>IF(COUNTIF('Required Materials'!$BE$4:$CH$43, $B358)&gt;0, $B358, "")</f>
        <v/>
      </c>
      <c r="Y358" s="9" t="str">
        <f t="shared" si="52"/>
        <v/>
      </c>
      <c r="Z358" s="9" t="str">
        <f t="shared" si="53"/>
        <v/>
      </c>
    </row>
    <row r="359" spans="1:26" x14ac:dyDescent="0.25">
      <c r="A359" s="24"/>
      <c r="B359" s="135"/>
      <c r="C359" s="136"/>
      <c r="D359" s="137"/>
      <c r="E359" s="138"/>
      <c r="F359" s="139"/>
      <c r="G359" s="140"/>
      <c r="H359" s="141"/>
      <c r="I359" s="118"/>
      <c r="J359" s="150" t="str">
        <f t="shared" si="45"/>
        <v/>
      </c>
      <c r="K359" s="24"/>
      <c r="M359" s="11" t="b">
        <f t="shared" si="46"/>
        <v>0</v>
      </c>
      <c r="N359" s="9" t="str">
        <f t="shared" si="47"/>
        <v/>
      </c>
      <c r="O359" s="9" t="str">
        <f t="shared" si="48"/>
        <v/>
      </c>
      <c r="P359" s="9" t="str">
        <f t="shared" si="49"/>
        <v/>
      </c>
      <c r="R359" s="9">
        <v>351</v>
      </c>
      <c r="T359" s="9" t="str">
        <f t="shared" si="50"/>
        <v/>
      </c>
      <c r="V359" s="9" t="str">
        <f t="shared" si="51"/>
        <v/>
      </c>
      <c r="X359" s="9" t="str">
        <f>IF(COUNTIF('Required Materials'!$BE$4:$CH$43, $B359)&gt;0, $B359, "")</f>
        <v/>
      </c>
      <c r="Y359" s="9" t="str">
        <f t="shared" si="52"/>
        <v/>
      </c>
      <c r="Z359" s="9" t="str">
        <f t="shared" si="53"/>
        <v/>
      </c>
    </row>
    <row r="360" spans="1:26" x14ac:dyDescent="0.25">
      <c r="A360" s="24"/>
      <c r="B360" s="135"/>
      <c r="C360" s="136"/>
      <c r="D360" s="137"/>
      <c r="E360" s="138"/>
      <c r="F360" s="139"/>
      <c r="G360" s="140"/>
      <c r="H360" s="141"/>
      <c r="I360" s="118"/>
      <c r="J360" s="150" t="str">
        <f t="shared" si="45"/>
        <v/>
      </c>
      <c r="K360" s="24"/>
      <c r="M360" s="11" t="b">
        <f t="shared" si="46"/>
        <v>0</v>
      </c>
      <c r="N360" s="9" t="str">
        <f t="shared" si="47"/>
        <v/>
      </c>
      <c r="O360" s="9" t="str">
        <f t="shared" si="48"/>
        <v/>
      </c>
      <c r="P360" s="9" t="str">
        <f t="shared" si="49"/>
        <v/>
      </c>
      <c r="R360" s="9">
        <v>352</v>
      </c>
      <c r="T360" s="9" t="str">
        <f t="shared" si="50"/>
        <v/>
      </c>
      <c r="V360" s="9" t="str">
        <f t="shared" si="51"/>
        <v/>
      </c>
      <c r="X360" s="9" t="str">
        <f>IF(COUNTIF('Required Materials'!$BE$4:$CH$43, $B360)&gt;0, $B360, "")</f>
        <v/>
      </c>
      <c r="Y360" s="9" t="str">
        <f t="shared" si="52"/>
        <v/>
      </c>
      <c r="Z360" s="9" t="str">
        <f t="shared" si="53"/>
        <v/>
      </c>
    </row>
    <row r="361" spans="1:26" x14ac:dyDescent="0.25">
      <c r="A361" s="24"/>
      <c r="B361" s="135"/>
      <c r="C361" s="136"/>
      <c r="D361" s="137"/>
      <c r="E361" s="138"/>
      <c r="F361" s="139"/>
      <c r="G361" s="140"/>
      <c r="H361" s="141"/>
      <c r="I361" s="118"/>
      <c r="J361" s="150" t="str">
        <f t="shared" si="45"/>
        <v/>
      </c>
      <c r="K361" s="24"/>
      <c r="M361" s="11" t="b">
        <f t="shared" si="46"/>
        <v>0</v>
      </c>
      <c r="N361" s="9" t="str">
        <f t="shared" si="47"/>
        <v/>
      </c>
      <c r="O361" s="9" t="str">
        <f t="shared" si="48"/>
        <v/>
      </c>
      <c r="P361" s="9" t="str">
        <f t="shared" si="49"/>
        <v/>
      </c>
      <c r="R361" s="9">
        <v>353</v>
      </c>
      <c r="T361" s="9" t="str">
        <f t="shared" si="50"/>
        <v/>
      </c>
      <c r="V361" s="9" t="str">
        <f t="shared" si="51"/>
        <v/>
      </c>
      <c r="X361" s="9" t="str">
        <f>IF(COUNTIF('Required Materials'!$BE$4:$CH$43, $B361)&gt;0, $B361, "")</f>
        <v/>
      </c>
      <c r="Y361" s="9" t="str">
        <f t="shared" si="52"/>
        <v/>
      </c>
      <c r="Z361" s="9" t="str">
        <f t="shared" si="53"/>
        <v/>
      </c>
    </row>
    <row r="362" spans="1:26" x14ac:dyDescent="0.25">
      <c r="A362" s="24"/>
      <c r="B362" s="135"/>
      <c r="C362" s="136"/>
      <c r="D362" s="137"/>
      <c r="E362" s="138"/>
      <c r="F362" s="139"/>
      <c r="G362" s="140"/>
      <c r="H362" s="141"/>
      <c r="I362" s="118"/>
      <c r="J362" s="150" t="str">
        <f t="shared" si="45"/>
        <v/>
      </c>
      <c r="K362" s="24"/>
      <c r="M362" s="11" t="b">
        <f t="shared" si="46"/>
        <v>0</v>
      </c>
      <c r="N362" s="9" t="str">
        <f t="shared" si="47"/>
        <v/>
      </c>
      <c r="O362" s="9" t="str">
        <f t="shared" si="48"/>
        <v/>
      </c>
      <c r="P362" s="9" t="str">
        <f t="shared" si="49"/>
        <v/>
      </c>
      <c r="R362" s="9">
        <v>354</v>
      </c>
      <c r="T362" s="9" t="str">
        <f t="shared" si="50"/>
        <v/>
      </c>
      <c r="V362" s="9" t="str">
        <f t="shared" si="51"/>
        <v/>
      </c>
      <c r="X362" s="9" t="str">
        <f>IF(COUNTIF('Required Materials'!$BE$4:$CH$43, $B362)&gt;0, $B362, "")</f>
        <v/>
      </c>
      <c r="Y362" s="9" t="str">
        <f t="shared" si="52"/>
        <v/>
      </c>
      <c r="Z362" s="9" t="str">
        <f t="shared" si="53"/>
        <v/>
      </c>
    </row>
    <row r="363" spans="1:26" x14ac:dyDescent="0.25">
      <c r="A363" s="24"/>
      <c r="B363" s="135"/>
      <c r="C363" s="136"/>
      <c r="D363" s="137"/>
      <c r="E363" s="138"/>
      <c r="F363" s="139"/>
      <c r="G363" s="140"/>
      <c r="H363" s="141"/>
      <c r="I363" s="118"/>
      <c r="J363" s="150" t="str">
        <f t="shared" si="45"/>
        <v/>
      </c>
      <c r="K363" s="24"/>
      <c r="M363" s="11" t="b">
        <f t="shared" si="46"/>
        <v>0</v>
      </c>
      <c r="N363" s="9" t="str">
        <f t="shared" si="47"/>
        <v/>
      </c>
      <c r="O363" s="9" t="str">
        <f t="shared" si="48"/>
        <v/>
      </c>
      <c r="P363" s="9" t="str">
        <f t="shared" si="49"/>
        <v/>
      </c>
      <c r="R363" s="9">
        <v>355</v>
      </c>
      <c r="T363" s="9" t="str">
        <f t="shared" si="50"/>
        <v/>
      </c>
      <c r="V363" s="9" t="str">
        <f t="shared" si="51"/>
        <v/>
      </c>
      <c r="X363" s="9" t="str">
        <f>IF(COUNTIF('Required Materials'!$BE$4:$CH$43, $B363)&gt;0, $B363, "")</f>
        <v/>
      </c>
      <c r="Y363" s="9" t="str">
        <f t="shared" si="52"/>
        <v/>
      </c>
      <c r="Z363" s="9" t="str">
        <f t="shared" si="53"/>
        <v/>
      </c>
    </row>
    <row r="364" spans="1:26" x14ac:dyDescent="0.25">
      <c r="A364" s="24"/>
      <c r="B364" s="135"/>
      <c r="C364" s="136"/>
      <c r="D364" s="137"/>
      <c r="E364" s="138"/>
      <c r="F364" s="139"/>
      <c r="G364" s="140"/>
      <c r="H364" s="141"/>
      <c r="I364" s="118"/>
      <c r="J364" s="150" t="str">
        <f t="shared" si="45"/>
        <v/>
      </c>
      <c r="K364" s="24"/>
      <c r="M364" s="11" t="b">
        <f t="shared" si="46"/>
        <v>0</v>
      </c>
      <c r="N364" s="9" t="str">
        <f t="shared" si="47"/>
        <v/>
      </c>
      <c r="O364" s="9" t="str">
        <f t="shared" si="48"/>
        <v/>
      </c>
      <c r="P364" s="9" t="str">
        <f t="shared" si="49"/>
        <v/>
      </c>
      <c r="R364" s="9">
        <v>356</v>
      </c>
      <c r="T364" s="9" t="str">
        <f t="shared" si="50"/>
        <v/>
      </c>
      <c r="V364" s="9" t="str">
        <f t="shared" si="51"/>
        <v/>
      </c>
      <c r="X364" s="9" t="str">
        <f>IF(COUNTIF('Required Materials'!$BE$4:$CH$43, $B364)&gt;0, $B364, "")</f>
        <v/>
      </c>
      <c r="Y364" s="9" t="str">
        <f t="shared" si="52"/>
        <v/>
      </c>
      <c r="Z364" s="9" t="str">
        <f t="shared" si="53"/>
        <v/>
      </c>
    </row>
    <row r="365" spans="1:26" x14ac:dyDescent="0.25">
      <c r="A365" s="24"/>
      <c r="B365" s="135"/>
      <c r="C365" s="136"/>
      <c r="D365" s="137"/>
      <c r="E365" s="138"/>
      <c r="F365" s="139"/>
      <c r="G365" s="140"/>
      <c r="H365" s="141"/>
      <c r="I365" s="118"/>
      <c r="J365" s="150" t="str">
        <f t="shared" si="45"/>
        <v/>
      </c>
      <c r="K365" s="24"/>
      <c r="M365" s="11" t="b">
        <f t="shared" si="46"/>
        <v>0</v>
      </c>
      <c r="N365" s="9" t="str">
        <f t="shared" si="47"/>
        <v/>
      </c>
      <c r="O365" s="9" t="str">
        <f t="shared" si="48"/>
        <v/>
      </c>
      <c r="P365" s="9" t="str">
        <f t="shared" si="49"/>
        <v/>
      </c>
      <c r="R365" s="9">
        <v>357</v>
      </c>
      <c r="T365" s="9" t="str">
        <f t="shared" si="50"/>
        <v/>
      </c>
      <c r="V365" s="9" t="str">
        <f t="shared" si="51"/>
        <v/>
      </c>
      <c r="X365" s="9" t="str">
        <f>IF(COUNTIF('Required Materials'!$BE$4:$CH$43, $B365)&gt;0, $B365, "")</f>
        <v/>
      </c>
      <c r="Y365" s="9" t="str">
        <f t="shared" si="52"/>
        <v/>
      </c>
      <c r="Z365" s="9" t="str">
        <f t="shared" si="53"/>
        <v/>
      </c>
    </row>
    <row r="366" spans="1:26" x14ac:dyDescent="0.25">
      <c r="A366" s="24"/>
      <c r="B366" s="135"/>
      <c r="C366" s="136"/>
      <c r="D366" s="137"/>
      <c r="E366" s="138"/>
      <c r="F366" s="139"/>
      <c r="G366" s="140"/>
      <c r="H366" s="141"/>
      <c r="I366" s="118"/>
      <c r="J366" s="150" t="str">
        <f t="shared" si="45"/>
        <v/>
      </c>
      <c r="K366" s="24"/>
      <c r="M366" s="11" t="b">
        <f t="shared" si="46"/>
        <v>0</v>
      </c>
      <c r="N366" s="9" t="str">
        <f t="shared" si="47"/>
        <v/>
      </c>
      <c r="O366" s="9" t="str">
        <f t="shared" si="48"/>
        <v/>
      </c>
      <c r="P366" s="9" t="str">
        <f t="shared" si="49"/>
        <v/>
      </c>
      <c r="R366" s="9">
        <v>358</v>
      </c>
      <c r="T366" s="9" t="str">
        <f t="shared" si="50"/>
        <v/>
      </c>
      <c r="V366" s="9" t="str">
        <f t="shared" si="51"/>
        <v/>
      </c>
      <c r="X366" s="9" t="str">
        <f>IF(COUNTIF('Required Materials'!$BE$4:$CH$43, $B366)&gt;0, $B366, "")</f>
        <v/>
      </c>
      <c r="Y366" s="9" t="str">
        <f t="shared" si="52"/>
        <v/>
      </c>
      <c r="Z366" s="9" t="str">
        <f t="shared" si="53"/>
        <v/>
      </c>
    </row>
    <row r="367" spans="1:26" x14ac:dyDescent="0.25">
      <c r="A367" s="24"/>
      <c r="B367" s="135"/>
      <c r="C367" s="136"/>
      <c r="D367" s="137"/>
      <c r="E367" s="138"/>
      <c r="F367" s="139"/>
      <c r="G367" s="140"/>
      <c r="H367" s="141"/>
      <c r="I367" s="118"/>
      <c r="J367" s="150" t="str">
        <f t="shared" si="45"/>
        <v/>
      </c>
      <c r="K367" s="24"/>
      <c r="M367" s="11" t="b">
        <f t="shared" si="46"/>
        <v>0</v>
      </c>
      <c r="N367" s="9" t="str">
        <f t="shared" si="47"/>
        <v/>
      </c>
      <c r="O367" s="9" t="str">
        <f t="shared" si="48"/>
        <v/>
      </c>
      <c r="P367" s="9" t="str">
        <f t="shared" si="49"/>
        <v/>
      </c>
      <c r="R367" s="9">
        <v>359</v>
      </c>
      <c r="T367" s="9" t="str">
        <f t="shared" si="50"/>
        <v/>
      </c>
      <c r="V367" s="9" t="str">
        <f t="shared" si="51"/>
        <v/>
      </c>
      <c r="X367" s="9" t="str">
        <f>IF(COUNTIF('Required Materials'!$BE$4:$CH$43, $B367)&gt;0, $B367, "")</f>
        <v/>
      </c>
      <c r="Y367" s="9" t="str">
        <f t="shared" si="52"/>
        <v/>
      </c>
      <c r="Z367" s="9" t="str">
        <f t="shared" si="53"/>
        <v/>
      </c>
    </row>
    <row r="368" spans="1:26" x14ac:dyDescent="0.25">
      <c r="A368" s="24"/>
      <c r="B368" s="135"/>
      <c r="C368" s="136"/>
      <c r="D368" s="137"/>
      <c r="E368" s="138"/>
      <c r="F368" s="139"/>
      <c r="G368" s="140"/>
      <c r="H368" s="141"/>
      <c r="I368" s="118"/>
      <c r="J368" s="150" t="str">
        <f t="shared" si="45"/>
        <v/>
      </c>
      <c r="K368" s="24"/>
      <c r="M368" s="11" t="b">
        <f t="shared" si="46"/>
        <v>0</v>
      </c>
      <c r="N368" s="9" t="str">
        <f t="shared" si="47"/>
        <v/>
      </c>
      <c r="O368" s="9" t="str">
        <f t="shared" si="48"/>
        <v/>
      </c>
      <c r="P368" s="9" t="str">
        <f t="shared" si="49"/>
        <v/>
      </c>
      <c r="R368" s="9">
        <v>360</v>
      </c>
      <c r="T368" s="9" t="str">
        <f t="shared" si="50"/>
        <v/>
      </c>
      <c r="V368" s="9" t="str">
        <f t="shared" si="51"/>
        <v/>
      </c>
      <c r="X368" s="9" t="str">
        <f>IF(COUNTIF('Required Materials'!$BE$4:$CH$43, $B368)&gt;0, $B368, "")</f>
        <v/>
      </c>
      <c r="Y368" s="9" t="str">
        <f t="shared" si="52"/>
        <v/>
      </c>
      <c r="Z368" s="9" t="str">
        <f t="shared" si="53"/>
        <v/>
      </c>
    </row>
    <row r="369" spans="1:26" x14ac:dyDescent="0.25">
      <c r="A369" s="24"/>
      <c r="B369" s="135"/>
      <c r="C369" s="136"/>
      <c r="D369" s="137"/>
      <c r="E369" s="138"/>
      <c r="F369" s="139"/>
      <c r="G369" s="140"/>
      <c r="H369" s="141"/>
      <c r="I369" s="118"/>
      <c r="J369" s="150" t="str">
        <f t="shared" si="45"/>
        <v/>
      </c>
      <c r="K369" s="24"/>
      <c r="M369" s="11" t="b">
        <f t="shared" si="46"/>
        <v>0</v>
      </c>
      <c r="N369" s="9" t="str">
        <f t="shared" si="47"/>
        <v/>
      </c>
      <c r="O369" s="9" t="str">
        <f t="shared" si="48"/>
        <v/>
      </c>
      <c r="P369" s="9" t="str">
        <f t="shared" si="49"/>
        <v/>
      </c>
      <c r="R369" s="9">
        <v>361</v>
      </c>
      <c r="T369" s="9" t="str">
        <f t="shared" si="50"/>
        <v/>
      </c>
      <c r="V369" s="9" t="str">
        <f t="shared" si="51"/>
        <v/>
      </c>
      <c r="X369" s="9" t="str">
        <f>IF(COUNTIF('Required Materials'!$BE$4:$CH$43, $B369)&gt;0, $B369, "")</f>
        <v/>
      </c>
      <c r="Y369" s="9" t="str">
        <f t="shared" si="52"/>
        <v/>
      </c>
      <c r="Z369" s="9" t="str">
        <f t="shared" si="53"/>
        <v/>
      </c>
    </row>
    <row r="370" spans="1:26" x14ac:dyDescent="0.25">
      <c r="A370" s="24"/>
      <c r="B370" s="135"/>
      <c r="C370" s="136"/>
      <c r="D370" s="137"/>
      <c r="E370" s="138"/>
      <c r="F370" s="139"/>
      <c r="G370" s="140"/>
      <c r="H370" s="141"/>
      <c r="I370" s="118"/>
      <c r="J370" s="150" t="str">
        <f t="shared" si="45"/>
        <v/>
      </c>
      <c r="K370" s="24"/>
      <c r="M370" s="11" t="b">
        <f t="shared" si="46"/>
        <v>0</v>
      </c>
      <c r="N370" s="9" t="str">
        <f t="shared" si="47"/>
        <v/>
      </c>
      <c r="O370" s="9" t="str">
        <f t="shared" si="48"/>
        <v/>
      </c>
      <c r="P370" s="9" t="str">
        <f t="shared" si="49"/>
        <v/>
      </c>
      <c r="R370" s="9">
        <v>362</v>
      </c>
      <c r="T370" s="9" t="str">
        <f t="shared" si="50"/>
        <v/>
      </c>
      <c r="V370" s="9" t="str">
        <f t="shared" si="51"/>
        <v/>
      </c>
      <c r="X370" s="9" t="str">
        <f>IF(COUNTIF('Required Materials'!$BE$4:$CH$43, $B370)&gt;0, $B370, "")</f>
        <v/>
      </c>
      <c r="Y370" s="9" t="str">
        <f t="shared" si="52"/>
        <v/>
      </c>
      <c r="Z370" s="9" t="str">
        <f t="shared" si="53"/>
        <v/>
      </c>
    </row>
    <row r="371" spans="1:26" x14ac:dyDescent="0.25">
      <c r="A371" s="24"/>
      <c r="B371" s="135"/>
      <c r="C371" s="136"/>
      <c r="D371" s="137"/>
      <c r="E371" s="138"/>
      <c r="F371" s="139"/>
      <c r="G371" s="140"/>
      <c r="H371" s="141"/>
      <c r="I371" s="118"/>
      <c r="J371" s="150" t="str">
        <f t="shared" si="45"/>
        <v/>
      </c>
      <c r="K371" s="24"/>
      <c r="M371" s="11" t="b">
        <f t="shared" si="46"/>
        <v>0</v>
      </c>
      <c r="N371" s="9" t="str">
        <f t="shared" si="47"/>
        <v/>
      </c>
      <c r="O371" s="9" t="str">
        <f t="shared" si="48"/>
        <v/>
      </c>
      <c r="P371" s="9" t="str">
        <f t="shared" si="49"/>
        <v/>
      </c>
      <c r="R371" s="9">
        <v>363</v>
      </c>
      <c r="T371" s="9" t="str">
        <f t="shared" si="50"/>
        <v/>
      </c>
      <c r="V371" s="9" t="str">
        <f t="shared" si="51"/>
        <v/>
      </c>
      <c r="X371" s="9" t="str">
        <f>IF(COUNTIF('Required Materials'!$BE$4:$CH$43, $B371)&gt;0, $B371, "")</f>
        <v/>
      </c>
      <c r="Y371" s="9" t="str">
        <f t="shared" si="52"/>
        <v/>
      </c>
      <c r="Z371" s="9" t="str">
        <f t="shared" si="53"/>
        <v/>
      </c>
    </row>
    <row r="372" spans="1:26" x14ac:dyDescent="0.25">
      <c r="A372" s="24"/>
      <c r="B372" s="135"/>
      <c r="C372" s="136"/>
      <c r="D372" s="137"/>
      <c r="E372" s="138"/>
      <c r="F372" s="139"/>
      <c r="G372" s="140"/>
      <c r="H372" s="141"/>
      <c r="I372" s="118"/>
      <c r="J372" s="150" t="str">
        <f t="shared" si="45"/>
        <v/>
      </c>
      <c r="K372" s="24"/>
      <c r="M372" s="11" t="b">
        <f t="shared" si="46"/>
        <v>0</v>
      </c>
      <c r="N372" s="9" t="str">
        <f t="shared" si="47"/>
        <v/>
      </c>
      <c r="O372" s="9" t="str">
        <f t="shared" si="48"/>
        <v/>
      </c>
      <c r="P372" s="9" t="str">
        <f t="shared" si="49"/>
        <v/>
      </c>
      <c r="R372" s="9">
        <v>364</v>
      </c>
      <c r="T372" s="9" t="str">
        <f t="shared" si="50"/>
        <v/>
      </c>
      <c r="V372" s="9" t="str">
        <f t="shared" si="51"/>
        <v/>
      </c>
      <c r="X372" s="9" t="str">
        <f>IF(COUNTIF('Required Materials'!$BE$4:$CH$43, $B372)&gt;0, $B372, "")</f>
        <v/>
      </c>
      <c r="Y372" s="9" t="str">
        <f t="shared" si="52"/>
        <v/>
      </c>
      <c r="Z372" s="9" t="str">
        <f t="shared" si="53"/>
        <v/>
      </c>
    </row>
    <row r="373" spans="1:26" x14ac:dyDescent="0.25">
      <c r="A373" s="24"/>
      <c r="B373" s="135"/>
      <c r="C373" s="136"/>
      <c r="D373" s="137"/>
      <c r="E373" s="138"/>
      <c r="F373" s="139"/>
      <c r="G373" s="140"/>
      <c r="H373" s="141"/>
      <c r="I373" s="118"/>
      <c r="J373" s="150" t="str">
        <f t="shared" si="45"/>
        <v/>
      </c>
      <c r="K373" s="24"/>
      <c r="M373" s="11" t="b">
        <f t="shared" si="46"/>
        <v>0</v>
      </c>
      <c r="N373" s="9" t="str">
        <f t="shared" si="47"/>
        <v/>
      </c>
      <c r="O373" s="9" t="str">
        <f t="shared" si="48"/>
        <v/>
      </c>
      <c r="P373" s="9" t="str">
        <f t="shared" si="49"/>
        <v/>
      </c>
      <c r="R373" s="9">
        <v>365</v>
      </c>
      <c r="T373" s="9" t="str">
        <f t="shared" si="50"/>
        <v/>
      </c>
      <c r="V373" s="9" t="str">
        <f t="shared" si="51"/>
        <v/>
      </c>
      <c r="X373" s="9" t="str">
        <f>IF(COUNTIF('Required Materials'!$BE$4:$CH$43, $B373)&gt;0, $B373, "")</f>
        <v/>
      </c>
      <c r="Y373" s="9" t="str">
        <f t="shared" si="52"/>
        <v/>
      </c>
      <c r="Z373" s="9" t="str">
        <f t="shared" si="53"/>
        <v/>
      </c>
    </row>
    <row r="374" spans="1:26" x14ac:dyDescent="0.25">
      <c r="A374" s="24"/>
      <c r="B374" s="135"/>
      <c r="C374" s="136"/>
      <c r="D374" s="137"/>
      <c r="E374" s="138"/>
      <c r="F374" s="139"/>
      <c r="G374" s="140"/>
      <c r="H374" s="141"/>
      <c r="I374" s="118"/>
      <c r="J374" s="150" t="str">
        <f t="shared" si="45"/>
        <v/>
      </c>
      <c r="K374" s="24"/>
      <c r="M374" s="11" t="b">
        <f t="shared" si="46"/>
        <v>0</v>
      </c>
      <c r="N374" s="9" t="str">
        <f t="shared" si="47"/>
        <v/>
      </c>
      <c r="O374" s="9" t="str">
        <f t="shared" si="48"/>
        <v/>
      </c>
      <c r="P374" s="9" t="str">
        <f t="shared" si="49"/>
        <v/>
      </c>
      <c r="R374" s="9">
        <v>366</v>
      </c>
      <c r="T374" s="9" t="str">
        <f t="shared" si="50"/>
        <v/>
      </c>
      <c r="V374" s="9" t="str">
        <f t="shared" si="51"/>
        <v/>
      </c>
      <c r="X374" s="9" t="str">
        <f>IF(COUNTIF('Required Materials'!$BE$4:$CH$43, $B374)&gt;0, $B374, "")</f>
        <v/>
      </c>
      <c r="Y374" s="9" t="str">
        <f t="shared" si="52"/>
        <v/>
      </c>
      <c r="Z374" s="9" t="str">
        <f t="shared" si="53"/>
        <v/>
      </c>
    </row>
    <row r="375" spans="1:26" x14ac:dyDescent="0.25">
      <c r="A375" s="24"/>
      <c r="B375" s="135"/>
      <c r="C375" s="136"/>
      <c r="D375" s="137"/>
      <c r="E375" s="138"/>
      <c r="F375" s="139"/>
      <c r="G375" s="140"/>
      <c r="H375" s="141"/>
      <c r="I375" s="118"/>
      <c r="J375" s="150" t="str">
        <f t="shared" si="45"/>
        <v/>
      </c>
      <c r="K375" s="24"/>
      <c r="M375" s="11" t="b">
        <f t="shared" si="46"/>
        <v>0</v>
      </c>
      <c r="N375" s="9" t="str">
        <f t="shared" si="47"/>
        <v/>
      </c>
      <c r="O375" s="9" t="str">
        <f t="shared" si="48"/>
        <v/>
      </c>
      <c r="P375" s="9" t="str">
        <f t="shared" si="49"/>
        <v/>
      </c>
      <c r="R375" s="9">
        <v>367</v>
      </c>
      <c r="T375" s="9" t="str">
        <f t="shared" si="50"/>
        <v/>
      </c>
      <c r="V375" s="9" t="str">
        <f t="shared" si="51"/>
        <v/>
      </c>
      <c r="X375" s="9" t="str">
        <f>IF(COUNTIF('Required Materials'!$BE$4:$CH$43, $B375)&gt;0, $B375, "")</f>
        <v/>
      </c>
      <c r="Y375" s="9" t="str">
        <f t="shared" si="52"/>
        <v/>
      </c>
      <c r="Z375" s="9" t="str">
        <f t="shared" si="53"/>
        <v/>
      </c>
    </row>
    <row r="376" spans="1:26" x14ac:dyDescent="0.25">
      <c r="A376" s="24"/>
      <c r="B376" s="135"/>
      <c r="C376" s="136"/>
      <c r="D376" s="137"/>
      <c r="E376" s="138"/>
      <c r="F376" s="139"/>
      <c r="G376" s="140"/>
      <c r="H376" s="141"/>
      <c r="I376" s="118"/>
      <c r="J376" s="150" t="str">
        <f t="shared" si="45"/>
        <v/>
      </c>
      <c r="K376" s="24"/>
      <c r="M376" s="11" t="b">
        <f t="shared" si="46"/>
        <v>0</v>
      </c>
      <c r="N376" s="9" t="str">
        <f t="shared" si="47"/>
        <v/>
      </c>
      <c r="O376" s="9" t="str">
        <f t="shared" si="48"/>
        <v/>
      </c>
      <c r="P376" s="9" t="str">
        <f t="shared" si="49"/>
        <v/>
      </c>
      <c r="R376" s="9">
        <v>368</v>
      </c>
      <c r="T376" s="9" t="str">
        <f t="shared" si="50"/>
        <v/>
      </c>
      <c r="V376" s="9" t="str">
        <f t="shared" si="51"/>
        <v/>
      </c>
      <c r="X376" s="9" t="str">
        <f>IF(COUNTIF('Required Materials'!$BE$4:$CH$43, $B376)&gt;0, $B376, "")</f>
        <v/>
      </c>
      <c r="Y376" s="9" t="str">
        <f t="shared" si="52"/>
        <v/>
      </c>
      <c r="Z376" s="9" t="str">
        <f t="shared" si="53"/>
        <v/>
      </c>
    </row>
    <row r="377" spans="1:26" x14ac:dyDescent="0.25">
      <c r="A377" s="24"/>
      <c r="B377" s="135"/>
      <c r="C377" s="136"/>
      <c r="D377" s="137"/>
      <c r="E377" s="138"/>
      <c r="F377" s="139"/>
      <c r="G377" s="140"/>
      <c r="H377" s="141"/>
      <c r="I377" s="118"/>
      <c r="J377" s="150" t="str">
        <f t="shared" si="45"/>
        <v/>
      </c>
      <c r="K377" s="24"/>
      <c r="M377" s="11" t="b">
        <f t="shared" si="46"/>
        <v>0</v>
      </c>
      <c r="N377" s="9" t="str">
        <f t="shared" si="47"/>
        <v/>
      </c>
      <c r="O377" s="9" t="str">
        <f t="shared" si="48"/>
        <v/>
      </c>
      <c r="P377" s="9" t="str">
        <f t="shared" si="49"/>
        <v/>
      </c>
      <c r="R377" s="9">
        <v>369</v>
      </c>
      <c r="T377" s="9" t="str">
        <f t="shared" si="50"/>
        <v/>
      </c>
      <c r="V377" s="9" t="str">
        <f t="shared" si="51"/>
        <v/>
      </c>
      <c r="X377" s="9" t="str">
        <f>IF(COUNTIF('Required Materials'!$BE$4:$CH$43, $B377)&gt;0, $B377, "")</f>
        <v/>
      </c>
      <c r="Y377" s="9" t="str">
        <f t="shared" si="52"/>
        <v/>
      </c>
      <c r="Z377" s="9" t="str">
        <f t="shared" si="53"/>
        <v/>
      </c>
    </row>
    <row r="378" spans="1:26" x14ac:dyDescent="0.25">
      <c r="A378" s="24"/>
      <c r="B378" s="135"/>
      <c r="C378" s="136"/>
      <c r="D378" s="137"/>
      <c r="E378" s="138"/>
      <c r="F378" s="139"/>
      <c r="G378" s="140"/>
      <c r="H378" s="141"/>
      <c r="I378" s="118"/>
      <c r="J378" s="150" t="str">
        <f t="shared" si="45"/>
        <v/>
      </c>
      <c r="K378" s="24"/>
      <c r="M378" s="11" t="b">
        <f t="shared" si="46"/>
        <v>0</v>
      </c>
      <c r="N378" s="9" t="str">
        <f t="shared" si="47"/>
        <v/>
      </c>
      <c r="O378" s="9" t="str">
        <f t="shared" si="48"/>
        <v/>
      </c>
      <c r="P378" s="9" t="str">
        <f t="shared" si="49"/>
        <v/>
      </c>
      <c r="R378" s="9">
        <v>370</v>
      </c>
      <c r="T378" s="9" t="str">
        <f t="shared" si="50"/>
        <v/>
      </c>
      <c r="V378" s="9" t="str">
        <f t="shared" si="51"/>
        <v/>
      </c>
      <c r="X378" s="9" t="str">
        <f>IF(COUNTIF('Required Materials'!$BE$4:$CH$43, $B378)&gt;0, $B378, "")</f>
        <v/>
      </c>
      <c r="Y378" s="9" t="str">
        <f t="shared" si="52"/>
        <v/>
      </c>
      <c r="Z378" s="9" t="str">
        <f t="shared" si="53"/>
        <v/>
      </c>
    </row>
    <row r="379" spans="1:26" x14ac:dyDescent="0.25">
      <c r="A379" s="24"/>
      <c r="B379" s="135"/>
      <c r="C379" s="136"/>
      <c r="D379" s="137"/>
      <c r="E379" s="138"/>
      <c r="F379" s="139"/>
      <c r="G379" s="140"/>
      <c r="H379" s="141"/>
      <c r="I379" s="118"/>
      <c r="J379" s="150" t="str">
        <f t="shared" si="45"/>
        <v/>
      </c>
      <c r="K379" s="24"/>
      <c r="M379" s="11" t="b">
        <f t="shared" si="46"/>
        <v>0</v>
      </c>
      <c r="N379" s="9" t="str">
        <f t="shared" si="47"/>
        <v/>
      </c>
      <c r="O379" s="9" t="str">
        <f t="shared" si="48"/>
        <v/>
      </c>
      <c r="P379" s="9" t="str">
        <f t="shared" si="49"/>
        <v/>
      </c>
      <c r="R379" s="9">
        <v>371</v>
      </c>
      <c r="T379" s="9" t="str">
        <f t="shared" si="50"/>
        <v/>
      </c>
      <c r="V379" s="9" t="str">
        <f t="shared" si="51"/>
        <v/>
      </c>
      <c r="X379" s="9" t="str">
        <f>IF(COUNTIF('Required Materials'!$BE$4:$CH$43, $B379)&gt;0, $B379, "")</f>
        <v/>
      </c>
      <c r="Y379" s="9" t="str">
        <f t="shared" si="52"/>
        <v/>
      </c>
      <c r="Z379" s="9" t="str">
        <f t="shared" si="53"/>
        <v/>
      </c>
    </row>
    <row r="380" spans="1:26" x14ac:dyDescent="0.25">
      <c r="A380" s="24"/>
      <c r="B380" s="135"/>
      <c r="C380" s="136"/>
      <c r="D380" s="137"/>
      <c r="E380" s="138"/>
      <c r="F380" s="139"/>
      <c r="G380" s="140"/>
      <c r="H380" s="141"/>
      <c r="I380" s="118"/>
      <c r="J380" s="150" t="str">
        <f t="shared" si="45"/>
        <v/>
      </c>
      <c r="K380" s="24"/>
      <c r="M380" s="11" t="b">
        <f t="shared" si="46"/>
        <v>0</v>
      </c>
      <c r="N380" s="9" t="str">
        <f t="shared" si="47"/>
        <v/>
      </c>
      <c r="O380" s="9" t="str">
        <f t="shared" si="48"/>
        <v/>
      </c>
      <c r="P380" s="9" t="str">
        <f t="shared" si="49"/>
        <v/>
      </c>
      <c r="R380" s="9">
        <v>372</v>
      </c>
      <c r="T380" s="9" t="str">
        <f t="shared" si="50"/>
        <v/>
      </c>
      <c r="V380" s="9" t="str">
        <f t="shared" si="51"/>
        <v/>
      </c>
      <c r="X380" s="9" t="str">
        <f>IF(COUNTIF('Required Materials'!$BE$4:$CH$43, $B380)&gt;0, $B380, "")</f>
        <v/>
      </c>
      <c r="Y380" s="9" t="str">
        <f t="shared" si="52"/>
        <v/>
      </c>
      <c r="Z380" s="9" t="str">
        <f t="shared" si="53"/>
        <v/>
      </c>
    </row>
    <row r="381" spans="1:26" x14ac:dyDescent="0.25">
      <c r="A381" s="24"/>
      <c r="B381" s="135"/>
      <c r="C381" s="136"/>
      <c r="D381" s="137"/>
      <c r="E381" s="138"/>
      <c r="F381" s="139"/>
      <c r="G381" s="140"/>
      <c r="H381" s="141"/>
      <c r="I381" s="118"/>
      <c r="J381" s="150" t="str">
        <f t="shared" si="45"/>
        <v/>
      </c>
      <c r="K381" s="24"/>
      <c r="M381" s="11" t="b">
        <f t="shared" si="46"/>
        <v>0</v>
      </c>
      <c r="N381" s="9" t="str">
        <f t="shared" si="47"/>
        <v/>
      </c>
      <c r="O381" s="9" t="str">
        <f t="shared" si="48"/>
        <v/>
      </c>
      <c r="P381" s="9" t="str">
        <f t="shared" si="49"/>
        <v/>
      </c>
      <c r="R381" s="9">
        <v>373</v>
      </c>
      <c r="T381" s="9" t="str">
        <f t="shared" si="50"/>
        <v/>
      </c>
      <c r="V381" s="9" t="str">
        <f t="shared" si="51"/>
        <v/>
      </c>
      <c r="X381" s="9" t="str">
        <f>IF(COUNTIF('Required Materials'!$BE$4:$CH$43, $B381)&gt;0, $B381, "")</f>
        <v/>
      </c>
      <c r="Y381" s="9" t="str">
        <f t="shared" si="52"/>
        <v/>
      </c>
      <c r="Z381" s="9" t="str">
        <f t="shared" si="53"/>
        <v/>
      </c>
    </row>
    <row r="382" spans="1:26" x14ac:dyDescent="0.25">
      <c r="A382" s="24"/>
      <c r="B382" s="135"/>
      <c r="C382" s="136"/>
      <c r="D382" s="137"/>
      <c r="E382" s="138"/>
      <c r="F382" s="139"/>
      <c r="G382" s="140"/>
      <c r="H382" s="141"/>
      <c r="I382" s="118"/>
      <c r="J382" s="150" t="str">
        <f t="shared" si="45"/>
        <v/>
      </c>
      <c r="K382" s="24"/>
      <c r="M382" s="11" t="b">
        <f t="shared" si="46"/>
        <v>0</v>
      </c>
      <c r="N382" s="9" t="str">
        <f t="shared" si="47"/>
        <v/>
      </c>
      <c r="O382" s="9" t="str">
        <f t="shared" si="48"/>
        <v/>
      </c>
      <c r="P382" s="9" t="str">
        <f t="shared" si="49"/>
        <v/>
      </c>
      <c r="R382" s="9">
        <v>374</v>
      </c>
      <c r="T382" s="9" t="str">
        <f t="shared" si="50"/>
        <v/>
      </c>
      <c r="V382" s="9" t="str">
        <f t="shared" si="51"/>
        <v/>
      </c>
      <c r="X382" s="9" t="str">
        <f>IF(COUNTIF('Required Materials'!$BE$4:$CH$43, $B382)&gt;0, $B382, "")</f>
        <v/>
      </c>
      <c r="Y382" s="9" t="str">
        <f t="shared" si="52"/>
        <v/>
      </c>
      <c r="Z382" s="9" t="str">
        <f t="shared" si="53"/>
        <v/>
      </c>
    </row>
    <row r="383" spans="1:26" x14ac:dyDescent="0.25">
      <c r="A383" s="24"/>
      <c r="B383" s="135"/>
      <c r="C383" s="136"/>
      <c r="D383" s="137"/>
      <c r="E383" s="138"/>
      <c r="F383" s="139"/>
      <c r="G383" s="140"/>
      <c r="H383" s="141"/>
      <c r="I383" s="118"/>
      <c r="J383" s="150" t="str">
        <f t="shared" si="45"/>
        <v/>
      </c>
      <c r="K383" s="24"/>
      <c r="M383" s="11" t="b">
        <f t="shared" si="46"/>
        <v>0</v>
      </c>
      <c r="N383" s="9" t="str">
        <f t="shared" si="47"/>
        <v/>
      </c>
      <c r="O383" s="9" t="str">
        <f t="shared" si="48"/>
        <v/>
      </c>
      <c r="P383" s="9" t="str">
        <f t="shared" si="49"/>
        <v/>
      </c>
      <c r="R383" s="9">
        <v>375</v>
      </c>
      <c r="T383" s="9" t="str">
        <f t="shared" si="50"/>
        <v/>
      </c>
      <c r="V383" s="9" t="str">
        <f t="shared" si="51"/>
        <v/>
      </c>
      <c r="X383" s="9" t="str">
        <f>IF(COUNTIF('Required Materials'!$BE$4:$CH$43, $B383)&gt;0, $B383, "")</f>
        <v/>
      </c>
      <c r="Y383" s="9" t="str">
        <f t="shared" si="52"/>
        <v/>
      </c>
      <c r="Z383" s="9" t="str">
        <f t="shared" si="53"/>
        <v/>
      </c>
    </row>
    <row r="384" spans="1:26" x14ac:dyDescent="0.25">
      <c r="A384" s="24"/>
      <c r="B384" s="135"/>
      <c r="C384" s="136"/>
      <c r="D384" s="137"/>
      <c r="E384" s="138"/>
      <c r="F384" s="139"/>
      <c r="G384" s="140"/>
      <c r="H384" s="141"/>
      <c r="I384" s="118"/>
      <c r="J384" s="150" t="str">
        <f t="shared" si="45"/>
        <v/>
      </c>
      <c r="K384" s="24"/>
      <c r="M384" s="11" t="b">
        <f t="shared" si="46"/>
        <v>0</v>
      </c>
      <c r="N384" s="9" t="str">
        <f t="shared" si="47"/>
        <v/>
      </c>
      <c r="O384" s="9" t="str">
        <f t="shared" si="48"/>
        <v/>
      </c>
      <c r="P384" s="9" t="str">
        <f t="shared" si="49"/>
        <v/>
      </c>
      <c r="R384" s="9">
        <v>376</v>
      </c>
      <c r="T384" s="9" t="str">
        <f t="shared" si="50"/>
        <v/>
      </c>
      <c r="V384" s="9" t="str">
        <f t="shared" si="51"/>
        <v/>
      </c>
      <c r="X384" s="9" t="str">
        <f>IF(COUNTIF('Required Materials'!$BE$4:$CH$43, $B384)&gt;0, $B384, "")</f>
        <v/>
      </c>
      <c r="Y384" s="9" t="str">
        <f t="shared" si="52"/>
        <v/>
      </c>
      <c r="Z384" s="9" t="str">
        <f t="shared" si="53"/>
        <v/>
      </c>
    </row>
    <row r="385" spans="1:26" x14ac:dyDescent="0.25">
      <c r="A385" s="24"/>
      <c r="B385" s="135"/>
      <c r="C385" s="136"/>
      <c r="D385" s="137"/>
      <c r="E385" s="138"/>
      <c r="F385" s="139"/>
      <c r="G385" s="140"/>
      <c r="H385" s="141"/>
      <c r="I385" s="118"/>
      <c r="J385" s="150" t="str">
        <f t="shared" si="45"/>
        <v/>
      </c>
      <c r="K385" s="24"/>
      <c r="M385" s="11" t="b">
        <f t="shared" si="46"/>
        <v>0</v>
      </c>
      <c r="N385" s="9" t="str">
        <f t="shared" si="47"/>
        <v/>
      </c>
      <c r="O385" s="9" t="str">
        <f t="shared" si="48"/>
        <v/>
      </c>
      <c r="P385" s="9" t="str">
        <f t="shared" si="49"/>
        <v/>
      </c>
      <c r="R385" s="9">
        <v>377</v>
      </c>
      <c r="T385" s="9" t="str">
        <f t="shared" si="50"/>
        <v/>
      </c>
      <c r="V385" s="9" t="str">
        <f t="shared" si="51"/>
        <v/>
      </c>
      <c r="X385" s="9" t="str">
        <f>IF(COUNTIF('Required Materials'!$BE$4:$CH$43, $B385)&gt;0, $B385, "")</f>
        <v/>
      </c>
      <c r="Y385" s="9" t="str">
        <f t="shared" si="52"/>
        <v/>
      </c>
      <c r="Z385" s="9" t="str">
        <f t="shared" si="53"/>
        <v/>
      </c>
    </row>
    <row r="386" spans="1:26" x14ac:dyDescent="0.25">
      <c r="A386" s="24"/>
      <c r="B386" s="135"/>
      <c r="C386" s="136"/>
      <c r="D386" s="137"/>
      <c r="E386" s="138"/>
      <c r="F386" s="139"/>
      <c r="G386" s="140"/>
      <c r="H386" s="141"/>
      <c r="I386" s="118"/>
      <c r="J386" s="150" t="str">
        <f t="shared" si="45"/>
        <v/>
      </c>
      <c r="K386" s="24"/>
      <c r="M386" s="11" t="b">
        <f t="shared" si="46"/>
        <v>0</v>
      </c>
      <c r="N386" s="9" t="str">
        <f t="shared" si="47"/>
        <v/>
      </c>
      <c r="O386" s="9" t="str">
        <f t="shared" si="48"/>
        <v/>
      </c>
      <c r="P386" s="9" t="str">
        <f t="shared" si="49"/>
        <v/>
      </c>
      <c r="R386" s="9">
        <v>378</v>
      </c>
      <c r="T386" s="9" t="str">
        <f t="shared" si="50"/>
        <v/>
      </c>
      <c r="V386" s="9" t="str">
        <f t="shared" si="51"/>
        <v/>
      </c>
      <c r="X386" s="9" t="str">
        <f>IF(COUNTIF('Required Materials'!$BE$4:$CH$43, $B386)&gt;0, $B386, "")</f>
        <v/>
      </c>
      <c r="Y386" s="9" t="str">
        <f t="shared" si="52"/>
        <v/>
      </c>
      <c r="Z386" s="9" t="str">
        <f t="shared" si="53"/>
        <v/>
      </c>
    </row>
    <row r="387" spans="1:26" x14ac:dyDescent="0.25">
      <c r="A387" s="24"/>
      <c r="B387" s="135"/>
      <c r="C387" s="136"/>
      <c r="D387" s="137"/>
      <c r="E387" s="138"/>
      <c r="F387" s="139"/>
      <c r="G387" s="140"/>
      <c r="H387" s="141"/>
      <c r="I387" s="118"/>
      <c r="J387" s="150" t="str">
        <f t="shared" si="45"/>
        <v/>
      </c>
      <c r="K387" s="24"/>
      <c r="M387" s="11" t="b">
        <f t="shared" si="46"/>
        <v>0</v>
      </c>
      <c r="N387" s="9" t="str">
        <f t="shared" si="47"/>
        <v/>
      </c>
      <c r="O387" s="9" t="str">
        <f t="shared" si="48"/>
        <v/>
      </c>
      <c r="P387" s="9" t="str">
        <f t="shared" si="49"/>
        <v/>
      </c>
      <c r="R387" s="9">
        <v>379</v>
      </c>
      <c r="T387" s="9" t="str">
        <f t="shared" si="50"/>
        <v/>
      </c>
      <c r="V387" s="9" t="str">
        <f t="shared" si="51"/>
        <v/>
      </c>
      <c r="X387" s="9" t="str">
        <f>IF(COUNTIF('Required Materials'!$BE$4:$CH$43, $B387)&gt;0, $B387, "")</f>
        <v/>
      </c>
      <c r="Y387" s="9" t="str">
        <f t="shared" si="52"/>
        <v/>
      </c>
      <c r="Z387" s="9" t="str">
        <f t="shared" si="53"/>
        <v/>
      </c>
    </row>
    <row r="388" spans="1:26" x14ac:dyDescent="0.25">
      <c r="A388" s="24"/>
      <c r="B388" s="135"/>
      <c r="C388" s="136"/>
      <c r="D388" s="137"/>
      <c r="E388" s="138"/>
      <c r="F388" s="139"/>
      <c r="G388" s="140"/>
      <c r="H388" s="141"/>
      <c r="I388" s="118"/>
      <c r="J388" s="150" t="str">
        <f t="shared" si="45"/>
        <v/>
      </c>
      <c r="K388" s="24"/>
      <c r="M388" s="11" t="b">
        <f t="shared" si="46"/>
        <v>0</v>
      </c>
      <c r="N388" s="9" t="str">
        <f t="shared" si="47"/>
        <v/>
      </c>
      <c r="O388" s="9" t="str">
        <f t="shared" si="48"/>
        <v/>
      </c>
      <c r="P388" s="9" t="str">
        <f t="shared" si="49"/>
        <v/>
      </c>
      <c r="R388" s="9">
        <v>380</v>
      </c>
      <c r="T388" s="9" t="str">
        <f t="shared" si="50"/>
        <v/>
      </c>
      <c r="V388" s="9" t="str">
        <f t="shared" si="51"/>
        <v/>
      </c>
      <c r="X388" s="9" t="str">
        <f>IF(COUNTIF('Required Materials'!$BE$4:$CH$43, $B388)&gt;0, $B388, "")</f>
        <v/>
      </c>
      <c r="Y388" s="9" t="str">
        <f t="shared" si="52"/>
        <v/>
      </c>
      <c r="Z388" s="9" t="str">
        <f t="shared" si="53"/>
        <v/>
      </c>
    </row>
    <row r="389" spans="1:26" x14ac:dyDescent="0.25">
      <c r="A389" s="24"/>
      <c r="B389" s="135"/>
      <c r="C389" s="136"/>
      <c r="D389" s="137"/>
      <c r="E389" s="138"/>
      <c r="F389" s="139"/>
      <c r="G389" s="140"/>
      <c r="H389" s="141"/>
      <c r="I389" s="118"/>
      <c r="J389" s="150" t="str">
        <f t="shared" si="45"/>
        <v/>
      </c>
      <c r="K389" s="24"/>
      <c r="M389" s="11" t="b">
        <f t="shared" si="46"/>
        <v>0</v>
      </c>
      <c r="N389" s="9" t="str">
        <f t="shared" si="47"/>
        <v/>
      </c>
      <c r="O389" s="9" t="str">
        <f t="shared" si="48"/>
        <v/>
      </c>
      <c r="P389" s="9" t="str">
        <f t="shared" si="49"/>
        <v/>
      </c>
      <c r="R389" s="9">
        <v>381</v>
      </c>
      <c r="T389" s="9" t="str">
        <f t="shared" si="50"/>
        <v/>
      </c>
      <c r="V389" s="9" t="str">
        <f t="shared" si="51"/>
        <v/>
      </c>
      <c r="X389" s="9" t="str">
        <f>IF(COUNTIF('Required Materials'!$BE$4:$CH$43, $B389)&gt;0, $B389, "")</f>
        <v/>
      </c>
      <c r="Y389" s="9" t="str">
        <f t="shared" si="52"/>
        <v/>
      </c>
      <c r="Z389" s="9" t="str">
        <f t="shared" si="53"/>
        <v/>
      </c>
    </row>
    <row r="390" spans="1:26" x14ac:dyDescent="0.25">
      <c r="A390" s="24"/>
      <c r="B390" s="135"/>
      <c r="C390" s="136"/>
      <c r="D390" s="137"/>
      <c r="E390" s="138"/>
      <c r="F390" s="139"/>
      <c r="G390" s="140"/>
      <c r="H390" s="141"/>
      <c r="I390" s="118"/>
      <c r="J390" s="150" t="str">
        <f t="shared" si="45"/>
        <v/>
      </c>
      <c r="K390" s="24"/>
      <c r="M390" s="11" t="b">
        <f t="shared" si="46"/>
        <v>0</v>
      </c>
      <c r="N390" s="9" t="str">
        <f t="shared" si="47"/>
        <v/>
      </c>
      <c r="O390" s="9" t="str">
        <f t="shared" si="48"/>
        <v/>
      </c>
      <c r="P390" s="9" t="str">
        <f t="shared" si="49"/>
        <v/>
      </c>
      <c r="R390" s="9">
        <v>382</v>
      </c>
      <c r="T390" s="9" t="str">
        <f t="shared" si="50"/>
        <v/>
      </c>
      <c r="V390" s="9" t="str">
        <f t="shared" si="51"/>
        <v/>
      </c>
      <c r="X390" s="9" t="str">
        <f>IF(COUNTIF('Required Materials'!$BE$4:$CH$43, $B390)&gt;0, $B390, "")</f>
        <v/>
      </c>
      <c r="Y390" s="9" t="str">
        <f t="shared" si="52"/>
        <v/>
      </c>
      <c r="Z390" s="9" t="str">
        <f t="shared" si="53"/>
        <v/>
      </c>
    </row>
    <row r="391" spans="1:26" x14ac:dyDescent="0.25">
      <c r="A391" s="24"/>
      <c r="B391" s="135"/>
      <c r="C391" s="136"/>
      <c r="D391" s="137"/>
      <c r="E391" s="138"/>
      <c r="F391" s="139"/>
      <c r="G391" s="140"/>
      <c r="H391" s="141"/>
      <c r="I391" s="118"/>
      <c r="J391" s="150" t="str">
        <f t="shared" si="45"/>
        <v/>
      </c>
      <c r="K391" s="24"/>
      <c r="M391" s="11" t="b">
        <f t="shared" si="46"/>
        <v>0</v>
      </c>
      <c r="N391" s="9" t="str">
        <f t="shared" si="47"/>
        <v/>
      </c>
      <c r="O391" s="9" t="str">
        <f t="shared" si="48"/>
        <v/>
      </c>
      <c r="P391" s="9" t="str">
        <f t="shared" si="49"/>
        <v/>
      </c>
      <c r="R391" s="9">
        <v>383</v>
      </c>
      <c r="T391" s="9" t="str">
        <f t="shared" si="50"/>
        <v/>
      </c>
      <c r="V391" s="9" t="str">
        <f t="shared" si="51"/>
        <v/>
      </c>
      <c r="X391" s="9" t="str">
        <f>IF(COUNTIF('Required Materials'!$BE$4:$CH$43, $B391)&gt;0, $B391, "")</f>
        <v/>
      </c>
      <c r="Y391" s="9" t="str">
        <f t="shared" si="52"/>
        <v/>
      </c>
      <c r="Z391" s="9" t="str">
        <f t="shared" si="53"/>
        <v/>
      </c>
    </row>
    <row r="392" spans="1:26" x14ac:dyDescent="0.25">
      <c r="A392" s="24"/>
      <c r="B392" s="135"/>
      <c r="C392" s="136"/>
      <c r="D392" s="137"/>
      <c r="E392" s="138"/>
      <c r="F392" s="139"/>
      <c r="G392" s="140"/>
      <c r="H392" s="141"/>
      <c r="I392" s="118"/>
      <c r="J392" s="150" t="str">
        <f t="shared" si="45"/>
        <v/>
      </c>
      <c r="K392" s="24"/>
      <c r="M392" s="11" t="b">
        <f t="shared" si="46"/>
        <v>0</v>
      </c>
      <c r="N392" s="9" t="str">
        <f t="shared" si="47"/>
        <v/>
      </c>
      <c r="O392" s="9" t="str">
        <f t="shared" si="48"/>
        <v/>
      </c>
      <c r="P392" s="9" t="str">
        <f t="shared" si="49"/>
        <v/>
      </c>
      <c r="R392" s="9">
        <v>384</v>
      </c>
      <c r="T392" s="9" t="str">
        <f t="shared" si="50"/>
        <v/>
      </c>
      <c r="V392" s="9" t="str">
        <f t="shared" si="51"/>
        <v/>
      </c>
      <c r="X392" s="9" t="str">
        <f>IF(COUNTIF('Required Materials'!$BE$4:$CH$43, $B392)&gt;0, $B392, "")</f>
        <v/>
      </c>
      <c r="Y392" s="9" t="str">
        <f t="shared" si="52"/>
        <v/>
      </c>
      <c r="Z392" s="9" t="str">
        <f t="shared" si="53"/>
        <v/>
      </c>
    </row>
    <row r="393" spans="1:26" x14ac:dyDescent="0.25">
      <c r="A393" s="24"/>
      <c r="B393" s="135"/>
      <c r="C393" s="136"/>
      <c r="D393" s="137"/>
      <c r="E393" s="138"/>
      <c r="F393" s="139"/>
      <c r="G393" s="140"/>
      <c r="H393" s="141"/>
      <c r="I393" s="118"/>
      <c r="J393" s="150" t="str">
        <f t="shared" ref="J393:J456" si="54">IF(COUNTIF($B$9:$B$2508, B393)&gt;1, $M$2, IF(M393=TRUE, $M$3, ""))</f>
        <v/>
      </c>
      <c r="K393" s="24"/>
      <c r="M393" s="11" t="b">
        <f t="shared" si="46"/>
        <v>0</v>
      </c>
      <c r="N393" s="9" t="str">
        <f t="shared" si="47"/>
        <v/>
      </c>
      <c r="O393" s="9" t="str">
        <f t="shared" si="48"/>
        <v/>
      </c>
      <c r="P393" s="9" t="str">
        <f t="shared" si="49"/>
        <v/>
      </c>
      <c r="R393" s="9">
        <v>385</v>
      </c>
      <c r="T393" s="9" t="str">
        <f t="shared" si="50"/>
        <v/>
      </c>
      <c r="V393" s="9" t="str">
        <f t="shared" si="51"/>
        <v/>
      </c>
      <c r="X393" s="9" t="str">
        <f>IF(COUNTIF('Required Materials'!$BE$4:$CH$43, $B393)&gt;0, $B393, "")</f>
        <v/>
      </c>
      <c r="Y393" s="9" t="str">
        <f t="shared" si="52"/>
        <v/>
      </c>
      <c r="Z393" s="9" t="str">
        <f t="shared" si="53"/>
        <v/>
      </c>
    </row>
    <row r="394" spans="1:26" x14ac:dyDescent="0.25">
      <c r="A394" s="24"/>
      <c r="B394" s="135"/>
      <c r="C394" s="136"/>
      <c r="D394" s="137"/>
      <c r="E394" s="138"/>
      <c r="F394" s="139"/>
      <c r="G394" s="140"/>
      <c r="H394" s="141"/>
      <c r="I394" s="118"/>
      <c r="J394" s="150" t="str">
        <f t="shared" si="54"/>
        <v/>
      </c>
      <c r="K394" s="24"/>
      <c r="M394" s="11" t="b">
        <f t="shared" ref="M394:M457" si="55">IF(AND(COUNTIF(C394:H394, "")&lt;6, B394=""), TRUE, FALSE)</f>
        <v>0</v>
      </c>
      <c r="N394" s="9" t="str">
        <f t="shared" ref="N394:N457" si="56">IF(B394="", "", COUNTIF($O$9:$O$2508, "&lt;"&amp;O394))</f>
        <v/>
      </c>
      <c r="O394" s="9" t="str">
        <f t="shared" ref="O394:O457" si="57">IF(B394="", "", IF(ISNUMBER(B394)=TRUE, CONCATENATE("A", B394), B394))</f>
        <v/>
      </c>
      <c r="P394" s="9" t="str">
        <f t="shared" ref="P394:P457" si="58">IF(N394="", "", RANK(N394, $N$9:$N$2508, 1))</f>
        <v/>
      </c>
      <c r="R394" s="9">
        <v>386</v>
      </c>
      <c r="T394" s="9" t="str">
        <f t="shared" ref="T394:T457" si="59">IF(P394="", "", IFERROR(INDEX($B$9:$B$2508, MATCH(R394, $P$9:$P$2508, 0)), ""))</f>
        <v/>
      </c>
      <c r="V394" s="9" t="str">
        <f t="shared" ref="V394:V457" si="60">IF(B394="", "", IF(D394=$M$5, "A", "P"))</f>
        <v/>
      </c>
      <c r="X394" s="9" t="str">
        <f>IF(COUNTIF('Required Materials'!$BE$4:$CH$43, $B394)&gt;0, $B394, "")</f>
        <v/>
      </c>
      <c r="Y394" s="9" t="str">
        <f t="shared" ref="Y394:Y457" si="61">IF(X394="", "", IFERROR(INDEX($R$9:$R$2508, MATCH(X394, $T$9:$T$2508, 0)), ""))</f>
        <v/>
      </c>
      <c r="Z394" s="9" t="str">
        <f t="shared" ref="Z394:Z457" si="62">IF(Y394="", "", RANK($Y394, $Y$9:$Y$2508, 1))</f>
        <v/>
      </c>
    </row>
    <row r="395" spans="1:26" x14ac:dyDescent="0.25">
      <c r="A395" s="24"/>
      <c r="B395" s="135"/>
      <c r="C395" s="136"/>
      <c r="D395" s="137"/>
      <c r="E395" s="138"/>
      <c r="F395" s="139"/>
      <c r="G395" s="140"/>
      <c r="H395" s="141"/>
      <c r="I395" s="118"/>
      <c r="J395" s="150" t="str">
        <f t="shared" si="54"/>
        <v/>
      </c>
      <c r="K395" s="24"/>
      <c r="M395" s="11" t="b">
        <f t="shared" si="55"/>
        <v>0</v>
      </c>
      <c r="N395" s="9" t="str">
        <f t="shared" si="56"/>
        <v/>
      </c>
      <c r="O395" s="9" t="str">
        <f t="shared" si="57"/>
        <v/>
      </c>
      <c r="P395" s="9" t="str">
        <f t="shared" si="58"/>
        <v/>
      </c>
      <c r="R395" s="9">
        <v>387</v>
      </c>
      <c r="T395" s="9" t="str">
        <f t="shared" si="59"/>
        <v/>
      </c>
      <c r="V395" s="9" t="str">
        <f t="shared" si="60"/>
        <v/>
      </c>
      <c r="X395" s="9" t="str">
        <f>IF(COUNTIF('Required Materials'!$BE$4:$CH$43, $B395)&gt;0, $B395, "")</f>
        <v/>
      </c>
      <c r="Y395" s="9" t="str">
        <f t="shared" si="61"/>
        <v/>
      </c>
      <c r="Z395" s="9" t="str">
        <f t="shared" si="62"/>
        <v/>
      </c>
    </row>
    <row r="396" spans="1:26" x14ac:dyDescent="0.25">
      <c r="A396" s="24"/>
      <c r="B396" s="135"/>
      <c r="C396" s="136"/>
      <c r="D396" s="137"/>
      <c r="E396" s="138"/>
      <c r="F396" s="139"/>
      <c r="G396" s="140"/>
      <c r="H396" s="141"/>
      <c r="I396" s="118"/>
      <c r="J396" s="150" t="str">
        <f t="shared" si="54"/>
        <v/>
      </c>
      <c r="K396" s="24"/>
      <c r="M396" s="11" t="b">
        <f t="shared" si="55"/>
        <v>0</v>
      </c>
      <c r="N396" s="9" t="str">
        <f t="shared" si="56"/>
        <v/>
      </c>
      <c r="O396" s="9" t="str">
        <f t="shared" si="57"/>
        <v/>
      </c>
      <c r="P396" s="9" t="str">
        <f t="shared" si="58"/>
        <v/>
      </c>
      <c r="R396" s="9">
        <v>388</v>
      </c>
      <c r="T396" s="9" t="str">
        <f t="shared" si="59"/>
        <v/>
      </c>
      <c r="V396" s="9" t="str">
        <f t="shared" si="60"/>
        <v/>
      </c>
      <c r="X396" s="9" t="str">
        <f>IF(COUNTIF('Required Materials'!$BE$4:$CH$43, $B396)&gt;0, $B396, "")</f>
        <v/>
      </c>
      <c r="Y396" s="9" t="str">
        <f t="shared" si="61"/>
        <v/>
      </c>
      <c r="Z396" s="9" t="str">
        <f t="shared" si="62"/>
        <v/>
      </c>
    </row>
    <row r="397" spans="1:26" x14ac:dyDescent="0.25">
      <c r="A397" s="24"/>
      <c r="B397" s="135"/>
      <c r="C397" s="136"/>
      <c r="D397" s="137"/>
      <c r="E397" s="138"/>
      <c r="F397" s="139"/>
      <c r="G397" s="140"/>
      <c r="H397" s="141"/>
      <c r="I397" s="118"/>
      <c r="J397" s="150" t="str">
        <f t="shared" si="54"/>
        <v/>
      </c>
      <c r="K397" s="24"/>
      <c r="M397" s="11" t="b">
        <f t="shared" si="55"/>
        <v>0</v>
      </c>
      <c r="N397" s="9" t="str">
        <f t="shared" si="56"/>
        <v/>
      </c>
      <c r="O397" s="9" t="str">
        <f t="shared" si="57"/>
        <v/>
      </c>
      <c r="P397" s="9" t="str">
        <f t="shared" si="58"/>
        <v/>
      </c>
      <c r="R397" s="9">
        <v>389</v>
      </c>
      <c r="T397" s="9" t="str">
        <f t="shared" si="59"/>
        <v/>
      </c>
      <c r="V397" s="9" t="str">
        <f t="shared" si="60"/>
        <v/>
      </c>
      <c r="X397" s="9" t="str">
        <f>IF(COUNTIF('Required Materials'!$BE$4:$CH$43, $B397)&gt;0, $B397, "")</f>
        <v/>
      </c>
      <c r="Y397" s="9" t="str">
        <f t="shared" si="61"/>
        <v/>
      </c>
      <c r="Z397" s="9" t="str">
        <f t="shared" si="62"/>
        <v/>
      </c>
    </row>
    <row r="398" spans="1:26" x14ac:dyDescent="0.25">
      <c r="A398" s="24"/>
      <c r="B398" s="135"/>
      <c r="C398" s="136"/>
      <c r="D398" s="137"/>
      <c r="E398" s="138"/>
      <c r="F398" s="139"/>
      <c r="G398" s="140"/>
      <c r="H398" s="141"/>
      <c r="I398" s="118"/>
      <c r="J398" s="150" t="str">
        <f t="shared" si="54"/>
        <v/>
      </c>
      <c r="K398" s="24"/>
      <c r="M398" s="11" t="b">
        <f t="shared" si="55"/>
        <v>0</v>
      </c>
      <c r="N398" s="9" t="str">
        <f t="shared" si="56"/>
        <v/>
      </c>
      <c r="O398" s="9" t="str">
        <f t="shared" si="57"/>
        <v/>
      </c>
      <c r="P398" s="9" t="str">
        <f t="shared" si="58"/>
        <v/>
      </c>
      <c r="R398" s="9">
        <v>390</v>
      </c>
      <c r="T398" s="9" t="str">
        <f t="shared" si="59"/>
        <v/>
      </c>
      <c r="V398" s="9" t="str">
        <f t="shared" si="60"/>
        <v/>
      </c>
      <c r="X398" s="9" t="str">
        <f>IF(COUNTIF('Required Materials'!$BE$4:$CH$43, $B398)&gt;0, $B398, "")</f>
        <v/>
      </c>
      <c r="Y398" s="9" t="str">
        <f t="shared" si="61"/>
        <v/>
      </c>
      <c r="Z398" s="9" t="str">
        <f t="shared" si="62"/>
        <v/>
      </c>
    </row>
    <row r="399" spans="1:26" x14ac:dyDescent="0.25">
      <c r="A399" s="24"/>
      <c r="B399" s="135"/>
      <c r="C399" s="136"/>
      <c r="D399" s="137"/>
      <c r="E399" s="138"/>
      <c r="F399" s="139"/>
      <c r="G399" s="140"/>
      <c r="H399" s="141"/>
      <c r="I399" s="118"/>
      <c r="J399" s="150" t="str">
        <f t="shared" si="54"/>
        <v/>
      </c>
      <c r="K399" s="24"/>
      <c r="M399" s="11" t="b">
        <f t="shared" si="55"/>
        <v>0</v>
      </c>
      <c r="N399" s="9" t="str">
        <f t="shared" si="56"/>
        <v/>
      </c>
      <c r="O399" s="9" t="str">
        <f t="shared" si="57"/>
        <v/>
      </c>
      <c r="P399" s="9" t="str">
        <f t="shared" si="58"/>
        <v/>
      </c>
      <c r="R399" s="9">
        <v>391</v>
      </c>
      <c r="T399" s="9" t="str">
        <f t="shared" si="59"/>
        <v/>
      </c>
      <c r="V399" s="9" t="str">
        <f t="shared" si="60"/>
        <v/>
      </c>
      <c r="X399" s="9" t="str">
        <f>IF(COUNTIF('Required Materials'!$BE$4:$CH$43, $B399)&gt;0, $B399, "")</f>
        <v/>
      </c>
      <c r="Y399" s="9" t="str">
        <f t="shared" si="61"/>
        <v/>
      </c>
      <c r="Z399" s="9" t="str">
        <f t="shared" si="62"/>
        <v/>
      </c>
    </row>
    <row r="400" spans="1:26" x14ac:dyDescent="0.25">
      <c r="A400" s="24"/>
      <c r="B400" s="135"/>
      <c r="C400" s="136"/>
      <c r="D400" s="137"/>
      <c r="E400" s="138"/>
      <c r="F400" s="139"/>
      <c r="G400" s="140"/>
      <c r="H400" s="141"/>
      <c r="I400" s="118"/>
      <c r="J400" s="150" t="str">
        <f t="shared" si="54"/>
        <v/>
      </c>
      <c r="K400" s="24"/>
      <c r="M400" s="11" t="b">
        <f t="shared" si="55"/>
        <v>0</v>
      </c>
      <c r="N400" s="9" t="str">
        <f t="shared" si="56"/>
        <v/>
      </c>
      <c r="O400" s="9" t="str">
        <f t="shared" si="57"/>
        <v/>
      </c>
      <c r="P400" s="9" t="str">
        <f t="shared" si="58"/>
        <v/>
      </c>
      <c r="R400" s="9">
        <v>392</v>
      </c>
      <c r="T400" s="9" t="str">
        <f t="shared" si="59"/>
        <v/>
      </c>
      <c r="V400" s="9" t="str">
        <f t="shared" si="60"/>
        <v/>
      </c>
      <c r="X400" s="9" t="str">
        <f>IF(COUNTIF('Required Materials'!$BE$4:$CH$43, $B400)&gt;0, $B400, "")</f>
        <v/>
      </c>
      <c r="Y400" s="9" t="str">
        <f t="shared" si="61"/>
        <v/>
      </c>
      <c r="Z400" s="9" t="str">
        <f t="shared" si="62"/>
        <v/>
      </c>
    </row>
    <row r="401" spans="1:26" x14ac:dyDescent="0.25">
      <c r="A401" s="24"/>
      <c r="B401" s="135"/>
      <c r="C401" s="136"/>
      <c r="D401" s="137"/>
      <c r="E401" s="138"/>
      <c r="F401" s="139"/>
      <c r="G401" s="140"/>
      <c r="H401" s="141"/>
      <c r="I401" s="118"/>
      <c r="J401" s="150" t="str">
        <f t="shared" si="54"/>
        <v/>
      </c>
      <c r="K401" s="24"/>
      <c r="M401" s="11" t="b">
        <f t="shared" si="55"/>
        <v>0</v>
      </c>
      <c r="N401" s="9" t="str">
        <f t="shared" si="56"/>
        <v/>
      </c>
      <c r="O401" s="9" t="str">
        <f t="shared" si="57"/>
        <v/>
      </c>
      <c r="P401" s="9" t="str">
        <f t="shared" si="58"/>
        <v/>
      </c>
      <c r="R401" s="9">
        <v>393</v>
      </c>
      <c r="T401" s="9" t="str">
        <f t="shared" si="59"/>
        <v/>
      </c>
      <c r="V401" s="9" t="str">
        <f t="shared" si="60"/>
        <v/>
      </c>
      <c r="X401" s="9" t="str">
        <f>IF(COUNTIF('Required Materials'!$BE$4:$CH$43, $B401)&gt;0, $B401, "")</f>
        <v/>
      </c>
      <c r="Y401" s="9" t="str">
        <f t="shared" si="61"/>
        <v/>
      </c>
      <c r="Z401" s="9" t="str">
        <f t="shared" si="62"/>
        <v/>
      </c>
    </row>
    <row r="402" spans="1:26" x14ac:dyDescent="0.25">
      <c r="A402" s="24"/>
      <c r="B402" s="135"/>
      <c r="C402" s="136"/>
      <c r="D402" s="137"/>
      <c r="E402" s="138"/>
      <c r="F402" s="139"/>
      <c r="G402" s="140"/>
      <c r="H402" s="141"/>
      <c r="I402" s="118"/>
      <c r="J402" s="150" t="str">
        <f t="shared" si="54"/>
        <v/>
      </c>
      <c r="K402" s="24"/>
      <c r="M402" s="11" t="b">
        <f t="shared" si="55"/>
        <v>0</v>
      </c>
      <c r="N402" s="9" t="str">
        <f t="shared" si="56"/>
        <v/>
      </c>
      <c r="O402" s="9" t="str">
        <f t="shared" si="57"/>
        <v/>
      </c>
      <c r="P402" s="9" t="str">
        <f t="shared" si="58"/>
        <v/>
      </c>
      <c r="R402" s="9">
        <v>394</v>
      </c>
      <c r="T402" s="9" t="str">
        <f t="shared" si="59"/>
        <v/>
      </c>
      <c r="V402" s="9" t="str">
        <f t="shared" si="60"/>
        <v/>
      </c>
      <c r="X402" s="9" t="str">
        <f>IF(COUNTIF('Required Materials'!$BE$4:$CH$43, $B402)&gt;0, $B402, "")</f>
        <v/>
      </c>
      <c r="Y402" s="9" t="str">
        <f t="shared" si="61"/>
        <v/>
      </c>
      <c r="Z402" s="9" t="str">
        <f t="shared" si="62"/>
        <v/>
      </c>
    </row>
    <row r="403" spans="1:26" x14ac:dyDescent="0.25">
      <c r="A403" s="24"/>
      <c r="B403" s="135"/>
      <c r="C403" s="136"/>
      <c r="D403" s="137"/>
      <c r="E403" s="138"/>
      <c r="F403" s="139"/>
      <c r="G403" s="140"/>
      <c r="H403" s="141"/>
      <c r="I403" s="118"/>
      <c r="J403" s="150" t="str">
        <f t="shared" si="54"/>
        <v/>
      </c>
      <c r="K403" s="24"/>
      <c r="M403" s="11" t="b">
        <f t="shared" si="55"/>
        <v>0</v>
      </c>
      <c r="N403" s="9" t="str">
        <f t="shared" si="56"/>
        <v/>
      </c>
      <c r="O403" s="9" t="str">
        <f t="shared" si="57"/>
        <v/>
      </c>
      <c r="P403" s="9" t="str">
        <f t="shared" si="58"/>
        <v/>
      </c>
      <c r="R403" s="9">
        <v>395</v>
      </c>
      <c r="T403" s="9" t="str">
        <f t="shared" si="59"/>
        <v/>
      </c>
      <c r="V403" s="9" t="str">
        <f t="shared" si="60"/>
        <v/>
      </c>
      <c r="X403" s="9" t="str">
        <f>IF(COUNTIF('Required Materials'!$BE$4:$CH$43, $B403)&gt;0, $B403, "")</f>
        <v/>
      </c>
      <c r="Y403" s="9" t="str">
        <f t="shared" si="61"/>
        <v/>
      </c>
      <c r="Z403" s="9" t="str">
        <f t="shared" si="62"/>
        <v/>
      </c>
    </row>
    <row r="404" spans="1:26" x14ac:dyDescent="0.25">
      <c r="A404" s="24"/>
      <c r="B404" s="135"/>
      <c r="C404" s="136"/>
      <c r="D404" s="137"/>
      <c r="E404" s="138"/>
      <c r="F404" s="139"/>
      <c r="G404" s="140"/>
      <c r="H404" s="141"/>
      <c r="I404" s="118"/>
      <c r="J404" s="150" t="str">
        <f t="shared" si="54"/>
        <v/>
      </c>
      <c r="K404" s="24"/>
      <c r="M404" s="11" t="b">
        <f t="shared" si="55"/>
        <v>0</v>
      </c>
      <c r="N404" s="9" t="str">
        <f t="shared" si="56"/>
        <v/>
      </c>
      <c r="O404" s="9" t="str">
        <f t="shared" si="57"/>
        <v/>
      </c>
      <c r="P404" s="9" t="str">
        <f t="shared" si="58"/>
        <v/>
      </c>
      <c r="R404" s="9">
        <v>396</v>
      </c>
      <c r="T404" s="9" t="str">
        <f t="shared" si="59"/>
        <v/>
      </c>
      <c r="V404" s="9" t="str">
        <f t="shared" si="60"/>
        <v/>
      </c>
      <c r="X404" s="9" t="str">
        <f>IF(COUNTIF('Required Materials'!$BE$4:$CH$43, $B404)&gt;0, $B404, "")</f>
        <v/>
      </c>
      <c r="Y404" s="9" t="str">
        <f t="shared" si="61"/>
        <v/>
      </c>
      <c r="Z404" s="9" t="str">
        <f t="shared" si="62"/>
        <v/>
      </c>
    </row>
    <row r="405" spans="1:26" x14ac:dyDescent="0.25">
      <c r="A405" s="24"/>
      <c r="B405" s="135"/>
      <c r="C405" s="136"/>
      <c r="D405" s="137"/>
      <c r="E405" s="138"/>
      <c r="F405" s="139"/>
      <c r="G405" s="140"/>
      <c r="H405" s="141"/>
      <c r="I405" s="118"/>
      <c r="J405" s="150" t="str">
        <f t="shared" si="54"/>
        <v/>
      </c>
      <c r="K405" s="24"/>
      <c r="M405" s="11" t="b">
        <f t="shared" si="55"/>
        <v>0</v>
      </c>
      <c r="N405" s="9" t="str">
        <f t="shared" si="56"/>
        <v/>
      </c>
      <c r="O405" s="9" t="str">
        <f t="shared" si="57"/>
        <v/>
      </c>
      <c r="P405" s="9" t="str">
        <f t="shared" si="58"/>
        <v/>
      </c>
      <c r="R405" s="9">
        <v>397</v>
      </c>
      <c r="T405" s="9" t="str">
        <f t="shared" si="59"/>
        <v/>
      </c>
      <c r="V405" s="9" t="str">
        <f t="shared" si="60"/>
        <v/>
      </c>
      <c r="X405" s="9" t="str">
        <f>IF(COUNTIF('Required Materials'!$BE$4:$CH$43, $B405)&gt;0, $B405, "")</f>
        <v/>
      </c>
      <c r="Y405" s="9" t="str">
        <f t="shared" si="61"/>
        <v/>
      </c>
      <c r="Z405" s="9" t="str">
        <f t="shared" si="62"/>
        <v/>
      </c>
    </row>
    <row r="406" spans="1:26" x14ac:dyDescent="0.25">
      <c r="A406" s="24"/>
      <c r="B406" s="135"/>
      <c r="C406" s="136"/>
      <c r="D406" s="137"/>
      <c r="E406" s="138"/>
      <c r="F406" s="139"/>
      <c r="G406" s="140"/>
      <c r="H406" s="141"/>
      <c r="I406" s="118"/>
      <c r="J406" s="150" t="str">
        <f t="shared" si="54"/>
        <v/>
      </c>
      <c r="K406" s="24"/>
      <c r="M406" s="11" t="b">
        <f t="shared" si="55"/>
        <v>0</v>
      </c>
      <c r="N406" s="9" t="str">
        <f t="shared" si="56"/>
        <v/>
      </c>
      <c r="O406" s="9" t="str">
        <f t="shared" si="57"/>
        <v/>
      </c>
      <c r="P406" s="9" t="str">
        <f t="shared" si="58"/>
        <v/>
      </c>
      <c r="R406" s="9">
        <v>398</v>
      </c>
      <c r="T406" s="9" t="str">
        <f t="shared" si="59"/>
        <v/>
      </c>
      <c r="V406" s="9" t="str">
        <f t="shared" si="60"/>
        <v/>
      </c>
      <c r="X406" s="9" t="str">
        <f>IF(COUNTIF('Required Materials'!$BE$4:$CH$43, $B406)&gt;0, $B406, "")</f>
        <v/>
      </c>
      <c r="Y406" s="9" t="str">
        <f t="shared" si="61"/>
        <v/>
      </c>
      <c r="Z406" s="9" t="str">
        <f t="shared" si="62"/>
        <v/>
      </c>
    </row>
    <row r="407" spans="1:26" x14ac:dyDescent="0.25">
      <c r="A407" s="24"/>
      <c r="B407" s="135"/>
      <c r="C407" s="136"/>
      <c r="D407" s="137"/>
      <c r="E407" s="138"/>
      <c r="F407" s="139"/>
      <c r="G407" s="140"/>
      <c r="H407" s="141"/>
      <c r="I407" s="118"/>
      <c r="J407" s="150" t="str">
        <f t="shared" si="54"/>
        <v/>
      </c>
      <c r="K407" s="24"/>
      <c r="M407" s="11" t="b">
        <f t="shared" si="55"/>
        <v>0</v>
      </c>
      <c r="N407" s="9" t="str">
        <f t="shared" si="56"/>
        <v/>
      </c>
      <c r="O407" s="9" t="str">
        <f t="shared" si="57"/>
        <v/>
      </c>
      <c r="P407" s="9" t="str">
        <f t="shared" si="58"/>
        <v/>
      </c>
      <c r="R407" s="9">
        <v>399</v>
      </c>
      <c r="T407" s="9" t="str">
        <f t="shared" si="59"/>
        <v/>
      </c>
      <c r="V407" s="9" t="str">
        <f t="shared" si="60"/>
        <v/>
      </c>
      <c r="X407" s="9" t="str">
        <f>IF(COUNTIF('Required Materials'!$BE$4:$CH$43, $B407)&gt;0, $B407, "")</f>
        <v/>
      </c>
      <c r="Y407" s="9" t="str">
        <f t="shared" si="61"/>
        <v/>
      </c>
      <c r="Z407" s="9" t="str">
        <f t="shared" si="62"/>
        <v/>
      </c>
    </row>
    <row r="408" spans="1:26" x14ac:dyDescent="0.25">
      <c r="A408" s="24"/>
      <c r="B408" s="135"/>
      <c r="C408" s="136"/>
      <c r="D408" s="137"/>
      <c r="E408" s="138"/>
      <c r="F408" s="139"/>
      <c r="G408" s="140"/>
      <c r="H408" s="141"/>
      <c r="I408" s="118"/>
      <c r="J408" s="150" t="str">
        <f t="shared" si="54"/>
        <v/>
      </c>
      <c r="K408" s="24"/>
      <c r="M408" s="11" t="b">
        <f t="shared" si="55"/>
        <v>0</v>
      </c>
      <c r="N408" s="9" t="str">
        <f t="shared" si="56"/>
        <v/>
      </c>
      <c r="O408" s="9" t="str">
        <f t="shared" si="57"/>
        <v/>
      </c>
      <c r="P408" s="9" t="str">
        <f t="shared" si="58"/>
        <v/>
      </c>
      <c r="R408" s="9">
        <v>400</v>
      </c>
      <c r="T408" s="9" t="str">
        <f t="shared" si="59"/>
        <v/>
      </c>
      <c r="V408" s="9" t="str">
        <f t="shared" si="60"/>
        <v/>
      </c>
      <c r="X408" s="9" t="str">
        <f>IF(COUNTIF('Required Materials'!$BE$4:$CH$43, $B408)&gt;0, $B408, "")</f>
        <v/>
      </c>
      <c r="Y408" s="9" t="str">
        <f t="shared" si="61"/>
        <v/>
      </c>
      <c r="Z408" s="9" t="str">
        <f t="shared" si="62"/>
        <v/>
      </c>
    </row>
    <row r="409" spans="1:26" x14ac:dyDescent="0.25">
      <c r="A409" s="24"/>
      <c r="B409" s="135"/>
      <c r="C409" s="136"/>
      <c r="D409" s="137"/>
      <c r="E409" s="138"/>
      <c r="F409" s="139"/>
      <c r="G409" s="140"/>
      <c r="H409" s="141"/>
      <c r="I409" s="118"/>
      <c r="J409" s="150" t="str">
        <f t="shared" si="54"/>
        <v/>
      </c>
      <c r="K409" s="24"/>
      <c r="M409" s="11" t="b">
        <f t="shared" si="55"/>
        <v>0</v>
      </c>
      <c r="N409" s="9" t="str">
        <f t="shared" si="56"/>
        <v/>
      </c>
      <c r="O409" s="9" t="str">
        <f t="shared" si="57"/>
        <v/>
      </c>
      <c r="P409" s="9" t="str">
        <f t="shared" si="58"/>
        <v/>
      </c>
      <c r="R409" s="9">
        <v>401</v>
      </c>
      <c r="T409" s="9" t="str">
        <f t="shared" si="59"/>
        <v/>
      </c>
      <c r="V409" s="9" t="str">
        <f t="shared" si="60"/>
        <v/>
      </c>
      <c r="X409" s="9" t="str">
        <f>IF(COUNTIF('Required Materials'!$BE$4:$CH$43, $B409)&gt;0, $B409, "")</f>
        <v/>
      </c>
      <c r="Y409" s="9" t="str">
        <f t="shared" si="61"/>
        <v/>
      </c>
      <c r="Z409" s="9" t="str">
        <f t="shared" si="62"/>
        <v/>
      </c>
    </row>
    <row r="410" spans="1:26" x14ac:dyDescent="0.25">
      <c r="A410" s="24"/>
      <c r="B410" s="135"/>
      <c r="C410" s="136"/>
      <c r="D410" s="137"/>
      <c r="E410" s="138"/>
      <c r="F410" s="139"/>
      <c r="G410" s="140"/>
      <c r="H410" s="141"/>
      <c r="I410" s="118"/>
      <c r="J410" s="150" t="str">
        <f t="shared" si="54"/>
        <v/>
      </c>
      <c r="K410" s="24"/>
      <c r="M410" s="11" t="b">
        <f t="shared" si="55"/>
        <v>0</v>
      </c>
      <c r="N410" s="9" t="str">
        <f t="shared" si="56"/>
        <v/>
      </c>
      <c r="O410" s="9" t="str">
        <f t="shared" si="57"/>
        <v/>
      </c>
      <c r="P410" s="9" t="str">
        <f t="shared" si="58"/>
        <v/>
      </c>
      <c r="R410" s="9">
        <v>402</v>
      </c>
      <c r="T410" s="9" t="str">
        <f t="shared" si="59"/>
        <v/>
      </c>
      <c r="V410" s="9" t="str">
        <f t="shared" si="60"/>
        <v/>
      </c>
      <c r="X410" s="9" t="str">
        <f>IF(COUNTIF('Required Materials'!$BE$4:$CH$43, $B410)&gt;0, $B410, "")</f>
        <v/>
      </c>
      <c r="Y410" s="9" t="str">
        <f t="shared" si="61"/>
        <v/>
      </c>
      <c r="Z410" s="9" t="str">
        <f t="shared" si="62"/>
        <v/>
      </c>
    </row>
    <row r="411" spans="1:26" x14ac:dyDescent="0.25">
      <c r="A411" s="24"/>
      <c r="B411" s="135"/>
      <c r="C411" s="136"/>
      <c r="D411" s="137"/>
      <c r="E411" s="138"/>
      <c r="F411" s="139"/>
      <c r="G411" s="140"/>
      <c r="H411" s="141"/>
      <c r="I411" s="118"/>
      <c r="J411" s="150" t="str">
        <f t="shared" si="54"/>
        <v/>
      </c>
      <c r="K411" s="24"/>
      <c r="M411" s="11" t="b">
        <f t="shared" si="55"/>
        <v>0</v>
      </c>
      <c r="N411" s="9" t="str">
        <f t="shared" si="56"/>
        <v/>
      </c>
      <c r="O411" s="9" t="str">
        <f t="shared" si="57"/>
        <v/>
      </c>
      <c r="P411" s="9" t="str">
        <f t="shared" si="58"/>
        <v/>
      </c>
      <c r="R411" s="9">
        <v>403</v>
      </c>
      <c r="T411" s="9" t="str">
        <f t="shared" si="59"/>
        <v/>
      </c>
      <c r="V411" s="9" t="str">
        <f t="shared" si="60"/>
        <v/>
      </c>
      <c r="X411" s="9" t="str">
        <f>IF(COUNTIF('Required Materials'!$BE$4:$CH$43, $B411)&gt;0, $B411, "")</f>
        <v/>
      </c>
      <c r="Y411" s="9" t="str">
        <f t="shared" si="61"/>
        <v/>
      </c>
      <c r="Z411" s="9" t="str">
        <f t="shared" si="62"/>
        <v/>
      </c>
    </row>
    <row r="412" spans="1:26" x14ac:dyDescent="0.25">
      <c r="A412" s="24"/>
      <c r="B412" s="135"/>
      <c r="C412" s="136"/>
      <c r="D412" s="137"/>
      <c r="E412" s="138"/>
      <c r="F412" s="139"/>
      <c r="G412" s="140"/>
      <c r="H412" s="141"/>
      <c r="I412" s="118"/>
      <c r="J412" s="150" t="str">
        <f t="shared" si="54"/>
        <v/>
      </c>
      <c r="K412" s="24"/>
      <c r="M412" s="11" t="b">
        <f t="shared" si="55"/>
        <v>0</v>
      </c>
      <c r="N412" s="9" t="str">
        <f t="shared" si="56"/>
        <v/>
      </c>
      <c r="O412" s="9" t="str">
        <f t="shared" si="57"/>
        <v/>
      </c>
      <c r="P412" s="9" t="str">
        <f t="shared" si="58"/>
        <v/>
      </c>
      <c r="R412" s="9">
        <v>404</v>
      </c>
      <c r="T412" s="9" t="str">
        <f t="shared" si="59"/>
        <v/>
      </c>
      <c r="V412" s="9" t="str">
        <f t="shared" si="60"/>
        <v/>
      </c>
      <c r="X412" s="9" t="str">
        <f>IF(COUNTIF('Required Materials'!$BE$4:$CH$43, $B412)&gt;0, $B412, "")</f>
        <v/>
      </c>
      <c r="Y412" s="9" t="str">
        <f t="shared" si="61"/>
        <v/>
      </c>
      <c r="Z412" s="9" t="str">
        <f t="shared" si="62"/>
        <v/>
      </c>
    </row>
    <row r="413" spans="1:26" x14ac:dyDescent="0.25">
      <c r="A413" s="24"/>
      <c r="B413" s="135"/>
      <c r="C413" s="136"/>
      <c r="D413" s="137"/>
      <c r="E413" s="138"/>
      <c r="F413" s="139"/>
      <c r="G413" s="140"/>
      <c r="H413" s="141"/>
      <c r="I413" s="118"/>
      <c r="J413" s="150" t="str">
        <f t="shared" si="54"/>
        <v/>
      </c>
      <c r="K413" s="24"/>
      <c r="M413" s="11" t="b">
        <f t="shared" si="55"/>
        <v>0</v>
      </c>
      <c r="N413" s="9" t="str">
        <f t="shared" si="56"/>
        <v/>
      </c>
      <c r="O413" s="9" t="str">
        <f t="shared" si="57"/>
        <v/>
      </c>
      <c r="P413" s="9" t="str">
        <f t="shared" si="58"/>
        <v/>
      </c>
      <c r="R413" s="9">
        <v>405</v>
      </c>
      <c r="T413" s="9" t="str">
        <f t="shared" si="59"/>
        <v/>
      </c>
      <c r="V413" s="9" t="str">
        <f t="shared" si="60"/>
        <v/>
      </c>
      <c r="X413" s="9" t="str">
        <f>IF(COUNTIF('Required Materials'!$BE$4:$CH$43, $B413)&gt;0, $B413, "")</f>
        <v/>
      </c>
      <c r="Y413" s="9" t="str">
        <f t="shared" si="61"/>
        <v/>
      </c>
      <c r="Z413" s="9" t="str">
        <f t="shared" si="62"/>
        <v/>
      </c>
    </row>
    <row r="414" spans="1:26" x14ac:dyDescent="0.25">
      <c r="A414" s="24"/>
      <c r="B414" s="135"/>
      <c r="C414" s="136"/>
      <c r="D414" s="137"/>
      <c r="E414" s="138"/>
      <c r="F414" s="139"/>
      <c r="G414" s="140"/>
      <c r="H414" s="141"/>
      <c r="I414" s="118"/>
      <c r="J414" s="150" t="str">
        <f t="shared" si="54"/>
        <v/>
      </c>
      <c r="K414" s="24"/>
      <c r="M414" s="11" t="b">
        <f t="shared" si="55"/>
        <v>0</v>
      </c>
      <c r="N414" s="9" t="str">
        <f t="shared" si="56"/>
        <v/>
      </c>
      <c r="O414" s="9" t="str">
        <f t="shared" si="57"/>
        <v/>
      </c>
      <c r="P414" s="9" t="str">
        <f t="shared" si="58"/>
        <v/>
      </c>
      <c r="R414" s="9">
        <v>406</v>
      </c>
      <c r="T414" s="9" t="str">
        <f t="shared" si="59"/>
        <v/>
      </c>
      <c r="V414" s="9" t="str">
        <f t="shared" si="60"/>
        <v/>
      </c>
      <c r="X414" s="9" t="str">
        <f>IF(COUNTIF('Required Materials'!$BE$4:$CH$43, $B414)&gt;0, $B414, "")</f>
        <v/>
      </c>
      <c r="Y414" s="9" t="str">
        <f t="shared" si="61"/>
        <v/>
      </c>
      <c r="Z414" s="9" t="str">
        <f t="shared" si="62"/>
        <v/>
      </c>
    </row>
    <row r="415" spans="1:26" x14ac:dyDescent="0.25">
      <c r="A415" s="24"/>
      <c r="B415" s="135"/>
      <c r="C415" s="136"/>
      <c r="D415" s="137"/>
      <c r="E415" s="138"/>
      <c r="F415" s="139"/>
      <c r="G415" s="140"/>
      <c r="H415" s="141"/>
      <c r="I415" s="118"/>
      <c r="J415" s="150" t="str">
        <f t="shared" si="54"/>
        <v/>
      </c>
      <c r="K415" s="24"/>
      <c r="M415" s="11" t="b">
        <f t="shared" si="55"/>
        <v>0</v>
      </c>
      <c r="N415" s="9" t="str">
        <f t="shared" si="56"/>
        <v/>
      </c>
      <c r="O415" s="9" t="str">
        <f t="shared" si="57"/>
        <v/>
      </c>
      <c r="P415" s="9" t="str">
        <f t="shared" si="58"/>
        <v/>
      </c>
      <c r="R415" s="9">
        <v>407</v>
      </c>
      <c r="T415" s="9" t="str">
        <f t="shared" si="59"/>
        <v/>
      </c>
      <c r="V415" s="9" t="str">
        <f t="shared" si="60"/>
        <v/>
      </c>
      <c r="X415" s="9" t="str">
        <f>IF(COUNTIF('Required Materials'!$BE$4:$CH$43, $B415)&gt;0, $B415, "")</f>
        <v/>
      </c>
      <c r="Y415" s="9" t="str">
        <f t="shared" si="61"/>
        <v/>
      </c>
      <c r="Z415" s="9" t="str">
        <f t="shared" si="62"/>
        <v/>
      </c>
    </row>
    <row r="416" spans="1:26" x14ac:dyDescent="0.25">
      <c r="A416" s="24"/>
      <c r="B416" s="135"/>
      <c r="C416" s="136"/>
      <c r="D416" s="137"/>
      <c r="E416" s="138"/>
      <c r="F416" s="139"/>
      <c r="G416" s="140"/>
      <c r="H416" s="141"/>
      <c r="I416" s="118"/>
      <c r="J416" s="150" t="str">
        <f t="shared" si="54"/>
        <v/>
      </c>
      <c r="K416" s="24"/>
      <c r="M416" s="11" t="b">
        <f t="shared" si="55"/>
        <v>0</v>
      </c>
      <c r="N416" s="9" t="str">
        <f t="shared" si="56"/>
        <v/>
      </c>
      <c r="O416" s="9" t="str">
        <f t="shared" si="57"/>
        <v/>
      </c>
      <c r="P416" s="9" t="str">
        <f t="shared" si="58"/>
        <v/>
      </c>
      <c r="R416" s="9">
        <v>408</v>
      </c>
      <c r="T416" s="9" t="str">
        <f t="shared" si="59"/>
        <v/>
      </c>
      <c r="V416" s="9" t="str">
        <f t="shared" si="60"/>
        <v/>
      </c>
      <c r="X416" s="9" t="str">
        <f>IF(COUNTIF('Required Materials'!$BE$4:$CH$43, $B416)&gt;0, $B416, "")</f>
        <v/>
      </c>
      <c r="Y416" s="9" t="str">
        <f t="shared" si="61"/>
        <v/>
      </c>
      <c r="Z416" s="9" t="str">
        <f t="shared" si="62"/>
        <v/>
      </c>
    </row>
    <row r="417" spans="1:26" x14ac:dyDescent="0.25">
      <c r="A417" s="24"/>
      <c r="B417" s="135"/>
      <c r="C417" s="136"/>
      <c r="D417" s="137"/>
      <c r="E417" s="138"/>
      <c r="F417" s="139"/>
      <c r="G417" s="140"/>
      <c r="H417" s="141"/>
      <c r="I417" s="118"/>
      <c r="J417" s="150" t="str">
        <f t="shared" si="54"/>
        <v/>
      </c>
      <c r="K417" s="24"/>
      <c r="M417" s="11" t="b">
        <f t="shared" si="55"/>
        <v>0</v>
      </c>
      <c r="N417" s="9" t="str">
        <f t="shared" si="56"/>
        <v/>
      </c>
      <c r="O417" s="9" t="str">
        <f t="shared" si="57"/>
        <v/>
      </c>
      <c r="P417" s="9" t="str">
        <f t="shared" si="58"/>
        <v/>
      </c>
      <c r="R417" s="9">
        <v>409</v>
      </c>
      <c r="T417" s="9" t="str">
        <f t="shared" si="59"/>
        <v/>
      </c>
      <c r="V417" s="9" t="str">
        <f t="shared" si="60"/>
        <v/>
      </c>
      <c r="X417" s="9" t="str">
        <f>IF(COUNTIF('Required Materials'!$BE$4:$CH$43, $B417)&gt;0, $B417, "")</f>
        <v/>
      </c>
      <c r="Y417" s="9" t="str">
        <f t="shared" si="61"/>
        <v/>
      </c>
      <c r="Z417" s="9" t="str">
        <f t="shared" si="62"/>
        <v/>
      </c>
    </row>
    <row r="418" spans="1:26" x14ac:dyDescent="0.25">
      <c r="A418" s="24"/>
      <c r="B418" s="135"/>
      <c r="C418" s="136"/>
      <c r="D418" s="137"/>
      <c r="E418" s="138"/>
      <c r="F418" s="139"/>
      <c r="G418" s="140"/>
      <c r="H418" s="141"/>
      <c r="I418" s="118"/>
      <c r="J418" s="150" t="str">
        <f t="shared" si="54"/>
        <v/>
      </c>
      <c r="K418" s="24"/>
      <c r="M418" s="11" t="b">
        <f t="shared" si="55"/>
        <v>0</v>
      </c>
      <c r="N418" s="9" t="str">
        <f t="shared" si="56"/>
        <v/>
      </c>
      <c r="O418" s="9" t="str">
        <f t="shared" si="57"/>
        <v/>
      </c>
      <c r="P418" s="9" t="str">
        <f t="shared" si="58"/>
        <v/>
      </c>
      <c r="R418" s="9">
        <v>410</v>
      </c>
      <c r="T418" s="9" t="str">
        <f t="shared" si="59"/>
        <v/>
      </c>
      <c r="V418" s="9" t="str">
        <f t="shared" si="60"/>
        <v/>
      </c>
      <c r="X418" s="9" t="str">
        <f>IF(COUNTIF('Required Materials'!$BE$4:$CH$43, $B418)&gt;0, $B418, "")</f>
        <v/>
      </c>
      <c r="Y418" s="9" t="str">
        <f t="shared" si="61"/>
        <v/>
      </c>
      <c r="Z418" s="9" t="str">
        <f t="shared" si="62"/>
        <v/>
      </c>
    </row>
    <row r="419" spans="1:26" x14ac:dyDescent="0.25">
      <c r="A419" s="24"/>
      <c r="B419" s="135"/>
      <c r="C419" s="136"/>
      <c r="D419" s="137"/>
      <c r="E419" s="138"/>
      <c r="F419" s="139"/>
      <c r="G419" s="140"/>
      <c r="H419" s="141"/>
      <c r="I419" s="118"/>
      <c r="J419" s="150" t="str">
        <f t="shared" si="54"/>
        <v/>
      </c>
      <c r="K419" s="24"/>
      <c r="M419" s="11" t="b">
        <f t="shared" si="55"/>
        <v>0</v>
      </c>
      <c r="N419" s="9" t="str">
        <f t="shared" si="56"/>
        <v/>
      </c>
      <c r="O419" s="9" t="str">
        <f t="shared" si="57"/>
        <v/>
      </c>
      <c r="P419" s="9" t="str">
        <f t="shared" si="58"/>
        <v/>
      </c>
      <c r="R419" s="9">
        <v>411</v>
      </c>
      <c r="T419" s="9" t="str">
        <f t="shared" si="59"/>
        <v/>
      </c>
      <c r="V419" s="9" t="str">
        <f t="shared" si="60"/>
        <v/>
      </c>
      <c r="X419" s="9" t="str">
        <f>IF(COUNTIF('Required Materials'!$BE$4:$CH$43, $B419)&gt;0, $B419, "")</f>
        <v/>
      </c>
      <c r="Y419" s="9" t="str">
        <f t="shared" si="61"/>
        <v/>
      </c>
      <c r="Z419" s="9" t="str">
        <f t="shared" si="62"/>
        <v/>
      </c>
    </row>
    <row r="420" spans="1:26" x14ac:dyDescent="0.25">
      <c r="A420" s="24"/>
      <c r="B420" s="135"/>
      <c r="C420" s="136"/>
      <c r="D420" s="137"/>
      <c r="E420" s="138"/>
      <c r="F420" s="139"/>
      <c r="G420" s="140"/>
      <c r="H420" s="141"/>
      <c r="I420" s="118"/>
      <c r="J420" s="150" t="str">
        <f t="shared" si="54"/>
        <v/>
      </c>
      <c r="K420" s="24"/>
      <c r="M420" s="11" t="b">
        <f t="shared" si="55"/>
        <v>0</v>
      </c>
      <c r="N420" s="9" t="str">
        <f t="shared" si="56"/>
        <v/>
      </c>
      <c r="O420" s="9" t="str">
        <f t="shared" si="57"/>
        <v/>
      </c>
      <c r="P420" s="9" t="str">
        <f t="shared" si="58"/>
        <v/>
      </c>
      <c r="R420" s="9">
        <v>412</v>
      </c>
      <c r="T420" s="9" t="str">
        <f t="shared" si="59"/>
        <v/>
      </c>
      <c r="V420" s="9" t="str">
        <f t="shared" si="60"/>
        <v/>
      </c>
      <c r="X420" s="9" t="str">
        <f>IF(COUNTIF('Required Materials'!$BE$4:$CH$43, $B420)&gt;0, $B420, "")</f>
        <v/>
      </c>
      <c r="Y420" s="9" t="str">
        <f t="shared" si="61"/>
        <v/>
      </c>
      <c r="Z420" s="9" t="str">
        <f t="shared" si="62"/>
        <v/>
      </c>
    </row>
    <row r="421" spans="1:26" x14ac:dyDescent="0.25">
      <c r="A421" s="24"/>
      <c r="B421" s="135"/>
      <c r="C421" s="136"/>
      <c r="D421" s="137"/>
      <c r="E421" s="138"/>
      <c r="F421" s="139"/>
      <c r="G421" s="140"/>
      <c r="H421" s="141"/>
      <c r="I421" s="118"/>
      <c r="J421" s="150" t="str">
        <f t="shared" si="54"/>
        <v/>
      </c>
      <c r="K421" s="24"/>
      <c r="M421" s="11" t="b">
        <f t="shared" si="55"/>
        <v>0</v>
      </c>
      <c r="N421" s="9" t="str">
        <f t="shared" si="56"/>
        <v/>
      </c>
      <c r="O421" s="9" t="str">
        <f t="shared" si="57"/>
        <v/>
      </c>
      <c r="P421" s="9" t="str">
        <f t="shared" si="58"/>
        <v/>
      </c>
      <c r="R421" s="9">
        <v>413</v>
      </c>
      <c r="T421" s="9" t="str">
        <f t="shared" si="59"/>
        <v/>
      </c>
      <c r="V421" s="9" t="str">
        <f t="shared" si="60"/>
        <v/>
      </c>
      <c r="X421" s="9" t="str">
        <f>IF(COUNTIF('Required Materials'!$BE$4:$CH$43, $B421)&gt;0, $B421, "")</f>
        <v/>
      </c>
      <c r="Y421" s="9" t="str">
        <f t="shared" si="61"/>
        <v/>
      </c>
      <c r="Z421" s="9" t="str">
        <f t="shared" si="62"/>
        <v/>
      </c>
    </row>
    <row r="422" spans="1:26" x14ac:dyDescent="0.25">
      <c r="A422" s="24"/>
      <c r="B422" s="135"/>
      <c r="C422" s="136"/>
      <c r="D422" s="137"/>
      <c r="E422" s="138"/>
      <c r="F422" s="139"/>
      <c r="G422" s="140"/>
      <c r="H422" s="141"/>
      <c r="I422" s="118"/>
      <c r="J422" s="150" t="str">
        <f t="shared" si="54"/>
        <v/>
      </c>
      <c r="K422" s="24"/>
      <c r="M422" s="11" t="b">
        <f t="shared" si="55"/>
        <v>0</v>
      </c>
      <c r="N422" s="9" t="str">
        <f t="shared" si="56"/>
        <v/>
      </c>
      <c r="O422" s="9" t="str">
        <f t="shared" si="57"/>
        <v/>
      </c>
      <c r="P422" s="9" t="str">
        <f t="shared" si="58"/>
        <v/>
      </c>
      <c r="R422" s="9">
        <v>414</v>
      </c>
      <c r="T422" s="9" t="str">
        <f t="shared" si="59"/>
        <v/>
      </c>
      <c r="V422" s="9" t="str">
        <f t="shared" si="60"/>
        <v/>
      </c>
      <c r="X422" s="9" t="str">
        <f>IF(COUNTIF('Required Materials'!$BE$4:$CH$43, $B422)&gt;0, $B422, "")</f>
        <v/>
      </c>
      <c r="Y422" s="9" t="str">
        <f t="shared" si="61"/>
        <v/>
      </c>
      <c r="Z422" s="9" t="str">
        <f t="shared" si="62"/>
        <v/>
      </c>
    </row>
    <row r="423" spans="1:26" x14ac:dyDescent="0.25">
      <c r="A423" s="24"/>
      <c r="B423" s="135"/>
      <c r="C423" s="136"/>
      <c r="D423" s="137"/>
      <c r="E423" s="138"/>
      <c r="F423" s="139"/>
      <c r="G423" s="140"/>
      <c r="H423" s="141"/>
      <c r="I423" s="118"/>
      <c r="J423" s="150" t="str">
        <f t="shared" si="54"/>
        <v/>
      </c>
      <c r="K423" s="24"/>
      <c r="M423" s="11" t="b">
        <f t="shared" si="55"/>
        <v>0</v>
      </c>
      <c r="N423" s="9" t="str">
        <f t="shared" si="56"/>
        <v/>
      </c>
      <c r="O423" s="9" t="str">
        <f t="shared" si="57"/>
        <v/>
      </c>
      <c r="P423" s="9" t="str">
        <f t="shared" si="58"/>
        <v/>
      </c>
      <c r="R423" s="9">
        <v>415</v>
      </c>
      <c r="T423" s="9" t="str">
        <f t="shared" si="59"/>
        <v/>
      </c>
      <c r="V423" s="9" t="str">
        <f t="shared" si="60"/>
        <v/>
      </c>
      <c r="X423" s="9" t="str">
        <f>IF(COUNTIF('Required Materials'!$BE$4:$CH$43, $B423)&gt;0, $B423, "")</f>
        <v/>
      </c>
      <c r="Y423" s="9" t="str">
        <f t="shared" si="61"/>
        <v/>
      </c>
      <c r="Z423" s="9" t="str">
        <f t="shared" si="62"/>
        <v/>
      </c>
    </row>
    <row r="424" spans="1:26" x14ac:dyDescent="0.25">
      <c r="A424" s="24"/>
      <c r="B424" s="135"/>
      <c r="C424" s="136"/>
      <c r="D424" s="137"/>
      <c r="E424" s="138"/>
      <c r="F424" s="139"/>
      <c r="G424" s="140"/>
      <c r="H424" s="141"/>
      <c r="I424" s="118"/>
      <c r="J424" s="150" t="str">
        <f t="shared" si="54"/>
        <v/>
      </c>
      <c r="K424" s="24"/>
      <c r="M424" s="11" t="b">
        <f t="shared" si="55"/>
        <v>0</v>
      </c>
      <c r="N424" s="9" t="str">
        <f t="shared" si="56"/>
        <v/>
      </c>
      <c r="O424" s="9" t="str">
        <f t="shared" si="57"/>
        <v/>
      </c>
      <c r="P424" s="9" t="str">
        <f t="shared" si="58"/>
        <v/>
      </c>
      <c r="R424" s="9">
        <v>416</v>
      </c>
      <c r="T424" s="9" t="str">
        <f t="shared" si="59"/>
        <v/>
      </c>
      <c r="V424" s="9" t="str">
        <f t="shared" si="60"/>
        <v/>
      </c>
      <c r="X424" s="9" t="str">
        <f>IF(COUNTIF('Required Materials'!$BE$4:$CH$43, $B424)&gt;0, $B424, "")</f>
        <v/>
      </c>
      <c r="Y424" s="9" t="str">
        <f t="shared" si="61"/>
        <v/>
      </c>
      <c r="Z424" s="9" t="str">
        <f t="shared" si="62"/>
        <v/>
      </c>
    </row>
    <row r="425" spans="1:26" x14ac:dyDescent="0.25">
      <c r="A425" s="24"/>
      <c r="B425" s="135"/>
      <c r="C425" s="136"/>
      <c r="D425" s="137"/>
      <c r="E425" s="138"/>
      <c r="F425" s="139"/>
      <c r="G425" s="140"/>
      <c r="H425" s="141"/>
      <c r="I425" s="118"/>
      <c r="J425" s="150" t="str">
        <f t="shared" si="54"/>
        <v/>
      </c>
      <c r="K425" s="24"/>
      <c r="M425" s="11" t="b">
        <f t="shared" si="55"/>
        <v>0</v>
      </c>
      <c r="N425" s="9" t="str">
        <f t="shared" si="56"/>
        <v/>
      </c>
      <c r="O425" s="9" t="str">
        <f t="shared" si="57"/>
        <v/>
      </c>
      <c r="P425" s="9" t="str">
        <f t="shared" si="58"/>
        <v/>
      </c>
      <c r="R425" s="9">
        <v>417</v>
      </c>
      <c r="T425" s="9" t="str">
        <f t="shared" si="59"/>
        <v/>
      </c>
      <c r="V425" s="9" t="str">
        <f t="shared" si="60"/>
        <v/>
      </c>
      <c r="X425" s="9" t="str">
        <f>IF(COUNTIF('Required Materials'!$BE$4:$CH$43, $B425)&gt;0, $B425, "")</f>
        <v/>
      </c>
      <c r="Y425" s="9" t="str">
        <f t="shared" si="61"/>
        <v/>
      </c>
      <c r="Z425" s="9" t="str">
        <f t="shared" si="62"/>
        <v/>
      </c>
    </row>
    <row r="426" spans="1:26" x14ac:dyDescent="0.25">
      <c r="A426" s="24"/>
      <c r="B426" s="135"/>
      <c r="C426" s="136"/>
      <c r="D426" s="137"/>
      <c r="E426" s="138"/>
      <c r="F426" s="139"/>
      <c r="G426" s="140"/>
      <c r="H426" s="141"/>
      <c r="I426" s="118"/>
      <c r="J426" s="150" t="str">
        <f t="shared" si="54"/>
        <v/>
      </c>
      <c r="K426" s="24"/>
      <c r="M426" s="11" t="b">
        <f t="shared" si="55"/>
        <v>0</v>
      </c>
      <c r="N426" s="9" t="str">
        <f t="shared" si="56"/>
        <v/>
      </c>
      <c r="O426" s="9" t="str">
        <f t="shared" si="57"/>
        <v/>
      </c>
      <c r="P426" s="9" t="str">
        <f t="shared" si="58"/>
        <v/>
      </c>
      <c r="R426" s="9">
        <v>418</v>
      </c>
      <c r="T426" s="9" t="str">
        <f t="shared" si="59"/>
        <v/>
      </c>
      <c r="V426" s="9" t="str">
        <f t="shared" si="60"/>
        <v/>
      </c>
      <c r="X426" s="9" t="str">
        <f>IF(COUNTIF('Required Materials'!$BE$4:$CH$43, $B426)&gt;0, $B426, "")</f>
        <v/>
      </c>
      <c r="Y426" s="9" t="str">
        <f t="shared" si="61"/>
        <v/>
      </c>
      <c r="Z426" s="9" t="str">
        <f t="shared" si="62"/>
        <v/>
      </c>
    </row>
    <row r="427" spans="1:26" x14ac:dyDescent="0.25">
      <c r="A427" s="24"/>
      <c r="B427" s="135"/>
      <c r="C427" s="136"/>
      <c r="D427" s="137"/>
      <c r="E427" s="138"/>
      <c r="F427" s="139"/>
      <c r="G427" s="140"/>
      <c r="H427" s="141"/>
      <c r="I427" s="118"/>
      <c r="J427" s="150" t="str">
        <f t="shared" si="54"/>
        <v/>
      </c>
      <c r="K427" s="24"/>
      <c r="M427" s="11" t="b">
        <f t="shared" si="55"/>
        <v>0</v>
      </c>
      <c r="N427" s="9" t="str">
        <f t="shared" si="56"/>
        <v/>
      </c>
      <c r="O427" s="9" t="str">
        <f t="shared" si="57"/>
        <v/>
      </c>
      <c r="P427" s="9" t="str">
        <f t="shared" si="58"/>
        <v/>
      </c>
      <c r="R427" s="9">
        <v>419</v>
      </c>
      <c r="T427" s="9" t="str">
        <f t="shared" si="59"/>
        <v/>
      </c>
      <c r="V427" s="9" t="str">
        <f t="shared" si="60"/>
        <v/>
      </c>
      <c r="X427" s="9" t="str">
        <f>IF(COUNTIF('Required Materials'!$BE$4:$CH$43, $B427)&gt;0, $B427, "")</f>
        <v/>
      </c>
      <c r="Y427" s="9" t="str">
        <f t="shared" si="61"/>
        <v/>
      </c>
      <c r="Z427" s="9" t="str">
        <f t="shared" si="62"/>
        <v/>
      </c>
    </row>
    <row r="428" spans="1:26" x14ac:dyDescent="0.25">
      <c r="A428" s="24"/>
      <c r="B428" s="135"/>
      <c r="C428" s="136"/>
      <c r="D428" s="137"/>
      <c r="E428" s="138"/>
      <c r="F428" s="139"/>
      <c r="G428" s="140"/>
      <c r="H428" s="141"/>
      <c r="I428" s="118"/>
      <c r="J428" s="150" t="str">
        <f t="shared" si="54"/>
        <v/>
      </c>
      <c r="K428" s="24"/>
      <c r="M428" s="11" t="b">
        <f t="shared" si="55"/>
        <v>0</v>
      </c>
      <c r="N428" s="9" t="str">
        <f t="shared" si="56"/>
        <v/>
      </c>
      <c r="O428" s="9" t="str">
        <f t="shared" si="57"/>
        <v/>
      </c>
      <c r="P428" s="9" t="str">
        <f t="shared" si="58"/>
        <v/>
      </c>
      <c r="R428" s="9">
        <v>420</v>
      </c>
      <c r="T428" s="9" t="str">
        <f t="shared" si="59"/>
        <v/>
      </c>
      <c r="V428" s="9" t="str">
        <f t="shared" si="60"/>
        <v/>
      </c>
      <c r="X428" s="9" t="str">
        <f>IF(COUNTIF('Required Materials'!$BE$4:$CH$43, $B428)&gt;0, $B428, "")</f>
        <v/>
      </c>
      <c r="Y428" s="9" t="str">
        <f t="shared" si="61"/>
        <v/>
      </c>
      <c r="Z428" s="9" t="str">
        <f t="shared" si="62"/>
        <v/>
      </c>
    </row>
    <row r="429" spans="1:26" x14ac:dyDescent="0.25">
      <c r="A429" s="24"/>
      <c r="B429" s="135"/>
      <c r="C429" s="136"/>
      <c r="D429" s="137"/>
      <c r="E429" s="138"/>
      <c r="F429" s="139"/>
      <c r="G429" s="140"/>
      <c r="H429" s="141"/>
      <c r="I429" s="118"/>
      <c r="J429" s="150" t="str">
        <f t="shared" si="54"/>
        <v/>
      </c>
      <c r="K429" s="24"/>
      <c r="M429" s="11" t="b">
        <f t="shared" si="55"/>
        <v>0</v>
      </c>
      <c r="N429" s="9" t="str">
        <f t="shared" si="56"/>
        <v/>
      </c>
      <c r="O429" s="9" t="str">
        <f t="shared" si="57"/>
        <v/>
      </c>
      <c r="P429" s="9" t="str">
        <f t="shared" si="58"/>
        <v/>
      </c>
      <c r="R429" s="9">
        <v>421</v>
      </c>
      <c r="T429" s="9" t="str">
        <f t="shared" si="59"/>
        <v/>
      </c>
      <c r="V429" s="9" t="str">
        <f t="shared" si="60"/>
        <v/>
      </c>
      <c r="X429" s="9" t="str">
        <f>IF(COUNTIF('Required Materials'!$BE$4:$CH$43, $B429)&gt;0, $B429, "")</f>
        <v/>
      </c>
      <c r="Y429" s="9" t="str">
        <f t="shared" si="61"/>
        <v/>
      </c>
      <c r="Z429" s="9" t="str">
        <f t="shared" si="62"/>
        <v/>
      </c>
    </row>
    <row r="430" spans="1:26" x14ac:dyDescent="0.25">
      <c r="A430" s="24"/>
      <c r="B430" s="135"/>
      <c r="C430" s="136"/>
      <c r="D430" s="137"/>
      <c r="E430" s="138"/>
      <c r="F430" s="139"/>
      <c r="G430" s="140"/>
      <c r="H430" s="141"/>
      <c r="I430" s="118"/>
      <c r="J430" s="150" t="str">
        <f t="shared" si="54"/>
        <v/>
      </c>
      <c r="K430" s="24"/>
      <c r="M430" s="11" t="b">
        <f t="shared" si="55"/>
        <v>0</v>
      </c>
      <c r="N430" s="9" t="str">
        <f t="shared" si="56"/>
        <v/>
      </c>
      <c r="O430" s="9" t="str">
        <f t="shared" si="57"/>
        <v/>
      </c>
      <c r="P430" s="9" t="str">
        <f t="shared" si="58"/>
        <v/>
      </c>
      <c r="R430" s="9">
        <v>422</v>
      </c>
      <c r="T430" s="9" t="str">
        <f t="shared" si="59"/>
        <v/>
      </c>
      <c r="V430" s="9" t="str">
        <f t="shared" si="60"/>
        <v/>
      </c>
      <c r="X430" s="9" t="str">
        <f>IF(COUNTIF('Required Materials'!$BE$4:$CH$43, $B430)&gt;0, $B430, "")</f>
        <v/>
      </c>
      <c r="Y430" s="9" t="str">
        <f t="shared" si="61"/>
        <v/>
      </c>
      <c r="Z430" s="9" t="str">
        <f t="shared" si="62"/>
        <v/>
      </c>
    </row>
    <row r="431" spans="1:26" x14ac:dyDescent="0.25">
      <c r="A431" s="24"/>
      <c r="B431" s="135"/>
      <c r="C431" s="136"/>
      <c r="D431" s="137"/>
      <c r="E431" s="138"/>
      <c r="F431" s="139"/>
      <c r="G431" s="140"/>
      <c r="H431" s="141"/>
      <c r="I431" s="118"/>
      <c r="J431" s="150" t="str">
        <f t="shared" si="54"/>
        <v/>
      </c>
      <c r="K431" s="24"/>
      <c r="M431" s="11" t="b">
        <f t="shared" si="55"/>
        <v>0</v>
      </c>
      <c r="N431" s="9" t="str">
        <f t="shared" si="56"/>
        <v/>
      </c>
      <c r="O431" s="9" t="str">
        <f t="shared" si="57"/>
        <v/>
      </c>
      <c r="P431" s="9" t="str">
        <f t="shared" si="58"/>
        <v/>
      </c>
      <c r="R431" s="9">
        <v>423</v>
      </c>
      <c r="T431" s="9" t="str">
        <f t="shared" si="59"/>
        <v/>
      </c>
      <c r="V431" s="9" t="str">
        <f t="shared" si="60"/>
        <v/>
      </c>
      <c r="X431" s="9" t="str">
        <f>IF(COUNTIF('Required Materials'!$BE$4:$CH$43, $B431)&gt;0, $B431, "")</f>
        <v/>
      </c>
      <c r="Y431" s="9" t="str">
        <f t="shared" si="61"/>
        <v/>
      </c>
      <c r="Z431" s="9" t="str">
        <f t="shared" si="62"/>
        <v/>
      </c>
    </row>
    <row r="432" spans="1:26" x14ac:dyDescent="0.25">
      <c r="A432" s="24"/>
      <c r="B432" s="135"/>
      <c r="C432" s="136"/>
      <c r="D432" s="137"/>
      <c r="E432" s="138"/>
      <c r="F432" s="139"/>
      <c r="G432" s="140"/>
      <c r="H432" s="141"/>
      <c r="I432" s="118"/>
      <c r="J432" s="150" t="str">
        <f t="shared" si="54"/>
        <v/>
      </c>
      <c r="K432" s="24"/>
      <c r="M432" s="11" t="b">
        <f t="shared" si="55"/>
        <v>0</v>
      </c>
      <c r="N432" s="9" t="str">
        <f t="shared" si="56"/>
        <v/>
      </c>
      <c r="O432" s="9" t="str">
        <f t="shared" si="57"/>
        <v/>
      </c>
      <c r="P432" s="9" t="str">
        <f t="shared" si="58"/>
        <v/>
      </c>
      <c r="R432" s="9">
        <v>424</v>
      </c>
      <c r="T432" s="9" t="str">
        <f t="shared" si="59"/>
        <v/>
      </c>
      <c r="V432" s="9" t="str">
        <f t="shared" si="60"/>
        <v/>
      </c>
      <c r="X432" s="9" t="str">
        <f>IF(COUNTIF('Required Materials'!$BE$4:$CH$43, $B432)&gt;0, $B432, "")</f>
        <v/>
      </c>
      <c r="Y432" s="9" t="str">
        <f t="shared" si="61"/>
        <v/>
      </c>
      <c r="Z432" s="9" t="str">
        <f t="shared" si="62"/>
        <v/>
      </c>
    </row>
    <row r="433" spans="1:26" x14ac:dyDescent="0.25">
      <c r="A433" s="24"/>
      <c r="B433" s="135"/>
      <c r="C433" s="136"/>
      <c r="D433" s="137"/>
      <c r="E433" s="138"/>
      <c r="F433" s="139"/>
      <c r="G433" s="140"/>
      <c r="H433" s="141"/>
      <c r="I433" s="118"/>
      <c r="J433" s="150" t="str">
        <f t="shared" si="54"/>
        <v/>
      </c>
      <c r="K433" s="24"/>
      <c r="M433" s="11" t="b">
        <f t="shared" si="55"/>
        <v>0</v>
      </c>
      <c r="N433" s="9" t="str">
        <f t="shared" si="56"/>
        <v/>
      </c>
      <c r="O433" s="9" t="str">
        <f t="shared" si="57"/>
        <v/>
      </c>
      <c r="P433" s="9" t="str">
        <f t="shared" si="58"/>
        <v/>
      </c>
      <c r="R433" s="9">
        <v>425</v>
      </c>
      <c r="T433" s="9" t="str">
        <f t="shared" si="59"/>
        <v/>
      </c>
      <c r="V433" s="9" t="str">
        <f t="shared" si="60"/>
        <v/>
      </c>
      <c r="X433" s="9" t="str">
        <f>IF(COUNTIF('Required Materials'!$BE$4:$CH$43, $B433)&gt;0, $B433, "")</f>
        <v/>
      </c>
      <c r="Y433" s="9" t="str">
        <f t="shared" si="61"/>
        <v/>
      </c>
      <c r="Z433" s="9" t="str">
        <f t="shared" si="62"/>
        <v/>
      </c>
    </row>
    <row r="434" spans="1:26" x14ac:dyDescent="0.25">
      <c r="A434" s="24"/>
      <c r="B434" s="135"/>
      <c r="C434" s="136"/>
      <c r="D434" s="137"/>
      <c r="E434" s="138"/>
      <c r="F434" s="139"/>
      <c r="G434" s="140"/>
      <c r="H434" s="141"/>
      <c r="I434" s="118"/>
      <c r="J434" s="150" t="str">
        <f t="shared" si="54"/>
        <v/>
      </c>
      <c r="K434" s="24"/>
      <c r="M434" s="11" t="b">
        <f t="shared" si="55"/>
        <v>0</v>
      </c>
      <c r="N434" s="9" t="str">
        <f t="shared" si="56"/>
        <v/>
      </c>
      <c r="O434" s="9" t="str">
        <f t="shared" si="57"/>
        <v/>
      </c>
      <c r="P434" s="9" t="str">
        <f t="shared" si="58"/>
        <v/>
      </c>
      <c r="R434" s="9">
        <v>426</v>
      </c>
      <c r="T434" s="9" t="str">
        <f t="shared" si="59"/>
        <v/>
      </c>
      <c r="V434" s="9" t="str">
        <f t="shared" si="60"/>
        <v/>
      </c>
      <c r="X434" s="9" t="str">
        <f>IF(COUNTIF('Required Materials'!$BE$4:$CH$43, $B434)&gt;0, $B434, "")</f>
        <v/>
      </c>
      <c r="Y434" s="9" t="str">
        <f t="shared" si="61"/>
        <v/>
      </c>
      <c r="Z434" s="9" t="str">
        <f t="shared" si="62"/>
        <v/>
      </c>
    </row>
    <row r="435" spans="1:26" x14ac:dyDescent="0.25">
      <c r="A435" s="24"/>
      <c r="B435" s="135"/>
      <c r="C435" s="136"/>
      <c r="D435" s="137"/>
      <c r="E435" s="138"/>
      <c r="F435" s="139"/>
      <c r="G435" s="140"/>
      <c r="H435" s="141"/>
      <c r="I435" s="118"/>
      <c r="J435" s="150" t="str">
        <f t="shared" si="54"/>
        <v/>
      </c>
      <c r="K435" s="24"/>
      <c r="M435" s="11" t="b">
        <f t="shared" si="55"/>
        <v>0</v>
      </c>
      <c r="N435" s="9" t="str">
        <f t="shared" si="56"/>
        <v/>
      </c>
      <c r="O435" s="9" t="str">
        <f t="shared" si="57"/>
        <v/>
      </c>
      <c r="P435" s="9" t="str">
        <f t="shared" si="58"/>
        <v/>
      </c>
      <c r="R435" s="9">
        <v>427</v>
      </c>
      <c r="T435" s="9" t="str">
        <f t="shared" si="59"/>
        <v/>
      </c>
      <c r="V435" s="9" t="str">
        <f t="shared" si="60"/>
        <v/>
      </c>
      <c r="X435" s="9" t="str">
        <f>IF(COUNTIF('Required Materials'!$BE$4:$CH$43, $B435)&gt;0, $B435, "")</f>
        <v/>
      </c>
      <c r="Y435" s="9" t="str">
        <f t="shared" si="61"/>
        <v/>
      </c>
      <c r="Z435" s="9" t="str">
        <f t="shared" si="62"/>
        <v/>
      </c>
    </row>
    <row r="436" spans="1:26" x14ac:dyDescent="0.25">
      <c r="A436" s="24"/>
      <c r="B436" s="135"/>
      <c r="C436" s="136"/>
      <c r="D436" s="137"/>
      <c r="E436" s="138"/>
      <c r="F436" s="139"/>
      <c r="G436" s="140"/>
      <c r="H436" s="141"/>
      <c r="I436" s="118"/>
      <c r="J436" s="150" t="str">
        <f t="shared" si="54"/>
        <v/>
      </c>
      <c r="K436" s="24"/>
      <c r="M436" s="11" t="b">
        <f t="shared" si="55"/>
        <v>0</v>
      </c>
      <c r="N436" s="9" t="str">
        <f t="shared" si="56"/>
        <v/>
      </c>
      <c r="O436" s="9" t="str">
        <f t="shared" si="57"/>
        <v/>
      </c>
      <c r="P436" s="9" t="str">
        <f t="shared" si="58"/>
        <v/>
      </c>
      <c r="R436" s="9">
        <v>428</v>
      </c>
      <c r="T436" s="9" t="str">
        <f t="shared" si="59"/>
        <v/>
      </c>
      <c r="V436" s="9" t="str">
        <f t="shared" si="60"/>
        <v/>
      </c>
      <c r="X436" s="9" t="str">
        <f>IF(COUNTIF('Required Materials'!$BE$4:$CH$43, $B436)&gt;0, $B436, "")</f>
        <v/>
      </c>
      <c r="Y436" s="9" t="str">
        <f t="shared" si="61"/>
        <v/>
      </c>
      <c r="Z436" s="9" t="str">
        <f t="shared" si="62"/>
        <v/>
      </c>
    </row>
    <row r="437" spans="1:26" x14ac:dyDescent="0.25">
      <c r="A437" s="24"/>
      <c r="B437" s="135"/>
      <c r="C437" s="136"/>
      <c r="D437" s="137"/>
      <c r="E437" s="138"/>
      <c r="F437" s="139"/>
      <c r="G437" s="140"/>
      <c r="H437" s="141"/>
      <c r="I437" s="118"/>
      <c r="J437" s="150" t="str">
        <f t="shared" si="54"/>
        <v/>
      </c>
      <c r="K437" s="24"/>
      <c r="M437" s="11" t="b">
        <f t="shared" si="55"/>
        <v>0</v>
      </c>
      <c r="N437" s="9" t="str">
        <f t="shared" si="56"/>
        <v/>
      </c>
      <c r="O437" s="9" t="str">
        <f t="shared" si="57"/>
        <v/>
      </c>
      <c r="P437" s="9" t="str">
        <f t="shared" si="58"/>
        <v/>
      </c>
      <c r="R437" s="9">
        <v>429</v>
      </c>
      <c r="T437" s="9" t="str">
        <f t="shared" si="59"/>
        <v/>
      </c>
      <c r="V437" s="9" t="str">
        <f t="shared" si="60"/>
        <v/>
      </c>
      <c r="X437" s="9" t="str">
        <f>IF(COUNTIF('Required Materials'!$BE$4:$CH$43, $B437)&gt;0, $B437, "")</f>
        <v/>
      </c>
      <c r="Y437" s="9" t="str">
        <f t="shared" si="61"/>
        <v/>
      </c>
      <c r="Z437" s="9" t="str">
        <f t="shared" si="62"/>
        <v/>
      </c>
    </row>
    <row r="438" spans="1:26" x14ac:dyDescent="0.25">
      <c r="A438" s="24"/>
      <c r="B438" s="135"/>
      <c r="C438" s="136"/>
      <c r="D438" s="137"/>
      <c r="E438" s="138"/>
      <c r="F438" s="139"/>
      <c r="G438" s="140"/>
      <c r="H438" s="141"/>
      <c r="I438" s="118"/>
      <c r="J438" s="150" t="str">
        <f t="shared" si="54"/>
        <v/>
      </c>
      <c r="K438" s="24"/>
      <c r="M438" s="11" t="b">
        <f t="shared" si="55"/>
        <v>0</v>
      </c>
      <c r="N438" s="9" t="str">
        <f t="shared" si="56"/>
        <v/>
      </c>
      <c r="O438" s="9" t="str">
        <f t="shared" si="57"/>
        <v/>
      </c>
      <c r="P438" s="9" t="str">
        <f t="shared" si="58"/>
        <v/>
      </c>
      <c r="R438" s="9">
        <v>430</v>
      </c>
      <c r="T438" s="9" t="str">
        <f t="shared" si="59"/>
        <v/>
      </c>
      <c r="V438" s="9" t="str">
        <f t="shared" si="60"/>
        <v/>
      </c>
      <c r="X438" s="9" t="str">
        <f>IF(COUNTIF('Required Materials'!$BE$4:$CH$43, $B438)&gt;0, $B438, "")</f>
        <v/>
      </c>
      <c r="Y438" s="9" t="str">
        <f t="shared" si="61"/>
        <v/>
      </c>
      <c r="Z438" s="9" t="str">
        <f t="shared" si="62"/>
        <v/>
      </c>
    </row>
    <row r="439" spans="1:26" x14ac:dyDescent="0.25">
      <c r="A439" s="24"/>
      <c r="B439" s="135"/>
      <c r="C439" s="136"/>
      <c r="D439" s="137"/>
      <c r="E439" s="138"/>
      <c r="F439" s="139"/>
      <c r="G439" s="140"/>
      <c r="H439" s="141"/>
      <c r="I439" s="118"/>
      <c r="J439" s="150" t="str">
        <f t="shared" si="54"/>
        <v/>
      </c>
      <c r="K439" s="24"/>
      <c r="M439" s="11" t="b">
        <f t="shared" si="55"/>
        <v>0</v>
      </c>
      <c r="N439" s="9" t="str">
        <f t="shared" si="56"/>
        <v/>
      </c>
      <c r="O439" s="9" t="str">
        <f t="shared" si="57"/>
        <v/>
      </c>
      <c r="P439" s="9" t="str">
        <f t="shared" si="58"/>
        <v/>
      </c>
      <c r="R439" s="9">
        <v>431</v>
      </c>
      <c r="T439" s="9" t="str">
        <f t="shared" si="59"/>
        <v/>
      </c>
      <c r="V439" s="9" t="str">
        <f t="shared" si="60"/>
        <v/>
      </c>
      <c r="X439" s="9" t="str">
        <f>IF(COUNTIF('Required Materials'!$BE$4:$CH$43, $B439)&gt;0, $B439, "")</f>
        <v/>
      </c>
      <c r="Y439" s="9" t="str">
        <f t="shared" si="61"/>
        <v/>
      </c>
      <c r="Z439" s="9" t="str">
        <f t="shared" si="62"/>
        <v/>
      </c>
    </row>
    <row r="440" spans="1:26" x14ac:dyDescent="0.25">
      <c r="A440" s="24"/>
      <c r="B440" s="135"/>
      <c r="C440" s="136"/>
      <c r="D440" s="137"/>
      <c r="E440" s="138"/>
      <c r="F440" s="139"/>
      <c r="G440" s="140"/>
      <c r="H440" s="141"/>
      <c r="I440" s="118"/>
      <c r="J440" s="150" t="str">
        <f t="shared" si="54"/>
        <v/>
      </c>
      <c r="K440" s="24"/>
      <c r="M440" s="11" t="b">
        <f t="shared" si="55"/>
        <v>0</v>
      </c>
      <c r="N440" s="9" t="str">
        <f t="shared" si="56"/>
        <v/>
      </c>
      <c r="O440" s="9" t="str">
        <f t="shared" si="57"/>
        <v/>
      </c>
      <c r="P440" s="9" t="str">
        <f t="shared" si="58"/>
        <v/>
      </c>
      <c r="R440" s="9">
        <v>432</v>
      </c>
      <c r="T440" s="9" t="str">
        <f t="shared" si="59"/>
        <v/>
      </c>
      <c r="V440" s="9" t="str">
        <f t="shared" si="60"/>
        <v/>
      </c>
      <c r="X440" s="9" t="str">
        <f>IF(COUNTIF('Required Materials'!$BE$4:$CH$43, $B440)&gt;0, $B440, "")</f>
        <v/>
      </c>
      <c r="Y440" s="9" t="str">
        <f t="shared" si="61"/>
        <v/>
      </c>
      <c r="Z440" s="9" t="str">
        <f t="shared" si="62"/>
        <v/>
      </c>
    </row>
    <row r="441" spans="1:26" x14ac:dyDescent="0.25">
      <c r="A441" s="24"/>
      <c r="B441" s="135"/>
      <c r="C441" s="136"/>
      <c r="D441" s="137"/>
      <c r="E441" s="138"/>
      <c r="F441" s="139"/>
      <c r="G441" s="140"/>
      <c r="H441" s="141"/>
      <c r="I441" s="118"/>
      <c r="J441" s="150" t="str">
        <f t="shared" si="54"/>
        <v/>
      </c>
      <c r="K441" s="24"/>
      <c r="M441" s="11" t="b">
        <f t="shared" si="55"/>
        <v>0</v>
      </c>
      <c r="N441" s="9" t="str">
        <f t="shared" si="56"/>
        <v/>
      </c>
      <c r="O441" s="9" t="str">
        <f t="shared" si="57"/>
        <v/>
      </c>
      <c r="P441" s="9" t="str">
        <f t="shared" si="58"/>
        <v/>
      </c>
      <c r="R441" s="9">
        <v>433</v>
      </c>
      <c r="T441" s="9" t="str">
        <f t="shared" si="59"/>
        <v/>
      </c>
      <c r="V441" s="9" t="str">
        <f t="shared" si="60"/>
        <v/>
      </c>
      <c r="X441" s="9" t="str">
        <f>IF(COUNTIF('Required Materials'!$BE$4:$CH$43, $B441)&gt;0, $B441, "")</f>
        <v/>
      </c>
      <c r="Y441" s="9" t="str">
        <f t="shared" si="61"/>
        <v/>
      </c>
      <c r="Z441" s="9" t="str">
        <f t="shared" si="62"/>
        <v/>
      </c>
    </row>
    <row r="442" spans="1:26" x14ac:dyDescent="0.25">
      <c r="A442" s="24"/>
      <c r="B442" s="135"/>
      <c r="C442" s="136"/>
      <c r="D442" s="137"/>
      <c r="E442" s="138"/>
      <c r="F442" s="139"/>
      <c r="G442" s="140"/>
      <c r="H442" s="141"/>
      <c r="I442" s="118"/>
      <c r="J442" s="150" t="str">
        <f t="shared" si="54"/>
        <v/>
      </c>
      <c r="K442" s="24"/>
      <c r="M442" s="11" t="b">
        <f t="shared" si="55"/>
        <v>0</v>
      </c>
      <c r="N442" s="9" t="str">
        <f t="shared" si="56"/>
        <v/>
      </c>
      <c r="O442" s="9" t="str">
        <f t="shared" si="57"/>
        <v/>
      </c>
      <c r="P442" s="9" t="str">
        <f t="shared" si="58"/>
        <v/>
      </c>
      <c r="R442" s="9">
        <v>434</v>
      </c>
      <c r="T442" s="9" t="str">
        <f t="shared" si="59"/>
        <v/>
      </c>
      <c r="V442" s="9" t="str">
        <f t="shared" si="60"/>
        <v/>
      </c>
      <c r="X442" s="9" t="str">
        <f>IF(COUNTIF('Required Materials'!$BE$4:$CH$43, $B442)&gt;0, $B442, "")</f>
        <v/>
      </c>
      <c r="Y442" s="9" t="str">
        <f t="shared" si="61"/>
        <v/>
      </c>
      <c r="Z442" s="9" t="str">
        <f t="shared" si="62"/>
        <v/>
      </c>
    </row>
    <row r="443" spans="1:26" x14ac:dyDescent="0.25">
      <c r="A443" s="24"/>
      <c r="B443" s="135"/>
      <c r="C443" s="136"/>
      <c r="D443" s="137"/>
      <c r="E443" s="138"/>
      <c r="F443" s="139"/>
      <c r="G443" s="140"/>
      <c r="H443" s="141"/>
      <c r="I443" s="118"/>
      <c r="J443" s="150" t="str">
        <f t="shared" si="54"/>
        <v/>
      </c>
      <c r="K443" s="24"/>
      <c r="M443" s="11" t="b">
        <f t="shared" si="55"/>
        <v>0</v>
      </c>
      <c r="N443" s="9" t="str">
        <f t="shared" si="56"/>
        <v/>
      </c>
      <c r="O443" s="9" t="str">
        <f t="shared" si="57"/>
        <v/>
      </c>
      <c r="P443" s="9" t="str">
        <f t="shared" si="58"/>
        <v/>
      </c>
      <c r="R443" s="9">
        <v>435</v>
      </c>
      <c r="T443" s="9" t="str">
        <f t="shared" si="59"/>
        <v/>
      </c>
      <c r="V443" s="9" t="str">
        <f t="shared" si="60"/>
        <v/>
      </c>
      <c r="X443" s="9" t="str">
        <f>IF(COUNTIF('Required Materials'!$BE$4:$CH$43, $B443)&gt;0, $B443, "")</f>
        <v/>
      </c>
      <c r="Y443" s="9" t="str">
        <f t="shared" si="61"/>
        <v/>
      </c>
      <c r="Z443" s="9" t="str">
        <f t="shared" si="62"/>
        <v/>
      </c>
    </row>
    <row r="444" spans="1:26" x14ac:dyDescent="0.25">
      <c r="A444" s="24"/>
      <c r="B444" s="135"/>
      <c r="C444" s="136"/>
      <c r="D444" s="137"/>
      <c r="E444" s="138"/>
      <c r="F444" s="139"/>
      <c r="G444" s="140"/>
      <c r="H444" s="141"/>
      <c r="I444" s="118"/>
      <c r="J444" s="150" t="str">
        <f t="shared" si="54"/>
        <v/>
      </c>
      <c r="K444" s="24"/>
      <c r="M444" s="11" t="b">
        <f t="shared" si="55"/>
        <v>0</v>
      </c>
      <c r="N444" s="9" t="str">
        <f t="shared" si="56"/>
        <v/>
      </c>
      <c r="O444" s="9" t="str">
        <f t="shared" si="57"/>
        <v/>
      </c>
      <c r="P444" s="9" t="str">
        <f t="shared" si="58"/>
        <v/>
      </c>
      <c r="R444" s="9">
        <v>436</v>
      </c>
      <c r="T444" s="9" t="str">
        <f t="shared" si="59"/>
        <v/>
      </c>
      <c r="V444" s="9" t="str">
        <f t="shared" si="60"/>
        <v/>
      </c>
      <c r="X444" s="9" t="str">
        <f>IF(COUNTIF('Required Materials'!$BE$4:$CH$43, $B444)&gt;0, $B444, "")</f>
        <v/>
      </c>
      <c r="Y444" s="9" t="str">
        <f t="shared" si="61"/>
        <v/>
      </c>
      <c r="Z444" s="9" t="str">
        <f t="shared" si="62"/>
        <v/>
      </c>
    </row>
    <row r="445" spans="1:26" x14ac:dyDescent="0.25">
      <c r="A445" s="24"/>
      <c r="B445" s="135"/>
      <c r="C445" s="136"/>
      <c r="D445" s="137"/>
      <c r="E445" s="138"/>
      <c r="F445" s="139"/>
      <c r="G445" s="140"/>
      <c r="H445" s="141"/>
      <c r="I445" s="118"/>
      <c r="J445" s="150" t="str">
        <f t="shared" si="54"/>
        <v/>
      </c>
      <c r="K445" s="24"/>
      <c r="M445" s="11" t="b">
        <f t="shared" si="55"/>
        <v>0</v>
      </c>
      <c r="N445" s="9" t="str">
        <f t="shared" si="56"/>
        <v/>
      </c>
      <c r="O445" s="9" t="str">
        <f t="shared" si="57"/>
        <v/>
      </c>
      <c r="P445" s="9" t="str">
        <f t="shared" si="58"/>
        <v/>
      </c>
      <c r="R445" s="9">
        <v>437</v>
      </c>
      <c r="T445" s="9" t="str">
        <f t="shared" si="59"/>
        <v/>
      </c>
      <c r="V445" s="9" t="str">
        <f t="shared" si="60"/>
        <v/>
      </c>
      <c r="X445" s="9" t="str">
        <f>IF(COUNTIF('Required Materials'!$BE$4:$CH$43, $B445)&gt;0, $B445, "")</f>
        <v/>
      </c>
      <c r="Y445" s="9" t="str">
        <f t="shared" si="61"/>
        <v/>
      </c>
      <c r="Z445" s="9" t="str">
        <f t="shared" si="62"/>
        <v/>
      </c>
    </row>
    <row r="446" spans="1:26" x14ac:dyDescent="0.25">
      <c r="A446" s="24"/>
      <c r="B446" s="135"/>
      <c r="C446" s="136"/>
      <c r="D446" s="137"/>
      <c r="E446" s="138"/>
      <c r="F446" s="139"/>
      <c r="G446" s="140"/>
      <c r="H446" s="141"/>
      <c r="I446" s="118"/>
      <c r="J446" s="150" t="str">
        <f t="shared" si="54"/>
        <v/>
      </c>
      <c r="K446" s="24"/>
      <c r="M446" s="11" t="b">
        <f t="shared" si="55"/>
        <v>0</v>
      </c>
      <c r="N446" s="9" t="str">
        <f t="shared" si="56"/>
        <v/>
      </c>
      <c r="O446" s="9" t="str">
        <f t="shared" si="57"/>
        <v/>
      </c>
      <c r="P446" s="9" t="str">
        <f t="shared" si="58"/>
        <v/>
      </c>
      <c r="R446" s="9">
        <v>438</v>
      </c>
      <c r="T446" s="9" t="str">
        <f t="shared" si="59"/>
        <v/>
      </c>
      <c r="V446" s="9" t="str">
        <f t="shared" si="60"/>
        <v/>
      </c>
      <c r="X446" s="9" t="str">
        <f>IF(COUNTIF('Required Materials'!$BE$4:$CH$43, $B446)&gt;0, $B446, "")</f>
        <v/>
      </c>
      <c r="Y446" s="9" t="str">
        <f t="shared" si="61"/>
        <v/>
      </c>
      <c r="Z446" s="9" t="str">
        <f t="shared" si="62"/>
        <v/>
      </c>
    </row>
    <row r="447" spans="1:26" x14ac:dyDescent="0.25">
      <c r="A447" s="24"/>
      <c r="B447" s="135"/>
      <c r="C447" s="136"/>
      <c r="D447" s="137"/>
      <c r="E447" s="138"/>
      <c r="F447" s="139"/>
      <c r="G447" s="140"/>
      <c r="H447" s="141"/>
      <c r="I447" s="118"/>
      <c r="J447" s="150" t="str">
        <f t="shared" si="54"/>
        <v/>
      </c>
      <c r="K447" s="24"/>
      <c r="M447" s="11" t="b">
        <f t="shared" si="55"/>
        <v>0</v>
      </c>
      <c r="N447" s="9" t="str">
        <f t="shared" si="56"/>
        <v/>
      </c>
      <c r="O447" s="9" t="str">
        <f t="shared" si="57"/>
        <v/>
      </c>
      <c r="P447" s="9" t="str">
        <f t="shared" si="58"/>
        <v/>
      </c>
      <c r="R447" s="9">
        <v>439</v>
      </c>
      <c r="T447" s="9" t="str">
        <f t="shared" si="59"/>
        <v/>
      </c>
      <c r="V447" s="9" t="str">
        <f t="shared" si="60"/>
        <v/>
      </c>
      <c r="X447" s="9" t="str">
        <f>IF(COUNTIF('Required Materials'!$BE$4:$CH$43, $B447)&gt;0, $B447, "")</f>
        <v/>
      </c>
      <c r="Y447" s="9" t="str">
        <f t="shared" si="61"/>
        <v/>
      </c>
      <c r="Z447" s="9" t="str">
        <f t="shared" si="62"/>
        <v/>
      </c>
    </row>
    <row r="448" spans="1:26" x14ac:dyDescent="0.25">
      <c r="A448" s="24"/>
      <c r="B448" s="135"/>
      <c r="C448" s="136"/>
      <c r="D448" s="137"/>
      <c r="E448" s="138"/>
      <c r="F448" s="139"/>
      <c r="G448" s="140"/>
      <c r="H448" s="141"/>
      <c r="I448" s="118"/>
      <c r="J448" s="150" t="str">
        <f t="shared" si="54"/>
        <v/>
      </c>
      <c r="K448" s="24"/>
      <c r="M448" s="11" t="b">
        <f t="shared" si="55"/>
        <v>0</v>
      </c>
      <c r="N448" s="9" t="str">
        <f t="shared" si="56"/>
        <v/>
      </c>
      <c r="O448" s="9" t="str">
        <f t="shared" si="57"/>
        <v/>
      </c>
      <c r="P448" s="9" t="str">
        <f t="shared" si="58"/>
        <v/>
      </c>
      <c r="R448" s="9">
        <v>440</v>
      </c>
      <c r="T448" s="9" t="str">
        <f t="shared" si="59"/>
        <v/>
      </c>
      <c r="V448" s="9" t="str">
        <f t="shared" si="60"/>
        <v/>
      </c>
      <c r="X448" s="9" t="str">
        <f>IF(COUNTIF('Required Materials'!$BE$4:$CH$43, $B448)&gt;0, $B448, "")</f>
        <v/>
      </c>
      <c r="Y448" s="9" t="str">
        <f t="shared" si="61"/>
        <v/>
      </c>
      <c r="Z448" s="9" t="str">
        <f t="shared" si="62"/>
        <v/>
      </c>
    </row>
    <row r="449" spans="1:26" x14ac:dyDescent="0.25">
      <c r="A449" s="24"/>
      <c r="B449" s="135"/>
      <c r="C449" s="136"/>
      <c r="D449" s="137"/>
      <c r="E449" s="138"/>
      <c r="F449" s="139"/>
      <c r="G449" s="140"/>
      <c r="H449" s="141"/>
      <c r="I449" s="118"/>
      <c r="J449" s="150" t="str">
        <f t="shared" si="54"/>
        <v/>
      </c>
      <c r="K449" s="24"/>
      <c r="M449" s="11" t="b">
        <f t="shared" si="55"/>
        <v>0</v>
      </c>
      <c r="N449" s="9" t="str">
        <f t="shared" si="56"/>
        <v/>
      </c>
      <c r="O449" s="9" t="str">
        <f t="shared" si="57"/>
        <v/>
      </c>
      <c r="P449" s="9" t="str">
        <f t="shared" si="58"/>
        <v/>
      </c>
      <c r="R449" s="9">
        <v>441</v>
      </c>
      <c r="T449" s="9" t="str">
        <f t="shared" si="59"/>
        <v/>
      </c>
      <c r="V449" s="9" t="str">
        <f t="shared" si="60"/>
        <v/>
      </c>
      <c r="X449" s="9" t="str">
        <f>IF(COUNTIF('Required Materials'!$BE$4:$CH$43, $B449)&gt;0, $B449, "")</f>
        <v/>
      </c>
      <c r="Y449" s="9" t="str">
        <f t="shared" si="61"/>
        <v/>
      </c>
      <c r="Z449" s="9" t="str">
        <f t="shared" si="62"/>
        <v/>
      </c>
    </row>
    <row r="450" spans="1:26" x14ac:dyDescent="0.25">
      <c r="A450" s="24"/>
      <c r="B450" s="135"/>
      <c r="C450" s="136"/>
      <c r="D450" s="137"/>
      <c r="E450" s="138"/>
      <c r="F450" s="139"/>
      <c r="G450" s="140"/>
      <c r="H450" s="141"/>
      <c r="I450" s="118"/>
      <c r="J450" s="150" t="str">
        <f t="shared" si="54"/>
        <v/>
      </c>
      <c r="K450" s="24"/>
      <c r="M450" s="11" t="b">
        <f t="shared" si="55"/>
        <v>0</v>
      </c>
      <c r="N450" s="9" t="str">
        <f t="shared" si="56"/>
        <v/>
      </c>
      <c r="O450" s="9" t="str">
        <f t="shared" si="57"/>
        <v/>
      </c>
      <c r="P450" s="9" t="str">
        <f t="shared" si="58"/>
        <v/>
      </c>
      <c r="R450" s="9">
        <v>442</v>
      </c>
      <c r="T450" s="9" t="str">
        <f t="shared" si="59"/>
        <v/>
      </c>
      <c r="V450" s="9" t="str">
        <f t="shared" si="60"/>
        <v/>
      </c>
      <c r="X450" s="9" t="str">
        <f>IF(COUNTIF('Required Materials'!$BE$4:$CH$43, $B450)&gt;0, $B450, "")</f>
        <v/>
      </c>
      <c r="Y450" s="9" t="str">
        <f t="shared" si="61"/>
        <v/>
      </c>
      <c r="Z450" s="9" t="str">
        <f t="shared" si="62"/>
        <v/>
      </c>
    </row>
    <row r="451" spans="1:26" x14ac:dyDescent="0.25">
      <c r="A451" s="24"/>
      <c r="B451" s="135"/>
      <c r="C451" s="136"/>
      <c r="D451" s="137"/>
      <c r="E451" s="138"/>
      <c r="F451" s="139"/>
      <c r="G451" s="140"/>
      <c r="H451" s="141"/>
      <c r="I451" s="118"/>
      <c r="J451" s="150" t="str">
        <f t="shared" si="54"/>
        <v/>
      </c>
      <c r="K451" s="24"/>
      <c r="M451" s="11" t="b">
        <f t="shared" si="55"/>
        <v>0</v>
      </c>
      <c r="N451" s="9" t="str">
        <f t="shared" si="56"/>
        <v/>
      </c>
      <c r="O451" s="9" t="str">
        <f t="shared" si="57"/>
        <v/>
      </c>
      <c r="P451" s="9" t="str">
        <f t="shared" si="58"/>
        <v/>
      </c>
      <c r="R451" s="9">
        <v>443</v>
      </c>
      <c r="T451" s="9" t="str">
        <f t="shared" si="59"/>
        <v/>
      </c>
      <c r="V451" s="9" t="str">
        <f t="shared" si="60"/>
        <v/>
      </c>
      <c r="X451" s="9" t="str">
        <f>IF(COUNTIF('Required Materials'!$BE$4:$CH$43, $B451)&gt;0, $B451, "")</f>
        <v/>
      </c>
      <c r="Y451" s="9" t="str">
        <f t="shared" si="61"/>
        <v/>
      </c>
      <c r="Z451" s="9" t="str">
        <f t="shared" si="62"/>
        <v/>
      </c>
    </row>
    <row r="452" spans="1:26" x14ac:dyDescent="0.25">
      <c r="A452" s="24"/>
      <c r="B452" s="135"/>
      <c r="C452" s="136"/>
      <c r="D452" s="137"/>
      <c r="E452" s="138"/>
      <c r="F452" s="139"/>
      <c r="G452" s="140"/>
      <c r="H452" s="141"/>
      <c r="I452" s="118"/>
      <c r="J452" s="150" t="str">
        <f t="shared" si="54"/>
        <v/>
      </c>
      <c r="K452" s="24"/>
      <c r="M452" s="11" t="b">
        <f t="shared" si="55"/>
        <v>0</v>
      </c>
      <c r="N452" s="9" t="str">
        <f t="shared" si="56"/>
        <v/>
      </c>
      <c r="O452" s="9" t="str">
        <f t="shared" si="57"/>
        <v/>
      </c>
      <c r="P452" s="9" t="str">
        <f t="shared" si="58"/>
        <v/>
      </c>
      <c r="R452" s="9">
        <v>444</v>
      </c>
      <c r="T452" s="9" t="str">
        <f t="shared" si="59"/>
        <v/>
      </c>
      <c r="V452" s="9" t="str">
        <f t="shared" si="60"/>
        <v/>
      </c>
      <c r="X452" s="9" t="str">
        <f>IF(COUNTIF('Required Materials'!$BE$4:$CH$43, $B452)&gt;0, $B452, "")</f>
        <v/>
      </c>
      <c r="Y452" s="9" t="str">
        <f t="shared" si="61"/>
        <v/>
      </c>
      <c r="Z452" s="9" t="str">
        <f t="shared" si="62"/>
        <v/>
      </c>
    </row>
    <row r="453" spans="1:26" x14ac:dyDescent="0.25">
      <c r="A453" s="24"/>
      <c r="B453" s="135"/>
      <c r="C453" s="136"/>
      <c r="D453" s="137"/>
      <c r="E453" s="138"/>
      <c r="F453" s="139"/>
      <c r="G453" s="140"/>
      <c r="H453" s="141"/>
      <c r="I453" s="118"/>
      <c r="J453" s="150" t="str">
        <f t="shared" si="54"/>
        <v/>
      </c>
      <c r="K453" s="24"/>
      <c r="M453" s="11" t="b">
        <f t="shared" si="55"/>
        <v>0</v>
      </c>
      <c r="N453" s="9" t="str">
        <f t="shared" si="56"/>
        <v/>
      </c>
      <c r="O453" s="9" t="str">
        <f t="shared" si="57"/>
        <v/>
      </c>
      <c r="P453" s="9" t="str">
        <f t="shared" si="58"/>
        <v/>
      </c>
      <c r="R453" s="9">
        <v>445</v>
      </c>
      <c r="T453" s="9" t="str">
        <f t="shared" si="59"/>
        <v/>
      </c>
      <c r="V453" s="9" t="str">
        <f t="shared" si="60"/>
        <v/>
      </c>
      <c r="X453" s="9" t="str">
        <f>IF(COUNTIF('Required Materials'!$BE$4:$CH$43, $B453)&gt;0, $B453, "")</f>
        <v/>
      </c>
      <c r="Y453" s="9" t="str">
        <f t="shared" si="61"/>
        <v/>
      </c>
      <c r="Z453" s="9" t="str">
        <f t="shared" si="62"/>
        <v/>
      </c>
    </row>
    <row r="454" spans="1:26" x14ac:dyDescent="0.25">
      <c r="A454" s="24"/>
      <c r="B454" s="135"/>
      <c r="C454" s="136"/>
      <c r="D454" s="137"/>
      <c r="E454" s="138"/>
      <c r="F454" s="139"/>
      <c r="G454" s="140"/>
      <c r="H454" s="141"/>
      <c r="I454" s="118"/>
      <c r="J454" s="150" t="str">
        <f t="shared" si="54"/>
        <v/>
      </c>
      <c r="K454" s="24"/>
      <c r="M454" s="11" t="b">
        <f t="shared" si="55"/>
        <v>0</v>
      </c>
      <c r="N454" s="9" t="str">
        <f t="shared" si="56"/>
        <v/>
      </c>
      <c r="O454" s="9" t="str">
        <f t="shared" si="57"/>
        <v/>
      </c>
      <c r="P454" s="9" t="str">
        <f t="shared" si="58"/>
        <v/>
      </c>
      <c r="R454" s="9">
        <v>446</v>
      </c>
      <c r="T454" s="9" t="str">
        <f t="shared" si="59"/>
        <v/>
      </c>
      <c r="V454" s="9" t="str">
        <f t="shared" si="60"/>
        <v/>
      </c>
      <c r="X454" s="9" t="str">
        <f>IF(COUNTIF('Required Materials'!$BE$4:$CH$43, $B454)&gt;0, $B454, "")</f>
        <v/>
      </c>
      <c r="Y454" s="9" t="str">
        <f t="shared" si="61"/>
        <v/>
      </c>
      <c r="Z454" s="9" t="str">
        <f t="shared" si="62"/>
        <v/>
      </c>
    </row>
    <row r="455" spans="1:26" x14ac:dyDescent="0.25">
      <c r="A455" s="24"/>
      <c r="B455" s="135"/>
      <c r="C455" s="136"/>
      <c r="D455" s="137"/>
      <c r="E455" s="138"/>
      <c r="F455" s="139"/>
      <c r="G455" s="140"/>
      <c r="H455" s="141"/>
      <c r="I455" s="118"/>
      <c r="J455" s="150" t="str">
        <f t="shared" si="54"/>
        <v/>
      </c>
      <c r="K455" s="24"/>
      <c r="M455" s="11" t="b">
        <f t="shared" si="55"/>
        <v>0</v>
      </c>
      <c r="N455" s="9" t="str">
        <f t="shared" si="56"/>
        <v/>
      </c>
      <c r="O455" s="9" t="str">
        <f t="shared" si="57"/>
        <v/>
      </c>
      <c r="P455" s="9" t="str">
        <f t="shared" si="58"/>
        <v/>
      </c>
      <c r="R455" s="9">
        <v>447</v>
      </c>
      <c r="T455" s="9" t="str">
        <f t="shared" si="59"/>
        <v/>
      </c>
      <c r="V455" s="9" t="str">
        <f t="shared" si="60"/>
        <v/>
      </c>
      <c r="X455" s="9" t="str">
        <f>IF(COUNTIF('Required Materials'!$BE$4:$CH$43, $B455)&gt;0, $B455, "")</f>
        <v/>
      </c>
      <c r="Y455" s="9" t="str">
        <f t="shared" si="61"/>
        <v/>
      </c>
      <c r="Z455" s="9" t="str">
        <f t="shared" si="62"/>
        <v/>
      </c>
    </row>
    <row r="456" spans="1:26" x14ac:dyDescent="0.25">
      <c r="A456" s="24"/>
      <c r="B456" s="135"/>
      <c r="C456" s="136"/>
      <c r="D456" s="137"/>
      <c r="E456" s="138"/>
      <c r="F456" s="139"/>
      <c r="G456" s="140"/>
      <c r="H456" s="141"/>
      <c r="I456" s="118"/>
      <c r="J456" s="150" t="str">
        <f t="shared" si="54"/>
        <v/>
      </c>
      <c r="K456" s="24"/>
      <c r="M456" s="11" t="b">
        <f t="shared" si="55"/>
        <v>0</v>
      </c>
      <c r="N456" s="9" t="str">
        <f t="shared" si="56"/>
        <v/>
      </c>
      <c r="O456" s="9" t="str">
        <f t="shared" si="57"/>
        <v/>
      </c>
      <c r="P456" s="9" t="str">
        <f t="shared" si="58"/>
        <v/>
      </c>
      <c r="R456" s="9">
        <v>448</v>
      </c>
      <c r="T456" s="9" t="str">
        <f t="shared" si="59"/>
        <v/>
      </c>
      <c r="V456" s="9" t="str">
        <f t="shared" si="60"/>
        <v/>
      </c>
      <c r="X456" s="9" t="str">
        <f>IF(COUNTIF('Required Materials'!$BE$4:$CH$43, $B456)&gt;0, $B456, "")</f>
        <v/>
      </c>
      <c r="Y456" s="9" t="str">
        <f t="shared" si="61"/>
        <v/>
      </c>
      <c r="Z456" s="9" t="str">
        <f t="shared" si="62"/>
        <v/>
      </c>
    </row>
    <row r="457" spans="1:26" x14ac:dyDescent="0.25">
      <c r="A457" s="24"/>
      <c r="B457" s="135"/>
      <c r="C457" s="136"/>
      <c r="D457" s="137"/>
      <c r="E457" s="138"/>
      <c r="F457" s="139"/>
      <c r="G457" s="140"/>
      <c r="H457" s="141"/>
      <c r="I457" s="118"/>
      <c r="J457" s="150" t="str">
        <f t="shared" ref="J457:J520" si="63">IF(COUNTIF($B$9:$B$2508, B457)&gt;1, $M$2, IF(M457=TRUE, $M$3, ""))</f>
        <v/>
      </c>
      <c r="K457" s="24"/>
      <c r="M457" s="11" t="b">
        <f t="shared" si="55"/>
        <v>0</v>
      </c>
      <c r="N457" s="9" t="str">
        <f t="shared" si="56"/>
        <v/>
      </c>
      <c r="O457" s="9" t="str">
        <f t="shared" si="57"/>
        <v/>
      </c>
      <c r="P457" s="9" t="str">
        <f t="shared" si="58"/>
        <v/>
      </c>
      <c r="R457" s="9">
        <v>449</v>
      </c>
      <c r="T457" s="9" t="str">
        <f t="shared" si="59"/>
        <v/>
      </c>
      <c r="V457" s="9" t="str">
        <f t="shared" si="60"/>
        <v/>
      </c>
      <c r="X457" s="9" t="str">
        <f>IF(COUNTIF('Required Materials'!$BE$4:$CH$43, $B457)&gt;0, $B457, "")</f>
        <v/>
      </c>
      <c r="Y457" s="9" t="str">
        <f t="shared" si="61"/>
        <v/>
      </c>
      <c r="Z457" s="9" t="str">
        <f t="shared" si="62"/>
        <v/>
      </c>
    </row>
    <row r="458" spans="1:26" x14ac:dyDescent="0.25">
      <c r="A458" s="24"/>
      <c r="B458" s="135"/>
      <c r="C458" s="136"/>
      <c r="D458" s="137"/>
      <c r="E458" s="138"/>
      <c r="F458" s="139"/>
      <c r="G458" s="140"/>
      <c r="H458" s="141"/>
      <c r="I458" s="118"/>
      <c r="J458" s="150" t="str">
        <f t="shared" si="63"/>
        <v/>
      </c>
      <c r="K458" s="24"/>
      <c r="M458" s="11" t="b">
        <f t="shared" ref="M458:M521" si="64">IF(AND(COUNTIF(C458:H458, "")&lt;6, B458=""), TRUE, FALSE)</f>
        <v>0</v>
      </c>
      <c r="N458" s="9" t="str">
        <f t="shared" ref="N458:N521" si="65">IF(B458="", "", COUNTIF($O$9:$O$2508, "&lt;"&amp;O458))</f>
        <v/>
      </c>
      <c r="O458" s="9" t="str">
        <f t="shared" ref="O458:O521" si="66">IF(B458="", "", IF(ISNUMBER(B458)=TRUE, CONCATENATE("A", B458), B458))</f>
        <v/>
      </c>
      <c r="P458" s="9" t="str">
        <f t="shared" ref="P458:P521" si="67">IF(N458="", "", RANK(N458, $N$9:$N$2508, 1))</f>
        <v/>
      </c>
      <c r="R458" s="9">
        <v>450</v>
      </c>
      <c r="T458" s="9" t="str">
        <f t="shared" ref="T458:T521" si="68">IF(P458="", "", IFERROR(INDEX($B$9:$B$2508, MATCH(R458, $P$9:$P$2508, 0)), ""))</f>
        <v/>
      </c>
      <c r="V458" s="9" t="str">
        <f t="shared" ref="V458:V521" si="69">IF(B458="", "", IF(D458=$M$5, "A", "P"))</f>
        <v/>
      </c>
      <c r="X458" s="9" t="str">
        <f>IF(COUNTIF('Required Materials'!$BE$4:$CH$43, $B458)&gt;0, $B458, "")</f>
        <v/>
      </c>
      <c r="Y458" s="9" t="str">
        <f t="shared" ref="Y458:Y521" si="70">IF(X458="", "", IFERROR(INDEX($R$9:$R$2508, MATCH(X458, $T$9:$T$2508, 0)), ""))</f>
        <v/>
      </c>
      <c r="Z458" s="9" t="str">
        <f t="shared" ref="Z458:Z521" si="71">IF(Y458="", "", RANK($Y458, $Y$9:$Y$2508, 1))</f>
        <v/>
      </c>
    </row>
    <row r="459" spans="1:26" x14ac:dyDescent="0.25">
      <c r="A459" s="24"/>
      <c r="B459" s="135"/>
      <c r="C459" s="136"/>
      <c r="D459" s="137"/>
      <c r="E459" s="138"/>
      <c r="F459" s="139"/>
      <c r="G459" s="140"/>
      <c r="H459" s="141"/>
      <c r="I459" s="118"/>
      <c r="J459" s="150" t="str">
        <f t="shared" si="63"/>
        <v/>
      </c>
      <c r="K459" s="24"/>
      <c r="M459" s="11" t="b">
        <f t="shared" si="64"/>
        <v>0</v>
      </c>
      <c r="N459" s="9" t="str">
        <f t="shared" si="65"/>
        <v/>
      </c>
      <c r="O459" s="9" t="str">
        <f t="shared" si="66"/>
        <v/>
      </c>
      <c r="P459" s="9" t="str">
        <f t="shared" si="67"/>
        <v/>
      </c>
      <c r="R459" s="9">
        <v>451</v>
      </c>
      <c r="T459" s="9" t="str">
        <f t="shared" si="68"/>
        <v/>
      </c>
      <c r="V459" s="9" t="str">
        <f t="shared" si="69"/>
        <v/>
      </c>
      <c r="X459" s="9" t="str">
        <f>IF(COUNTIF('Required Materials'!$BE$4:$CH$43, $B459)&gt;0, $B459, "")</f>
        <v/>
      </c>
      <c r="Y459" s="9" t="str">
        <f t="shared" si="70"/>
        <v/>
      </c>
      <c r="Z459" s="9" t="str">
        <f t="shared" si="71"/>
        <v/>
      </c>
    </row>
    <row r="460" spans="1:26" x14ac:dyDescent="0.25">
      <c r="A460" s="24"/>
      <c r="B460" s="135"/>
      <c r="C460" s="136"/>
      <c r="D460" s="137"/>
      <c r="E460" s="138"/>
      <c r="F460" s="139"/>
      <c r="G460" s="140"/>
      <c r="H460" s="141"/>
      <c r="I460" s="118"/>
      <c r="J460" s="150" t="str">
        <f t="shared" si="63"/>
        <v/>
      </c>
      <c r="K460" s="24"/>
      <c r="M460" s="11" t="b">
        <f t="shared" si="64"/>
        <v>0</v>
      </c>
      <c r="N460" s="9" t="str">
        <f t="shared" si="65"/>
        <v/>
      </c>
      <c r="O460" s="9" t="str">
        <f t="shared" si="66"/>
        <v/>
      </c>
      <c r="P460" s="9" t="str">
        <f t="shared" si="67"/>
        <v/>
      </c>
      <c r="R460" s="9">
        <v>452</v>
      </c>
      <c r="T460" s="9" t="str">
        <f t="shared" si="68"/>
        <v/>
      </c>
      <c r="V460" s="9" t="str">
        <f t="shared" si="69"/>
        <v/>
      </c>
      <c r="X460" s="9" t="str">
        <f>IF(COUNTIF('Required Materials'!$BE$4:$CH$43, $B460)&gt;0, $B460, "")</f>
        <v/>
      </c>
      <c r="Y460" s="9" t="str">
        <f t="shared" si="70"/>
        <v/>
      </c>
      <c r="Z460" s="9" t="str">
        <f t="shared" si="71"/>
        <v/>
      </c>
    </row>
    <row r="461" spans="1:26" x14ac:dyDescent="0.25">
      <c r="A461" s="24"/>
      <c r="B461" s="135"/>
      <c r="C461" s="136"/>
      <c r="D461" s="137"/>
      <c r="E461" s="138"/>
      <c r="F461" s="139"/>
      <c r="G461" s="140"/>
      <c r="H461" s="141"/>
      <c r="I461" s="118"/>
      <c r="J461" s="150" t="str">
        <f t="shared" si="63"/>
        <v/>
      </c>
      <c r="K461" s="24"/>
      <c r="M461" s="11" t="b">
        <f t="shared" si="64"/>
        <v>0</v>
      </c>
      <c r="N461" s="9" t="str">
        <f t="shared" si="65"/>
        <v/>
      </c>
      <c r="O461" s="9" t="str">
        <f t="shared" si="66"/>
        <v/>
      </c>
      <c r="P461" s="9" t="str">
        <f t="shared" si="67"/>
        <v/>
      </c>
      <c r="R461" s="9">
        <v>453</v>
      </c>
      <c r="T461" s="9" t="str">
        <f t="shared" si="68"/>
        <v/>
      </c>
      <c r="V461" s="9" t="str">
        <f t="shared" si="69"/>
        <v/>
      </c>
      <c r="X461" s="9" t="str">
        <f>IF(COUNTIF('Required Materials'!$BE$4:$CH$43, $B461)&gt;0, $B461, "")</f>
        <v/>
      </c>
      <c r="Y461" s="9" t="str">
        <f t="shared" si="70"/>
        <v/>
      </c>
      <c r="Z461" s="9" t="str">
        <f t="shared" si="71"/>
        <v/>
      </c>
    </row>
    <row r="462" spans="1:26" x14ac:dyDescent="0.25">
      <c r="A462" s="24"/>
      <c r="B462" s="135"/>
      <c r="C462" s="136"/>
      <c r="D462" s="137"/>
      <c r="E462" s="138"/>
      <c r="F462" s="139"/>
      <c r="G462" s="140"/>
      <c r="H462" s="141"/>
      <c r="I462" s="118"/>
      <c r="J462" s="150" t="str">
        <f t="shared" si="63"/>
        <v/>
      </c>
      <c r="K462" s="24"/>
      <c r="M462" s="11" t="b">
        <f t="shared" si="64"/>
        <v>0</v>
      </c>
      <c r="N462" s="9" t="str">
        <f t="shared" si="65"/>
        <v/>
      </c>
      <c r="O462" s="9" t="str">
        <f t="shared" si="66"/>
        <v/>
      </c>
      <c r="P462" s="9" t="str">
        <f t="shared" si="67"/>
        <v/>
      </c>
      <c r="R462" s="9">
        <v>454</v>
      </c>
      <c r="T462" s="9" t="str">
        <f t="shared" si="68"/>
        <v/>
      </c>
      <c r="V462" s="9" t="str">
        <f t="shared" si="69"/>
        <v/>
      </c>
      <c r="X462" s="9" t="str">
        <f>IF(COUNTIF('Required Materials'!$BE$4:$CH$43, $B462)&gt;0, $B462, "")</f>
        <v/>
      </c>
      <c r="Y462" s="9" t="str">
        <f t="shared" si="70"/>
        <v/>
      </c>
      <c r="Z462" s="9" t="str">
        <f t="shared" si="71"/>
        <v/>
      </c>
    </row>
    <row r="463" spans="1:26" x14ac:dyDescent="0.25">
      <c r="A463" s="24"/>
      <c r="B463" s="135"/>
      <c r="C463" s="136"/>
      <c r="D463" s="137"/>
      <c r="E463" s="138"/>
      <c r="F463" s="139"/>
      <c r="G463" s="140"/>
      <c r="H463" s="141"/>
      <c r="I463" s="118"/>
      <c r="J463" s="150" t="str">
        <f t="shared" si="63"/>
        <v/>
      </c>
      <c r="K463" s="24"/>
      <c r="M463" s="11" t="b">
        <f t="shared" si="64"/>
        <v>0</v>
      </c>
      <c r="N463" s="9" t="str">
        <f t="shared" si="65"/>
        <v/>
      </c>
      <c r="O463" s="9" t="str">
        <f t="shared" si="66"/>
        <v/>
      </c>
      <c r="P463" s="9" t="str">
        <f t="shared" si="67"/>
        <v/>
      </c>
      <c r="R463" s="9">
        <v>455</v>
      </c>
      <c r="T463" s="9" t="str">
        <f t="shared" si="68"/>
        <v/>
      </c>
      <c r="V463" s="9" t="str">
        <f t="shared" si="69"/>
        <v/>
      </c>
      <c r="X463" s="9" t="str">
        <f>IF(COUNTIF('Required Materials'!$BE$4:$CH$43, $B463)&gt;0, $B463, "")</f>
        <v/>
      </c>
      <c r="Y463" s="9" t="str">
        <f t="shared" si="70"/>
        <v/>
      </c>
      <c r="Z463" s="9" t="str">
        <f t="shared" si="71"/>
        <v/>
      </c>
    </row>
    <row r="464" spans="1:26" x14ac:dyDescent="0.25">
      <c r="A464" s="24"/>
      <c r="B464" s="135"/>
      <c r="C464" s="136"/>
      <c r="D464" s="137"/>
      <c r="E464" s="138"/>
      <c r="F464" s="139"/>
      <c r="G464" s="140"/>
      <c r="H464" s="141"/>
      <c r="I464" s="118"/>
      <c r="J464" s="150" t="str">
        <f t="shared" si="63"/>
        <v/>
      </c>
      <c r="K464" s="24"/>
      <c r="M464" s="11" t="b">
        <f t="shared" si="64"/>
        <v>0</v>
      </c>
      <c r="N464" s="9" t="str">
        <f t="shared" si="65"/>
        <v/>
      </c>
      <c r="O464" s="9" t="str">
        <f t="shared" si="66"/>
        <v/>
      </c>
      <c r="P464" s="9" t="str">
        <f t="shared" si="67"/>
        <v/>
      </c>
      <c r="R464" s="9">
        <v>456</v>
      </c>
      <c r="T464" s="9" t="str">
        <f t="shared" si="68"/>
        <v/>
      </c>
      <c r="V464" s="9" t="str">
        <f t="shared" si="69"/>
        <v/>
      </c>
      <c r="X464" s="9" t="str">
        <f>IF(COUNTIF('Required Materials'!$BE$4:$CH$43, $B464)&gt;0, $B464, "")</f>
        <v/>
      </c>
      <c r="Y464" s="9" t="str">
        <f t="shared" si="70"/>
        <v/>
      </c>
      <c r="Z464" s="9" t="str">
        <f t="shared" si="71"/>
        <v/>
      </c>
    </row>
    <row r="465" spans="1:26" x14ac:dyDescent="0.25">
      <c r="A465" s="24"/>
      <c r="B465" s="135"/>
      <c r="C465" s="136"/>
      <c r="D465" s="137"/>
      <c r="E465" s="138"/>
      <c r="F465" s="139"/>
      <c r="G465" s="140"/>
      <c r="H465" s="141"/>
      <c r="I465" s="118"/>
      <c r="J465" s="150" t="str">
        <f t="shared" si="63"/>
        <v/>
      </c>
      <c r="K465" s="24"/>
      <c r="M465" s="11" t="b">
        <f t="shared" si="64"/>
        <v>0</v>
      </c>
      <c r="N465" s="9" t="str">
        <f t="shared" si="65"/>
        <v/>
      </c>
      <c r="O465" s="9" t="str">
        <f t="shared" si="66"/>
        <v/>
      </c>
      <c r="P465" s="9" t="str">
        <f t="shared" si="67"/>
        <v/>
      </c>
      <c r="R465" s="9">
        <v>457</v>
      </c>
      <c r="T465" s="9" t="str">
        <f t="shared" si="68"/>
        <v/>
      </c>
      <c r="V465" s="9" t="str">
        <f t="shared" si="69"/>
        <v/>
      </c>
      <c r="X465" s="9" t="str">
        <f>IF(COUNTIF('Required Materials'!$BE$4:$CH$43, $B465)&gt;0, $B465, "")</f>
        <v/>
      </c>
      <c r="Y465" s="9" t="str">
        <f t="shared" si="70"/>
        <v/>
      </c>
      <c r="Z465" s="9" t="str">
        <f t="shared" si="71"/>
        <v/>
      </c>
    </row>
    <row r="466" spans="1:26" x14ac:dyDescent="0.25">
      <c r="A466" s="24"/>
      <c r="B466" s="135"/>
      <c r="C466" s="136"/>
      <c r="D466" s="137"/>
      <c r="E466" s="138"/>
      <c r="F466" s="139"/>
      <c r="G466" s="140"/>
      <c r="H466" s="141"/>
      <c r="I466" s="118"/>
      <c r="J466" s="150" t="str">
        <f t="shared" si="63"/>
        <v/>
      </c>
      <c r="K466" s="24"/>
      <c r="M466" s="11" t="b">
        <f t="shared" si="64"/>
        <v>0</v>
      </c>
      <c r="N466" s="9" t="str">
        <f t="shared" si="65"/>
        <v/>
      </c>
      <c r="O466" s="9" t="str">
        <f t="shared" si="66"/>
        <v/>
      </c>
      <c r="P466" s="9" t="str">
        <f t="shared" si="67"/>
        <v/>
      </c>
      <c r="R466" s="9">
        <v>458</v>
      </c>
      <c r="T466" s="9" t="str">
        <f t="shared" si="68"/>
        <v/>
      </c>
      <c r="V466" s="9" t="str">
        <f t="shared" si="69"/>
        <v/>
      </c>
      <c r="X466" s="9" t="str">
        <f>IF(COUNTIF('Required Materials'!$BE$4:$CH$43, $B466)&gt;0, $B466, "")</f>
        <v/>
      </c>
      <c r="Y466" s="9" t="str">
        <f t="shared" si="70"/>
        <v/>
      </c>
      <c r="Z466" s="9" t="str">
        <f t="shared" si="71"/>
        <v/>
      </c>
    </row>
    <row r="467" spans="1:26" x14ac:dyDescent="0.25">
      <c r="A467" s="24"/>
      <c r="B467" s="135"/>
      <c r="C467" s="136"/>
      <c r="D467" s="137"/>
      <c r="E467" s="138"/>
      <c r="F467" s="139"/>
      <c r="G467" s="140"/>
      <c r="H467" s="141"/>
      <c r="I467" s="118"/>
      <c r="J467" s="150" t="str">
        <f t="shared" si="63"/>
        <v/>
      </c>
      <c r="K467" s="24"/>
      <c r="M467" s="11" t="b">
        <f t="shared" si="64"/>
        <v>0</v>
      </c>
      <c r="N467" s="9" t="str">
        <f t="shared" si="65"/>
        <v/>
      </c>
      <c r="O467" s="9" t="str">
        <f t="shared" si="66"/>
        <v/>
      </c>
      <c r="P467" s="9" t="str">
        <f t="shared" si="67"/>
        <v/>
      </c>
      <c r="R467" s="9">
        <v>459</v>
      </c>
      <c r="T467" s="9" t="str">
        <f t="shared" si="68"/>
        <v/>
      </c>
      <c r="V467" s="9" t="str">
        <f t="shared" si="69"/>
        <v/>
      </c>
      <c r="X467" s="9" t="str">
        <f>IF(COUNTIF('Required Materials'!$BE$4:$CH$43, $B467)&gt;0, $B467, "")</f>
        <v/>
      </c>
      <c r="Y467" s="9" t="str">
        <f t="shared" si="70"/>
        <v/>
      </c>
      <c r="Z467" s="9" t="str">
        <f t="shared" si="71"/>
        <v/>
      </c>
    </row>
    <row r="468" spans="1:26" x14ac:dyDescent="0.25">
      <c r="A468" s="24"/>
      <c r="B468" s="135"/>
      <c r="C468" s="136"/>
      <c r="D468" s="137"/>
      <c r="E468" s="138"/>
      <c r="F468" s="139"/>
      <c r="G468" s="140"/>
      <c r="H468" s="141"/>
      <c r="I468" s="118"/>
      <c r="J468" s="150" t="str">
        <f t="shared" si="63"/>
        <v/>
      </c>
      <c r="K468" s="24"/>
      <c r="M468" s="11" t="b">
        <f t="shared" si="64"/>
        <v>0</v>
      </c>
      <c r="N468" s="9" t="str">
        <f t="shared" si="65"/>
        <v/>
      </c>
      <c r="O468" s="9" t="str">
        <f t="shared" si="66"/>
        <v/>
      </c>
      <c r="P468" s="9" t="str">
        <f t="shared" si="67"/>
        <v/>
      </c>
      <c r="R468" s="9">
        <v>460</v>
      </c>
      <c r="T468" s="9" t="str">
        <f t="shared" si="68"/>
        <v/>
      </c>
      <c r="V468" s="9" t="str">
        <f t="shared" si="69"/>
        <v/>
      </c>
      <c r="X468" s="9" t="str">
        <f>IF(COUNTIF('Required Materials'!$BE$4:$CH$43, $B468)&gt;0, $B468, "")</f>
        <v/>
      </c>
      <c r="Y468" s="9" t="str">
        <f t="shared" si="70"/>
        <v/>
      </c>
      <c r="Z468" s="9" t="str">
        <f t="shared" si="71"/>
        <v/>
      </c>
    </row>
    <row r="469" spans="1:26" x14ac:dyDescent="0.25">
      <c r="A469" s="24"/>
      <c r="B469" s="135"/>
      <c r="C469" s="136"/>
      <c r="D469" s="137"/>
      <c r="E469" s="138"/>
      <c r="F469" s="139"/>
      <c r="G469" s="140"/>
      <c r="H469" s="141"/>
      <c r="I469" s="118"/>
      <c r="J469" s="150" t="str">
        <f t="shared" si="63"/>
        <v/>
      </c>
      <c r="K469" s="24"/>
      <c r="M469" s="11" t="b">
        <f t="shared" si="64"/>
        <v>0</v>
      </c>
      <c r="N469" s="9" t="str">
        <f t="shared" si="65"/>
        <v/>
      </c>
      <c r="O469" s="9" t="str">
        <f t="shared" si="66"/>
        <v/>
      </c>
      <c r="P469" s="9" t="str">
        <f t="shared" si="67"/>
        <v/>
      </c>
      <c r="R469" s="9">
        <v>461</v>
      </c>
      <c r="T469" s="9" t="str">
        <f t="shared" si="68"/>
        <v/>
      </c>
      <c r="V469" s="9" t="str">
        <f t="shared" si="69"/>
        <v/>
      </c>
      <c r="X469" s="9" t="str">
        <f>IF(COUNTIF('Required Materials'!$BE$4:$CH$43, $B469)&gt;0, $B469, "")</f>
        <v/>
      </c>
      <c r="Y469" s="9" t="str">
        <f t="shared" si="70"/>
        <v/>
      </c>
      <c r="Z469" s="9" t="str">
        <f t="shared" si="71"/>
        <v/>
      </c>
    </row>
    <row r="470" spans="1:26" x14ac:dyDescent="0.25">
      <c r="A470" s="24"/>
      <c r="B470" s="135"/>
      <c r="C470" s="136"/>
      <c r="D470" s="137"/>
      <c r="E470" s="138"/>
      <c r="F470" s="139"/>
      <c r="G470" s="140"/>
      <c r="H470" s="141"/>
      <c r="I470" s="118"/>
      <c r="J470" s="150" t="str">
        <f t="shared" si="63"/>
        <v/>
      </c>
      <c r="K470" s="24"/>
      <c r="M470" s="11" t="b">
        <f t="shared" si="64"/>
        <v>0</v>
      </c>
      <c r="N470" s="9" t="str">
        <f t="shared" si="65"/>
        <v/>
      </c>
      <c r="O470" s="9" t="str">
        <f t="shared" si="66"/>
        <v/>
      </c>
      <c r="P470" s="9" t="str">
        <f t="shared" si="67"/>
        <v/>
      </c>
      <c r="R470" s="9">
        <v>462</v>
      </c>
      <c r="T470" s="9" t="str">
        <f t="shared" si="68"/>
        <v/>
      </c>
      <c r="V470" s="9" t="str">
        <f t="shared" si="69"/>
        <v/>
      </c>
      <c r="X470" s="9" t="str">
        <f>IF(COUNTIF('Required Materials'!$BE$4:$CH$43, $B470)&gt;0, $B470, "")</f>
        <v/>
      </c>
      <c r="Y470" s="9" t="str">
        <f t="shared" si="70"/>
        <v/>
      </c>
      <c r="Z470" s="9" t="str">
        <f t="shared" si="71"/>
        <v/>
      </c>
    </row>
    <row r="471" spans="1:26" x14ac:dyDescent="0.25">
      <c r="A471" s="24"/>
      <c r="B471" s="135"/>
      <c r="C471" s="136"/>
      <c r="D471" s="137"/>
      <c r="E471" s="138"/>
      <c r="F471" s="139"/>
      <c r="G471" s="140"/>
      <c r="H471" s="141"/>
      <c r="I471" s="118"/>
      <c r="J471" s="150" t="str">
        <f t="shared" si="63"/>
        <v/>
      </c>
      <c r="K471" s="24"/>
      <c r="M471" s="11" t="b">
        <f t="shared" si="64"/>
        <v>0</v>
      </c>
      <c r="N471" s="9" t="str">
        <f t="shared" si="65"/>
        <v/>
      </c>
      <c r="O471" s="9" t="str">
        <f t="shared" si="66"/>
        <v/>
      </c>
      <c r="P471" s="9" t="str">
        <f t="shared" si="67"/>
        <v/>
      </c>
      <c r="R471" s="9">
        <v>463</v>
      </c>
      <c r="T471" s="9" t="str">
        <f t="shared" si="68"/>
        <v/>
      </c>
      <c r="V471" s="9" t="str">
        <f t="shared" si="69"/>
        <v/>
      </c>
      <c r="X471" s="9" t="str">
        <f>IF(COUNTIF('Required Materials'!$BE$4:$CH$43, $B471)&gt;0, $B471, "")</f>
        <v/>
      </c>
      <c r="Y471" s="9" t="str">
        <f t="shared" si="70"/>
        <v/>
      </c>
      <c r="Z471" s="9" t="str">
        <f t="shared" si="71"/>
        <v/>
      </c>
    </row>
    <row r="472" spans="1:26" x14ac:dyDescent="0.25">
      <c r="A472" s="24"/>
      <c r="B472" s="135"/>
      <c r="C472" s="136"/>
      <c r="D472" s="137"/>
      <c r="E472" s="138"/>
      <c r="F472" s="139"/>
      <c r="G472" s="140"/>
      <c r="H472" s="141"/>
      <c r="I472" s="118"/>
      <c r="J472" s="150" t="str">
        <f t="shared" si="63"/>
        <v/>
      </c>
      <c r="K472" s="24"/>
      <c r="M472" s="11" t="b">
        <f t="shared" si="64"/>
        <v>0</v>
      </c>
      <c r="N472" s="9" t="str">
        <f t="shared" si="65"/>
        <v/>
      </c>
      <c r="O472" s="9" t="str">
        <f t="shared" si="66"/>
        <v/>
      </c>
      <c r="P472" s="9" t="str">
        <f t="shared" si="67"/>
        <v/>
      </c>
      <c r="R472" s="9">
        <v>464</v>
      </c>
      <c r="T472" s="9" t="str">
        <f t="shared" si="68"/>
        <v/>
      </c>
      <c r="V472" s="9" t="str">
        <f t="shared" si="69"/>
        <v/>
      </c>
      <c r="X472" s="9" t="str">
        <f>IF(COUNTIF('Required Materials'!$BE$4:$CH$43, $B472)&gt;0, $B472, "")</f>
        <v/>
      </c>
      <c r="Y472" s="9" t="str">
        <f t="shared" si="70"/>
        <v/>
      </c>
      <c r="Z472" s="9" t="str">
        <f t="shared" si="71"/>
        <v/>
      </c>
    </row>
    <row r="473" spans="1:26" x14ac:dyDescent="0.25">
      <c r="A473" s="24"/>
      <c r="B473" s="135"/>
      <c r="C473" s="136"/>
      <c r="D473" s="137"/>
      <c r="E473" s="138"/>
      <c r="F473" s="139"/>
      <c r="G473" s="140"/>
      <c r="H473" s="141"/>
      <c r="I473" s="118"/>
      <c r="J473" s="150" t="str">
        <f t="shared" si="63"/>
        <v/>
      </c>
      <c r="K473" s="24"/>
      <c r="M473" s="11" t="b">
        <f t="shared" si="64"/>
        <v>0</v>
      </c>
      <c r="N473" s="9" t="str">
        <f t="shared" si="65"/>
        <v/>
      </c>
      <c r="O473" s="9" t="str">
        <f t="shared" si="66"/>
        <v/>
      </c>
      <c r="P473" s="9" t="str">
        <f t="shared" si="67"/>
        <v/>
      </c>
      <c r="R473" s="9">
        <v>465</v>
      </c>
      <c r="T473" s="9" t="str">
        <f t="shared" si="68"/>
        <v/>
      </c>
      <c r="V473" s="9" t="str">
        <f t="shared" si="69"/>
        <v/>
      </c>
      <c r="X473" s="9" t="str">
        <f>IF(COUNTIF('Required Materials'!$BE$4:$CH$43, $B473)&gt;0, $B473, "")</f>
        <v/>
      </c>
      <c r="Y473" s="9" t="str">
        <f t="shared" si="70"/>
        <v/>
      </c>
      <c r="Z473" s="9" t="str">
        <f t="shared" si="71"/>
        <v/>
      </c>
    </row>
    <row r="474" spans="1:26" x14ac:dyDescent="0.25">
      <c r="A474" s="24"/>
      <c r="B474" s="135"/>
      <c r="C474" s="136"/>
      <c r="D474" s="137"/>
      <c r="E474" s="138"/>
      <c r="F474" s="139"/>
      <c r="G474" s="140"/>
      <c r="H474" s="141"/>
      <c r="I474" s="118"/>
      <c r="J474" s="150" t="str">
        <f t="shared" si="63"/>
        <v/>
      </c>
      <c r="K474" s="24"/>
      <c r="M474" s="11" t="b">
        <f t="shared" si="64"/>
        <v>0</v>
      </c>
      <c r="N474" s="9" t="str">
        <f t="shared" si="65"/>
        <v/>
      </c>
      <c r="O474" s="9" t="str">
        <f t="shared" si="66"/>
        <v/>
      </c>
      <c r="P474" s="9" t="str">
        <f t="shared" si="67"/>
        <v/>
      </c>
      <c r="R474" s="9">
        <v>466</v>
      </c>
      <c r="T474" s="9" t="str">
        <f t="shared" si="68"/>
        <v/>
      </c>
      <c r="V474" s="9" t="str">
        <f t="shared" si="69"/>
        <v/>
      </c>
      <c r="X474" s="9" t="str">
        <f>IF(COUNTIF('Required Materials'!$BE$4:$CH$43, $B474)&gt;0, $B474, "")</f>
        <v/>
      </c>
      <c r="Y474" s="9" t="str">
        <f t="shared" si="70"/>
        <v/>
      </c>
      <c r="Z474" s="9" t="str">
        <f t="shared" si="71"/>
        <v/>
      </c>
    </row>
    <row r="475" spans="1:26" x14ac:dyDescent="0.25">
      <c r="A475" s="24"/>
      <c r="B475" s="135"/>
      <c r="C475" s="136"/>
      <c r="D475" s="137"/>
      <c r="E475" s="138"/>
      <c r="F475" s="139"/>
      <c r="G475" s="140"/>
      <c r="H475" s="141"/>
      <c r="I475" s="118"/>
      <c r="J475" s="150" t="str">
        <f t="shared" si="63"/>
        <v/>
      </c>
      <c r="K475" s="24"/>
      <c r="M475" s="11" t="b">
        <f t="shared" si="64"/>
        <v>0</v>
      </c>
      <c r="N475" s="9" t="str">
        <f t="shared" si="65"/>
        <v/>
      </c>
      <c r="O475" s="9" t="str">
        <f t="shared" si="66"/>
        <v/>
      </c>
      <c r="P475" s="9" t="str">
        <f t="shared" si="67"/>
        <v/>
      </c>
      <c r="R475" s="9">
        <v>467</v>
      </c>
      <c r="T475" s="9" t="str">
        <f t="shared" si="68"/>
        <v/>
      </c>
      <c r="V475" s="9" t="str">
        <f t="shared" si="69"/>
        <v/>
      </c>
      <c r="X475" s="9" t="str">
        <f>IF(COUNTIF('Required Materials'!$BE$4:$CH$43, $B475)&gt;0, $B475, "")</f>
        <v/>
      </c>
      <c r="Y475" s="9" t="str">
        <f t="shared" si="70"/>
        <v/>
      </c>
      <c r="Z475" s="9" t="str">
        <f t="shared" si="71"/>
        <v/>
      </c>
    </row>
    <row r="476" spans="1:26" x14ac:dyDescent="0.25">
      <c r="A476" s="24"/>
      <c r="B476" s="135"/>
      <c r="C476" s="136"/>
      <c r="D476" s="137"/>
      <c r="E476" s="138"/>
      <c r="F476" s="139"/>
      <c r="G476" s="140"/>
      <c r="H476" s="141"/>
      <c r="I476" s="118"/>
      <c r="J476" s="150" t="str">
        <f t="shared" si="63"/>
        <v/>
      </c>
      <c r="K476" s="24"/>
      <c r="M476" s="11" t="b">
        <f t="shared" si="64"/>
        <v>0</v>
      </c>
      <c r="N476" s="9" t="str">
        <f t="shared" si="65"/>
        <v/>
      </c>
      <c r="O476" s="9" t="str">
        <f t="shared" si="66"/>
        <v/>
      </c>
      <c r="P476" s="9" t="str">
        <f t="shared" si="67"/>
        <v/>
      </c>
      <c r="R476" s="9">
        <v>468</v>
      </c>
      <c r="T476" s="9" t="str">
        <f t="shared" si="68"/>
        <v/>
      </c>
      <c r="V476" s="9" t="str">
        <f t="shared" si="69"/>
        <v/>
      </c>
      <c r="X476" s="9" t="str">
        <f>IF(COUNTIF('Required Materials'!$BE$4:$CH$43, $B476)&gt;0, $B476, "")</f>
        <v/>
      </c>
      <c r="Y476" s="9" t="str">
        <f t="shared" si="70"/>
        <v/>
      </c>
      <c r="Z476" s="9" t="str">
        <f t="shared" si="71"/>
        <v/>
      </c>
    </row>
    <row r="477" spans="1:26" x14ac:dyDescent="0.25">
      <c r="A477" s="24"/>
      <c r="B477" s="135"/>
      <c r="C477" s="136"/>
      <c r="D477" s="137"/>
      <c r="E477" s="138"/>
      <c r="F477" s="139"/>
      <c r="G477" s="140"/>
      <c r="H477" s="141"/>
      <c r="I477" s="118"/>
      <c r="J477" s="150" t="str">
        <f t="shared" si="63"/>
        <v/>
      </c>
      <c r="K477" s="24"/>
      <c r="M477" s="11" t="b">
        <f t="shared" si="64"/>
        <v>0</v>
      </c>
      <c r="N477" s="9" t="str">
        <f t="shared" si="65"/>
        <v/>
      </c>
      <c r="O477" s="9" t="str">
        <f t="shared" si="66"/>
        <v/>
      </c>
      <c r="P477" s="9" t="str">
        <f t="shared" si="67"/>
        <v/>
      </c>
      <c r="R477" s="9">
        <v>469</v>
      </c>
      <c r="T477" s="9" t="str">
        <f t="shared" si="68"/>
        <v/>
      </c>
      <c r="V477" s="9" t="str">
        <f t="shared" si="69"/>
        <v/>
      </c>
      <c r="X477" s="9" t="str">
        <f>IF(COUNTIF('Required Materials'!$BE$4:$CH$43, $B477)&gt;0, $B477, "")</f>
        <v/>
      </c>
      <c r="Y477" s="9" t="str">
        <f t="shared" si="70"/>
        <v/>
      </c>
      <c r="Z477" s="9" t="str">
        <f t="shared" si="71"/>
        <v/>
      </c>
    </row>
    <row r="478" spans="1:26" x14ac:dyDescent="0.25">
      <c r="A478" s="24"/>
      <c r="B478" s="135"/>
      <c r="C478" s="136"/>
      <c r="D478" s="137"/>
      <c r="E478" s="138"/>
      <c r="F478" s="139"/>
      <c r="G478" s="140"/>
      <c r="H478" s="141"/>
      <c r="I478" s="118"/>
      <c r="J478" s="150" t="str">
        <f t="shared" si="63"/>
        <v/>
      </c>
      <c r="K478" s="24"/>
      <c r="M478" s="11" t="b">
        <f t="shared" si="64"/>
        <v>0</v>
      </c>
      <c r="N478" s="9" t="str">
        <f t="shared" si="65"/>
        <v/>
      </c>
      <c r="O478" s="9" t="str">
        <f t="shared" si="66"/>
        <v/>
      </c>
      <c r="P478" s="9" t="str">
        <f t="shared" si="67"/>
        <v/>
      </c>
      <c r="R478" s="9">
        <v>470</v>
      </c>
      <c r="T478" s="9" t="str">
        <f t="shared" si="68"/>
        <v/>
      </c>
      <c r="V478" s="9" t="str">
        <f t="shared" si="69"/>
        <v/>
      </c>
      <c r="X478" s="9" t="str">
        <f>IF(COUNTIF('Required Materials'!$BE$4:$CH$43, $B478)&gt;0, $B478, "")</f>
        <v/>
      </c>
      <c r="Y478" s="9" t="str">
        <f t="shared" si="70"/>
        <v/>
      </c>
      <c r="Z478" s="9" t="str">
        <f t="shared" si="71"/>
        <v/>
      </c>
    </row>
    <row r="479" spans="1:26" x14ac:dyDescent="0.25">
      <c r="A479" s="24"/>
      <c r="B479" s="135"/>
      <c r="C479" s="136"/>
      <c r="D479" s="137"/>
      <c r="E479" s="138"/>
      <c r="F479" s="139"/>
      <c r="G479" s="140"/>
      <c r="H479" s="141"/>
      <c r="I479" s="118"/>
      <c r="J479" s="150" t="str">
        <f t="shared" si="63"/>
        <v/>
      </c>
      <c r="K479" s="24"/>
      <c r="M479" s="11" t="b">
        <f t="shared" si="64"/>
        <v>0</v>
      </c>
      <c r="N479" s="9" t="str">
        <f t="shared" si="65"/>
        <v/>
      </c>
      <c r="O479" s="9" t="str">
        <f t="shared" si="66"/>
        <v/>
      </c>
      <c r="P479" s="9" t="str">
        <f t="shared" si="67"/>
        <v/>
      </c>
      <c r="R479" s="9">
        <v>471</v>
      </c>
      <c r="T479" s="9" t="str">
        <f t="shared" si="68"/>
        <v/>
      </c>
      <c r="V479" s="9" t="str">
        <f t="shared" si="69"/>
        <v/>
      </c>
      <c r="X479" s="9" t="str">
        <f>IF(COUNTIF('Required Materials'!$BE$4:$CH$43, $B479)&gt;0, $B479, "")</f>
        <v/>
      </c>
      <c r="Y479" s="9" t="str">
        <f t="shared" si="70"/>
        <v/>
      </c>
      <c r="Z479" s="9" t="str">
        <f t="shared" si="71"/>
        <v/>
      </c>
    </row>
    <row r="480" spans="1:26" x14ac:dyDescent="0.25">
      <c r="A480" s="24"/>
      <c r="B480" s="135"/>
      <c r="C480" s="136"/>
      <c r="D480" s="137"/>
      <c r="E480" s="138"/>
      <c r="F480" s="139"/>
      <c r="G480" s="140"/>
      <c r="H480" s="141"/>
      <c r="I480" s="118"/>
      <c r="J480" s="150" t="str">
        <f t="shared" si="63"/>
        <v/>
      </c>
      <c r="K480" s="24"/>
      <c r="M480" s="11" t="b">
        <f t="shared" si="64"/>
        <v>0</v>
      </c>
      <c r="N480" s="9" t="str">
        <f t="shared" si="65"/>
        <v/>
      </c>
      <c r="O480" s="9" t="str">
        <f t="shared" si="66"/>
        <v/>
      </c>
      <c r="P480" s="9" t="str">
        <f t="shared" si="67"/>
        <v/>
      </c>
      <c r="R480" s="9">
        <v>472</v>
      </c>
      <c r="T480" s="9" t="str">
        <f t="shared" si="68"/>
        <v/>
      </c>
      <c r="V480" s="9" t="str">
        <f t="shared" si="69"/>
        <v/>
      </c>
      <c r="X480" s="9" t="str">
        <f>IF(COUNTIF('Required Materials'!$BE$4:$CH$43, $B480)&gt;0, $B480, "")</f>
        <v/>
      </c>
      <c r="Y480" s="9" t="str">
        <f t="shared" si="70"/>
        <v/>
      </c>
      <c r="Z480" s="9" t="str">
        <f t="shared" si="71"/>
        <v/>
      </c>
    </row>
    <row r="481" spans="1:26" x14ac:dyDescent="0.25">
      <c r="A481" s="24"/>
      <c r="B481" s="135"/>
      <c r="C481" s="136"/>
      <c r="D481" s="137"/>
      <c r="E481" s="138"/>
      <c r="F481" s="139"/>
      <c r="G481" s="140"/>
      <c r="H481" s="141"/>
      <c r="I481" s="118"/>
      <c r="J481" s="150" t="str">
        <f t="shared" si="63"/>
        <v/>
      </c>
      <c r="K481" s="24"/>
      <c r="M481" s="11" t="b">
        <f t="shared" si="64"/>
        <v>0</v>
      </c>
      <c r="N481" s="9" t="str">
        <f t="shared" si="65"/>
        <v/>
      </c>
      <c r="O481" s="9" t="str">
        <f t="shared" si="66"/>
        <v/>
      </c>
      <c r="P481" s="9" t="str">
        <f t="shared" si="67"/>
        <v/>
      </c>
      <c r="R481" s="9">
        <v>473</v>
      </c>
      <c r="T481" s="9" t="str">
        <f t="shared" si="68"/>
        <v/>
      </c>
      <c r="V481" s="9" t="str">
        <f t="shared" si="69"/>
        <v/>
      </c>
      <c r="X481" s="9" t="str">
        <f>IF(COUNTIF('Required Materials'!$BE$4:$CH$43, $B481)&gt;0, $B481, "")</f>
        <v/>
      </c>
      <c r="Y481" s="9" t="str">
        <f t="shared" si="70"/>
        <v/>
      </c>
      <c r="Z481" s="9" t="str">
        <f t="shared" si="71"/>
        <v/>
      </c>
    </row>
    <row r="482" spans="1:26" x14ac:dyDescent="0.25">
      <c r="A482" s="24"/>
      <c r="B482" s="135"/>
      <c r="C482" s="136"/>
      <c r="D482" s="137"/>
      <c r="E482" s="138"/>
      <c r="F482" s="139"/>
      <c r="G482" s="140"/>
      <c r="H482" s="141"/>
      <c r="I482" s="118"/>
      <c r="J482" s="150" t="str">
        <f t="shared" si="63"/>
        <v/>
      </c>
      <c r="K482" s="24"/>
      <c r="M482" s="11" t="b">
        <f t="shared" si="64"/>
        <v>0</v>
      </c>
      <c r="N482" s="9" t="str">
        <f t="shared" si="65"/>
        <v/>
      </c>
      <c r="O482" s="9" t="str">
        <f t="shared" si="66"/>
        <v/>
      </c>
      <c r="P482" s="9" t="str">
        <f t="shared" si="67"/>
        <v/>
      </c>
      <c r="R482" s="9">
        <v>474</v>
      </c>
      <c r="T482" s="9" t="str">
        <f t="shared" si="68"/>
        <v/>
      </c>
      <c r="V482" s="9" t="str">
        <f t="shared" si="69"/>
        <v/>
      </c>
      <c r="X482" s="9" t="str">
        <f>IF(COUNTIF('Required Materials'!$BE$4:$CH$43, $B482)&gt;0, $B482, "")</f>
        <v/>
      </c>
      <c r="Y482" s="9" t="str">
        <f t="shared" si="70"/>
        <v/>
      </c>
      <c r="Z482" s="9" t="str">
        <f t="shared" si="71"/>
        <v/>
      </c>
    </row>
    <row r="483" spans="1:26" x14ac:dyDescent="0.25">
      <c r="A483" s="24"/>
      <c r="B483" s="135"/>
      <c r="C483" s="136"/>
      <c r="D483" s="137"/>
      <c r="E483" s="138"/>
      <c r="F483" s="139"/>
      <c r="G483" s="140"/>
      <c r="H483" s="141"/>
      <c r="I483" s="118"/>
      <c r="J483" s="150" t="str">
        <f t="shared" si="63"/>
        <v/>
      </c>
      <c r="K483" s="24"/>
      <c r="M483" s="11" t="b">
        <f t="shared" si="64"/>
        <v>0</v>
      </c>
      <c r="N483" s="9" t="str">
        <f t="shared" si="65"/>
        <v/>
      </c>
      <c r="O483" s="9" t="str">
        <f t="shared" si="66"/>
        <v/>
      </c>
      <c r="P483" s="9" t="str">
        <f t="shared" si="67"/>
        <v/>
      </c>
      <c r="R483" s="9">
        <v>475</v>
      </c>
      <c r="T483" s="9" t="str">
        <f t="shared" si="68"/>
        <v/>
      </c>
      <c r="V483" s="9" t="str">
        <f t="shared" si="69"/>
        <v/>
      </c>
      <c r="X483" s="9" t="str">
        <f>IF(COUNTIF('Required Materials'!$BE$4:$CH$43, $B483)&gt;0, $B483, "")</f>
        <v/>
      </c>
      <c r="Y483" s="9" t="str">
        <f t="shared" si="70"/>
        <v/>
      </c>
      <c r="Z483" s="9" t="str">
        <f t="shared" si="71"/>
        <v/>
      </c>
    </row>
    <row r="484" spans="1:26" x14ac:dyDescent="0.25">
      <c r="A484" s="24"/>
      <c r="B484" s="135"/>
      <c r="C484" s="136"/>
      <c r="D484" s="137"/>
      <c r="E484" s="138"/>
      <c r="F484" s="139"/>
      <c r="G484" s="140"/>
      <c r="H484" s="141"/>
      <c r="I484" s="118"/>
      <c r="J484" s="150" t="str">
        <f t="shared" si="63"/>
        <v/>
      </c>
      <c r="K484" s="24"/>
      <c r="M484" s="11" t="b">
        <f t="shared" si="64"/>
        <v>0</v>
      </c>
      <c r="N484" s="9" t="str">
        <f t="shared" si="65"/>
        <v/>
      </c>
      <c r="O484" s="9" t="str">
        <f t="shared" si="66"/>
        <v/>
      </c>
      <c r="P484" s="9" t="str">
        <f t="shared" si="67"/>
        <v/>
      </c>
      <c r="R484" s="9">
        <v>476</v>
      </c>
      <c r="T484" s="9" t="str">
        <f t="shared" si="68"/>
        <v/>
      </c>
      <c r="V484" s="9" t="str">
        <f t="shared" si="69"/>
        <v/>
      </c>
      <c r="X484" s="9" t="str">
        <f>IF(COUNTIF('Required Materials'!$BE$4:$CH$43, $B484)&gt;0, $B484, "")</f>
        <v/>
      </c>
      <c r="Y484" s="9" t="str">
        <f t="shared" si="70"/>
        <v/>
      </c>
      <c r="Z484" s="9" t="str">
        <f t="shared" si="71"/>
        <v/>
      </c>
    </row>
    <row r="485" spans="1:26" x14ac:dyDescent="0.25">
      <c r="A485" s="24"/>
      <c r="B485" s="135"/>
      <c r="C485" s="136"/>
      <c r="D485" s="137"/>
      <c r="E485" s="138"/>
      <c r="F485" s="139"/>
      <c r="G485" s="140"/>
      <c r="H485" s="141"/>
      <c r="I485" s="118"/>
      <c r="J485" s="150" t="str">
        <f t="shared" si="63"/>
        <v/>
      </c>
      <c r="K485" s="24"/>
      <c r="M485" s="11" t="b">
        <f t="shared" si="64"/>
        <v>0</v>
      </c>
      <c r="N485" s="9" t="str">
        <f t="shared" si="65"/>
        <v/>
      </c>
      <c r="O485" s="9" t="str">
        <f t="shared" si="66"/>
        <v/>
      </c>
      <c r="P485" s="9" t="str">
        <f t="shared" si="67"/>
        <v/>
      </c>
      <c r="R485" s="9">
        <v>477</v>
      </c>
      <c r="T485" s="9" t="str">
        <f t="shared" si="68"/>
        <v/>
      </c>
      <c r="V485" s="9" t="str">
        <f t="shared" si="69"/>
        <v/>
      </c>
      <c r="X485" s="9" t="str">
        <f>IF(COUNTIF('Required Materials'!$BE$4:$CH$43, $B485)&gt;0, $B485, "")</f>
        <v/>
      </c>
      <c r="Y485" s="9" t="str">
        <f t="shared" si="70"/>
        <v/>
      </c>
      <c r="Z485" s="9" t="str">
        <f t="shared" si="71"/>
        <v/>
      </c>
    </row>
    <row r="486" spans="1:26" x14ac:dyDescent="0.25">
      <c r="A486" s="24"/>
      <c r="B486" s="135"/>
      <c r="C486" s="136"/>
      <c r="D486" s="137"/>
      <c r="E486" s="138"/>
      <c r="F486" s="139"/>
      <c r="G486" s="140"/>
      <c r="H486" s="141"/>
      <c r="I486" s="118"/>
      <c r="J486" s="150" t="str">
        <f t="shared" si="63"/>
        <v/>
      </c>
      <c r="K486" s="24"/>
      <c r="M486" s="11" t="b">
        <f t="shared" si="64"/>
        <v>0</v>
      </c>
      <c r="N486" s="9" t="str">
        <f t="shared" si="65"/>
        <v/>
      </c>
      <c r="O486" s="9" t="str">
        <f t="shared" si="66"/>
        <v/>
      </c>
      <c r="P486" s="9" t="str">
        <f t="shared" si="67"/>
        <v/>
      </c>
      <c r="R486" s="9">
        <v>478</v>
      </c>
      <c r="T486" s="9" t="str">
        <f t="shared" si="68"/>
        <v/>
      </c>
      <c r="V486" s="9" t="str">
        <f t="shared" si="69"/>
        <v/>
      </c>
      <c r="X486" s="9" t="str">
        <f>IF(COUNTIF('Required Materials'!$BE$4:$CH$43, $B486)&gt;0, $B486, "")</f>
        <v/>
      </c>
      <c r="Y486" s="9" t="str">
        <f t="shared" si="70"/>
        <v/>
      </c>
      <c r="Z486" s="9" t="str">
        <f t="shared" si="71"/>
        <v/>
      </c>
    </row>
    <row r="487" spans="1:26" x14ac:dyDescent="0.25">
      <c r="A487" s="24"/>
      <c r="B487" s="135"/>
      <c r="C487" s="136"/>
      <c r="D487" s="137"/>
      <c r="E487" s="138"/>
      <c r="F487" s="139"/>
      <c r="G487" s="140"/>
      <c r="H487" s="141"/>
      <c r="I487" s="118"/>
      <c r="J487" s="150" t="str">
        <f t="shared" si="63"/>
        <v/>
      </c>
      <c r="K487" s="24"/>
      <c r="M487" s="11" t="b">
        <f t="shared" si="64"/>
        <v>0</v>
      </c>
      <c r="N487" s="9" t="str">
        <f t="shared" si="65"/>
        <v/>
      </c>
      <c r="O487" s="9" t="str">
        <f t="shared" si="66"/>
        <v/>
      </c>
      <c r="P487" s="9" t="str">
        <f t="shared" si="67"/>
        <v/>
      </c>
      <c r="R487" s="9">
        <v>479</v>
      </c>
      <c r="T487" s="9" t="str">
        <f t="shared" si="68"/>
        <v/>
      </c>
      <c r="V487" s="9" t="str">
        <f t="shared" si="69"/>
        <v/>
      </c>
      <c r="X487" s="9" t="str">
        <f>IF(COUNTIF('Required Materials'!$BE$4:$CH$43, $B487)&gt;0, $B487, "")</f>
        <v/>
      </c>
      <c r="Y487" s="9" t="str">
        <f t="shared" si="70"/>
        <v/>
      </c>
      <c r="Z487" s="9" t="str">
        <f t="shared" si="71"/>
        <v/>
      </c>
    </row>
    <row r="488" spans="1:26" x14ac:dyDescent="0.25">
      <c r="A488" s="24"/>
      <c r="B488" s="135"/>
      <c r="C488" s="136"/>
      <c r="D488" s="137"/>
      <c r="E488" s="138"/>
      <c r="F488" s="139"/>
      <c r="G488" s="140"/>
      <c r="H488" s="141"/>
      <c r="I488" s="118"/>
      <c r="J488" s="150" t="str">
        <f t="shared" si="63"/>
        <v/>
      </c>
      <c r="K488" s="24"/>
      <c r="M488" s="11" t="b">
        <f t="shared" si="64"/>
        <v>0</v>
      </c>
      <c r="N488" s="9" t="str">
        <f t="shared" si="65"/>
        <v/>
      </c>
      <c r="O488" s="9" t="str">
        <f t="shared" si="66"/>
        <v/>
      </c>
      <c r="P488" s="9" t="str">
        <f t="shared" si="67"/>
        <v/>
      </c>
      <c r="R488" s="9">
        <v>480</v>
      </c>
      <c r="T488" s="9" t="str">
        <f t="shared" si="68"/>
        <v/>
      </c>
      <c r="V488" s="9" t="str">
        <f t="shared" si="69"/>
        <v/>
      </c>
      <c r="X488" s="9" t="str">
        <f>IF(COUNTIF('Required Materials'!$BE$4:$CH$43, $B488)&gt;0, $B488, "")</f>
        <v/>
      </c>
      <c r="Y488" s="9" t="str">
        <f t="shared" si="70"/>
        <v/>
      </c>
      <c r="Z488" s="9" t="str">
        <f t="shared" si="71"/>
        <v/>
      </c>
    </row>
    <row r="489" spans="1:26" x14ac:dyDescent="0.25">
      <c r="A489" s="24"/>
      <c r="B489" s="135"/>
      <c r="C489" s="136"/>
      <c r="D489" s="137"/>
      <c r="E489" s="138"/>
      <c r="F489" s="139"/>
      <c r="G489" s="140"/>
      <c r="H489" s="141"/>
      <c r="I489" s="118"/>
      <c r="J489" s="150" t="str">
        <f t="shared" si="63"/>
        <v/>
      </c>
      <c r="K489" s="24"/>
      <c r="M489" s="11" t="b">
        <f t="shared" si="64"/>
        <v>0</v>
      </c>
      <c r="N489" s="9" t="str">
        <f t="shared" si="65"/>
        <v/>
      </c>
      <c r="O489" s="9" t="str">
        <f t="shared" si="66"/>
        <v/>
      </c>
      <c r="P489" s="9" t="str">
        <f t="shared" si="67"/>
        <v/>
      </c>
      <c r="R489" s="9">
        <v>481</v>
      </c>
      <c r="T489" s="9" t="str">
        <f t="shared" si="68"/>
        <v/>
      </c>
      <c r="V489" s="9" t="str">
        <f t="shared" si="69"/>
        <v/>
      </c>
      <c r="X489" s="9" t="str">
        <f>IF(COUNTIF('Required Materials'!$BE$4:$CH$43, $B489)&gt;0, $B489, "")</f>
        <v/>
      </c>
      <c r="Y489" s="9" t="str">
        <f t="shared" si="70"/>
        <v/>
      </c>
      <c r="Z489" s="9" t="str">
        <f t="shared" si="71"/>
        <v/>
      </c>
    </row>
    <row r="490" spans="1:26" x14ac:dyDescent="0.25">
      <c r="A490" s="24"/>
      <c r="B490" s="135"/>
      <c r="C490" s="136"/>
      <c r="D490" s="137"/>
      <c r="E490" s="138"/>
      <c r="F490" s="139"/>
      <c r="G490" s="140"/>
      <c r="H490" s="141"/>
      <c r="I490" s="118"/>
      <c r="J490" s="150" t="str">
        <f t="shared" si="63"/>
        <v/>
      </c>
      <c r="K490" s="24"/>
      <c r="M490" s="11" t="b">
        <f t="shared" si="64"/>
        <v>0</v>
      </c>
      <c r="N490" s="9" t="str">
        <f t="shared" si="65"/>
        <v/>
      </c>
      <c r="O490" s="9" t="str">
        <f t="shared" si="66"/>
        <v/>
      </c>
      <c r="P490" s="9" t="str">
        <f t="shared" si="67"/>
        <v/>
      </c>
      <c r="R490" s="9">
        <v>482</v>
      </c>
      <c r="T490" s="9" t="str">
        <f t="shared" si="68"/>
        <v/>
      </c>
      <c r="V490" s="9" t="str">
        <f t="shared" si="69"/>
        <v/>
      </c>
      <c r="X490" s="9" t="str">
        <f>IF(COUNTIF('Required Materials'!$BE$4:$CH$43, $B490)&gt;0, $B490, "")</f>
        <v/>
      </c>
      <c r="Y490" s="9" t="str">
        <f t="shared" si="70"/>
        <v/>
      </c>
      <c r="Z490" s="9" t="str">
        <f t="shared" si="71"/>
        <v/>
      </c>
    </row>
    <row r="491" spans="1:26" x14ac:dyDescent="0.25">
      <c r="A491" s="24"/>
      <c r="B491" s="135"/>
      <c r="C491" s="136"/>
      <c r="D491" s="137"/>
      <c r="E491" s="138"/>
      <c r="F491" s="139"/>
      <c r="G491" s="140"/>
      <c r="H491" s="141"/>
      <c r="I491" s="118"/>
      <c r="J491" s="150" t="str">
        <f t="shared" si="63"/>
        <v/>
      </c>
      <c r="K491" s="24"/>
      <c r="M491" s="11" t="b">
        <f t="shared" si="64"/>
        <v>0</v>
      </c>
      <c r="N491" s="9" t="str">
        <f t="shared" si="65"/>
        <v/>
      </c>
      <c r="O491" s="9" t="str">
        <f t="shared" si="66"/>
        <v/>
      </c>
      <c r="P491" s="9" t="str">
        <f t="shared" si="67"/>
        <v/>
      </c>
      <c r="R491" s="9">
        <v>483</v>
      </c>
      <c r="T491" s="9" t="str">
        <f t="shared" si="68"/>
        <v/>
      </c>
      <c r="V491" s="9" t="str">
        <f t="shared" si="69"/>
        <v/>
      </c>
      <c r="X491" s="9" t="str">
        <f>IF(COUNTIF('Required Materials'!$BE$4:$CH$43, $B491)&gt;0, $B491, "")</f>
        <v/>
      </c>
      <c r="Y491" s="9" t="str">
        <f t="shared" si="70"/>
        <v/>
      </c>
      <c r="Z491" s="9" t="str">
        <f t="shared" si="71"/>
        <v/>
      </c>
    </row>
    <row r="492" spans="1:26" x14ac:dyDescent="0.25">
      <c r="A492" s="24"/>
      <c r="B492" s="135"/>
      <c r="C492" s="136"/>
      <c r="D492" s="137"/>
      <c r="E492" s="138"/>
      <c r="F492" s="139"/>
      <c r="G492" s="140"/>
      <c r="H492" s="141"/>
      <c r="I492" s="118"/>
      <c r="J492" s="150" t="str">
        <f t="shared" si="63"/>
        <v/>
      </c>
      <c r="K492" s="24"/>
      <c r="M492" s="11" t="b">
        <f t="shared" si="64"/>
        <v>0</v>
      </c>
      <c r="N492" s="9" t="str">
        <f t="shared" si="65"/>
        <v/>
      </c>
      <c r="O492" s="9" t="str">
        <f t="shared" si="66"/>
        <v/>
      </c>
      <c r="P492" s="9" t="str">
        <f t="shared" si="67"/>
        <v/>
      </c>
      <c r="R492" s="9">
        <v>484</v>
      </c>
      <c r="T492" s="9" t="str">
        <f t="shared" si="68"/>
        <v/>
      </c>
      <c r="V492" s="9" t="str">
        <f t="shared" si="69"/>
        <v/>
      </c>
      <c r="X492" s="9" t="str">
        <f>IF(COUNTIF('Required Materials'!$BE$4:$CH$43, $B492)&gt;0, $B492, "")</f>
        <v/>
      </c>
      <c r="Y492" s="9" t="str">
        <f t="shared" si="70"/>
        <v/>
      </c>
      <c r="Z492" s="9" t="str">
        <f t="shared" si="71"/>
        <v/>
      </c>
    </row>
    <row r="493" spans="1:26" x14ac:dyDescent="0.25">
      <c r="A493" s="24"/>
      <c r="B493" s="135"/>
      <c r="C493" s="136"/>
      <c r="D493" s="137"/>
      <c r="E493" s="138"/>
      <c r="F493" s="139"/>
      <c r="G493" s="140"/>
      <c r="H493" s="141"/>
      <c r="I493" s="118"/>
      <c r="J493" s="150" t="str">
        <f t="shared" si="63"/>
        <v/>
      </c>
      <c r="K493" s="24"/>
      <c r="M493" s="11" t="b">
        <f t="shared" si="64"/>
        <v>0</v>
      </c>
      <c r="N493" s="9" t="str">
        <f t="shared" si="65"/>
        <v/>
      </c>
      <c r="O493" s="9" t="str">
        <f t="shared" si="66"/>
        <v/>
      </c>
      <c r="P493" s="9" t="str">
        <f t="shared" si="67"/>
        <v/>
      </c>
      <c r="R493" s="9">
        <v>485</v>
      </c>
      <c r="T493" s="9" t="str">
        <f t="shared" si="68"/>
        <v/>
      </c>
      <c r="V493" s="9" t="str">
        <f t="shared" si="69"/>
        <v/>
      </c>
      <c r="X493" s="9" t="str">
        <f>IF(COUNTIF('Required Materials'!$BE$4:$CH$43, $B493)&gt;0, $B493, "")</f>
        <v/>
      </c>
      <c r="Y493" s="9" t="str">
        <f t="shared" si="70"/>
        <v/>
      </c>
      <c r="Z493" s="9" t="str">
        <f t="shared" si="71"/>
        <v/>
      </c>
    </row>
    <row r="494" spans="1:26" x14ac:dyDescent="0.25">
      <c r="A494" s="24"/>
      <c r="B494" s="135"/>
      <c r="C494" s="136"/>
      <c r="D494" s="137"/>
      <c r="E494" s="138"/>
      <c r="F494" s="139"/>
      <c r="G494" s="140"/>
      <c r="H494" s="141"/>
      <c r="I494" s="118"/>
      <c r="J494" s="150" t="str">
        <f t="shared" si="63"/>
        <v/>
      </c>
      <c r="K494" s="24"/>
      <c r="M494" s="11" t="b">
        <f t="shared" si="64"/>
        <v>0</v>
      </c>
      <c r="N494" s="9" t="str">
        <f t="shared" si="65"/>
        <v/>
      </c>
      <c r="O494" s="9" t="str">
        <f t="shared" si="66"/>
        <v/>
      </c>
      <c r="P494" s="9" t="str">
        <f t="shared" si="67"/>
        <v/>
      </c>
      <c r="R494" s="9">
        <v>486</v>
      </c>
      <c r="T494" s="9" t="str">
        <f t="shared" si="68"/>
        <v/>
      </c>
      <c r="V494" s="9" t="str">
        <f t="shared" si="69"/>
        <v/>
      </c>
      <c r="X494" s="9" t="str">
        <f>IF(COUNTIF('Required Materials'!$BE$4:$CH$43, $B494)&gt;0, $B494, "")</f>
        <v/>
      </c>
      <c r="Y494" s="9" t="str">
        <f t="shared" si="70"/>
        <v/>
      </c>
      <c r="Z494" s="9" t="str">
        <f t="shared" si="71"/>
        <v/>
      </c>
    </row>
    <row r="495" spans="1:26" x14ac:dyDescent="0.25">
      <c r="A495" s="24"/>
      <c r="B495" s="135"/>
      <c r="C495" s="136"/>
      <c r="D495" s="137"/>
      <c r="E495" s="138"/>
      <c r="F495" s="139"/>
      <c r="G495" s="140"/>
      <c r="H495" s="141"/>
      <c r="I495" s="118"/>
      <c r="J495" s="150" t="str">
        <f t="shared" si="63"/>
        <v/>
      </c>
      <c r="K495" s="24"/>
      <c r="M495" s="11" t="b">
        <f t="shared" si="64"/>
        <v>0</v>
      </c>
      <c r="N495" s="9" t="str">
        <f t="shared" si="65"/>
        <v/>
      </c>
      <c r="O495" s="9" t="str">
        <f t="shared" si="66"/>
        <v/>
      </c>
      <c r="P495" s="9" t="str">
        <f t="shared" si="67"/>
        <v/>
      </c>
      <c r="R495" s="9">
        <v>487</v>
      </c>
      <c r="T495" s="9" t="str">
        <f t="shared" si="68"/>
        <v/>
      </c>
      <c r="V495" s="9" t="str">
        <f t="shared" si="69"/>
        <v/>
      </c>
      <c r="X495" s="9" t="str">
        <f>IF(COUNTIF('Required Materials'!$BE$4:$CH$43, $B495)&gt;0, $B495, "")</f>
        <v/>
      </c>
      <c r="Y495" s="9" t="str">
        <f t="shared" si="70"/>
        <v/>
      </c>
      <c r="Z495" s="9" t="str">
        <f t="shared" si="71"/>
        <v/>
      </c>
    </row>
    <row r="496" spans="1:26" x14ac:dyDescent="0.25">
      <c r="A496" s="24"/>
      <c r="B496" s="135"/>
      <c r="C496" s="136"/>
      <c r="D496" s="137"/>
      <c r="E496" s="138"/>
      <c r="F496" s="139"/>
      <c r="G496" s="140"/>
      <c r="H496" s="141"/>
      <c r="I496" s="118"/>
      <c r="J496" s="150" t="str">
        <f t="shared" si="63"/>
        <v/>
      </c>
      <c r="K496" s="24"/>
      <c r="M496" s="11" t="b">
        <f t="shared" si="64"/>
        <v>0</v>
      </c>
      <c r="N496" s="9" t="str">
        <f t="shared" si="65"/>
        <v/>
      </c>
      <c r="O496" s="9" t="str">
        <f t="shared" si="66"/>
        <v/>
      </c>
      <c r="P496" s="9" t="str">
        <f t="shared" si="67"/>
        <v/>
      </c>
      <c r="R496" s="9">
        <v>488</v>
      </c>
      <c r="T496" s="9" t="str">
        <f t="shared" si="68"/>
        <v/>
      </c>
      <c r="V496" s="9" t="str">
        <f t="shared" si="69"/>
        <v/>
      </c>
      <c r="X496" s="9" t="str">
        <f>IF(COUNTIF('Required Materials'!$BE$4:$CH$43, $B496)&gt;0, $B496, "")</f>
        <v/>
      </c>
      <c r="Y496" s="9" t="str">
        <f t="shared" si="70"/>
        <v/>
      </c>
      <c r="Z496" s="9" t="str">
        <f t="shared" si="71"/>
        <v/>
      </c>
    </row>
    <row r="497" spans="1:26" x14ac:dyDescent="0.25">
      <c r="A497" s="24"/>
      <c r="B497" s="135"/>
      <c r="C497" s="136"/>
      <c r="D497" s="137"/>
      <c r="E497" s="138"/>
      <c r="F497" s="139"/>
      <c r="G497" s="140"/>
      <c r="H497" s="141"/>
      <c r="I497" s="118"/>
      <c r="J497" s="150" t="str">
        <f t="shared" si="63"/>
        <v/>
      </c>
      <c r="K497" s="24"/>
      <c r="M497" s="11" t="b">
        <f t="shared" si="64"/>
        <v>0</v>
      </c>
      <c r="N497" s="9" t="str">
        <f t="shared" si="65"/>
        <v/>
      </c>
      <c r="O497" s="9" t="str">
        <f t="shared" si="66"/>
        <v/>
      </c>
      <c r="P497" s="9" t="str">
        <f t="shared" si="67"/>
        <v/>
      </c>
      <c r="R497" s="9">
        <v>489</v>
      </c>
      <c r="T497" s="9" t="str">
        <f t="shared" si="68"/>
        <v/>
      </c>
      <c r="V497" s="9" t="str">
        <f t="shared" si="69"/>
        <v/>
      </c>
      <c r="X497" s="9" t="str">
        <f>IF(COUNTIF('Required Materials'!$BE$4:$CH$43, $B497)&gt;0, $B497, "")</f>
        <v/>
      </c>
      <c r="Y497" s="9" t="str">
        <f t="shared" si="70"/>
        <v/>
      </c>
      <c r="Z497" s="9" t="str">
        <f t="shared" si="71"/>
        <v/>
      </c>
    </row>
    <row r="498" spans="1:26" x14ac:dyDescent="0.25">
      <c r="A498" s="24"/>
      <c r="B498" s="135"/>
      <c r="C498" s="136"/>
      <c r="D498" s="137"/>
      <c r="E498" s="138"/>
      <c r="F498" s="139"/>
      <c r="G498" s="140"/>
      <c r="H498" s="141"/>
      <c r="I498" s="118"/>
      <c r="J498" s="150" t="str">
        <f t="shared" si="63"/>
        <v/>
      </c>
      <c r="K498" s="24"/>
      <c r="M498" s="11" t="b">
        <f t="shared" si="64"/>
        <v>0</v>
      </c>
      <c r="N498" s="9" t="str">
        <f t="shared" si="65"/>
        <v/>
      </c>
      <c r="O498" s="9" t="str">
        <f t="shared" si="66"/>
        <v/>
      </c>
      <c r="P498" s="9" t="str">
        <f t="shared" si="67"/>
        <v/>
      </c>
      <c r="R498" s="9">
        <v>490</v>
      </c>
      <c r="T498" s="9" t="str">
        <f t="shared" si="68"/>
        <v/>
      </c>
      <c r="V498" s="9" t="str">
        <f t="shared" si="69"/>
        <v/>
      </c>
      <c r="X498" s="9" t="str">
        <f>IF(COUNTIF('Required Materials'!$BE$4:$CH$43, $B498)&gt;0, $B498, "")</f>
        <v/>
      </c>
      <c r="Y498" s="9" t="str">
        <f t="shared" si="70"/>
        <v/>
      </c>
      <c r="Z498" s="9" t="str">
        <f t="shared" si="71"/>
        <v/>
      </c>
    </row>
    <row r="499" spans="1:26" x14ac:dyDescent="0.25">
      <c r="A499" s="24"/>
      <c r="B499" s="135"/>
      <c r="C499" s="136"/>
      <c r="D499" s="137"/>
      <c r="E499" s="138"/>
      <c r="F499" s="139"/>
      <c r="G499" s="140"/>
      <c r="H499" s="141"/>
      <c r="I499" s="118"/>
      <c r="J499" s="150" t="str">
        <f t="shared" si="63"/>
        <v/>
      </c>
      <c r="K499" s="24"/>
      <c r="M499" s="11" t="b">
        <f t="shared" si="64"/>
        <v>0</v>
      </c>
      <c r="N499" s="9" t="str">
        <f t="shared" si="65"/>
        <v/>
      </c>
      <c r="O499" s="9" t="str">
        <f t="shared" si="66"/>
        <v/>
      </c>
      <c r="P499" s="9" t="str">
        <f t="shared" si="67"/>
        <v/>
      </c>
      <c r="R499" s="9">
        <v>491</v>
      </c>
      <c r="T499" s="9" t="str">
        <f t="shared" si="68"/>
        <v/>
      </c>
      <c r="V499" s="9" t="str">
        <f t="shared" si="69"/>
        <v/>
      </c>
      <c r="X499" s="9" t="str">
        <f>IF(COUNTIF('Required Materials'!$BE$4:$CH$43, $B499)&gt;0, $B499, "")</f>
        <v/>
      </c>
      <c r="Y499" s="9" t="str">
        <f t="shared" si="70"/>
        <v/>
      </c>
      <c r="Z499" s="9" t="str">
        <f t="shared" si="71"/>
        <v/>
      </c>
    </row>
    <row r="500" spans="1:26" x14ac:dyDescent="0.25">
      <c r="A500" s="24"/>
      <c r="B500" s="135"/>
      <c r="C500" s="136"/>
      <c r="D500" s="137"/>
      <c r="E500" s="138"/>
      <c r="F500" s="139"/>
      <c r="G500" s="140"/>
      <c r="H500" s="141"/>
      <c r="I500" s="118"/>
      <c r="J500" s="150" t="str">
        <f t="shared" si="63"/>
        <v/>
      </c>
      <c r="K500" s="24"/>
      <c r="M500" s="11" t="b">
        <f t="shared" si="64"/>
        <v>0</v>
      </c>
      <c r="N500" s="9" t="str">
        <f t="shared" si="65"/>
        <v/>
      </c>
      <c r="O500" s="9" t="str">
        <f t="shared" si="66"/>
        <v/>
      </c>
      <c r="P500" s="9" t="str">
        <f t="shared" si="67"/>
        <v/>
      </c>
      <c r="R500" s="9">
        <v>492</v>
      </c>
      <c r="T500" s="9" t="str">
        <f t="shared" si="68"/>
        <v/>
      </c>
      <c r="V500" s="9" t="str">
        <f t="shared" si="69"/>
        <v/>
      </c>
      <c r="X500" s="9" t="str">
        <f>IF(COUNTIF('Required Materials'!$BE$4:$CH$43, $B500)&gt;0, $B500, "")</f>
        <v/>
      </c>
      <c r="Y500" s="9" t="str">
        <f t="shared" si="70"/>
        <v/>
      </c>
      <c r="Z500" s="9" t="str">
        <f t="shared" si="71"/>
        <v/>
      </c>
    </row>
    <row r="501" spans="1:26" x14ac:dyDescent="0.25">
      <c r="A501" s="24"/>
      <c r="B501" s="135"/>
      <c r="C501" s="136"/>
      <c r="D501" s="137"/>
      <c r="E501" s="138"/>
      <c r="F501" s="139"/>
      <c r="G501" s="140"/>
      <c r="H501" s="141"/>
      <c r="I501" s="118"/>
      <c r="J501" s="150" t="str">
        <f t="shared" si="63"/>
        <v/>
      </c>
      <c r="K501" s="24"/>
      <c r="M501" s="11" t="b">
        <f t="shared" si="64"/>
        <v>0</v>
      </c>
      <c r="N501" s="9" t="str">
        <f t="shared" si="65"/>
        <v/>
      </c>
      <c r="O501" s="9" t="str">
        <f t="shared" si="66"/>
        <v/>
      </c>
      <c r="P501" s="9" t="str">
        <f t="shared" si="67"/>
        <v/>
      </c>
      <c r="R501" s="9">
        <v>493</v>
      </c>
      <c r="T501" s="9" t="str">
        <f t="shared" si="68"/>
        <v/>
      </c>
      <c r="V501" s="9" t="str">
        <f t="shared" si="69"/>
        <v/>
      </c>
      <c r="X501" s="9" t="str">
        <f>IF(COUNTIF('Required Materials'!$BE$4:$CH$43, $B501)&gt;0, $B501, "")</f>
        <v/>
      </c>
      <c r="Y501" s="9" t="str">
        <f t="shared" si="70"/>
        <v/>
      </c>
      <c r="Z501" s="9" t="str">
        <f t="shared" si="71"/>
        <v/>
      </c>
    </row>
    <row r="502" spans="1:26" x14ac:dyDescent="0.25">
      <c r="A502" s="24"/>
      <c r="B502" s="135"/>
      <c r="C502" s="136"/>
      <c r="D502" s="137"/>
      <c r="E502" s="138"/>
      <c r="F502" s="139"/>
      <c r="G502" s="140"/>
      <c r="H502" s="141"/>
      <c r="I502" s="118"/>
      <c r="J502" s="150" t="str">
        <f t="shared" si="63"/>
        <v/>
      </c>
      <c r="K502" s="24"/>
      <c r="M502" s="11" t="b">
        <f t="shared" si="64"/>
        <v>0</v>
      </c>
      <c r="N502" s="9" t="str">
        <f t="shared" si="65"/>
        <v/>
      </c>
      <c r="O502" s="9" t="str">
        <f t="shared" si="66"/>
        <v/>
      </c>
      <c r="P502" s="9" t="str">
        <f t="shared" si="67"/>
        <v/>
      </c>
      <c r="R502" s="9">
        <v>494</v>
      </c>
      <c r="T502" s="9" t="str">
        <f t="shared" si="68"/>
        <v/>
      </c>
      <c r="V502" s="9" t="str">
        <f t="shared" si="69"/>
        <v/>
      </c>
      <c r="X502" s="9" t="str">
        <f>IF(COUNTIF('Required Materials'!$BE$4:$CH$43, $B502)&gt;0, $B502, "")</f>
        <v/>
      </c>
      <c r="Y502" s="9" t="str">
        <f t="shared" si="70"/>
        <v/>
      </c>
      <c r="Z502" s="9" t="str">
        <f t="shared" si="71"/>
        <v/>
      </c>
    </row>
    <row r="503" spans="1:26" x14ac:dyDescent="0.25">
      <c r="A503" s="24"/>
      <c r="B503" s="135"/>
      <c r="C503" s="136"/>
      <c r="D503" s="137"/>
      <c r="E503" s="138"/>
      <c r="F503" s="139"/>
      <c r="G503" s="140"/>
      <c r="H503" s="141"/>
      <c r="I503" s="118"/>
      <c r="J503" s="150" t="str">
        <f t="shared" si="63"/>
        <v/>
      </c>
      <c r="K503" s="24"/>
      <c r="M503" s="11" t="b">
        <f t="shared" si="64"/>
        <v>0</v>
      </c>
      <c r="N503" s="9" t="str">
        <f t="shared" si="65"/>
        <v/>
      </c>
      <c r="O503" s="9" t="str">
        <f t="shared" si="66"/>
        <v/>
      </c>
      <c r="P503" s="9" t="str">
        <f t="shared" si="67"/>
        <v/>
      </c>
      <c r="R503" s="9">
        <v>495</v>
      </c>
      <c r="T503" s="9" t="str">
        <f t="shared" si="68"/>
        <v/>
      </c>
      <c r="V503" s="9" t="str">
        <f t="shared" si="69"/>
        <v/>
      </c>
      <c r="X503" s="9" t="str">
        <f>IF(COUNTIF('Required Materials'!$BE$4:$CH$43, $B503)&gt;0, $B503, "")</f>
        <v/>
      </c>
      <c r="Y503" s="9" t="str">
        <f t="shared" si="70"/>
        <v/>
      </c>
      <c r="Z503" s="9" t="str">
        <f t="shared" si="71"/>
        <v/>
      </c>
    </row>
    <row r="504" spans="1:26" x14ac:dyDescent="0.25">
      <c r="A504" s="24"/>
      <c r="B504" s="135"/>
      <c r="C504" s="136"/>
      <c r="D504" s="137"/>
      <c r="E504" s="138"/>
      <c r="F504" s="139"/>
      <c r="G504" s="140"/>
      <c r="H504" s="141"/>
      <c r="I504" s="118"/>
      <c r="J504" s="150" t="str">
        <f t="shared" si="63"/>
        <v/>
      </c>
      <c r="K504" s="24"/>
      <c r="M504" s="11" t="b">
        <f t="shared" si="64"/>
        <v>0</v>
      </c>
      <c r="N504" s="9" t="str">
        <f t="shared" si="65"/>
        <v/>
      </c>
      <c r="O504" s="9" t="str">
        <f t="shared" si="66"/>
        <v/>
      </c>
      <c r="P504" s="9" t="str">
        <f t="shared" si="67"/>
        <v/>
      </c>
      <c r="R504" s="9">
        <v>496</v>
      </c>
      <c r="T504" s="9" t="str">
        <f t="shared" si="68"/>
        <v/>
      </c>
      <c r="V504" s="9" t="str">
        <f t="shared" si="69"/>
        <v/>
      </c>
      <c r="X504" s="9" t="str">
        <f>IF(COUNTIF('Required Materials'!$BE$4:$CH$43, $B504)&gt;0, $B504, "")</f>
        <v/>
      </c>
      <c r="Y504" s="9" t="str">
        <f t="shared" si="70"/>
        <v/>
      </c>
      <c r="Z504" s="9" t="str">
        <f t="shared" si="71"/>
        <v/>
      </c>
    </row>
    <row r="505" spans="1:26" x14ac:dyDescent="0.25">
      <c r="A505" s="24"/>
      <c r="B505" s="135"/>
      <c r="C505" s="136"/>
      <c r="D505" s="137"/>
      <c r="E505" s="138"/>
      <c r="F505" s="139"/>
      <c r="G505" s="140"/>
      <c r="H505" s="141"/>
      <c r="I505" s="118"/>
      <c r="J505" s="150" t="str">
        <f t="shared" si="63"/>
        <v/>
      </c>
      <c r="K505" s="24"/>
      <c r="M505" s="11" t="b">
        <f t="shared" si="64"/>
        <v>0</v>
      </c>
      <c r="N505" s="9" t="str">
        <f t="shared" si="65"/>
        <v/>
      </c>
      <c r="O505" s="9" t="str">
        <f t="shared" si="66"/>
        <v/>
      </c>
      <c r="P505" s="9" t="str">
        <f t="shared" si="67"/>
        <v/>
      </c>
      <c r="R505" s="9">
        <v>497</v>
      </c>
      <c r="T505" s="9" t="str">
        <f t="shared" si="68"/>
        <v/>
      </c>
      <c r="V505" s="9" t="str">
        <f t="shared" si="69"/>
        <v/>
      </c>
      <c r="X505" s="9" t="str">
        <f>IF(COUNTIF('Required Materials'!$BE$4:$CH$43, $B505)&gt;0, $B505, "")</f>
        <v/>
      </c>
      <c r="Y505" s="9" t="str">
        <f t="shared" si="70"/>
        <v/>
      </c>
      <c r="Z505" s="9" t="str">
        <f t="shared" si="71"/>
        <v/>
      </c>
    </row>
    <row r="506" spans="1:26" x14ac:dyDescent="0.25">
      <c r="A506" s="24"/>
      <c r="B506" s="135"/>
      <c r="C506" s="136"/>
      <c r="D506" s="137"/>
      <c r="E506" s="138"/>
      <c r="F506" s="139"/>
      <c r="G506" s="140"/>
      <c r="H506" s="141"/>
      <c r="I506" s="118"/>
      <c r="J506" s="150" t="str">
        <f t="shared" si="63"/>
        <v/>
      </c>
      <c r="K506" s="24"/>
      <c r="M506" s="11" t="b">
        <f t="shared" si="64"/>
        <v>0</v>
      </c>
      <c r="N506" s="9" t="str">
        <f t="shared" si="65"/>
        <v/>
      </c>
      <c r="O506" s="9" t="str">
        <f t="shared" si="66"/>
        <v/>
      </c>
      <c r="P506" s="9" t="str">
        <f t="shared" si="67"/>
        <v/>
      </c>
      <c r="R506" s="9">
        <v>498</v>
      </c>
      <c r="T506" s="9" t="str">
        <f t="shared" si="68"/>
        <v/>
      </c>
      <c r="V506" s="9" t="str">
        <f t="shared" si="69"/>
        <v/>
      </c>
      <c r="X506" s="9" t="str">
        <f>IF(COUNTIF('Required Materials'!$BE$4:$CH$43, $B506)&gt;0, $B506, "")</f>
        <v/>
      </c>
      <c r="Y506" s="9" t="str">
        <f t="shared" si="70"/>
        <v/>
      </c>
      <c r="Z506" s="9" t="str">
        <f t="shared" si="71"/>
        <v/>
      </c>
    </row>
    <row r="507" spans="1:26" x14ac:dyDescent="0.25">
      <c r="A507" s="24"/>
      <c r="B507" s="135"/>
      <c r="C507" s="136"/>
      <c r="D507" s="137"/>
      <c r="E507" s="138"/>
      <c r="F507" s="139"/>
      <c r="G507" s="140"/>
      <c r="H507" s="141"/>
      <c r="I507" s="118"/>
      <c r="J507" s="150" t="str">
        <f t="shared" si="63"/>
        <v/>
      </c>
      <c r="K507" s="24"/>
      <c r="M507" s="11" t="b">
        <f t="shared" si="64"/>
        <v>0</v>
      </c>
      <c r="N507" s="9" t="str">
        <f t="shared" si="65"/>
        <v/>
      </c>
      <c r="O507" s="9" t="str">
        <f t="shared" si="66"/>
        <v/>
      </c>
      <c r="P507" s="9" t="str">
        <f t="shared" si="67"/>
        <v/>
      </c>
      <c r="R507" s="9">
        <v>499</v>
      </c>
      <c r="T507" s="9" t="str">
        <f t="shared" si="68"/>
        <v/>
      </c>
      <c r="V507" s="9" t="str">
        <f t="shared" si="69"/>
        <v/>
      </c>
      <c r="X507" s="9" t="str">
        <f>IF(COUNTIF('Required Materials'!$BE$4:$CH$43, $B507)&gt;0, $B507, "")</f>
        <v/>
      </c>
      <c r="Y507" s="9" t="str">
        <f t="shared" si="70"/>
        <v/>
      </c>
      <c r="Z507" s="9" t="str">
        <f t="shared" si="71"/>
        <v/>
      </c>
    </row>
    <row r="508" spans="1:26" x14ac:dyDescent="0.25">
      <c r="A508" s="24"/>
      <c r="B508" s="135"/>
      <c r="C508" s="136"/>
      <c r="D508" s="137"/>
      <c r="E508" s="138"/>
      <c r="F508" s="139"/>
      <c r="G508" s="140"/>
      <c r="H508" s="141"/>
      <c r="I508" s="118"/>
      <c r="J508" s="150" t="str">
        <f t="shared" si="63"/>
        <v/>
      </c>
      <c r="K508" s="24"/>
      <c r="M508" s="11" t="b">
        <f t="shared" si="64"/>
        <v>0</v>
      </c>
      <c r="N508" s="9" t="str">
        <f t="shared" si="65"/>
        <v/>
      </c>
      <c r="O508" s="9" t="str">
        <f t="shared" si="66"/>
        <v/>
      </c>
      <c r="P508" s="9" t="str">
        <f t="shared" si="67"/>
        <v/>
      </c>
      <c r="R508" s="9">
        <v>500</v>
      </c>
      <c r="T508" s="9" t="str">
        <f t="shared" si="68"/>
        <v/>
      </c>
      <c r="V508" s="9" t="str">
        <f t="shared" si="69"/>
        <v/>
      </c>
      <c r="X508" s="9" t="str">
        <f>IF(COUNTIF('Required Materials'!$BE$4:$CH$43, $B508)&gt;0, $B508, "")</f>
        <v/>
      </c>
      <c r="Y508" s="9" t="str">
        <f t="shared" si="70"/>
        <v/>
      </c>
      <c r="Z508" s="9" t="str">
        <f t="shared" si="71"/>
        <v/>
      </c>
    </row>
    <row r="509" spans="1:26" x14ac:dyDescent="0.25">
      <c r="A509" s="24"/>
      <c r="B509" s="135"/>
      <c r="C509" s="136"/>
      <c r="D509" s="137"/>
      <c r="E509" s="138"/>
      <c r="F509" s="139"/>
      <c r="G509" s="140"/>
      <c r="H509" s="141"/>
      <c r="I509" s="118"/>
      <c r="J509" s="150" t="str">
        <f t="shared" si="63"/>
        <v/>
      </c>
      <c r="K509" s="24"/>
      <c r="M509" s="11" t="b">
        <f t="shared" si="64"/>
        <v>0</v>
      </c>
      <c r="N509" s="9" t="str">
        <f t="shared" si="65"/>
        <v/>
      </c>
      <c r="O509" s="9" t="str">
        <f t="shared" si="66"/>
        <v/>
      </c>
      <c r="P509" s="9" t="str">
        <f t="shared" si="67"/>
        <v/>
      </c>
      <c r="R509" s="9">
        <v>501</v>
      </c>
      <c r="T509" s="9" t="str">
        <f t="shared" si="68"/>
        <v/>
      </c>
      <c r="V509" s="9" t="str">
        <f t="shared" si="69"/>
        <v/>
      </c>
      <c r="X509" s="9" t="str">
        <f>IF(COUNTIF('Required Materials'!$BE$4:$CH$43, $B509)&gt;0, $B509, "")</f>
        <v/>
      </c>
      <c r="Y509" s="9" t="str">
        <f t="shared" si="70"/>
        <v/>
      </c>
      <c r="Z509" s="9" t="str">
        <f t="shared" si="71"/>
        <v/>
      </c>
    </row>
    <row r="510" spans="1:26" x14ac:dyDescent="0.25">
      <c r="A510" s="24"/>
      <c r="B510" s="135"/>
      <c r="C510" s="136"/>
      <c r="D510" s="137"/>
      <c r="E510" s="138"/>
      <c r="F510" s="139"/>
      <c r="G510" s="140"/>
      <c r="H510" s="141"/>
      <c r="I510" s="118"/>
      <c r="J510" s="150" t="str">
        <f t="shared" si="63"/>
        <v/>
      </c>
      <c r="K510" s="24"/>
      <c r="M510" s="11" t="b">
        <f t="shared" si="64"/>
        <v>0</v>
      </c>
      <c r="N510" s="9" t="str">
        <f t="shared" si="65"/>
        <v/>
      </c>
      <c r="O510" s="9" t="str">
        <f t="shared" si="66"/>
        <v/>
      </c>
      <c r="P510" s="9" t="str">
        <f t="shared" si="67"/>
        <v/>
      </c>
      <c r="R510" s="9">
        <v>502</v>
      </c>
      <c r="T510" s="9" t="str">
        <f t="shared" si="68"/>
        <v/>
      </c>
      <c r="V510" s="9" t="str">
        <f t="shared" si="69"/>
        <v/>
      </c>
      <c r="X510" s="9" t="str">
        <f>IF(COUNTIF('Required Materials'!$BE$4:$CH$43, $B510)&gt;0, $B510, "")</f>
        <v/>
      </c>
      <c r="Y510" s="9" t="str">
        <f t="shared" si="70"/>
        <v/>
      </c>
      <c r="Z510" s="9" t="str">
        <f t="shared" si="71"/>
        <v/>
      </c>
    </row>
    <row r="511" spans="1:26" x14ac:dyDescent="0.25">
      <c r="A511" s="24"/>
      <c r="B511" s="135"/>
      <c r="C511" s="136"/>
      <c r="D511" s="137"/>
      <c r="E511" s="138"/>
      <c r="F511" s="139"/>
      <c r="G511" s="140"/>
      <c r="H511" s="141"/>
      <c r="I511" s="118"/>
      <c r="J511" s="150" t="str">
        <f t="shared" si="63"/>
        <v/>
      </c>
      <c r="K511" s="24"/>
      <c r="M511" s="11" t="b">
        <f t="shared" si="64"/>
        <v>0</v>
      </c>
      <c r="N511" s="9" t="str">
        <f t="shared" si="65"/>
        <v/>
      </c>
      <c r="O511" s="9" t="str">
        <f t="shared" si="66"/>
        <v/>
      </c>
      <c r="P511" s="9" t="str">
        <f t="shared" si="67"/>
        <v/>
      </c>
      <c r="R511" s="9">
        <v>503</v>
      </c>
      <c r="T511" s="9" t="str">
        <f t="shared" si="68"/>
        <v/>
      </c>
      <c r="V511" s="9" t="str">
        <f t="shared" si="69"/>
        <v/>
      </c>
      <c r="X511" s="9" t="str">
        <f>IF(COUNTIF('Required Materials'!$BE$4:$CH$43, $B511)&gt;0, $B511, "")</f>
        <v/>
      </c>
      <c r="Y511" s="9" t="str">
        <f t="shared" si="70"/>
        <v/>
      </c>
      <c r="Z511" s="9" t="str">
        <f t="shared" si="71"/>
        <v/>
      </c>
    </row>
    <row r="512" spans="1:26" x14ac:dyDescent="0.25">
      <c r="A512" s="24"/>
      <c r="B512" s="135"/>
      <c r="C512" s="136"/>
      <c r="D512" s="137"/>
      <c r="E512" s="138"/>
      <c r="F512" s="139"/>
      <c r="G512" s="140"/>
      <c r="H512" s="141"/>
      <c r="I512" s="118"/>
      <c r="J512" s="150" t="str">
        <f t="shared" si="63"/>
        <v/>
      </c>
      <c r="K512" s="24"/>
      <c r="M512" s="11" t="b">
        <f t="shared" si="64"/>
        <v>0</v>
      </c>
      <c r="N512" s="9" t="str">
        <f t="shared" si="65"/>
        <v/>
      </c>
      <c r="O512" s="9" t="str">
        <f t="shared" si="66"/>
        <v/>
      </c>
      <c r="P512" s="9" t="str">
        <f t="shared" si="67"/>
        <v/>
      </c>
      <c r="R512" s="9">
        <v>504</v>
      </c>
      <c r="T512" s="9" t="str">
        <f t="shared" si="68"/>
        <v/>
      </c>
      <c r="V512" s="9" t="str">
        <f t="shared" si="69"/>
        <v/>
      </c>
      <c r="X512" s="9" t="str">
        <f>IF(COUNTIF('Required Materials'!$BE$4:$CH$43, $B512)&gt;0, $B512, "")</f>
        <v/>
      </c>
      <c r="Y512" s="9" t="str">
        <f t="shared" si="70"/>
        <v/>
      </c>
      <c r="Z512" s="9" t="str">
        <f t="shared" si="71"/>
        <v/>
      </c>
    </row>
    <row r="513" spans="1:26" x14ac:dyDescent="0.25">
      <c r="A513" s="24"/>
      <c r="B513" s="135"/>
      <c r="C513" s="136"/>
      <c r="D513" s="137"/>
      <c r="E513" s="138"/>
      <c r="F513" s="139"/>
      <c r="G513" s="140"/>
      <c r="H513" s="141"/>
      <c r="I513" s="118"/>
      <c r="J513" s="150" t="str">
        <f t="shared" si="63"/>
        <v/>
      </c>
      <c r="K513" s="24"/>
      <c r="M513" s="11" t="b">
        <f t="shared" si="64"/>
        <v>0</v>
      </c>
      <c r="N513" s="9" t="str">
        <f t="shared" si="65"/>
        <v/>
      </c>
      <c r="O513" s="9" t="str">
        <f t="shared" si="66"/>
        <v/>
      </c>
      <c r="P513" s="9" t="str">
        <f t="shared" si="67"/>
        <v/>
      </c>
      <c r="R513" s="9">
        <v>505</v>
      </c>
      <c r="T513" s="9" t="str">
        <f t="shared" si="68"/>
        <v/>
      </c>
      <c r="V513" s="9" t="str">
        <f t="shared" si="69"/>
        <v/>
      </c>
      <c r="X513" s="9" t="str">
        <f>IF(COUNTIF('Required Materials'!$BE$4:$CH$43, $B513)&gt;0, $B513, "")</f>
        <v/>
      </c>
      <c r="Y513" s="9" t="str">
        <f t="shared" si="70"/>
        <v/>
      </c>
      <c r="Z513" s="9" t="str">
        <f t="shared" si="71"/>
        <v/>
      </c>
    </row>
    <row r="514" spans="1:26" x14ac:dyDescent="0.25">
      <c r="A514" s="24"/>
      <c r="B514" s="135"/>
      <c r="C514" s="136"/>
      <c r="D514" s="137"/>
      <c r="E514" s="138"/>
      <c r="F514" s="139"/>
      <c r="G514" s="140"/>
      <c r="H514" s="141"/>
      <c r="I514" s="118"/>
      <c r="J514" s="150" t="str">
        <f t="shared" si="63"/>
        <v/>
      </c>
      <c r="K514" s="24"/>
      <c r="M514" s="11" t="b">
        <f t="shared" si="64"/>
        <v>0</v>
      </c>
      <c r="N514" s="9" t="str">
        <f t="shared" si="65"/>
        <v/>
      </c>
      <c r="O514" s="9" t="str">
        <f t="shared" si="66"/>
        <v/>
      </c>
      <c r="P514" s="9" t="str">
        <f t="shared" si="67"/>
        <v/>
      </c>
      <c r="R514" s="9">
        <v>506</v>
      </c>
      <c r="T514" s="9" t="str">
        <f t="shared" si="68"/>
        <v/>
      </c>
      <c r="V514" s="9" t="str">
        <f t="shared" si="69"/>
        <v/>
      </c>
      <c r="X514" s="9" t="str">
        <f>IF(COUNTIF('Required Materials'!$BE$4:$CH$43, $B514)&gt;0, $B514, "")</f>
        <v/>
      </c>
      <c r="Y514" s="9" t="str">
        <f t="shared" si="70"/>
        <v/>
      </c>
      <c r="Z514" s="9" t="str">
        <f t="shared" si="71"/>
        <v/>
      </c>
    </row>
    <row r="515" spans="1:26" x14ac:dyDescent="0.25">
      <c r="A515" s="24"/>
      <c r="B515" s="135"/>
      <c r="C515" s="136"/>
      <c r="D515" s="137"/>
      <c r="E515" s="138"/>
      <c r="F515" s="139"/>
      <c r="G515" s="140"/>
      <c r="H515" s="141"/>
      <c r="I515" s="118"/>
      <c r="J515" s="150" t="str">
        <f t="shared" si="63"/>
        <v/>
      </c>
      <c r="K515" s="24"/>
      <c r="M515" s="11" t="b">
        <f t="shared" si="64"/>
        <v>0</v>
      </c>
      <c r="N515" s="9" t="str">
        <f t="shared" si="65"/>
        <v/>
      </c>
      <c r="O515" s="9" t="str">
        <f t="shared" si="66"/>
        <v/>
      </c>
      <c r="P515" s="9" t="str">
        <f t="shared" si="67"/>
        <v/>
      </c>
      <c r="R515" s="9">
        <v>507</v>
      </c>
      <c r="T515" s="9" t="str">
        <f t="shared" si="68"/>
        <v/>
      </c>
      <c r="V515" s="9" t="str">
        <f t="shared" si="69"/>
        <v/>
      </c>
      <c r="X515" s="9" t="str">
        <f>IF(COUNTIF('Required Materials'!$BE$4:$CH$43, $B515)&gt;0, $B515, "")</f>
        <v/>
      </c>
      <c r="Y515" s="9" t="str">
        <f t="shared" si="70"/>
        <v/>
      </c>
      <c r="Z515" s="9" t="str">
        <f t="shared" si="71"/>
        <v/>
      </c>
    </row>
    <row r="516" spans="1:26" x14ac:dyDescent="0.25">
      <c r="A516" s="24"/>
      <c r="B516" s="135"/>
      <c r="C516" s="136"/>
      <c r="D516" s="137"/>
      <c r="E516" s="138"/>
      <c r="F516" s="139"/>
      <c r="G516" s="140"/>
      <c r="H516" s="141"/>
      <c r="I516" s="118"/>
      <c r="J516" s="150" t="str">
        <f t="shared" si="63"/>
        <v/>
      </c>
      <c r="K516" s="24"/>
      <c r="M516" s="11" t="b">
        <f t="shared" si="64"/>
        <v>0</v>
      </c>
      <c r="N516" s="9" t="str">
        <f t="shared" si="65"/>
        <v/>
      </c>
      <c r="O516" s="9" t="str">
        <f t="shared" si="66"/>
        <v/>
      </c>
      <c r="P516" s="9" t="str">
        <f t="shared" si="67"/>
        <v/>
      </c>
      <c r="R516" s="9">
        <v>508</v>
      </c>
      <c r="T516" s="9" t="str">
        <f t="shared" si="68"/>
        <v/>
      </c>
      <c r="V516" s="9" t="str">
        <f t="shared" si="69"/>
        <v/>
      </c>
      <c r="X516" s="9" t="str">
        <f>IF(COUNTIF('Required Materials'!$BE$4:$CH$43, $B516)&gt;0, $B516, "")</f>
        <v/>
      </c>
      <c r="Y516" s="9" t="str">
        <f t="shared" si="70"/>
        <v/>
      </c>
      <c r="Z516" s="9" t="str">
        <f t="shared" si="71"/>
        <v/>
      </c>
    </row>
    <row r="517" spans="1:26" x14ac:dyDescent="0.25">
      <c r="A517" s="24"/>
      <c r="B517" s="135"/>
      <c r="C517" s="136"/>
      <c r="D517" s="137"/>
      <c r="E517" s="138"/>
      <c r="F517" s="139"/>
      <c r="G517" s="140"/>
      <c r="H517" s="141"/>
      <c r="I517" s="118"/>
      <c r="J517" s="150" t="str">
        <f t="shared" si="63"/>
        <v/>
      </c>
      <c r="K517" s="24"/>
      <c r="M517" s="11" t="b">
        <f t="shared" si="64"/>
        <v>0</v>
      </c>
      <c r="N517" s="9" t="str">
        <f t="shared" si="65"/>
        <v/>
      </c>
      <c r="O517" s="9" t="str">
        <f t="shared" si="66"/>
        <v/>
      </c>
      <c r="P517" s="9" t="str">
        <f t="shared" si="67"/>
        <v/>
      </c>
      <c r="R517" s="9">
        <v>509</v>
      </c>
      <c r="T517" s="9" t="str">
        <f t="shared" si="68"/>
        <v/>
      </c>
      <c r="V517" s="9" t="str">
        <f t="shared" si="69"/>
        <v/>
      </c>
      <c r="X517" s="9" t="str">
        <f>IF(COUNTIF('Required Materials'!$BE$4:$CH$43, $B517)&gt;0, $B517, "")</f>
        <v/>
      </c>
      <c r="Y517" s="9" t="str">
        <f t="shared" si="70"/>
        <v/>
      </c>
      <c r="Z517" s="9" t="str">
        <f t="shared" si="71"/>
        <v/>
      </c>
    </row>
    <row r="518" spans="1:26" x14ac:dyDescent="0.25">
      <c r="A518" s="24"/>
      <c r="B518" s="135"/>
      <c r="C518" s="136"/>
      <c r="D518" s="137"/>
      <c r="E518" s="138"/>
      <c r="F518" s="139"/>
      <c r="G518" s="140"/>
      <c r="H518" s="141"/>
      <c r="I518" s="118"/>
      <c r="J518" s="150" t="str">
        <f t="shared" si="63"/>
        <v/>
      </c>
      <c r="K518" s="24"/>
      <c r="M518" s="11" t="b">
        <f t="shared" si="64"/>
        <v>0</v>
      </c>
      <c r="N518" s="9" t="str">
        <f t="shared" si="65"/>
        <v/>
      </c>
      <c r="O518" s="9" t="str">
        <f t="shared" si="66"/>
        <v/>
      </c>
      <c r="P518" s="9" t="str">
        <f t="shared" si="67"/>
        <v/>
      </c>
      <c r="R518" s="9">
        <v>510</v>
      </c>
      <c r="T518" s="9" t="str">
        <f t="shared" si="68"/>
        <v/>
      </c>
      <c r="V518" s="9" t="str">
        <f t="shared" si="69"/>
        <v/>
      </c>
      <c r="X518" s="9" t="str">
        <f>IF(COUNTIF('Required Materials'!$BE$4:$CH$43, $B518)&gt;0, $B518, "")</f>
        <v/>
      </c>
      <c r="Y518" s="9" t="str">
        <f t="shared" si="70"/>
        <v/>
      </c>
      <c r="Z518" s="9" t="str">
        <f t="shared" si="71"/>
        <v/>
      </c>
    </row>
    <row r="519" spans="1:26" x14ac:dyDescent="0.25">
      <c r="A519" s="24"/>
      <c r="B519" s="135"/>
      <c r="C519" s="136"/>
      <c r="D519" s="137"/>
      <c r="E519" s="138"/>
      <c r="F519" s="139"/>
      <c r="G519" s="140"/>
      <c r="H519" s="141"/>
      <c r="I519" s="118"/>
      <c r="J519" s="150" t="str">
        <f t="shared" si="63"/>
        <v/>
      </c>
      <c r="K519" s="24"/>
      <c r="M519" s="11" t="b">
        <f t="shared" si="64"/>
        <v>0</v>
      </c>
      <c r="N519" s="9" t="str">
        <f t="shared" si="65"/>
        <v/>
      </c>
      <c r="O519" s="9" t="str">
        <f t="shared" si="66"/>
        <v/>
      </c>
      <c r="P519" s="9" t="str">
        <f t="shared" si="67"/>
        <v/>
      </c>
      <c r="R519" s="9">
        <v>511</v>
      </c>
      <c r="T519" s="9" t="str">
        <f t="shared" si="68"/>
        <v/>
      </c>
      <c r="V519" s="9" t="str">
        <f t="shared" si="69"/>
        <v/>
      </c>
      <c r="X519" s="9" t="str">
        <f>IF(COUNTIF('Required Materials'!$BE$4:$CH$43, $B519)&gt;0, $B519, "")</f>
        <v/>
      </c>
      <c r="Y519" s="9" t="str">
        <f t="shared" si="70"/>
        <v/>
      </c>
      <c r="Z519" s="9" t="str">
        <f t="shared" si="71"/>
        <v/>
      </c>
    </row>
    <row r="520" spans="1:26" x14ac:dyDescent="0.25">
      <c r="A520" s="24"/>
      <c r="B520" s="135"/>
      <c r="C520" s="136"/>
      <c r="D520" s="137"/>
      <c r="E520" s="138"/>
      <c r="F520" s="139"/>
      <c r="G520" s="140"/>
      <c r="H520" s="141"/>
      <c r="I520" s="118"/>
      <c r="J520" s="150" t="str">
        <f t="shared" si="63"/>
        <v/>
      </c>
      <c r="K520" s="24"/>
      <c r="M520" s="11" t="b">
        <f t="shared" si="64"/>
        <v>0</v>
      </c>
      <c r="N520" s="9" t="str">
        <f t="shared" si="65"/>
        <v/>
      </c>
      <c r="O520" s="9" t="str">
        <f t="shared" si="66"/>
        <v/>
      </c>
      <c r="P520" s="9" t="str">
        <f t="shared" si="67"/>
        <v/>
      </c>
      <c r="R520" s="9">
        <v>512</v>
      </c>
      <c r="T520" s="9" t="str">
        <f t="shared" si="68"/>
        <v/>
      </c>
      <c r="V520" s="9" t="str">
        <f t="shared" si="69"/>
        <v/>
      </c>
      <c r="X520" s="9" t="str">
        <f>IF(COUNTIF('Required Materials'!$BE$4:$CH$43, $B520)&gt;0, $B520, "")</f>
        <v/>
      </c>
      <c r="Y520" s="9" t="str">
        <f t="shared" si="70"/>
        <v/>
      </c>
      <c r="Z520" s="9" t="str">
        <f t="shared" si="71"/>
        <v/>
      </c>
    </row>
    <row r="521" spans="1:26" x14ac:dyDescent="0.25">
      <c r="A521" s="24"/>
      <c r="B521" s="135"/>
      <c r="C521" s="136"/>
      <c r="D521" s="137"/>
      <c r="E521" s="138"/>
      <c r="F521" s="139"/>
      <c r="G521" s="140"/>
      <c r="H521" s="141"/>
      <c r="I521" s="118"/>
      <c r="J521" s="150" t="str">
        <f t="shared" ref="J521:J584" si="72">IF(COUNTIF($B$9:$B$2508, B521)&gt;1, $M$2, IF(M521=TRUE, $M$3, ""))</f>
        <v/>
      </c>
      <c r="K521" s="24"/>
      <c r="M521" s="11" t="b">
        <f t="shared" si="64"/>
        <v>0</v>
      </c>
      <c r="N521" s="9" t="str">
        <f t="shared" si="65"/>
        <v/>
      </c>
      <c r="O521" s="9" t="str">
        <f t="shared" si="66"/>
        <v/>
      </c>
      <c r="P521" s="9" t="str">
        <f t="shared" si="67"/>
        <v/>
      </c>
      <c r="R521" s="9">
        <v>513</v>
      </c>
      <c r="T521" s="9" t="str">
        <f t="shared" si="68"/>
        <v/>
      </c>
      <c r="V521" s="9" t="str">
        <f t="shared" si="69"/>
        <v/>
      </c>
      <c r="X521" s="9" t="str">
        <f>IF(COUNTIF('Required Materials'!$BE$4:$CH$43, $B521)&gt;0, $B521, "")</f>
        <v/>
      </c>
      <c r="Y521" s="9" t="str">
        <f t="shared" si="70"/>
        <v/>
      </c>
      <c r="Z521" s="9" t="str">
        <f t="shared" si="71"/>
        <v/>
      </c>
    </row>
    <row r="522" spans="1:26" x14ac:dyDescent="0.25">
      <c r="A522" s="24"/>
      <c r="B522" s="135"/>
      <c r="C522" s="136"/>
      <c r="D522" s="137"/>
      <c r="E522" s="138"/>
      <c r="F522" s="139"/>
      <c r="G522" s="140"/>
      <c r="H522" s="141"/>
      <c r="I522" s="118"/>
      <c r="J522" s="150" t="str">
        <f t="shared" si="72"/>
        <v/>
      </c>
      <c r="K522" s="24"/>
      <c r="M522" s="11" t="b">
        <f t="shared" ref="M522:M585" si="73">IF(AND(COUNTIF(C522:H522, "")&lt;6, B522=""), TRUE, FALSE)</f>
        <v>0</v>
      </c>
      <c r="N522" s="9" t="str">
        <f t="shared" ref="N522:N585" si="74">IF(B522="", "", COUNTIF($O$9:$O$2508, "&lt;"&amp;O522))</f>
        <v/>
      </c>
      <c r="O522" s="9" t="str">
        <f t="shared" ref="O522:O585" si="75">IF(B522="", "", IF(ISNUMBER(B522)=TRUE, CONCATENATE("A", B522), B522))</f>
        <v/>
      </c>
      <c r="P522" s="9" t="str">
        <f t="shared" ref="P522:P585" si="76">IF(N522="", "", RANK(N522, $N$9:$N$2508, 1))</f>
        <v/>
      </c>
      <c r="R522" s="9">
        <v>514</v>
      </c>
      <c r="T522" s="9" t="str">
        <f t="shared" ref="T522:T585" si="77">IF(P522="", "", IFERROR(INDEX($B$9:$B$2508, MATCH(R522, $P$9:$P$2508, 0)), ""))</f>
        <v/>
      </c>
      <c r="V522" s="9" t="str">
        <f t="shared" ref="V522:V585" si="78">IF(B522="", "", IF(D522=$M$5, "A", "P"))</f>
        <v/>
      </c>
      <c r="X522" s="9" t="str">
        <f>IF(COUNTIF('Required Materials'!$BE$4:$CH$43, $B522)&gt;0, $B522, "")</f>
        <v/>
      </c>
      <c r="Y522" s="9" t="str">
        <f t="shared" ref="Y522:Y585" si="79">IF(X522="", "", IFERROR(INDEX($R$9:$R$2508, MATCH(X522, $T$9:$T$2508, 0)), ""))</f>
        <v/>
      </c>
      <c r="Z522" s="9" t="str">
        <f t="shared" ref="Z522:Z585" si="80">IF(Y522="", "", RANK($Y522, $Y$9:$Y$2508, 1))</f>
        <v/>
      </c>
    </row>
    <row r="523" spans="1:26" x14ac:dyDescent="0.25">
      <c r="A523" s="24"/>
      <c r="B523" s="135"/>
      <c r="C523" s="136"/>
      <c r="D523" s="137"/>
      <c r="E523" s="138"/>
      <c r="F523" s="139"/>
      <c r="G523" s="140"/>
      <c r="H523" s="141"/>
      <c r="I523" s="118"/>
      <c r="J523" s="150" t="str">
        <f t="shared" si="72"/>
        <v/>
      </c>
      <c r="K523" s="24"/>
      <c r="M523" s="11" t="b">
        <f t="shared" si="73"/>
        <v>0</v>
      </c>
      <c r="N523" s="9" t="str">
        <f t="shared" si="74"/>
        <v/>
      </c>
      <c r="O523" s="9" t="str">
        <f t="shared" si="75"/>
        <v/>
      </c>
      <c r="P523" s="9" t="str">
        <f t="shared" si="76"/>
        <v/>
      </c>
      <c r="R523" s="9">
        <v>515</v>
      </c>
      <c r="T523" s="9" t="str">
        <f t="shared" si="77"/>
        <v/>
      </c>
      <c r="V523" s="9" t="str">
        <f t="shared" si="78"/>
        <v/>
      </c>
      <c r="X523" s="9" t="str">
        <f>IF(COUNTIF('Required Materials'!$BE$4:$CH$43, $B523)&gt;0, $B523, "")</f>
        <v/>
      </c>
      <c r="Y523" s="9" t="str">
        <f t="shared" si="79"/>
        <v/>
      </c>
      <c r="Z523" s="9" t="str">
        <f t="shared" si="80"/>
        <v/>
      </c>
    </row>
    <row r="524" spans="1:26" x14ac:dyDescent="0.25">
      <c r="A524" s="24"/>
      <c r="B524" s="135"/>
      <c r="C524" s="136"/>
      <c r="D524" s="137"/>
      <c r="E524" s="138"/>
      <c r="F524" s="139"/>
      <c r="G524" s="140"/>
      <c r="H524" s="141"/>
      <c r="I524" s="118"/>
      <c r="J524" s="150" t="str">
        <f t="shared" si="72"/>
        <v/>
      </c>
      <c r="K524" s="24"/>
      <c r="M524" s="11" t="b">
        <f t="shared" si="73"/>
        <v>0</v>
      </c>
      <c r="N524" s="9" t="str">
        <f t="shared" si="74"/>
        <v/>
      </c>
      <c r="O524" s="9" t="str">
        <f t="shared" si="75"/>
        <v/>
      </c>
      <c r="P524" s="9" t="str">
        <f t="shared" si="76"/>
        <v/>
      </c>
      <c r="R524" s="9">
        <v>516</v>
      </c>
      <c r="T524" s="9" t="str">
        <f t="shared" si="77"/>
        <v/>
      </c>
      <c r="V524" s="9" t="str">
        <f t="shared" si="78"/>
        <v/>
      </c>
      <c r="X524" s="9" t="str">
        <f>IF(COUNTIF('Required Materials'!$BE$4:$CH$43, $B524)&gt;0, $B524, "")</f>
        <v/>
      </c>
      <c r="Y524" s="9" t="str">
        <f t="shared" si="79"/>
        <v/>
      </c>
      <c r="Z524" s="9" t="str">
        <f t="shared" si="80"/>
        <v/>
      </c>
    </row>
    <row r="525" spans="1:26" x14ac:dyDescent="0.25">
      <c r="A525" s="24"/>
      <c r="B525" s="135"/>
      <c r="C525" s="136"/>
      <c r="D525" s="137"/>
      <c r="E525" s="138"/>
      <c r="F525" s="139"/>
      <c r="G525" s="140"/>
      <c r="H525" s="141"/>
      <c r="I525" s="118"/>
      <c r="J525" s="150" t="str">
        <f t="shared" si="72"/>
        <v/>
      </c>
      <c r="K525" s="24"/>
      <c r="M525" s="11" t="b">
        <f t="shared" si="73"/>
        <v>0</v>
      </c>
      <c r="N525" s="9" t="str">
        <f t="shared" si="74"/>
        <v/>
      </c>
      <c r="O525" s="9" t="str">
        <f t="shared" si="75"/>
        <v/>
      </c>
      <c r="P525" s="9" t="str">
        <f t="shared" si="76"/>
        <v/>
      </c>
      <c r="R525" s="9">
        <v>517</v>
      </c>
      <c r="T525" s="9" t="str">
        <f t="shared" si="77"/>
        <v/>
      </c>
      <c r="V525" s="9" t="str">
        <f t="shared" si="78"/>
        <v/>
      </c>
      <c r="X525" s="9" t="str">
        <f>IF(COUNTIF('Required Materials'!$BE$4:$CH$43, $B525)&gt;0, $B525, "")</f>
        <v/>
      </c>
      <c r="Y525" s="9" t="str">
        <f t="shared" si="79"/>
        <v/>
      </c>
      <c r="Z525" s="9" t="str">
        <f t="shared" si="80"/>
        <v/>
      </c>
    </row>
    <row r="526" spans="1:26" x14ac:dyDescent="0.25">
      <c r="A526" s="24"/>
      <c r="B526" s="135"/>
      <c r="C526" s="136"/>
      <c r="D526" s="137"/>
      <c r="E526" s="138"/>
      <c r="F526" s="139"/>
      <c r="G526" s="140"/>
      <c r="H526" s="141"/>
      <c r="I526" s="118"/>
      <c r="J526" s="150" t="str">
        <f t="shared" si="72"/>
        <v/>
      </c>
      <c r="K526" s="24"/>
      <c r="M526" s="11" t="b">
        <f t="shared" si="73"/>
        <v>0</v>
      </c>
      <c r="N526" s="9" t="str">
        <f t="shared" si="74"/>
        <v/>
      </c>
      <c r="O526" s="9" t="str">
        <f t="shared" si="75"/>
        <v/>
      </c>
      <c r="P526" s="9" t="str">
        <f t="shared" si="76"/>
        <v/>
      </c>
      <c r="R526" s="9">
        <v>518</v>
      </c>
      <c r="T526" s="9" t="str">
        <f t="shared" si="77"/>
        <v/>
      </c>
      <c r="V526" s="9" t="str">
        <f t="shared" si="78"/>
        <v/>
      </c>
      <c r="X526" s="9" t="str">
        <f>IF(COUNTIF('Required Materials'!$BE$4:$CH$43, $B526)&gt;0, $B526, "")</f>
        <v/>
      </c>
      <c r="Y526" s="9" t="str">
        <f t="shared" si="79"/>
        <v/>
      </c>
      <c r="Z526" s="9" t="str">
        <f t="shared" si="80"/>
        <v/>
      </c>
    </row>
    <row r="527" spans="1:26" x14ac:dyDescent="0.25">
      <c r="A527" s="24"/>
      <c r="B527" s="135"/>
      <c r="C527" s="136"/>
      <c r="D527" s="137"/>
      <c r="E527" s="138"/>
      <c r="F527" s="139"/>
      <c r="G527" s="140"/>
      <c r="H527" s="141"/>
      <c r="I527" s="118"/>
      <c r="J527" s="150" t="str">
        <f t="shared" si="72"/>
        <v/>
      </c>
      <c r="K527" s="24"/>
      <c r="M527" s="11" t="b">
        <f t="shared" si="73"/>
        <v>0</v>
      </c>
      <c r="N527" s="9" t="str">
        <f t="shared" si="74"/>
        <v/>
      </c>
      <c r="O527" s="9" t="str">
        <f t="shared" si="75"/>
        <v/>
      </c>
      <c r="P527" s="9" t="str">
        <f t="shared" si="76"/>
        <v/>
      </c>
      <c r="R527" s="9">
        <v>519</v>
      </c>
      <c r="T527" s="9" t="str">
        <f t="shared" si="77"/>
        <v/>
      </c>
      <c r="V527" s="9" t="str">
        <f t="shared" si="78"/>
        <v/>
      </c>
      <c r="X527" s="9" t="str">
        <f>IF(COUNTIF('Required Materials'!$BE$4:$CH$43, $B527)&gt;0, $B527, "")</f>
        <v/>
      </c>
      <c r="Y527" s="9" t="str">
        <f t="shared" si="79"/>
        <v/>
      </c>
      <c r="Z527" s="9" t="str">
        <f t="shared" si="80"/>
        <v/>
      </c>
    </row>
    <row r="528" spans="1:26" x14ac:dyDescent="0.25">
      <c r="A528" s="24"/>
      <c r="B528" s="135"/>
      <c r="C528" s="136"/>
      <c r="D528" s="137"/>
      <c r="E528" s="138"/>
      <c r="F528" s="139"/>
      <c r="G528" s="140"/>
      <c r="H528" s="141"/>
      <c r="I528" s="118"/>
      <c r="J528" s="150" t="str">
        <f t="shared" si="72"/>
        <v/>
      </c>
      <c r="K528" s="24"/>
      <c r="M528" s="11" t="b">
        <f t="shared" si="73"/>
        <v>0</v>
      </c>
      <c r="N528" s="9" t="str">
        <f t="shared" si="74"/>
        <v/>
      </c>
      <c r="O528" s="9" t="str">
        <f t="shared" si="75"/>
        <v/>
      </c>
      <c r="P528" s="9" t="str">
        <f t="shared" si="76"/>
        <v/>
      </c>
      <c r="R528" s="9">
        <v>520</v>
      </c>
      <c r="T528" s="9" t="str">
        <f t="shared" si="77"/>
        <v/>
      </c>
      <c r="V528" s="9" t="str">
        <f t="shared" si="78"/>
        <v/>
      </c>
      <c r="X528" s="9" t="str">
        <f>IF(COUNTIF('Required Materials'!$BE$4:$CH$43, $B528)&gt;0, $B528, "")</f>
        <v/>
      </c>
      <c r="Y528" s="9" t="str">
        <f t="shared" si="79"/>
        <v/>
      </c>
      <c r="Z528" s="9" t="str">
        <f t="shared" si="80"/>
        <v/>
      </c>
    </row>
    <row r="529" spans="1:26" x14ac:dyDescent="0.25">
      <c r="A529" s="24"/>
      <c r="B529" s="135"/>
      <c r="C529" s="136"/>
      <c r="D529" s="137"/>
      <c r="E529" s="138"/>
      <c r="F529" s="139"/>
      <c r="G529" s="140"/>
      <c r="H529" s="141"/>
      <c r="I529" s="118"/>
      <c r="J529" s="150" t="str">
        <f t="shared" si="72"/>
        <v/>
      </c>
      <c r="K529" s="24"/>
      <c r="M529" s="11" t="b">
        <f t="shared" si="73"/>
        <v>0</v>
      </c>
      <c r="N529" s="9" t="str">
        <f t="shared" si="74"/>
        <v/>
      </c>
      <c r="O529" s="9" t="str">
        <f t="shared" si="75"/>
        <v/>
      </c>
      <c r="P529" s="9" t="str">
        <f t="shared" si="76"/>
        <v/>
      </c>
      <c r="R529" s="9">
        <v>521</v>
      </c>
      <c r="T529" s="9" t="str">
        <f t="shared" si="77"/>
        <v/>
      </c>
      <c r="V529" s="9" t="str">
        <f t="shared" si="78"/>
        <v/>
      </c>
      <c r="X529" s="9" t="str">
        <f>IF(COUNTIF('Required Materials'!$BE$4:$CH$43, $B529)&gt;0, $B529, "")</f>
        <v/>
      </c>
      <c r="Y529" s="9" t="str">
        <f t="shared" si="79"/>
        <v/>
      </c>
      <c r="Z529" s="9" t="str">
        <f t="shared" si="80"/>
        <v/>
      </c>
    </row>
    <row r="530" spans="1:26" x14ac:dyDescent="0.25">
      <c r="A530" s="24"/>
      <c r="B530" s="135"/>
      <c r="C530" s="136"/>
      <c r="D530" s="137"/>
      <c r="E530" s="138"/>
      <c r="F530" s="139"/>
      <c r="G530" s="140"/>
      <c r="H530" s="141"/>
      <c r="I530" s="118"/>
      <c r="J530" s="150" t="str">
        <f t="shared" si="72"/>
        <v/>
      </c>
      <c r="K530" s="24"/>
      <c r="M530" s="11" t="b">
        <f t="shared" si="73"/>
        <v>0</v>
      </c>
      <c r="N530" s="9" t="str">
        <f t="shared" si="74"/>
        <v/>
      </c>
      <c r="O530" s="9" t="str">
        <f t="shared" si="75"/>
        <v/>
      </c>
      <c r="P530" s="9" t="str">
        <f t="shared" si="76"/>
        <v/>
      </c>
      <c r="R530" s="9">
        <v>522</v>
      </c>
      <c r="T530" s="9" t="str">
        <f t="shared" si="77"/>
        <v/>
      </c>
      <c r="V530" s="9" t="str">
        <f t="shared" si="78"/>
        <v/>
      </c>
      <c r="X530" s="9" t="str">
        <f>IF(COUNTIF('Required Materials'!$BE$4:$CH$43, $B530)&gt;0, $B530, "")</f>
        <v/>
      </c>
      <c r="Y530" s="9" t="str">
        <f t="shared" si="79"/>
        <v/>
      </c>
      <c r="Z530" s="9" t="str">
        <f t="shared" si="80"/>
        <v/>
      </c>
    </row>
    <row r="531" spans="1:26" x14ac:dyDescent="0.25">
      <c r="A531" s="24"/>
      <c r="B531" s="135"/>
      <c r="C531" s="136"/>
      <c r="D531" s="137"/>
      <c r="E531" s="138"/>
      <c r="F531" s="139"/>
      <c r="G531" s="140"/>
      <c r="H531" s="141"/>
      <c r="I531" s="118"/>
      <c r="J531" s="150" t="str">
        <f t="shared" si="72"/>
        <v/>
      </c>
      <c r="K531" s="24"/>
      <c r="M531" s="11" t="b">
        <f t="shared" si="73"/>
        <v>0</v>
      </c>
      <c r="N531" s="9" t="str">
        <f t="shared" si="74"/>
        <v/>
      </c>
      <c r="O531" s="9" t="str">
        <f t="shared" si="75"/>
        <v/>
      </c>
      <c r="P531" s="9" t="str">
        <f t="shared" si="76"/>
        <v/>
      </c>
      <c r="R531" s="9">
        <v>523</v>
      </c>
      <c r="T531" s="9" t="str">
        <f t="shared" si="77"/>
        <v/>
      </c>
      <c r="V531" s="9" t="str">
        <f t="shared" si="78"/>
        <v/>
      </c>
      <c r="X531" s="9" t="str">
        <f>IF(COUNTIF('Required Materials'!$BE$4:$CH$43, $B531)&gt;0, $B531, "")</f>
        <v/>
      </c>
      <c r="Y531" s="9" t="str">
        <f t="shared" si="79"/>
        <v/>
      </c>
      <c r="Z531" s="9" t="str">
        <f t="shared" si="80"/>
        <v/>
      </c>
    </row>
    <row r="532" spans="1:26" x14ac:dyDescent="0.25">
      <c r="A532" s="24"/>
      <c r="B532" s="135"/>
      <c r="C532" s="136"/>
      <c r="D532" s="137"/>
      <c r="E532" s="138"/>
      <c r="F532" s="139"/>
      <c r="G532" s="140"/>
      <c r="H532" s="141"/>
      <c r="I532" s="118"/>
      <c r="J532" s="150" t="str">
        <f t="shared" si="72"/>
        <v/>
      </c>
      <c r="K532" s="24"/>
      <c r="M532" s="11" t="b">
        <f t="shared" si="73"/>
        <v>0</v>
      </c>
      <c r="N532" s="9" t="str">
        <f t="shared" si="74"/>
        <v/>
      </c>
      <c r="O532" s="9" t="str">
        <f t="shared" si="75"/>
        <v/>
      </c>
      <c r="P532" s="9" t="str">
        <f t="shared" si="76"/>
        <v/>
      </c>
      <c r="R532" s="9">
        <v>524</v>
      </c>
      <c r="T532" s="9" t="str">
        <f t="shared" si="77"/>
        <v/>
      </c>
      <c r="V532" s="9" t="str">
        <f t="shared" si="78"/>
        <v/>
      </c>
      <c r="X532" s="9" t="str">
        <f>IF(COUNTIF('Required Materials'!$BE$4:$CH$43, $B532)&gt;0, $B532, "")</f>
        <v/>
      </c>
      <c r="Y532" s="9" t="str">
        <f t="shared" si="79"/>
        <v/>
      </c>
      <c r="Z532" s="9" t="str">
        <f t="shared" si="80"/>
        <v/>
      </c>
    </row>
    <row r="533" spans="1:26" x14ac:dyDescent="0.25">
      <c r="A533" s="24"/>
      <c r="B533" s="135"/>
      <c r="C533" s="136"/>
      <c r="D533" s="137"/>
      <c r="E533" s="138"/>
      <c r="F533" s="139"/>
      <c r="G533" s="140"/>
      <c r="H533" s="141"/>
      <c r="I533" s="118"/>
      <c r="J533" s="150" t="str">
        <f t="shared" si="72"/>
        <v/>
      </c>
      <c r="K533" s="24"/>
      <c r="M533" s="11" t="b">
        <f t="shared" si="73"/>
        <v>0</v>
      </c>
      <c r="N533" s="9" t="str">
        <f t="shared" si="74"/>
        <v/>
      </c>
      <c r="O533" s="9" t="str">
        <f t="shared" si="75"/>
        <v/>
      </c>
      <c r="P533" s="9" t="str">
        <f t="shared" si="76"/>
        <v/>
      </c>
      <c r="R533" s="9">
        <v>525</v>
      </c>
      <c r="T533" s="9" t="str">
        <f t="shared" si="77"/>
        <v/>
      </c>
      <c r="V533" s="9" t="str">
        <f t="shared" si="78"/>
        <v/>
      </c>
      <c r="X533" s="9" t="str">
        <f>IF(COUNTIF('Required Materials'!$BE$4:$CH$43, $B533)&gt;0, $B533, "")</f>
        <v/>
      </c>
      <c r="Y533" s="9" t="str">
        <f t="shared" si="79"/>
        <v/>
      </c>
      <c r="Z533" s="9" t="str">
        <f t="shared" si="80"/>
        <v/>
      </c>
    </row>
    <row r="534" spans="1:26" x14ac:dyDescent="0.25">
      <c r="A534" s="24"/>
      <c r="B534" s="135"/>
      <c r="C534" s="136"/>
      <c r="D534" s="137"/>
      <c r="E534" s="138"/>
      <c r="F534" s="139"/>
      <c r="G534" s="140"/>
      <c r="H534" s="141"/>
      <c r="I534" s="118"/>
      <c r="J534" s="150" t="str">
        <f t="shared" si="72"/>
        <v/>
      </c>
      <c r="K534" s="24"/>
      <c r="M534" s="11" t="b">
        <f t="shared" si="73"/>
        <v>0</v>
      </c>
      <c r="N534" s="9" t="str">
        <f t="shared" si="74"/>
        <v/>
      </c>
      <c r="O534" s="9" t="str">
        <f t="shared" si="75"/>
        <v/>
      </c>
      <c r="P534" s="9" t="str">
        <f t="shared" si="76"/>
        <v/>
      </c>
      <c r="R534" s="9">
        <v>526</v>
      </c>
      <c r="T534" s="9" t="str">
        <f t="shared" si="77"/>
        <v/>
      </c>
      <c r="V534" s="9" t="str">
        <f t="shared" si="78"/>
        <v/>
      </c>
      <c r="X534" s="9" t="str">
        <f>IF(COUNTIF('Required Materials'!$BE$4:$CH$43, $B534)&gt;0, $B534, "")</f>
        <v/>
      </c>
      <c r="Y534" s="9" t="str">
        <f t="shared" si="79"/>
        <v/>
      </c>
      <c r="Z534" s="9" t="str">
        <f t="shared" si="80"/>
        <v/>
      </c>
    </row>
    <row r="535" spans="1:26" x14ac:dyDescent="0.25">
      <c r="A535" s="24"/>
      <c r="B535" s="135"/>
      <c r="C535" s="136"/>
      <c r="D535" s="137"/>
      <c r="E535" s="138"/>
      <c r="F535" s="139"/>
      <c r="G535" s="140"/>
      <c r="H535" s="141"/>
      <c r="I535" s="118"/>
      <c r="J535" s="150" t="str">
        <f t="shared" si="72"/>
        <v/>
      </c>
      <c r="K535" s="24"/>
      <c r="M535" s="11" t="b">
        <f t="shared" si="73"/>
        <v>0</v>
      </c>
      <c r="N535" s="9" t="str">
        <f t="shared" si="74"/>
        <v/>
      </c>
      <c r="O535" s="9" t="str">
        <f t="shared" si="75"/>
        <v/>
      </c>
      <c r="P535" s="9" t="str">
        <f t="shared" si="76"/>
        <v/>
      </c>
      <c r="R535" s="9">
        <v>527</v>
      </c>
      <c r="T535" s="9" t="str">
        <f t="shared" si="77"/>
        <v/>
      </c>
      <c r="V535" s="9" t="str">
        <f t="shared" si="78"/>
        <v/>
      </c>
      <c r="X535" s="9" t="str">
        <f>IF(COUNTIF('Required Materials'!$BE$4:$CH$43, $B535)&gt;0, $B535, "")</f>
        <v/>
      </c>
      <c r="Y535" s="9" t="str">
        <f t="shared" si="79"/>
        <v/>
      </c>
      <c r="Z535" s="9" t="str">
        <f t="shared" si="80"/>
        <v/>
      </c>
    </row>
    <row r="536" spans="1:26" x14ac:dyDescent="0.25">
      <c r="A536" s="24"/>
      <c r="B536" s="135"/>
      <c r="C536" s="136"/>
      <c r="D536" s="137"/>
      <c r="E536" s="138"/>
      <c r="F536" s="139"/>
      <c r="G536" s="140"/>
      <c r="H536" s="141"/>
      <c r="I536" s="118"/>
      <c r="J536" s="150" t="str">
        <f t="shared" si="72"/>
        <v/>
      </c>
      <c r="K536" s="24"/>
      <c r="M536" s="11" t="b">
        <f t="shared" si="73"/>
        <v>0</v>
      </c>
      <c r="N536" s="9" t="str">
        <f t="shared" si="74"/>
        <v/>
      </c>
      <c r="O536" s="9" t="str">
        <f t="shared" si="75"/>
        <v/>
      </c>
      <c r="P536" s="9" t="str">
        <f t="shared" si="76"/>
        <v/>
      </c>
      <c r="R536" s="9">
        <v>528</v>
      </c>
      <c r="T536" s="9" t="str">
        <f t="shared" si="77"/>
        <v/>
      </c>
      <c r="V536" s="9" t="str">
        <f t="shared" si="78"/>
        <v/>
      </c>
      <c r="X536" s="9" t="str">
        <f>IF(COUNTIF('Required Materials'!$BE$4:$CH$43, $B536)&gt;0, $B536, "")</f>
        <v/>
      </c>
      <c r="Y536" s="9" t="str">
        <f t="shared" si="79"/>
        <v/>
      </c>
      <c r="Z536" s="9" t="str">
        <f t="shared" si="80"/>
        <v/>
      </c>
    </row>
    <row r="537" spans="1:26" x14ac:dyDescent="0.25">
      <c r="A537" s="24"/>
      <c r="B537" s="135"/>
      <c r="C537" s="136"/>
      <c r="D537" s="137"/>
      <c r="E537" s="138"/>
      <c r="F537" s="139"/>
      <c r="G537" s="140"/>
      <c r="H537" s="141"/>
      <c r="I537" s="118"/>
      <c r="J537" s="150" t="str">
        <f t="shared" si="72"/>
        <v/>
      </c>
      <c r="K537" s="24"/>
      <c r="M537" s="11" t="b">
        <f t="shared" si="73"/>
        <v>0</v>
      </c>
      <c r="N537" s="9" t="str">
        <f t="shared" si="74"/>
        <v/>
      </c>
      <c r="O537" s="9" t="str">
        <f t="shared" si="75"/>
        <v/>
      </c>
      <c r="P537" s="9" t="str">
        <f t="shared" si="76"/>
        <v/>
      </c>
      <c r="R537" s="9">
        <v>529</v>
      </c>
      <c r="T537" s="9" t="str">
        <f t="shared" si="77"/>
        <v/>
      </c>
      <c r="V537" s="9" t="str">
        <f t="shared" si="78"/>
        <v/>
      </c>
      <c r="X537" s="9" t="str">
        <f>IF(COUNTIF('Required Materials'!$BE$4:$CH$43, $B537)&gt;0, $B537, "")</f>
        <v/>
      </c>
      <c r="Y537" s="9" t="str">
        <f t="shared" si="79"/>
        <v/>
      </c>
      <c r="Z537" s="9" t="str">
        <f t="shared" si="80"/>
        <v/>
      </c>
    </row>
    <row r="538" spans="1:26" x14ac:dyDescent="0.25">
      <c r="A538" s="24"/>
      <c r="B538" s="135"/>
      <c r="C538" s="136"/>
      <c r="D538" s="137"/>
      <c r="E538" s="138"/>
      <c r="F538" s="139"/>
      <c r="G538" s="140"/>
      <c r="H538" s="141"/>
      <c r="I538" s="118"/>
      <c r="J538" s="150" t="str">
        <f t="shared" si="72"/>
        <v/>
      </c>
      <c r="K538" s="24"/>
      <c r="M538" s="11" t="b">
        <f t="shared" si="73"/>
        <v>0</v>
      </c>
      <c r="N538" s="9" t="str">
        <f t="shared" si="74"/>
        <v/>
      </c>
      <c r="O538" s="9" t="str">
        <f t="shared" si="75"/>
        <v/>
      </c>
      <c r="P538" s="9" t="str">
        <f t="shared" si="76"/>
        <v/>
      </c>
      <c r="R538" s="9">
        <v>530</v>
      </c>
      <c r="T538" s="9" t="str">
        <f t="shared" si="77"/>
        <v/>
      </c>
      <c r="V538" s="9" t="str">
        <f t="shared" si="78"/>
        <v/>
      </c>
      <c r="X538" s="9" t="str">
        <f>IF(COUNTIF('Required Materials'!$BE$4:$CH$43, $B538)&gt;0, $B538, "")</f>
        <v/>
      </c>
      <c r="Y538" s="9" t="str">
        <f t="shared" si="79"/>
        <v/>
      </c>
      <c r="Z538" s="9" t="str">
        <f t="shared" si="80"/>
        <v/>
      </c>
    </row>
    <row r="539" spans="1:26" x14ac:dyDescent="0.25">
      <c r="A539" s="24"/>
      <c r="B539" s="135"/>
      <c r="C539" s="136"/>
      <c r="D539" s="137"/>
      <c r="E539" s="138"/>
      <c r="F539" s="139"/>
      <c r="G539" s="140"/>
      <c r="H539" s="141"/>
      <c r="I539" s="118"/>
      <c r="J539" s="150" t="str">
        <f t="shared" si="72"/>
        <v/>
      </c>
      <c r="K539" s="24"/>
      <c r="M539" s="11" t="b">
        <f t="shared" si="73"/>
        <v>0</v>
      </c>
      <c r="N539" s="9" t="str">
        <f t="shared" si="74"/>
        <v/>
      </c>
      <c r="O539" s="9" t="str">
        <f t="shared" si="75"/>
        <v/>
      </c>
      <c r="P539" s="9" t="str">
        <f t="shared" si="76"/>
        <v/>
      </c>
      <c r="R539" s="9">
        <v>531</v>
      </c>
      <c r="T539" s="9" t="str">
        <f t="shared" si="77"/>
        <v/>
      </c>
      <c r="V539" s="9" t="str">
        <f t="shared" si="78"/>
        <v/>
      </c>
      <c r="X539" s="9" t="str">
        <f>IF(COUNTIF('Required Materials'!$BE$4:$CH$43, $B539)&gt;0, $B539, "")</f>
        <v/>
      </c>
      <c r="Y539" s="9" t="str">
        <f t="shared" si="79"/>
        <v/>
      </c>
      <c r="Z539" s="9" t="str">
        <f t="shared" si="80"/>
        <v/>
      </c>
    </row>
    <row r="540" spans="1:26" x14ac:dyDescent="0.25">
      <c r="A540" s="24"/>
      <c r="B540" s="135"/>
      <c r="C540" s="136"/>
      <c r="D540" s="137"/>
      <c r="E540" s="138"/>
      <c r="F540" s="139"/>
      <c r="G540" s="140"/>
      <c r="H540" s="141"/>
      <c r="I540" s="118"/>
      <c r="J540" s="150" t="str">
        <f t="shared" si="72"/>
        <v/>
      </c>
      <c r="K540" s="24"/>
      <c r="M540" s="11" t="b">
        <f t="shared" si="73"/>
        <v>0</v>
      </c>
      <c r="N540" s="9" t="str">
        <f t="shared" si="74"/>
        <v/>
      </c>
      <c r="O540" s="9" t="str">
        <f t="shared" si="75"/>
        <v/>
      </c>
      <c r="P540" s="9" t="str">
        <f t="shared" si="76"/>
        <v/>
      </c>
      <c r="R540" s="9">
        <v>532</v>
      </c>
      <c r="T540" s="9" t="str">
        <f t="shared" si="77"/>
        <v/>
      </c>
      <c r="V540" s="9" t="str">
        <f t="shared" si="78"/>
        <v/>
      </c>
      <c r="X540" s="9" t="str">
        <f>IF(COUNTIF('Required Materials'!$BE$4:$CH$43, $B540)&gt;0, $B540, "")</f>
        <v/>
      </c>
      <c r="Y540" s="9" t="str">
        <f t="shared" si="79"/>
        <v/>
      </c>
      <c r="Z540" s="9" t="str">
        <f t="shared" si="80"/>
        <v/>
      </c>
    </row>
    <row r="541" spans="1:26" x14ac:dyDescent="0.25">
      <c r="A541" s="24"/>
      <c r="B541" s="135"/>
      <c r="C541" s="136"/>
      <c r="D541" s="137"/>
      <c r="E541" s="138"/>
      <c r="F541" s="139"/>
      <c r="G541" s="140"/>
      <c r="H541" s="141"/>
      <c r="I541" s="118"/>
      <c r="J541" s="150" t="str">
        <f t="shared" si="72"/>
        <v/>
      </c>
      <c r="K541" s="24"/>
      <c r="M541" s="11" t="b">
        <f t="shared" si="73"/>
        <v>0</v>
      </c>
      <c r="N541" s="9" t="str">
        <f t="shared" si="74"/>
        <v/>
      </c>
      <c r="O541" s="9" t="str">
        <f t="shared" si="75"/>
        <v/>
      </c>
      <c r="P541" s="9" t="str">
        <f t="shared" si="76"/>
        <v/>
      </c>
      <c r="R541" s="9">
        <v>533</v>
      </c>
      <c r="T541" s="9" t="str">
        <f t="shared" si="77"/>
        <v/>
      </c>
      <c r="V541" s="9" t="str">
        <f t="shared" si="78"/>
        <v/>
      </c>
      <c r="X541" s="9" t="str">
        <f>IF(COUNTIF('Required Materials'!$BE$4:$CH$43, $B541)&gt;0, $B541, "")</f>
        <v/>
      </c>
      <c r="Y541" s="9" t="str">
        <f t="shared" si="79"/>
        <v/>
      </c>
      <c r="Z541" s="9" t="str">
        <f t="shared" si="80"/>
        <v/>
      </c>
    </row>
    <row r="542" spans="1:26" x14ac:dyDescent="0.25">
      <c r="A542" s="24"/>
      <c r="B542" s="135"/>
      <c r="C542" s="136"/>
      <c r="D542" s="137"/>
      <c r="E542" s="138"/>
      <c r="F542" s="139"/>
      <c r="G542" s="140"/>
      <c r="H542" s="141"/>
      <c r="I542" s="118"/>
      <c r="J542" s="150" t="str">
        <f t="shared" si="72"/>
        <v/>
      </c>
      <c r="K542" s="24"/>
      <c r="M542" s="11" t="b">
        <f t="shared" si="73"/>
        <v>0</v>
      </c>
      <c r="N542" s="9" t="str">
        <f t="shared" si="74"/>
        <v/>
      </c>
      <c r="O542" s="9" t="str">
        <f t="shared" si="75"/>
        <v/>
      </c>
      <c r="P542" s="9" t="str">
        <f t="shared" si="76"/>
        <v/>
      </c>
      <c r="R542" s="9">
        <v>534</v>
      </c>
      <c r="T542" s="9" t="str">
        <f t="shared" si="77"/>
        <v/>
      </c>
      <c r="V542" s="9" t="str">
        <f t="shared" si="78"/>
        <v/>
      </c>
      <c r="X542" s="9" t="str">
        <f>IF(COUNTIF('Required Materials'!$BE$4:$CH$43, $B542)&gt;0, $B542, "")</f>
        <v/>
      </c>
      <c r="Y542" s="9" t="str">
        <f t="shared" si="79"/>
        <v/>
      </c>
      <c r="Z542" s="9" t="str">
        <f t="shared" si="80"/>
        <v/>
      </c>
    </row>
    <row r="543" spans="1:26" x14ac:dyDescent="0.25">
      <c r="A543" s="24"/>
      <c r="B543" s="135"/>
      <c r="C543" s="136"/>
      <c r="D543" s="137"/>
      <c r="E543" s="138"/>
      <c r="F543" s="139"/>
      <c r="G543" s="140"/>
      <c r="H543" s="141"/>
      <c r="I543" s="118"/>
      <c r="J543" s="150" t="str">
        <f t="shared" si="72"/>
        <v/>
      </c>
      <c r="K543" s="24"/>
      <c r="M543" s="11" t="b">
        <f t="shared" si="73"/>
        <v>0</v>
      </c>
      <c r="N543" s="9" t="str">
        <f t="shared" si="74"/>
        <v/>
      </c>
      <c r="O543" s="9" t="str">
        <f t="shared" si="75"/>
        <v/>
      </c>
      <c r="P543" s="9" t="str">
        <f t="shared" si="76"/>
        <v/>
      </c>
      <c r="R543" s="9">
        <v>535</v>
      </c>
      <c r="T543" s="9" t="str">
        <f t="shared" si="77"/>
        <v/>
      </c>
      <c r="V543" s="9" t="str">
        <f t="shared" si="78"/>
        <v/>
      </c>
      <c r="X543" s="9" t="str">
        <f>IF(COUNTIF('Required Materials'!$BE$4:$CH$43, $B543)&gt;0, $B543, "")</f>
        <v/>
      </c>
      <c r="Y543" s="9" t="str">
        <f t="shared" si="79"/>
        <v/>
      </c>
      <c r="Z543" s="9" t="str">
        <f t="shared" si="80"/>
        <v/>
      </c>
    </row>
    <row r="544" spans="1:26" x14ac:dyDescent="0.25">
      <c r="A544" s="24"/>
      <c r="B544" s="135"/>
      <c r="C544" s="136"/>
      <c r="D544" s="137"/>
      <c r="E544" s="138"/>
      <c r="F544" s="139"/>
      <c r="G544" s="140"/>
      <c r="H544" s="141"/>
      <c r="I544" s="118"/>
      <c r="J544" s="150" t="str">
        <f t="shared" si="72"/>
        <v/>
      </c>
      <c r="K544" s="24"/>
      <c r="M544" s="11" t="b">
        <f t="shared" si="73"/>
        <v>0</v>
      </c>
      <c r="N544" s="9" t="str">
        <f t="shared" si="74"/>
        <v/>
      </c>
      <c r="O544" s="9" t="str">
        <f t="shared" si="75"/>
        <v/>
      </c>
      <c r="P544" s="9" t="str">
        <f t="shared" si="76"/>
        <v/>
      </c>
      <c r="R544" s="9">
        <v>536</v>
      </c>
      <c r="T544" s="9" t="str">
        <f t="shared" si="77"/>
        <v/>
      </c>
      <c r="V544" s="9" t="str">
        <f t="shared" si="78"/>
        <v/>
      </c>
      <c r="X544" s="9" t="str">
        <f>IF(COUNTIF('Required Materials'!$BE$4:$CH$43, $B544)&gt;0, $B544, "")</f>
        <v/>
      </c>
      <c r="Y544" s="9" t="str">
        <f t="shared" si="79"/>
        <v/>
      </c>
      <c r="Z544" s="9" t="str">
        <f t="shared" si="80"/>
        <v/>
      </c>
    </row>
    <row r="545" spans="1:26" x14ac:dyDescent="0.25">
      <c r="A545" s="24"/>
      <c r="B545" s="135"/>
      <c r="C545" s="136"/>
      <c r="D545" s="137"/>
      <c r="E545" s="138"/>
      <c r="F545" s="139"/>
      <c r="G545" s="140"/>
      <c r="H545" s="141"/>
      <c r="I545" s="118"/>
      <c r="J545" s="150" t="str">
        <f t="shared" si="72"/>
        <v/>
      </c>
      <c r="K545" s="24"/>
      <c r="M545" s="11" t="b">
        <f t="shared" si="73"/>
        <v>0</v>
      </c>
      <c r="N545" s="9" t="str">
        <f t="shared" si="74"/>
        <v/>
      </c>
      <c r="O545" s="9" t="str">
        <f t="shared" si="75"/>
        <v/>
      </c>
      <c r="P545" s="9" t="str">
        <f t="shared" si="76"/>
        <v/>
      </c>
      <c r="R545" s="9">
        <v>537</v>
      </c>
      <c r="T545" s="9" t="str">
        <f t="shared" si="77"/>
        <v/>
      </c>
      <c r="V545" s="9" t="str">
        <f t="shared" si="78"/>
        <v/>
      </c>
      <c r="X545" s="9" t="str">
        <f>IF(COUNTIF('Required Materials'!$BE$4:$CH$43, $B545)&gt;0, $B545, "")</f>
        <v/>
      </c>
      <c r="Y545" s="9" t="str">
        <f t="shared" si="79"/>
        <v/>
      </c>
      <c r="Z545" s="9" t="str">
        <f t="shared" si="80"/>
        <v/>
      </c>
    </row>
    <row r="546" spans="1:26" x14ac:dyDescent="0.25">
      <c r="A546" s="24"/>
      <c r="B546" s="135"/>
      <c r="C546" s="136"/>
      <c r="D546" s="137"/>
      <c r="E546" s="138"/>
      <c r="F546" s="139"/>
      <c r="G546" s="140"/>
      <c r="H546" s="141"/>
      <c r="I546" s="118"/>
      <c r="J546" s="150" t="str">
        <f t="shared" si="72"/>
        <v/>
      </c>
      <c r="K546" s="24"/>
      <c r="M546" s="11" t="b">
        <f t="shared" si="73"/>
        <v>0</v>
      </c>
      <c r="N546" s="9" t="str">
        <f t="shared" si="74"/>
        <v/>
      </c>
      <c r="O546" s="9" t="str">
        <f t="shared" si="75"/>
        <v/>
      </c>
      <c r="P546" s="9" t="str">
        <f t="shared" si="76"/>
        <v/>
      </c>
      <c r="R546" s="9">
        <v>538</v>
      </c>
      <c r="T546" s="9" t="str">
        <f t="shared" si="77"/>
        <v/>
      </c>
      <c r="V546" s="9" t="str">
        <f t="shared" si="78"/>
        <v/>
      </c>
      <c r="X546" s="9" t="str">
        <f>IF(COUNTIF('Required Materials'!$BE$4:$CH$43, $B546)&gt;0, $B546, "")</f>
        <v/>
      </c>
      <c r="Y546" s="9" t="str">
        <f t="shared" si="79"/>
        <v/>
      </c>
      <c r="Z546" s="9" t="str">
        <f t="shared" si="80"/>
        <v/>
      </c>
    </row>
    <row r="547" spans="1:26" x14ac:dyDescent="0.25">
      <c r="A547" s="24"/>
      <c r="B547" s="135"/>
      <c r="C547" s="136"/>
      <c r="D547" s="137"/>
      <c r="E547" s="138"/>
      <c r="F547" s="139"/>
      <c r="G547" s="140"/>
      <c r="H547" s="141"/>
      <c r="I547" s="118"/>
      <c r="J547" s="150" t="str">
        <f t="shared" si="72"/>
        <v/>
      </c>
      <c r="K547" s="24"/>
      <c r="M547" s="11" t="b">
        <f t="shared" si="73"/>
        <v>0</v>
      </c>
      <c r="N547" s="9" t="str">
        <f t="shared" si="74"/>
        <v/>
      </c>
      <c r="O547" s="9" t="str">
        <f t="shared" si="75"/>
        <v/>
      </c>
      <c r="P547" s="9" t="str">
        <f t="shared" si="76"/>
        <v/>
      </c>
      <c r="R547" s="9">
        <v>539</v>
      </c>
      <c r="T547" s="9" t="str">
        <f t="shared" si="77"/>
        <v/>
      </c>
      <c r="V547" s="9" t="str">
        <f t="shared" si="78"/>
        <v/>
      </c>
      <c r="X547" s="9" t="str">
        <f>IF(COUNTIF('Required Materials'!$BE$4:$CH$43, $B547)&gt;0, $B547, "")</f>
        <v/>
      </c>
      <c r="Y547" s="9" t="str">
        <f t="shared" si="79"/>
        <v/>
      </c>
      <c r="Z547" s="9" t="str">
        <f t="shared" si="80"/>
        <v/>
      </c>
    </row>
    <row r="548" spans="1:26" x14ac:dyDescent="0.25">
      <c r="A548" s="24"/>
      <c r="B548" s="135"/>
      <c r="C548" s="136"/>
      <c r="D548" s="137"/>
      <c r="E548" s="138"/>
      <c r="F548" s="139"/>
      <c r="G548" s="140"/>
      <c r="H548" s="141"/>
      <c r="I548" s="118"/>
      <c r="J548" s="150" t="str">
        <f t="shared" si="72"/>
        <v/>
      </c>
      <c r="K548" s="24"/>
      <c r="M548" s="11" t="b">
        <f t="shared" si="73"/>
        <v>0</v>
      </c>
      <c r="N548" s="9" t="str">
        <f t="shared" si="74"/>
        <v/>
      </c>
      <c r="O548" s="9" t="str">
        <f t="shared" si="75"/>
        <v/>
      </c>
      <c r="P548" s="9" t="str">
        <f t="shared" si="76"/>
        <v/>
      </c>
      <c r="R548" s="9">
        <v>540</v>
      </c>
      <c r="T548" s="9" t="str">
        <f t="shared" si="77"/>
        <v/>
      </c>
      <c r="V548" s="9" t="str">
        <f t="shared" si="78"/>
        <v/>
      </c>
      <c r="X548" s="9" t="str">
        <f>IF(COUNTIF('Required Materials'!$BE$4:$CH$43, $B548)&gt;0, $B548, "")</f>
        <v/>
      </c>
      <c r="Y548" s="9" t="str">
        <f t="shared" si="79"/>
        <v/>
      </c>
      <c r="Z548" s="9" t="str">
        <f t="shared" si="80"/>
        <v/>
      </c>
    </row>
    <row r="549" spans="1:26" x14ac:dyDescent="0.25">
      <c r="A549" s="24"/>
      <c r="B549" s="135"/>
      <c r="C549" s="136"/>
      <c r="D549" s="137"/>
      <c r="E549" s="138"/>
      <c r="F549" s="139"/>
      <c r="G549" s="140"/>
      <c r="H549" s="141"/>
      <c r="I549" s="118"/>
      <c r="J549" s="150" t="str">
        <f t="shared" si="72"/>
        <v/>
      </c>
      <c r="K549" s="24"/>
      <c r="M549" s="11" t="b">
        <f t="shared" si="73"/>
        <v>0</v>
      </c>
      <c r="N549" s="9" t="str">
        <f t="shared" si="74"/>
        <v/>
      </c>
      <c r="O549" s="9" t="str">
        <f t="shared" si="75"/>
        <v/>
      </c>
      <c r="P549" s="9" t="str">
        <f t="shared" si="76"/>
        <v/>
      </c>
      <c r="R549" s="9">
        <v>541</v>
      </c>
      <c r="T549" s="9" t="str">
        <f t="shared" si="77"/>
        <v/>
      </c>
      <c r="V549" s="9" t="str">
        <f t="shared" si="78"/>
        <v/>
      </c>
      <c r="X549" s="9" t="str">
        <f>IF(COUNTIF('Required Materials'!$BE$4:$CH$43, $B549)&gt;0, $B549, "")</f>
        <v/>
      </c>
      <c r="Y549" s="9" t="str">
        <f t="shared" si="79"/>
        <v/>
      </c>
      <c r="Z549" s="9" t="str">
        <f t="shared" si="80"/>
        <v/>
      </c>
    </row>
    <row r="550" spans="1:26" x14ac:dyDescent="0.25">
      <c r="A550" s="24"/>
      <c r="B550" s="135"/>
      <c r="C550" s="136"/>
      <c r="D550" s="137"/>
      <c r="E550" s="138"/>
      <c r="F550" s="139"/>
      <c r="G550" s="140"/>
      <c r="H550" s="141"/>
      <c r="I550" s="118"/>
      <c r="J550" s="150" t="str">
        <f t="shared" si="72"/>
        <v/>
      </c>
      <c r="K550" s="24"/>
      <c r="M550" s="11" t="b">
        <f t="shared" si="73"/>
        <v>0</v>
      </c>
      <c r="N550" s="9" t="str">
        <f t="shared" si="74"/>
        <v/>
      </c>
      <c r="O550" s="9" t="str">
        <f t="shared" si="75"/>
        <v/>
      </c>
      <c r="P550" s="9" t="str">
        <f t="shared" si="76"/>
        <v/>
      </c>
      <c r="R550" s="9">
        <v>542</v>
      </c>
      <c r="T550" s="9" t="str">
        <f t="shared" si="77"/>
        <v/>
      </c>
      <c r="V550" s="9" t="str">
        <f t="shared" si="78"/>
        <v/>
      </c>
      <c r="X550" s="9" t="str">
        <f>IF(COUNTIF('Required Materials'!$BE$4:$CH$43, $B550)&gt;0, $B550, "")</f>
        <v/>
      </c>
      <c r="Y550" s="9" t="str">
        <f t="shared" si="79"/>
        <v/>
      </c>
      <c r="Z550" s="9" t="str">
        <f t="shared" si="80"/>
        <v/>
      </c>
    </row>
    <row r="551" spans="1:26" x14ac:dyDescent="0.25">
      <c r="A551" s="24"/>
      <c r="B551" s="135"/>
      <c r="C551" s="136"/>
      <c r="D551" s="137"/>
      <c r="E551" s="138"/>
      <c r="F551" s="139"/>
      <c r="G551" s="140"/>
      <c r="H551" s="141"/>
      <c r="I551" s="118"/>
      <c r="J551" s="150" t="str">
        <f t="shared" si="72"/>
        <v/>
      </c>
      <c r="K551" s="24"/>
      <c r="M551" s="11" t="b">
        <f t="shared" si="73"/>
        <v>0</v>
      </c>
      <c r="N551" s="9" t="str">
        <f t="shared" si="74"/>
        <v/>
      </c>
      <c r="O551" s="9" t="str">
        <f t="shared" si="75"/>
        <v/>
      </c>
      <c r="P551" s="9" t="str">
        <f t="shared" si="76"/>
        <v/>
      </c>
      <c r="R551" s="9">
        <v>543</v>
      </c>
      <c r="T551" s="9" t="str">
        <f t="shared" si="77"/>
        <v/>
      </c>
      <c r="V551" s="9" t="str">
        <f t="shared" si="78"/>
        <v/>
      </c>
      <c r="X551" s="9" t="str">
        <f>IF(COUNTIF('Required Materials'!$BE$4:$CH$43, $B551)&gt;0, $B551, "")</f>
        <v/>
      </c>
      <c r="Y551" s="9" t="str">
        <f t="shared" si="79"/>
        <v/>
      </c>
      <c r="Z551" s="9" t="str">
        <f t="shared" si="80"/>
        <v/>
      </c>
    </row>
    <row r="552" spans="1:26" x14ac:dyDescent="0.25">
      <c r="A552" s="24"/>
      <c r="B552" s="135"/>
      <c r="C552" s="136"/>
      <c r="D552" s="137"/>
      <c r="E552" s="138"/>
      <c r="F552" s="139"/>
      <c r="G552" s="140"/>
      <c r="H552" s="141"/>
      <c r="I552" s="118"/>
      <c r="J552" s="150" t="str">
        <f t="shared" si="72"/>
        <v/>
      </c>
      <c r="K552" s="24"/>
      <c r="M552" s="11" t="b">
        <f t="shared" si="73"/>
        <v>0</v>
      </c>
      <c r="N552" s="9" t="str">
        <f t="shared" si="74"/>
        <v/>
      </c>
      <c r="O552" s="9" t="str">
        <f t="shared" si="75"/>
        <v/>
      </c>
      <c r="P552" s="9" t="str">
        <f t="shared" si="76"/>
        <v/>
      </c>
      <c r="R552" s="9">
        <v>544</v>
      </c>
      <c r="T552" s="9" t="str">
        <f t="shared" si="77"/>
        <v/>
      </c>
      <c r="V552" s="9" t="str">
        <f t="shared" si="78"/>
        <v/>
      </c>
      <c r="X552" s="9" t="str">
        <f>IF(COUNTIF('Required Materials'!$BE$4:$CH$43, $B552)&gt;0, $B552, "")</f>
        <v/>
      </c>
      <c r="Y552" s="9" t="str">
        <f t="shared" si="79"/>
        <v/>
      </c>
      <c r="Z552" s="9" t="str">
        <f t="shared" si="80"/>
        <v/>
      </c>
    </row>
    <row r="553" spans="1:26" x14ac:dyDescent="0.25">
      <c r="A553" s="24"/>
      <c r="B553" s="135"/>
      <c r="C553" s="136"/>
      <c r="D553" s="137"/>
      <c r="E553" s="138"/>
      <c r="F553" s="139"/>
      <c r="G553" s="140"/>
      <c r="H553" s="141"/>
      <c r="I553" s="118"/>
      <c r="J553" s="150" t="str">
        <f t="shared" si="72"/>
        <v/>
      </c>
      <c r="K553" s="24"/>
      <c r="M553" s="11" t="b">
        <f t="shared" si="73"/>
        <v>0</v>
      </c>
      <c r="N553" s="9" t="str">
        <f t="shared" si="74"/>
        <v/>
      </c>
      <c r="O553" s="9" t="str">
        <f t="shared" si="75"/>
        <v/>
      </c>
      <c r="P553" s="9" t="str">
        <f t="shared" si="76"/>
        <v/>
      </c>
      <c r="R553" s="9">
        <v>545</v>
      </c>
      <c r="T553" s="9" t="str">
        <f t="shared" si="77"/>
        <v/>
      </c>
      <c r="V553" s="9" t="str">
        <f t="shared" si="78"/>
        <v/>
      </c>
      <c r="X553" s="9" t="str">
        <f>IF(COUNTIF('Required Materials'!$BE$4:$CH$43, $B553)&gt;0, $B553, "")</f>
        <v/>
      </c>
      <c r="Y553" s="9" t="str">
        <f t="shared" si="79"/>
        <v/>
      </c>
      <c r="Z553" s="9" t="str">
        <f t="shared" si="80"/>
        <v/>
      </c>
    </row>
    <row r="554" spans="1:26" x14ac:dyDescent="0.25">
      <c r="A554" s="24"/>
      <c r="B554" s="135"/>
      <c r="C554" s="136"/>
      <c r="D554" s="137"/>
      <c r="E554" s="138"/>
      <c r="F554" s="139"/>
      <c r="G554" s="140"/>
      <c r="H554" s="141"/>
      <c r="I554" s="118"/>
      <c r="J554" s="150" t="str">
        <f t="shared" si="72"/>
        <v/>
      </c>
      <c r="K554" s="24"/>
      <c r="M554" s="11" t="b">
        <f t="shared" si="73"/>
        <v>0</v>
      </c>
      <c r="N554" s="9" t="str">
        <f t="shared" si="74"/>
        <v/>
      </c>
      <c r="O554" s="9" t="str">
        <f t="shared" si="75"/>
        <v/>
      </c>
      <c r="P554" s="9" t="str">
        <f t="shared" si="76"/>
        <v/>
      </c>
      <c r="R554" s="9">
        <v>546</v>
      </c>
      <c r="T554" s="9" t="str">
        <f t="shared" si="77"/>
        <v/>
      </c>
      <c r="V554" s="9" t="str">
        <f t="shared" si="78"/>
        <v/>
      </c>
      <c r="X554" s="9" t="str">
        <f>IF(COUNTIF('Required Materials'!$BE$4:$CH$43, $B554)&gt;0, $B554, "")</f>
        <v/>
      </c>
      <c r="Y554" s="9" t="str">
        <f t="shared" si="79"/>
        <v/>
      </c>
      <c r="Z554" s="9" t="str">
        <f t="shared" si="80"/>
        <v/>
      </c>
    </row>
    <row r="555" spans="1:26" x14ac:dyDescent="0.25">
      <c r="A555" s="24"/>
      <c r="B555" s="135"/>
      <c r="C555" s="136"/>
      <c r="D555" s="137"/>
      <c r="E555" s="138"/>
      <c r="F555" s="139"/>
      <c r="G555" s="140"/>
      <c r="H555" s="141"/>
      <c r="I555" s="118"/>
      <c r="J555" s="150" t="str">
        <f t="shared" si="72"/>
        <v/>
      </c>
      <c r="K555" s="24"/>
      <c r="M555" s="11" t="b">
        <f t="shared" si="73"/>
        <v>0</v>
      </c>
      <c r="N555" s="9" t="str">
        <f t="shared" si="74"/>
        <v/>
      </c>
      <c r="O555" s="9" t="str">
        <f t="shared" si="75"/>
        <v/>
      </c>
      <c r="P555" s="9" t="str">
        <f t="shared" si="76"/>
        <v/>
      </c>
      <c r="R555" s="9">
        <v>547</v>
      </c>
      <c r="T555" s="9" t="str">
        <f t="shared" si="77"/>
        <v/>
      </c>
      <c r="V555" s="9" t="str">
        <f t="shared" si="78"/>
        <v/>
      </c>
      <c r="X555" s="9" t="str">
        <f>IF(COUNTIF('Required Materials'!$BE$4:$CH$43, $B555)&gt;0, $B555, "")</f>
        <v/>
      </c>
      <c r="Y555" s="9" t="str">
        <f t="shared" si="79"/>
        <v/>
      </c>
      <c r="Z555" s="9" t="str">
        <f t="shared" si="80"/>
        <v/>
      </c>
    </row>
    <row r="556" spans="1:26" x14ac:dyDescent="0.25">
      <c r="A556" s="24"/>
      <c r="B556" s="135"/>
      <c r="C556" s="136"/>
      <c r="D556" s="137"/>
      <c r="E556" s="138"/>
      <c r="F556" s="139"/>
      <c r="G556" s="140"/>
      <c r="H556" s="141"/>
      <c r="I556" s="118"/>
      <c r="J556" s="150" t="str">
        <f t="shared" si="72"/>
        <v/>
      </c>
      <c r="K556" s="24"/>
      <c r="M556" s="11" t="b">
        <f t="shared" si="73"/>
        <v>0</v>
      </c>
      <c r="N556" s="9" t="str">
        <f t="shared" si="74"/>
        <v/>
      </c>
      <c r="O556" s="9" t="str">
        <f t="shared" si="75"/>
        <v/>
      </c>
      <c r="P556" s="9" t="str">
        <f t="shared" si="76"/>
        <v/>
      </c>
      <c r="R556" s="9">
        <v>548</v>
      </c>
      <c r="T556" s="9" t="str">
        <f t="shared" si="77"/>
        <v/>
      </c>
      <c r="V556" s="9" t="str">
        <f t="shared" si="78"/>
        <v/>
      </c>
      <c r="X556" s="9" t="str">
        <f>IF(COUNTIF('Required Materials'!$BE$4:$CH$43, $B556)&gt;0, $B556, "")</f>
        <v/>
      </c>
      <c r="Y556" s="9" t="str">
        <f t="shared" si="79"/>
        <v/>
      </c>
      <c r="Z556" s="9" t="str">
        <f t="shared" si="80"/>
        <v/>
      </c>
    </row>
    <row r="557" spans="1:26" x14ac:dyDescent="0.25">
      <c r="A557" s="24"/>
      <c r="B557" s="135"/>
      <c r="C557" s="136"/>
      <c r="D557" s="137"/>
      <c r="E557" s="138"/>
      <c r="F557" s="139"/>
      <c r="G557" s="140"/>
      <c r="H557" s="141"/>
      <c r="I557" s="118"/>
      <c r="J557" s="150" t="str">
        <f t="shared" si="72"/>
        <v/>
      </c>
      <c r="K557" s="24"/>
      <c r="M557" s="11" t="b">
        <f t="shared" si="73"/>
        <v>0</v>
      </c>
      <c r="N557" s="9" t="str">
        <f t="shared" si="74"/>
        <v/>
      </c>
      <c r="O557" s="9" t="str">
        <f t="shared" si="75"/>
        <v/>
      </c>
      <c r="P557" s="9" t="str">
        <f t="shared" si="76"/>
        <v/>
      </c>
      <c r="R557" s="9">
        <v>549</v>
      </c>
      <c r="T557" s="9" t="str">
        <f t="shared" si="77"/>
        <v/>
      </c>
      <c r="V557" s="9" t="str">
        <f t="shared" si="78"/>
        <v/>
      </c>
      <c r="X557" s="9" t="str">
        <f>IF(COUNTIF('Required Materials'!$BE$4:$CH$43, $B557)&gt;0, $B557, "")</f>
        <v/>
      </c>
      <c r="Y557" s="9" t="str">
        <f t="shared" si="79"/>
        <v/>
      </c>
      <c r="Z557" s="9" t="str">
        <f t="shared" si="80"/>
        <v/>
      </c>
    </row>
    <row r="558" spans="1:26" x14ac:dyDescent="0.25">
      <c r="A558" s="24"/>
      <c r="B558" s="135"/>
      <c r="C558" s="136"/>
      <c r="D558" s="137"/>
      <c r="E558" s="138"/>
      <c r="F558" s="139"/>
      <c r="G558" s="140"/>
      <c r="H558" s="141"/>
      <c r="I558" s="118"/>
      <c r="J558" s="150" t="str">
        <f t="shared" si="72"/>
        <v/>
      </c>
      <c r="K558" s="24"/>
      <c r="M558" s="11" t="b">
        <f t="shared" si="73"/>
        <v>0</v>
      </c>
      <c r="N558" s="9" t="str">
        <f t="shared" si="74"/>
        <v/>
      </c>
      <c r="O558" s="9" t="str">
        <f t="shared" si="75"/>
        <v/>
      </c>
      <c r="P558" s="9" t="str">
        <f t="shared" si="76"/>
        <v/>
      </c>
      <c r="R558" s="9">
        <v>550</v>
      </c>
      <c r="T558" s="9" t="str">
        <f t="shared" si="77"/>
        <v/>
      </c>
      <c r="V558" s="9" t="str">
        <f t="shared" si="78"/>
        <v/>
      </c>
      <c r="X558" s="9" t="str">
        <f>IF(COUNTIF('Required Materials'!$BE$4:$CH$43, $B558)&gt;0, $B558, "")</f>
        <v/>
      </c>
      <c r="Y558" s="9" t="str">
        <f t="shared" si="79"/>
        <v/>
      </c>
      <c r="Z558" s="9" t="str">
        <f t="shared" si="80"/>
        <v/>
      </c>
    </row>
    <row r="559" spans="1:26" x14ac:dyDescent="0.25">
      <c r="A559" s="24"/>
      <c r="B559" s="135"/>
      <c r="C559" s="136"/>
      <c r="D559" s="137"/>
      <c r="E559" s="138"/>
      <c r="F559" s="139"/>
      <c r="G559" s="140"/>
      <c r="H559" s="141"/>
      <c r="I559" s="118"/>
      <c r="J559" s="150" t="str">
        <f t="shared" si="72"/>
        <v/>
      </c>
      <c r="K559" s="24"/>
      <c r="M559" s="11" t="b">
        <f t="shared" si="73"/>
        <v>0</v>
      </c>
      <c r="N559" s="9" t="str">
        <f t="shared" si="74"/>
        <v/>
      </c>
      <c r="O559" s="9" t="str">
        <f t="shared" si="75"/>
        <v/>
      </c>
      <c r="P559" s="9" t="str">
        <f t="shared" si="76"/>
        <v/>
      </c>
      <c r="R559" s="9">
        <v>551</v>
      </c>
      <c r="T559" s="9" t="str">
        <f t="shared" si="77"/>
        <v/>
      </c>
      <c r="V559" s="9" t="str">
        <f t="shared" si="78"/>
        <v/>
      </c>
      <c r="X559" s="9" t="str">
        <f>IF(COUNTIF('Required Materials'!$BE$4:$CH$43, $B559)&gt;0, $B559, "")</f>
        <v/>
      </c>
      <c r="Y559" s="9" t="str">
        <f t="shared" si="79"/>
        <v/>
      </c>
      <c r="Z559" s="9" t="str">
        <f t="shared" si="80"/>
        <v/>
      </c>
    </row>
    <row r="560" spans="1:26" x14ac:dyDescent="0.25">
      <c r="A560" s="24"/>
      <c r="B560" s="135"/>
      <c r="C560" s="136"/>
      <c r="D560" s="137"/>
      <c r="E560" s="138"/>
      <c r="F560" s="139"/>
      <c r="G560" s="140"/>
      <c r="H560" s="141"/>
      <c r="I560" s="118"/>
      <c r="J560" s="150" t="str">
        <f t="shared" si="72"/>
        <v/>
      </c>
      <c r="K560" s="24"/>
      <c r="M560" s="11" t="b">
        <f t="shared" si="73"/>
        <v>0</v>
      </c>
      <c r="N560" s="9" t="str">
        <f t="shared" si="74"/>
        <v/>
      </c>
      <c r="O560" s="9" t="str">
        <f t="shared" si="75"/>
        <v/>
      </c>
      <c r="P560" s="9" t="str">
        <f t="shared" si="76"/>
        <v/>
      </c>
      <c r="R560" s="9">
        <v>552</v>
      </c>
      <c r="T560" s="9" t="str">
        <f t="shared" si="77"/>
        <v/>
      </c>
      <c r="V560" s="9" t="str">
        <f t="shared" si="78"/>
        <v/>
      </c>
      <c r="X560" s="9" t="str">
        <f>IF(COUNTIF('Required Materials'!$BE$4:$CH$43, $B560)&gt;0, $B560, "")</f>
        <v/>
      </c>
      <c r="Y560" s="9" t="str">
        <f t="shared" si="79"/>
        <v/>
      </c>
      <c r="Z560" s="9" t="str">
        <f t="shared" si="80"/>
        <v/>
      </c>
    </row>
    <row r="561" spans="1:26" x14ac:dyDescent="0.25">
      <c r="A561" s="24"/>
      <c r="B561" s="135"/>
      <c r="C561" s="136"/>
      <c r="D561" s="137"/>
      <c r="E561" s="138"/>
      <c r="F561" s="139"/>
      <c r="G561" s="140"/>
      <c r="H561" s="141"/>
      <c r="I561" s="118"/>
      <c r="J561" s="150" t="str">
        <f t="shared" si="72"/>
        <v/>
      </c>
      <c r="K561" s="24"/>
      <c r="M561" s="11" t="b">
        <f t="shared" si="73"/>
        <v>0</v>
      </c>
      <c r="N561" s="9" t="str">
        <f t="shared" si="74"/>
        <v/>
      </c>
      <c r="O561" s="9" t="str">
        <f t="shared" si="75"/>
        <v/>
      </c>
      <c r="P561" s="9" t="str">
        <f t="shared" si="76"/>
        <v/>
      </c>
      <c r="R561" s="9">
        <v>553</v>
      </c>
      <c r="T561" s="9" t="str">
        <f t="shared" si="77"/>
        <v/>
      </c>
      <c r="V561" s="9" t="str">
        <f t="shared" si="78"/>
        <v/>
      </c>
      <c r="X561" s="9" t="str">
        <f>IF(COUNTIF('Required Materials'!$BE$4:$CH$43, $B561)&gt;0, $B561, "")</f>
        <v/>
      </c>
      <c r="Y561" s="9" t="str">
        <f t="shared" si="79"/>
        <v/>
      </c>
      <c r="Z561" s="9" t="str">
        <f t="shared" si="80"/>
        <v/>
      </c>
    </row>
    <row r="562" spans="1:26" x14ac:dyDescent="0.25">
      <c r="A562" s="24"/>
      <c r="B562" s="135"/>
      <c r="C562" s="136"/>
      <c r="D562" s="137"/>
      <c r="E562" s="138"/>
      <c r="F562" s="139"/>
      <c r="G562" s="140"/>
      <c r="H562" s="141"/>
      <c r="I562" s="118"/>
      <c r="J562" s="150" t="str">
        <f t="shared" si="72"/>
        <v/>
      </c>
      <c r="K562" s="24"/>
      <c r="M562" s="11" t="b">
        <f t="shared" si="73"/>
        <v>0</v>
      </c>
      <c r="N562" s="9" t="str">
        <f t="shared" si="74"/>
        <v/>
      </c>
      <c r="O562" s="9" t="str">
        <f t="shared" si="75"/>
        <v/>
      </c>
      <c r="P562" s="9" t="str">
        <f t="shared" si="76"/>
        <v/>
      </c>
      <c r="R562" s="9">
        <v>554</v>
      </c>
      <c r="T562" s="9" t="str">
        <f t="shared" si="77"/>
        <v/>
      </c>
      <c r="V562" s="9" t="str">
        <f t="shared" si="78"/>
        <v/>
      </c>
      <c r="X562" s="9" t="str">
        <f>IF(COUNTIF('Required Materials'!$BE$4:$CH$43, $B562)&gt;0, $B562, "")</f>
        <v/>
      </c>
      <c r="Y562" s="9" t="str">
        <f t="shared" si="79"/>
        <v/>
      </c>
      <c r="Z562" s="9" t="str">
        <f t="shared" si="80"/>
        <v/>
      </c>
    </row>
    <row r="563" spans="1:26" x14ac:dyDescent="0.25">
      <c r="A563" s="24"/>
      <c r="B563" s="135"/>
      <c r="C563" s="136"/>
      <c r="D563" s="137"/>
      <c r="E563" s="138"/>
      <c r="F563" s="139"/>
      <c r="G563" s="140"/>
      <c r="H563" s="141"/>
      <c r="I563" s="118"/>
      <c r="J563" s="150" t="str">
        <f t="shared" si="72"/>
        <v/>
      </c>
      <c r="K563" s="24"/>
      <c r="M563" s="11" t="b">
        <f t="shared" si="73"/>
        <v>0</v>
      </c>
      <c r="N563" s="9" t="str">
        <f t="shared" si="74"/>
        <v/>
      </c>
      <c r="O563" s="9" t="str">
        <f t="shared" si="75"/>
        <v/>
      </c>
      <c r="P563" s="9" t="str">
        <f t="shared" si="76"/>
        <v/>
      </c>
      <c r="R563" s="9">
        <v>555</v>
      </c>
      <c r="T563" s="9" t="str">
        <f t="shared" si="77"/>
        <v/>
      </c>
      <c r="V563" s="9" t="str">
        <f t="shared" si="78"/>
        <v/>
      </c>
      <c r="X563" s="9" t="str">
        <f>IF(COUNTIF('Required Materials'!$BE$4:$CH$43, $B563)&gt;0, $B563, "")</f>
        <v/>
      </c>
      <c r="Y563" s="9" t="str">
        <f t="shared" si="79"/>
        <v/>
      </c>
      <c r="Z563" s="9" t="str">
        <f t="shared" si="80"/>
        <v/>
      </c>
    </row>
    <row r="564" spans="1:26" x14ac:dyDescent="0.25">
      <c r="A564" s="24"/>
      <c r="B564" s="135"/>
      <c r="C564" s="136"/>
      <c r="D564" s="137"/>
      <c r="E564" s="138"/>
      <c r="F564" s="139"/>
      <c r="G564" s="140"/>
      <c r="H564" s="141"/>
      <c r="I564" s="118"/>
      <c r="J564" s="150" t="str">
        <f t="shared" si="72"/>
        <v/>
      </c>
      <c r="K564" s="24"/>
      <c r="M564" s="11" t="b">
        <f t="shared" si="73"/>
        <v>0</v>
      </c>
      <c r="N564" s="9" t="str">
        <f t="shared" si="74"/>
        <v/>
      </c>
      <c r="O564" s="9" t="str">
        <f t="shared" si="75"/>
        <v/>
      </c>
      <c r="P564" s="9" t="str">
        <f t="shared" si="76"/>
        <v/>
      </c>
      <c r="R564" s="9">
        <v>556</v>
      </c>
      <c r="T564" s="9" t="str">
        <f t="shared" si="77"/>
        <v/>
      </c>
      <c r="V564" s="9" t="str">
        <f t="shared" si="78"/>
        <v/>
      </c>
      <c r="X564" s="9" t="str">
        <f>IF(COUNTIF('Required Materials'!$BE$4:$CH$43, $B564)&gt;0, $B564, "")</f>
        <v/>
      </c>
      <c r="Y564" s="9" t="str">
        <f t="shared" si="79"/>
        <v/>
      </c>
      <c r="Z564" s="9" t="str">
        <f t="shared" si="80"/>
        <v/>
      </c>
    </row>
    <row r="565" spans="1:26" x14ac:dyDescent="0.25">
      <c r="A565" s="24"/>
      <c r="B565" s="135"/>
      <c r="C565" s="136"/>
      <c r="D565" s="137"/>
      <c r="E565" s="138"/>
      <c r="F565" s="139"/>
      <c r="G565" s="140"/>
      <c r="H565" s="141"/>
      <c r="I565" s="118"/>
      <c r="J565" s="150" t="str">
        <f t="shared" si="72"/>
        <v/>
      </c>
      <c r="K565" s="24"/>
      <c r="M565" s="11" t="b">
        <f t="shared" si="73"/>
        <v>0</v>
      </c>
      <c r="N565" s="9" t="str">
        <f t="shared" si="74"/>
        <v/>
      </c>
      <c r="O565" s="9" t="str">
        <f t="shared" si="75"/>
        <v/>
      </c>
      <c r="P565" s="9" t="str">
        <f t="shared" si="76"/>
        <v/>
      </c>
      <c r="R565" s="9">
        <v>557</v>
      </c>
      <c r="T565" s="9" t="str">
        <f t="shared" si="77"/>
        <v/>
      </c>
      <c r="V565" s="9" t="str">
        <f t="shared" si="78"/>
        <v/>
      </c>
      <c r="X565" s="9" t="str">
        <f>IF(COUNTIF('Required Materials'!$BE$4:$CH$43, $B565)&gt;0, $B565, "")</f>
        <v/>
      </c>
      <c r="Y565" s="9" t="str">
        <f t="shared" si="79"/>
        <v/>
      </c>
      <c r="Z565" s="9" t="str">
        <f t="shared" si="80"/>
        <v/>
      </c>
    </row>
    <row r="566" spans="1:26" x14ac:dyDescent="0.25">
      <c r="A566" s="24"/>
      <c r="B566" s="135"/>
      <c r="C566" s="136"/>
      <c r="D566" s="137"/>
      <c r="E566" s="138"/>
      <c r="F566" s="139"/>
      <c r="G566" s="140"/>
      <c r="H566" s="141"/>
      <c r="I566" s="118"/>
      <c r="J566" s="150" t="str">
        <f t="shared" si="72"/>
        <v/>
      </c>
      <c r="K566" s="24"/>
      <c r="M566" s="11" t="b">
        <f t="shared" si="73"/>
        <v>0</v>
      </c>
      <c r="N566" s="9" t="str">
        <f t="shared" si="74"/>
        <v/>
      </c>
      <c r="O566" s="9" t="str">
        <f t="shared" si="75"/>
        <v/>
      </c>
      <c r="P566" s="9" t="str">
        <f t="shared" si="76"/>
        <v/>
      </c>
      <c r="R566" s="9">
        <v>558</v>
      </c>
      <c r="T566" s="9" t="str">
        <f t="shared" si="77"/>
        <v/>
      </c>
      <c r="V566" s="9" t="str">
        <f t="shared" si="78"/>
        <v/>
      </c>
      <c r="X566" s="9" t="str">
        <f>IF(COUNTIF('Required Materials'!$BE$4:$CH$43, $B566)&gt;0, $B566, "")</f>
        <v/>
      </c>
      <c r="Y566" s="9" t="str">
        <f t="shared" si="79"/>
        <v/>
      </c>
      <c r="Z566" s="9" t="str">
        <f t="shared" si="80"/>
        <v/>
      </c>
    </row>
    <row r="567" spans="1:26" x14ac:dyDescent="0.25">
      <c r="A567" s="24"/>
      <c r="B567" s="135"/>
      <c r="C567" s="136"/>
      <c r="D567" s="137"/>
      <c r="E567" s="138"/>
      <c r="F567" s="139"/>
      <c r="G567" s="140"/>
      <c r="H567" s="141"/>
      <c r="I567" s="118"/>
      <c r="J567" s="150" t="str">
        <f t="shared" si="72"/>
        <v/>
      </c>
      <c r="K567" s="24"/>
      <c r="M567" s="11" t="b">
        <f t="shared" si="73"/>
        <v>0</v>
      </c>
      <c r="N567" s="9" t="str">
        <f t="shared" si="74"/>
        <v/>
      </c>
      <c r="O567" s="9" t="str">
        <f t="shared" si="75"/>
        <v/>
      </c>
      <c r="P567" s="9" t="str">
        <f t="shared" si="76"/>
        <v/>
      </c>
      <c r="R567" s="9">
        <v>559</v>
      </c>
      <c r="T567" s="9" t="str">
        <f t="shared" si="77"/>
        <v/>
      </c>
      <c r="V567" s="9" t="str">
        <f t="shared" si="78"/>
        <v/>
      </c>
      <c r="X567" s="9" t="str">
        <f>IF(COUNTIF('Required Materials'!$BE$4:$CH$43, $B567)&gt;0, $B567, "")</f>
        <v/>
      </c>
      <c r="Y567" s="9" t="str">
        <f t="shared" si="79"/>
        <v/>
      </c>
      <c r="Z567" s="9" t="str">
        <f t="shared" si="80"/>
        <v/>
      </c>
    </row>
    <row r="568" spans="1:26" x14ac:dyDescent="0.25">
      <c r="A568" s="24"/>
      <c r="B568" s="135"/>
      <c r="C568" s="136"/>
      <c r="D568" s="137"/>
      <c r="E568" s="138"/>
      <c r="F568" s="139"/>
      <c r="G568" s="140"/>
      <c r="H568" s="141"/>
      <c r="I568" s="118"/>
      <c r="J568" s="150" t="str">
        <f t="shared" si="72"/>
        <v/>
      </c>
      <c r="K568" s="24"/>
      <c r="M568" s="11" t="b">
        <f t="shared" si="73"/>
        <v>0</v>
      </c>
      <c r="N568" s="9" t="str">
        <f t="shared" si="74"/>
        <v/>
      </c>
      <c r="O568" s="9" t="str">
        <f t="shared" si="75"/>
        <v/>
      </c>
      <c r="P568" s="9" t="str">
        <f t="shared" si="76"/>
        <v/>
      </c>
      <c r="R568" s="9">
        <v>560</v>
      </c>
      <c r="T568" s="9" t="str">
        <f t="shared" si="77"/>
        <v/>
      </c>
      <c r="V568" s="9" t="str">
        <f t="shared" si="78"/>
        <v/>
      </c>
      <c r="X568" s="9" t="str">
        <f>IF(COUNTIF('Required Materials'!$BE$4:$CH$43, $B568)&gt;0, $B568, "")</f>
        <v/>
      </c>
      <c r="Y568" s="9" t="str">
        <f t="shared" si="79"/>
        <v/>
      </c>
      <c r="Z568" s="9" t="str">
        <f t="shared" si="80"/>
        <v/>
      </c>
    </row>
    <row r="569" spans="1:26" x14ac:dyDescent="0.25">
      <c r="A569" s="24"/>
      <c r="B569" s="135"/>
      <c r="C569" s="136"/>
      <c r="D569" s="137"/>
      <c r="E569" s="138"/>
      <c r="F569" s="139"/>
      <c r="G569" s="140"/>
      <c r="H569" s="141"/>
      <c r="I569" s="118"/>
      <c r="J569" s="150" t="str">
        <f t="shared" si="72"/>
        <v/>
      </c>
      <c r="K569" s="24"/>
      <c r="M569" s="11" t="b">
        <f t="shared" si="73"/>
        <v>0</v>
      </c>
      <c r="N569" s="9" t="str">
        <f t="shared" si="74"/>
        <v/>
      </c>
      <c r="O569" s="9" t="str">
        <f t="shared" si="75"/>
        <v/>
      </c>
      <c r="P569" s="9" t="str">
        <f t="shared" si="76"/>
        <v/>
      </c>
      <c r="R569" s="9">
        <v>561</v>
      </c>
      <c r="T569" s="9" t="str">
        <f t="shared" si="77"/>
        <v/>
      </c>
      <c r="V569" s="9" t="str">
        <f t="shared" si="78"/>
        <v/>
      </c>
      <c r="X569" s="9" t="str">
        <f>IF(COUNTIF('Required Materials'!$BE$4:$CH$43, $B569)&gt;0, $B569, "")</f>
        <v/>
      </c>
      <c r="Y569" s="9" t="str">
        <f t="shared" si="79"/>
        <v/>
      </c>
      <c r="Z569" s="9" t="str">
        <f t="shared" si="80"/>
        <v/>
      </c>
    </row>
    <row r="570" spans="1:26" x14ac:dyDescent="0.25">
      <c r="A570" s="24"/>
      <c r="B570" s="135"/>
      <c r="C570" s="136"/>
      <c r="D570" s="137"/>
      <c r="E570" s="138"/>
      <c r="F570" s="139"/>
      <c r="G570" s="140"/>
      <c r="H570" s="141"/>
      <c r="I570" s="118"/>
      <c r="J570" s="150" t="str">
        <f t="shared" si="72"/>
        <v/>
      </c>
      <c r="K570" s="24"/>
      <c r="M570" s="11" t="b">
        <f t="shared" si="73"/>
        <v>0</v>
      </c>
      <c r="N570" s="9" t="str">
        <f t="shared" si="74"/>
        <v/>
      </c>
      <c r="O570" s="9" t="str">
        <f t="shared" si="75"/>
        <v/>
      </c>
      <c r="P570" s="9" t="str">
        <f t="shared" si="76"/>
        <v/>
      </c>
      <c r="R570" s="9">
        <v>562</v>
      </c>
      <c r="T570" s="9" t="str">
        <f t="shared" si="77"/>
        <v/>
      </c>
      <c r="V570" s="9" t="str">
        <f t="shared" si="78"/>
        <v/>
      </c>
      <c r="X570" s="9" t="str">
        <f>IF(COUNTIF('Required Materials'!$BE$4:$CH$43, $B570)&gt;0, $B570, "")</f>
        <v/>
      </c>
      <c r="Y570" s="9" t="str">
        <f t="shared" si="79"/>
        <v/>
      </c>
      <c r="Z570" s="9" t="str">
        <f t="shared" si="80"/>
        <v/>
      </c>
    </row>
    <row r="571" spans="1:26" x14ac:dyDescent="0.25">
      <c r="A571" s="24"/>
      <c r="B571" s="135"/>
      <c r="C571" s="136"/>
      <c r="D571" s="137"/>
      <c r="E571" s="138"/>
      <c r="F571" s="139"/>
      <c r="G571" s="140"/>
      <c r="H571" s="141"/>
      <c r="I571" s="118"/>
      <c r="J571" s="150" t="str">
        <f t="shared" si="72"/>
        <v/>
      </c>
      <c r="K571" s="24"/>
      <c r="M571" s="11" t="b">
        <f t="shared" si="73"/>
        <v>0</v>
      </c>
      <c r="N571" s="9" t="str">
        <f t="shared" si="74"/>
        <v/>
      </c>
      <c r="O571" s="9" t="str">
        <f t="shared" si="75"/>
        <v/>
      </c>
      <c r="P571" s="9" t="str">
        <f t="shared" si="76"/>
        <v/>
      </c>
      <c r="R571" s="9">
        <v>563</v>
      </c>
      <c r="T571" s="9" t="str">
        <f t="shared" si="77"/>
        <v/>
      </c>
      <c r="V571" s="9" t="str">
        <f t="shared" si="78"/>
        <v/>
      </c>
      <c r="X571" s="9" t="str">
        <f>IF(COUNTIF('Required Materials'!$BE$4:$CH$43, $B571)&gt;0, $B571, "")</f>
        <v/>
      </c>
      <c r="Y571" s="9" t="str">
        <f t="shared" si="79"/>
        <v/>
      </c>
      <c r="Z571" s="9" t="str">
        <f t="shared" si="80"/>
        <v/>
      </c>
    </row>
    <row r="572" spans="1:26" x14ac:dyDescent="0.25">
      <c r="A572" s="24"/>
      <c r="B572" s="135"/>
      <c r="C572" s="136"/>
      <c r="D572" s="137"/>
      <c r="E572" s="138"/>
      <c r="F572" s="139"/>
      <c r="G572" s="140"/>
      <c r="H572" s="141"/>
      <c r="I572" s="118"/>
      <c r="J572" s="150" t="str">
        <f t="shared" si="72"/>
        <v/>
      </c>
      <c r="K572" s="24"/>
      <c r="M572" s="11" t="b">
        <f t="shared" si="73"/>
        <v>0</v>
      </c>
      <c r="N572" s="9" t="str">
        <f t="shared" si="74"/>
        <v/>
      </c>
      <c r="O572" s="9" t="str">
        <f t="shared" si="75"/>
        <v/>
      </c>
      <c r="P572" s="9" t="str">
        <f t="shared" si="76"/>
        <v/>
      </c>
      <c r="R572" s="9">
        <v>564</v>
      </c>
      <c r="T572" s="9" t="str">
        <f t="shared" si="77"/>
        <v/>
      </c>
      <c r="V572" s="9" t="str">
        <f t="shared" si="78"/>
        <v/>
      </c>
      <c r="X572" s="9" t="str">
        <f>IF(COUNTIF('Required Materials'!$BE$4:$CH$43, $B572)&gt;0, $B572, "")</f>
        <v/>
      </c>
      <c r="Y572" s="9" t="str">
        <f t="shared" si="79"/>
        <v/>
      </c>
      <c r="Z572" s="9" t="str">
        <f t="shared" si="80"/>
        <v/>
      </c>
    </row>
    <row r="573" spans="1:26" x14ac:dyDescent="0.25">
      <c r="A573" s="24"/>
      <c r="B573" s="135"/>
      <c r="C573" s="136"/>
      <c r="D573" s="137"/>
      <c r="E573" s="138"/>
      <c r="F573" s="139"/>
      <c r="G573" s="140"/>
      <c r="H573" s="141"/>
      <c r="I573" s="118"/>
      <c r="J573" s="150" t="str">
        <f t="shared" si="72"/>
        <v/>
      </c>
      <c r="K573" s="24"/>
      <c r="M573" s="11" t="b">
        <f t="shared" si="73"/>
        <v>0</v>
      </c>
      <c r="N573" s="9" t="str">
        <f t="shared" si="74"/>
        <v/>
      </c>
      <c r="O573" s="9" t="str">
        <f t="shared" si="75"/>
        <v/>
      </c>
      <c r="P573" s="9" t="str">
        <f t="shared" si="76"/>
        <v/>
      </c>
      <c r="R573" s="9">
        <v>565</v>
      </c>
      <c r="T573" s="9" t="str">
        <f t="shared" si="77"/>
        <v/>
      </c>
      <c r="V573" s="9" t="str">
        <f t="shared" si="78"/>
        <v/>
      </c>
      <c r="X573" s="9" t="str">
        <f>IF(COUNTIF('Required Materials'!$BE$4:$CH$43, $B573)&gt;0, $B573, "")</f>
        <v/>
      </c>
      <c r="Y573" s="9" t="str">
        <f t="shared" si="79"/>
        <v/>
      </c>
      <c r="Z573" s="9" t="str">
        <f t="shared" si="80"/>
        <v/>
      </c>
    </row>
    <row r="574" spans="1:26" x14ac:dyDescent="0.25">
      <c r="A574" s="24"/>
      <c r="B574" s="135"/>
      <c r="C574" s="136"/>
      <c r="D574" s="137"/>
      <c r="E574" s="138"/>
      <c r="F574" s="139"/>
      <c r="G574" s="140"/>
      <c r="H574" s="141"/>
      <c r="I574" s="118"/>
      <c r="J574" s="150" t="str">
        <f t="shared" si="72"/>
        <v/>
      </c>
      <c r="K574" s="24"/>
      <c r="M574" s="11" t="b">
        <f t="shared" si="73"/>
        <v>0</v>
      </c>
      <c r="N574" s="9" t="str">
        <f t="shared" si="74"/>
        <v/>
      </c>
      <c r="O574" s="9" t="str">
        <f t="shared" si="75"/>
        <v/>
      </c>
      <c r="P574" s="9" t="str">
        <f t="shared" si="76"/>
        <v/>
      </c>
      <c r="R574" s="9">
        <v>566</v>
      </c>
      <c r="T574" s="9" t="str">
        <f t="shared" si="77"/>
        <v/>
      </c>
      <c r="V574" s="9" t="str">
        <f t="shared" si="78"/>
        <v/>
      </c>
      <c r="X574" s="9" t="str">
        <f>IF(COUNTIF('Required Materials'!$BE$4:$CH$43, $B574)&gt;0, $B574, "")</f>
        <v/>
      </c>
      <c r="Y574" s="9" t="str">
        <f t="shared" si="79"/>
        <v/>
      </c>
      <c r="Z574" s="9" t="str">
        <f t="shared" si="80"/>
        <v/>
      </c>
    </row>
    <row r="575" spans="1:26" x14ac:dyDescent="0.25">
      <c r="A575" s="24"/>
      <c r="B575" s="135"/>
      <c r="C575" s="136"/>
      <c r="D575" s="137"/>
      <c r="E575" s="138"/>
      <c r="F575" s="139"/>
      <c r="G575" s="140"/>
      <c r="H575" s="141"/>
      <c r="I575" s="118"/>
      <c r="J575" s="150" t="str">
        <f t="shared" si="72"/>
        <v/>
      </c>
      <c r="K575" s="24"/>
      <c r="M575" s="11" t="b">
        <f t="shared" si="73"/>
        <v>0</v>
      </c>
      <c r="N575" s="9" t="str">
        <f t="shared" si="74"/>
        <v/>
      </c>
      <c r="O575" s="9" t="str">
        <f t="shared" si="75"/>
        <v/>
      </c>
      <c r="P575" s="9" t="str">
        <f t="shared" si="76"/>
        <v/>
      </c>
      <c r="R575" s="9">
        <v>567</v>
      </c>
      <c r="T575" s="9" t="str">
        <f t="shared" si="77"/>
        <v/>
      </c>
      <c r="V575" s="9" t="str">
        <f t="shared" si="78"/>
        <v/>
      </c>
      <c r="X575" s="9" t="str">
        <f>IF(COUNTIF('Required Materials'!$BE$4:$CH$43, $B575)&gt;0, $B575, "")</f>
        <v/>
      </c>
      <c r="Y575" s="9" t="str">
        <f t="shared" si="79"/>
        <v/>
      </c>
      <c r="Z575" s="9" t="str">
        <f t="shared" si="80"/>
        <v/>
      </c>
    </row>
    <row r="576" spans="1:26" x14ac:dyDescent="0.25">
      <c r="A576" s="24"/>
      <c r="B576" s="135"/>
      <c r="C576" s="136"/>
      <c r="D576" s="137"/>
      <c r="E576" s="138"/>
      <c r="F576" s="139"/>
      <c r="G576" s="140"/>
      <c r="H576" s="141"/>
      <c r="I576" s="118"/>
      <c r="J576" s="150" t="str">
        <f t="shared" si="72"/>
        <v/>
      </c>
      <c r="K576" s="24"/>
      <c r="M576" s="11" t="b">
        <f t="shared" si="73"/>
        <v>0</v>
      </c>
      <c r="N576" s="9" t="str">
        <f t="shared" si="74"/>
        <v/>
      </c>
      <c r="O576" s="9" t="str">
        <f t="shared" si="75"/>
        <v/>
      </c>
      <c r="P576" s="9" t="str">
        <f t="shared" si="76"/>
        <v/>
      </c>
      <c r="R576" s="9">
        <v>568</v>
      </c>
      <c r="T576" s="9" t="str">
        <f t="shared" si="77"/>
        <v/>
      </c>
      <c r="V576" s="9" t="str">
        <f t="shared" si="78"/>
        <v/>
      </c>
      <c r="X576" s="9" t="str">
        <f>IF(COUNTIF('Required Materials'!$BE$4:$CH$43, $B576)&gt;0, $B576, "")</f>
        <v/>
      </c>
      <c r="Y576" s="9" t="str">
        <f t="shared" si="79"/>
        <v/>
      </c>
      <c r="Z576" s="9" t="str">
        <f t="shared" si="80"/>
        <v/>
      </c>
    </row>
    <row r="577" spans="1:26" x14ac:dyDescent="0.25">
      <c r="A577" s="24"/>
      <c r="B577" s="135"/>
      <c r="C577" s="136"/>
      <c r="D577" s="137"/>
      <c r="E577" s="138"/>
      <c r="F577" s="139"/>
      <c r="G577" s="140"/>
      <c r="H577" s="141"/>
      <c r="I577" s="118"/>
      <c r="J577" s="150" t="str">
        <f t="shared" si="72"/>
        <v/>
      </c>
      <c r="K577" s="24"/>
      <c r="M577" s="11" t="b">
        <f t="shared" si="73"/>
        <v>0</v>
      </c>
      <c r="N577" s="9" t="str">
        <f t="shared" si="74"/>
        <v/>
      </c>
      <c r="O577" s="9" t="str">
        <f t="shared" si="75"/>
        <v/>
      </c>
      <c r="P577" s="9" t="str">
        <f t="shared" si="76"/>
        <v/>
      </c>
      <c r="R577" s="9">
        <v>569</v>
      </c>
      <c r="T577" s="9" t="str">
        <f t="shared" si="77"/>
        <v/>
      </c>
      <c r="V577" s="9" t="str">
        <f t="shared" si="78"/>
        <v/>
      </c>
      <c r="X577" s="9" t="str">
        <f>IF(COUNTIF('Required Materials'!$BE$4:$CH$43, $B577)&gt;0, $B577, "")</f>
        <v/>
      </c>
      <c r="Y577" s="9" t="str">
        <f t="shared" si="79"/>
        <v/>
      </c>
      <c r="Z577" s="9" t="str">
        <f t="shared" si="80"/>
        <v/>
      </c>
    </row>
    <row r="578" spans="1:26" x14ac:dyDescent="0.25">
      <c r="A578" s="24"/>
      <c r="B578" s="135"/>
      <c r="C578" s="136"/>
      <c r="D578" s="137"/>
      <c r="E578" s="138"/>
      <c r="F578" s="139"/>
      <c r="G578" s="140"/>
      <c r="H578" s="141"/>
      <c r="I578" s="118"/>
      <c r="J578" s="150" t="str">
        <f t="shared" si="72"/>
        <v/>
      </c>
      <c r="K578" s="24"/>
      <c r="M578" s="11" t="b">
        <f t="shared" si="73"/>
        <v>0</v>
      </c>
      <c r="N578" s="9" t="str">
        <f t="shared" si="74"/>
        <v/>
      </c>
      <c r="O578" s="9" t="str">
        <f t="shared" si="75"/>
        <v/>
      </c>
      <c r="P578" s="9" t="str">
        <f t="shared" si="76"/>
        <v/>
      </c>
      <c r="R578" s="9">
        <v>570</v>
      </c>
      <c r="T578" s="9" t="str">
        <f t="shared" si="77"/>
        <v/>
      </c>
      <c r="V578" s="9" t="str">
        <f t="shared" si="78"/>
        <v/>
      </c>
      <c r="X578" s="9" t="str">
        <f>IF(COUNTIF('Required Materials'!$BE$4:$CH$43, $B578)&gt;0, $B578, "")</f>
        <v/>
      </c>
      <c r="Y578" s="9" t="str">
        <f t="shared" si="79"/>
        <v/>
      </c>
      <c r="Z578" s="9" t="str">
        <f t="shared" si="80"/>
        <v/>
      </c>
    </row>
    <row r="579" spans="1:26" x14ac:dyDescent="0.25">
      <c r="A579" s="24"/>
      <c r="B579" s="135"/>
      <c r="C579" s="136"/>
      <c r="D579" s="137"/>
      <c r="E579" s="138"/>
      <c r="F579" s="139"/>
      <c r="G579" s="140"/>
      <c r="H579" s="141"/>
      <c r="I579" s="118"/>
      <c r="J579" s="150" t="str">
        <f t="shared" si="72"/>
        <v/>
      </c>
      <c r="K579" s="24"/>
      <c r="M579" s="11" t="b">
        <f t="shared" si="73"/>
        <v>0</v>
      </c>
      <c r="N579" s="9" t="str">
        <f t="shared" si="74"/>
        <v/>
      </c>
      <c r="O579" s="9" t="str">
        <f t="shared" si="75"/>
        <v/>
      </c>
      <c r="P579" s="9" t="str">
        <f t="shared" si="76"/>
        <v/>
      </c>
      <c r="R579" s="9">
        <v>571</v>
      </c>
      <c r="T579" s="9" t="str">
        <f t="shared" si="77"/>
        <v/>
      </c>
      <c r="V579" s="9" t="str">
        <f t="shared" si="78"/>
        <v/>
      </c>
      <c r="X579" s="9" t="str">
        <f>IF(COUNTIF('Required Materials'!$BE$4:$CH$43, $B579)&gt;0, $B579, "")</f>
        <v/>
      </c>
      <c r="Y579" s="9" t="str">
        <f t="shared" si="79"/>
        <v/>
      </c>
      <c r="Z579" s="9" t="str">
        <f t="shared" si="80"/>
        <v/>
      </c>
    </row>
    <row r="580" spans="1:26" x14ac:dyDescent="0.25">
      <c r="A580" s="24"/>
      <c r="B580" s="135"/>
      <c r="C580" s="136"/>
      <c r="D580" s="137"/>
      <c r="E580" s="138"/>
      <c r="F580" s="139"/>
      <c r="G580" s="140"/>
      <c r="H580" s="141"/>
      <c r="I580" s="118"/>
      <c r="J580" s="150" t="str">
        <f t="shared" si="72"/>
        <v/>
      </c>
      <c r="K580" s="24"/>
      <c r="M580" s="11" t="b">
        <f t="shared" si="73"/>
        <v>0</v>
      </c>
      <c r="N580" s="9" t="str">
        <f t="shared" si="74"/>
        <v/>
      </c>
      <c r="O580" s="9" t="str">
        <f t="shared" si="75"/>
        <v/>
      </c>
      <c r="P580" s="9" t="str">
        <f t="shared" si="76"/>
        <v/>
      </c>
      <c r="R580" s="9">
        <v>572</v>
      </c>
      <c r="T580" s="9" t="str">
        <f t="shared" si="77"/>
        <v/>
      </c>
      <c r="V580" s="9" t="str">
        <f t="shared" si="78"/>
        <v/>
      </c>
      <c r="X580" s="9" t="str">
        <f>IF(COUNTIF('Required Materials'!$BE$4:$CH$43, $B580)&gt;0, $B580, "")</f>
        <v/>
      </c>
      <c r="Y580" s="9" t="str">
        <f t="shared" si="79"/>
        <v/>
      </c>
      <c r="Z580" s="9" t="str">
        <f t="shared" si="80"/>
        <v/>
      </c>
    </row>
    <row r="581" spans="1:26" x14ac:dyDescent="0.25">
      <c r="A581" s="24"/>
      <c r="B581" s="135"/>
      <c r="C581" s="136"/>
      <c r="D581" s="137"/>
      <c r="E581" s="138"/>
      <c r="F581" s="139"/>
      <c r="G581" s="140"/>
      <c r="H581" s="141"/>
      <c r="I581" s="118"/>
      <c r="J581" s="150" t="str">
        <f t="shared" si="72"/>
        <v/>
      </c>
      <c r="K581" s="24"/>
      <c r="M581" s="11" t="b">
        <f t="shared" si="73"/>
        <v>0</v>
      </c>
      <c r="N581" s="9" t="str">
        <f t="shared" si="74"/>
        <v/>
      </c>
      <c r="O581" s="9" t="str">
        <f t="shared" si="75"/>
        <v/>
      </c>
      <c r="P581" s="9" t="str">
        <f t="shared" si="76"/>
        <v/>
      </c>
      <c r="R581" s="9">
        <v>573</v>
      </c>
      <c r="T581" s="9" t="str">
        <f t="shared" si="77"/>
        <v/>
      </c>
      <c r="V581" s="9" t="str">
        <f t="shared" si="78"/>
        <v/>
      </c>
      <c r="X581" s="9" t="str">
        <f>IF(COUNTIF('Required Materials'!$BE$4:$CH$43, $B581)&gt;0, $B581, "")</f>
        <v/>
      </c>
      <c r="Y581" s="9" t="str">
        <f t="shared" si="79"/>
        <v/>
      </c>
      <c r="Z581" s="9" t="str">
        <f t="shared" si="80"/>
        <v/>
      </c>
    </row>
    <row r="582" spans="1:26" x14ac:dyDescent="0.25">
      <c r="A582" s="24"/>
      <c r="B582" s="135"/>
      <c r="C582" s="136"/>
      <c r="D582" s="137"/>
      <c r="E582" s="138"/>
      <c r="F582" s="139"/>
      <c r="G582" s="140"/>
      <c r="H582" s="141"/>
      <c r="I582" s="118"/>
      <c r="J582" s="150" t="str">
        <f t="shared" si="72"/>
        <v/>
      </c>
      <c r="K582" s="24"/>
      <c r="M582" s="11" t="b">
        <f t="shared" si="73"/>
        <v>0</v>
      </c>
      <c r="N582" s="9" t="str">
        <f t="shared" si="74"/>
        <v/>
      </c>
      <c r="O582" s="9" t="str">
        <f t="shared" si="75"/>
        <v/>
      </c>
      <c r="P582" s="9" t="str">
        <f t="shared" si="76"/>
        <v/>
      </c>
      <c r="R582" s="9">
        <v>574</v>
      </c>
      <c r="T582" s="9" t="str">
        <f t="shared" si="77"/>
        <v/>
      </c>
      <c r="V582" s="9" t="str">
        <f t="shared" si="78"/>
        <v/>
      </c>
      <c r="X582" s="9" t="str">
        <f>IF(COUNTIF('Required Materials'!$BE$4:$CH$43, $B582)&gt;0, $B582, "")</f>
        <v/>
      </c>
      <c r="Y582" s="9" t="str">
        <f t="shared" si="79"/>
        <v/>
      </c>
      <c r="Z582" s="9" t="str">
        <f t="shared" si="80"/>
        <v/>
      </c>
    </row>
    <row r="583" spans="1:26" x14ac:dyDescent="0.25">
      <c r="A583" s="24"/>
      <c r="B583" s="135"/>
      <c r="C583" s="136"/>
      <c r="D583" s="137"/>
      <c r="E583" s="138"/>
      <c r="F583" s="139"/>
      <c r="G583" s="140"/>
      <c r="H583" s="141"/>
      <c r="I583" s="118"/>
      <c r="J583" s="150" t="str">
        <f t="shared" si="72"/>
        <v/>
      </c>
      <c r="K583" s="24"/>
      <c r="M583" s="11" t="b">
        <f t="shared" si="73"/>
        <v>0</v>
      </c>
      <c r="N583" s="9" t="str">
        <f t="shared" si="74"/>
        <v/>
      </c>
      <c r="O583" s="9" t="str">
        <f t="shared" si="75"/>
        <v/>
      </c>
      <c r="P583" s="9" t="str">
        <f t="shared" si="76"/>
        <v/>
      </c>
      <c r="R583" s="9">
        <v>575</v>
      </c>
      <c r="T583" s="9" t="str">
        <f t="shared" si="77"/>
        <v/>
      </c>
      <c r="V583" s="9" t="str">
        <f t="shared" si="78"/>
        <v/>
      </c>
      <c r="X583" s="9" t="str">
        <f>IF(COUNTIF('Required Materials'!$BE$4:$CH$43, $B583)&gt;0, $B583, "")</f>
        <v/>
      </c>
      <c r="Y583" s="9" t="str">
        <f t="shared" si="79"/>
        <v/>
      </c>
      <c r="Z583" s="9" t="str">
        <f t="shared" si="80"/>
        <v/>
      </c>
    </row>
    <row r="584" spans="1:26" x14ac:dyDescent="0.25">
      <c r="A584" s="24"/>
      <c r="B584" s="135"/>
      <c r="C584" s="136"/>
      <c r="D584" s="137"/>
      <c r="E584" s="138"/>
      <c r="F584" s="139"/>
      <c r="G584" s="140"/>
      <c r="H584" s="141"/>
      <c r="I584" s="118"/>
      <c r="J584" s="150" t="str">
        <f t="shared" si="72"/>
        <v/>
      </c>
      <c r="K584" s="24"/>
      <c r="M584" s="11" t="b">
        <f t="shared" si="73"/>
        <v>0</v>
      </c>
      <c r="N584" s="9" t="str">
        <f t="shared" si="74"/>
        <v/>
      </c>
      <c r="O584" s="9" t="str">
        <f t="shared" si="75"/>
        <v/>
      </c>
      <c r="P584" s="9" t="str">
        <f t="shared" si="76"/>
        <v/>
      </c>
      <c r="R584" s="9">
        <v>576</v>
      </c>
      <c r="T584" s="9" t="str">
        <f t="shared" si="77"/>
        <v/>
      </c>
      <c r="V584" s="9" t="str">
        <f t="shared" si="78"/>
        <v/>
      </c>
      <c r="X584" s="9" t="str">
        <f>IF(COUNTIF('Required Materials'!$BE$4:$CH$43, $B584)&gt;0, $B584, "")</f>
        <v/>
      </c>
      <c r="Y584" s="9" t="str">
        <f t="shared" si="79"/>
        <v/>
      </c>
      <c r="Z584" s="9" t="str">
        <f t="shared" si="80"/>
        <v/>
      </c>
    </row>
    <row r="585" spans="1:26" x14ac:dyDescent="0.25">
      <c r="A585" s="24"/>
      <c r="B585" s="135"/>
      <c r="C585" s="136"/>
      <c r="D585" s="137"/>
      <c r="E585" s="138"/>
      <c r="F585" s="139"/>
      <c r="G585" s="140"/>
      <c r="H585" s="141"/>
      <c r="I585" s="118"/>
      <c r="J585" s="150" t="str">
        <f t="shared" ref="J585:J648" si="81">IF(COUNTIF($B$9:$B$2508, B585)&gt;1, $M$2, IF(M585=TRUE, $M$3, ""))</f>
        <v/>
      </c>
      <c r="K585" s="24"/>
      <c r="M585" s="11" t="b">
        <f t="shared" si="73"/>
        <v>0</v>
      </c>
      <c r="N585" s="9" t="str">
        <f t="shared" si="74"/>
        <v/>
      </c>
      <c r="O585" s="9" t="str">
        <f t="shared" si="75"/>
        <v/>
      </c>
      <c r="P585" s="9" t="str">
        <f t="shared" si="76"/>
        <v/>
      </c>
      <c r="R585" s="9">
        <v>577</v>
      </c>
      <c r="T585" s="9" t="str">
        <f t="shared" si="77"/>
        <v/>
      </c>
      <c r="V585" s="9" t="str">
        <f t="shared" si="78"/>
        <v/>
      </c>
      <c r="X585" s="9" t="str">
        <f>IF(COUNTIF('Required Materials'!$BE$4:$CH$43, $B585)&gt;0, $B585, "")</f>
        <v/>
      </c>
      <c r="Y585" s="9" t="str">
        <f t="shared" si="79"/>
        <v/>
      </c>
      <c r="Z585" s="9" t="str">
        <f t="shared" si="80"/>
        <v/>
      </c>
    </row>
    <row r="586" spans="1:26" x14ac:dyDescent="0.25">
      <c r="A586" s="24"/>
      <c r="B586" s="135"/>
      <c r="C586" s="136"/>
      <c r="D586" s="137"/>
      <c r="E586" s="138"/>
      <c r="F586" s="139"/>
      <c r="G586" s="140"/>
      <c r="H586" s="141"/>
      <c r="I586" s="118"/>
      <c r="J586" s="150" t="str">
        <f t="shared" si="81"/>
        <v/>
      </c>
      <c r="K586" s="24"/>
      <c r="M586" s="11" t="b">
        <f t="shared" ref="M586:M649" si="82">IF(AND(COUNTIF(C586:H586, "")&lt;6, B586=""), TRUE, FALSE)</f>
        <v>0</v>
      </c>
      <c r="N586" s="9" t="str">
        <f t="shared" ref="N586:N649" si="83">IF(B586="", "", COUNTIF($O$9:$O$2508, "&lt;"&amp;O586))</f>
        <v/>
      </c>
      <c r="O586" s="9" t="str">
        <f t="shared" ref="O586:O649" si="84">IF(B586="", "", IF(ISNUMBER(B586)=TRUE, CONCATENATE("A", B586), B586))</f>
        <v/>
      </c>
      <c r="P586" s="9" t="str">
        <f t="shared" ref="P586:P649" si="85">IF(N586="", "", RANK(N586, $N$9:$N$2508, 1))</f>
        <v/>
      </c>
      <c r="R586" s="9">
        <v>578</v>
      </c>
      <c r="T586" s="9" t="str">
        <f t="shared" ref="T586:T649" si="86">IF(P586="", "", IFERROR(INDEX($B$9:$B$2508, MATCH(R586, $P$9:$P$2508, 0)), ""))</f>
        <v/>
      </c>
      <c r="V586" s="9" t="str">
        <f t="shared" ref="V586:V649" si="87">IF(B586="", "", IF(D586=$M$5, "A", "P"))</f>
        <v/>
      </c>
      <c r="X586" s="9" t="str">
        <f>IF(COUNTIF('Required Materials'!$BE$4:$CH$43, $B586)&gt;0, $B586, "")</f>
        <v/>
      </c>
      <c r="Y586" s="9" t="str">
        <f t="shared" ref="Y586:Y649" si="88">IF(X586="", "", IFERROR(INDEX($R$9:$R$2508, MATCH(X586, $T$9:$T$2508, 0)), ""))</f>
        <v/>
      </c>
      <c r="Z586" s="9" t="str">
        <f t="shared" ref="Z586:Z649" si="89">IF(Y586="", "", RANK($Y586, $Y$9:$Y$2508, 1))</f>
        <v/>
      </c>
    </row>
    <row r="587" spans="1:26" x14ac:dyDescent="0.25">
      <c r="A587" s="24"/>
      <c r="B587" s="135"/>
      <c r="C587" s="136"/>
      <c r="D587" s="137"/>
      <c r="E587" s="138"/>
      <c r="F587" s="139"/>
      <c r="G587" s="140"/>
      <c r="H587" s="141"/>
      <c r="I587" s="118"/>
      <c r="J587" s="150" t="str">
        <f t="shared" si="81"/>
        <v/>
      </c>
      <c r="K587" s="24"/>
      <c r="M587" s="11" t="b">
        <f t="shared" si="82"/>
        <v>0</v>
      </c>
      <c r="N587" s="9" t="str">
        <f t="shared" si="83"/>
        <v/>
      </c>
      <c r="O587" s="9" t="str">
        <f t="shared" si="84"/>
        <v/>
      </c>
      <c r="P587" s="9" t="str">
        <f t="shared" si="85"/>
        <v/>
      </c>
      <c r="R587" s="9">
        <v>579</v>
      </c>
      <c r="T587" s="9" t="str">
        <f t="shared" si="86"/>
        <v/>
      </c>
      <c r="V587" s="9" t="str">
        <f t="shared" si="87"/>
        <v/>
      </c>
      <c r="X587" s="9" t="str">
        <f>IF(COUNTIF('Required Materials'!$BE$4:$CH$43, $B587)&gt;0, $B587, "")</f>
        <v/>
      </c>
      <c r="Y587" s="9" t="str">
        <f t="shared" si="88"/>
        <v/>
      </c>
      <c r="Z587" s="9" t="str">
        <f t="shared" si="89"/>
        <v/>
      </c>
    </row>
    <row r="588" spans="1:26" x14ac:dyDescent="0.25">
      <c r="A588" s="24"/>
      <c r="B588" s="135"/>
      <c r="C588" s="136"/>
      <c r="D588" s="137"/>
      <c r="E588" s="138"/>
      <c r="F588" s="139"/>
      <c r="G588" s="140"/>
      <c r="H588" s="141"/>
      <c r="I588" s="118"/>
      <c r="J588" s="150" t="str">
        <f t="shared" si="81"/>
        <v/>
      </c>
      <c r="K588" s="24"/>
      <c r="M588" s="11" t="b">
        <f t="shared" si="82"/>
        <v>0</v>
      </c>
      <c r="N588" s="9" t="str">
        <f t="shared" si="83"/>
        <v/>
      </c>
      <c r="O588" s="9" t="str">
        <f t="shared" si="84"/>
        <v/>
      </c>
      <c r="P588" s="9" t="str">
        <f t="shared" si="85"/>
        <v/>
      </c>
      <c r="R588" s="9">
        <v>580</v>
      </c>
      <c r="T588" s="9" t="str">
        <f t="shared" si="86"/>
        <v/>
      </c>
      <c r="V588" s="9" t="str">
        <f t="shared" si="87"/>
        <v/>
      </c>
      <c r="X588" s="9" t="str">
        <f>IF(COUNTIF('Required Materials'!$BE$4:$CH$43, $B588)&gt;0, $B588, "")</f>
        <v/>
      </c>
      <c r="Y588" s="9" t="str">
        <f t="shared" si="88"/>
        <v/>
      </c>
      <c r="Z588" s="9" t="str">
        <f t="shared" si="89"/>
        <v/>
      </c>
    </row>
    <row r="589" spans="1:26" x14ac:dyDescent="0.25">
      <c r="A589" s="24"/>
      <c r="B589" s="135"/>
      <c r="C589" s="136"/>
      <c r="D589" s="137"/>
      <c r="E589" s="138"/>
      <c r="F589" s="139"/>
      <c r="G589" s="140"/>
      <c r="H589" s="141"/>
      <c r="I589" s="118"/>
      <c r="J589" s="150" t="str">
        <f t="shared" si="81"/>
        <v/>
      </c>
      <c r="K589" s="24"/>
      <c r="M589" s="11" t="b">
        <f t="shared" si="82"/>
        <v>0</v>
      </c>
      <c r="N589" s="9" t="str">
        <f t="shared" si="83"/>
        <v/>
      </c>
      <c r="O589" s="9" t="str">
        <f t="shared" si="84"/>
        <v/>
      </c>
      <c r="P589" s="9" t="str">
        <f t="shared" si="85"/>
        <v/>
      </c>
      <c r="R589" s="9">
        <v>581</v>
      </c>
      <c r="T589" s="9" t="str">
        <f t="shared" si="86"/>
        <v/>
      </c>
      <c r="V589" s="9" t="str">
        <f t="shared" si="87"/>
        <v/>
      </c>
      <c r="X589" s="9" t="str">
        <f>IF(COUNTIF('Required Materials'!$BE$4:$CH$43, $B589)&gt;0, $B589, "")</f>
        <v/>
      </c>
      <c r="Y589" s="9" t="str">
        <f t="shared" si="88"/>
        <v/>
      </c>
      <c r="Z589" s="9" t="str">
        <f t="shared" si="89"/>
        <v/>
      </c>
    </row>
    <row r="590" spans="1:26" x14ac:dyDescent="0.25">
      <c r="A590" s="24"/>
      <c r="B590" s="135"/>
      <c r="C590" s="136"/>
      <c r="D590" s="137"/>
      <c r="E590" s="138"/>
      <c r="F590" s="139"/>
      <c r="G590" s="140"/>
      <c r="H590" s="141"/>
      <c r="I590" s="118"/>
      <c r="J590" s="150" t="str">
        <f t="shared" si="81"/>
        <v/>
      </c>
      <c r="K590" s="24"/>
      <c r="M590" s="11" t="b">
        <f t="shared" si="82"/>
        <v>0</v>
      </c>
      <c r="N590" s="9" t="str">
        <f t="shared" si="83"/>
        <v/>
      </c>
      <c r="O590" s="9" t="str">
        <f t="shared" si="84"/>
        <v/>
      </c>
      <c r="P590" s="9" t="str">
        <f t="shared" si="85"/>
        <v/>
      </c>
      <c r="R590" s="9">
        <v>582</v>
      </c>
      <c r="T590" s="9" t="str">
        <f t="shared" si="86"/>
        <v/>
      </c>
      <c r="V590" s="9" t="str">
        <f t="shared" si="87"/>
        <v/>
      </c>
      <c r="X590" s="9" t="str">
        <f>IF(COUNTIF('Required Materials'!$BE$4:$CH$43, $B590)&gt;0, $B590, "")</f>
        <v/>
      </c>
      <c r="Y590" s="9" t="str">
        <f t="shared" si="88"/>
        <v/>
      </c>
      <c r="Z590" s="9" t="str">
        <f t="shared" si="89"/>
        <v/>
      </c>
    </row>
    <row r="591" spans="1:26" x14ac:dyDescent="0.25">
      <c r="A591" s="24"/>
      <c r="B591" s="135"/>
      <c r="C591" s="136"/>
      <c r="D591" s="137"/>
      <c r="E591" s="138"/>
      <c r="F591" s="139"/>
      <c r="G591" s="140"/>
      <c r="H591" s="141"/>
      <c r="I591" s="118"/>
      <c r="J591" s="150" t="str">
        <f t="shared" si="81"/>
        <v/>
      </c>
      <c r="K591" s="24"/>
      <c r="M591" s="11" t="b">
        <f t="shared" si="82"/>
        <v>0</v>
      </c>
      <c r="N591" s="9" t="str">
        <f t="shared" si="83"/>
        <v/>
      </c>
      <c r="O591" s="9" t="str">
        <f t="shared" si="84"/>
        <v/>
      </c>
      <c r="P591" s="9" t="str">
        <f t="shared" si="85"/>
        <v/>
      </c>
      <c r="R591" s="9">
        <v>583</v>
      </c>
      <c r="T591" s="9" t="str">
        <f t="shared" si="86"/>
        <v/>
      </c>
      <c r="V591" s="9" t="str">
        <f t="shared" si="87"/>
        <v/>
      </c>
      <c r="X591" s="9" t="str">
        <f>IF(COUNTIF('Required Materials'!$BE$4:$CH$43, $B591)&gt;0, $B591, "")</f>
        <v/>
      </c>
      <c r="Y591" s="9" t="str">
        <f t="shared" si="88"/>
        <v/>
      </c>
      <c r="Z591" s="9" t="str">
        <f t="shared" si="89"/>
        <v/>
      </c>
    </row>
    <row r="592" spans="1:26" x14ac:dyDescent="0.25">
      <c r="A592" s="24"/>
      <c r="B592" s="135"/>
      <c r="C592" s="136"/>
      <c r="D592" s="137"/>
      <c r="E592" s="138"/>
      <c r="F592" s="139"/>
      <c r="G592" s="140"/>
      <c r="H592" s="141"/>
      <c r="I592" s="118"/>
      <c r="J592" s="150" t="str">
        <f t="shared" si="81"/>
        <v/>
      </c>
      <c r="K592" s="24"/>
      <c r="M592" s="11" t="b">
        <f t="shared" si="82"/>
        <v>0</v>
      </c>
      <c r="N592" s="9" t="str">
        <f t="shared" si="83"/>
        <v/>
      </c>
      <c r="O592" s="9" t="str">
        <f t="shared" si="84"/>
        <v/>
      </c>
      <c r="P592" s="9" t="str">
        <f t="shared" si="85"/>
        <v/>
      </c>
      <c r="R592" s="9">
        <v>584</v>
      </c>
      <c r="T592" s="9" t="str">
        <f t="shared" si="86"/>
        <v/>
      </c>
      <c r="V592" s="9" t="str">
        <f t="shared" si="87"/>
        <v/>
      </c>
      <c r="X592" s="9" t="str">
        <f>IF(COUNTIF('Required Materials'!$BE$4:$CH$43, $B592)&gt;0, $B592, "")</f>
        <v/>
      </c>
      <c r="Y592" s="9" t="str">
        <f t="shared" si="88"/>
        <v/>
      </c>
      <c r="Z592" s="9" t="str">
        <f t="shared" si="89"/>
        <v/>
      </c>
    </row>
    <row r="593" spans="1:26" x14ac:dyDescent="0.25">
      <c r="A593" s="24"/>
      <c r="B593" s="135"/>
      <c r="C593" s="136"/>
      <c r="D593" s="137"/>
      <c r="E593" s="138"/>
      <c r="F593" s="139"/>
      <c r="G593" s="140"/>
      <c r="H593" s="141"/>
      <c r="I593" s="118"/>
      <c r="J593" s="150" t="str">
        <f t="shared" si="81"/>
        <v/>
      </c>
      <c r="K593" s="24"/>
      <c r="M593" s="11" t="b">
        <f t="shared" si="82"/>
        <v>0</v>
      </c>
      <c r="N593" s="9" t="str">
        <f t="shared" si="83"/>
        <v/>
      </c>
      <c r="O593" s="9" t="str">
        <f t="shared" si="84"/>
        <v/>
      </c>
      <c r="P593" s="9" t="str">
        <f t="shared" si="85"/>
        <v/>
      </c>
      <c r="R593" s="9">
        <v>585</v>
      </c>
      <c r="T593" s="9" t="str">
        <f t="shared" si="86"/>
        <v/>
      </c>
      <c r="V593" s="9" t="str">
        <f t="shared" si="87"/>
        <v/>
      </c>
      <c r="X593" s="9" t="str">
        <f>IF(COUNTIF('Required Materials'!$BE$4:$CH$43, $B593)&gt;0, $B593, "")</f>
        <v/>
      </c>
      <c r="Y593" s="9" t="str">
        <f t="shared" si="88"/>
        <v/>
      </c>
      <c r="Z593" s="9" t="str">
        <f t="shared" si="89"/>
        <v/>
      </c>
    </row>
    <row r="594" spans="1:26" x14ac:dyDescent="0.25">
      <c r="A594" s="24"/>
      <c r="B594" s="135"/>
      <c r="C594" s="136"/>
      <c r="D594" s="137"/>
      <c r="E594" s="138"/>
      <c r="F594" s="139"/>
      <c r="G594" s="140"/>
      <c r="H594" s="141"/>
      <c r="I594" s="118"/>
      <c r="J594" s="150" t="str">
        <f t="shared" si="81"/>
        <v/>
      </c>
      <c r="K594" s="24"/>
      <c r="M594" s="11" t="b">
        <f t="shared" si="82"/>
        <v>0</v>
      </c>
      <c r="N594" s="9" t="str">
        <f t="shared" si="83"/>
        <v/>
      </c>
      <c r="O594" s="9" t="str">
        <f t="shared" si="84"/>
        <v/>
      </c>
      <c r="P594" s="9" t="str">
        <f t="shared" si="85"/>
        <v/>
      </c>
      <c r="R594" s="9">
        <v>586</v>
      </c>
      <c r="T594" s="9" t="str">
        <f t="shared" si="86"/>
        <v/>
      </c>
      <c r="V594" s="9" t="str">
        <f t="shared" si="87"/>
        <v/>
      </c>
      <c r="X594" s="9" t="str">
        <f>IF(COUNTIF('Required Materials'!$BE$4:$CH$43, $B594)&gt;0, $B594, "")</f>
        <v/>
      </c>
      <c r="Y594" s="9" t="str">
        <f t="shared" si="88"/>
        <v/>
      </c>
      <c r="Z594" s="9" t="str">
        <f t="shared" si="89"/>
        <v/>
      </c>
    </row>
    <row r="595" spans="1:26" x14ac:dyDescent="0.25">
      <c r="A595" s="24"/>
      <c r="B595" s="135"/>
      <c r="C595" s="136"/>
      <c r="D595" s="137"/>
      <c r="E595" s="138"/>
      <c r="F595" s="139"/>
      <c r="G595" s="140"/>
      <c r="H595" s="141"/>
      <c r="I595" s="118"/>
      <c r="J595" s="150" t="str">
        <f t="shared" si="81"/>
        <v/>
      </c>
      <c r="K595" s="24"/>
      <c r="M595" s="11" t="b">
        <f t="shared" si="82"/>
        <v>0</v>
      </c>
      <c r="N595" s="9" t="str">
        <f t="shared" si="83"/>
        <v/>
      </c>
      <c r="O595" s="9" t="str">
        <f t="shared" si="84"/>
        <v/>
      </c>
      <c r="P595" s="9" t="str">
        <f t="shared" si="85"/>
        <v/>
      </c>
      <c r="R595" s="9">
        <v>587</v>
      </c>
      <c r="T595" s="9" t="str">
        <f t="shared" si="86"/>
        <v/>
      </c>
      <c r="V595" s="9" t="str">
        <f t="shared" si="87"/>
        <v/>
      </c>
      <c r="X595" s="9" t="str">
        <f>IF(COUNTIF('Required Materials'!$BE$4:$CH$43, $B595)&gt;0, $B595, "")</f>
        <v/>
      </c>
      <c r="Y595" s="9" t="str">
        <f t="shared" si="88"/>
        <v/>
      </c>
      <c r="Z595" s="9" t="str">
        <f t="shared" si="89"/>
        <v/>
      </c>
    </row>
    <row r="596" spans="1:26" x14ac:dyDescent="0.25">
      <c r="A596" s="24"/>
      <c r="B596" s="135"/>
      <c r="C596" s="136"/>
      <c r="D596" s="137"/>
      <c r="E596" s="138"/>
      <c r="F596" s="139"/>
      <c r="G596" s="140"/>
      <c r="H596" s="141"/>
      <c r="I596" s="118"/>
      <c r="J596" s="150" t="str">
        <f t="shared" si="81"/>
        <v/>
      </c>
      <c r="K596" s="24"/>
      <c r="M596" s="11" t="b">
        <f t="shared" si="82"/>
        <v>0</v>
      </c>
      <c r="N596" s="9" t="str">
        <f t="shared" si="83"/>
        <v/>
      </c>
      <c r="O596" s="9" t="str">
        <f t="shared" si="84"/>
        <v/>
      </c>
      <c r="P596" s="9" t="str">
        <f t="shared" si="85"/>
        <v/>
      </c>
      <c r="R596" s="9">
        <v>588</v>
      </c>
      <c r="T596" s="9" t="str">
        <f t="shared" si="86"/>
        <v/>
      </c>
      <c r="V596" s="9" t="str">
        <f t="shared" si="87"/>
        <v/>
      </c>
      <c r="X596" s="9" t="str">
        <f>IF(COUNTIF('Required Materials'!$BE$4:$CH$43, $B596)&gt;0, $B596, "")</f>
        <v/>
      </c>
      <c r="Y596" s="9" t="str">
        <f t="shared" si="88"/>
        <v/>
      </c>
      <c r="Z596" s="9" t="str">
        <f t="shared" si="89"/>
        <v/>
      </c>
    </row>
    <row r="597" spans="1:26" x14ac:dyDescent="0.25">
      <c r="A597" s="24"/>
      <c r="B597" s="135"/>
      <c r="C597" s="136"/>
      <c r="D597" s="137"/>
      <c r="E597" s="138"/>
      <c r="F597" s="139"/>
      <c r="G597" s="140"/>
      <c r="H597" s="141"/>
      <c r="I597" s="118"/>
      <c r="J597" s="150" t="str">
        <f t="shared" si="81"/>
        <v/>
      </c>
      <c r="K597" s="24"/>
      <c r="M597" s="11" t="b">
        <f t="shared" si="82"/>
        <v>0</v>
      </c>
      <c r="N597" s="9" t="str">
        <f t="shared" si="83"/>
        <v/>
      </c>
      <c r="O597" s="9" t="str">
        <f t="shared" si="84"/>
        <v/>
      </c>
      <c r="P597" s="9" t="str">
        <f t="shared" si="85"/>
        <v/>
      </c>
      <c r="R597" s="9">
        <v>589</v>
      </c>
      <c r="T597" s="9" t="str">
        <f t="shared" si="86"/>
        <v/>
      </c>
      <c r="V597" s="9" t="str">
        <f t="shared" si="87"/>
        <v/>
      </c>
      <c r="X597" s="9" t="str">
        <f>IF(COUNTIF('Required Materials'!$BE$4:$CH$43, $B597)&gt;0, $B597, "")</f>
        <v/>
      </c>
      <c r="Y597" s="9" t="str">
        <f t="shared" si="88"/>
        <v/>
      </c>
      <c r="Z597" s="9" t="str">
        <f t="shared" si="89"/>
        <v/>
      </c>
    </row>
    <row r="598" spans="1:26" x14ac:dyDescent="0.25">
      <c r="A598" s="24"/>
      <c r="B598" s="135"/>
      <c r="C598" s="136"/>
      <c r="D598" s="137"/>
      <c r="E598" s="138"/>
      <c r="F598" s="139"/>
      <c r="G598" s="140"/>
      <c r="H598" s="141"/>
      <c r="I598" s="118"/>
      <c r="J598" s="150" t="str">
        <f t="shared" si="81"/>
        <v/>
      </c>
      <c r="K598" s="24"/>
      <c r="M598" s="11" t="b">
        <f t="shared" si="82"/>
        <v>0</v>
      </c>
      <c r="N598" s="9" t="str">
        <f t="shared" si="83"/>
        <v/>
      </c>
      <c r="O598" s="9" t="str">
        <f t="shared" si="84"/>
        <v/>
      </c>
      <c r="P598" s="9" t="str">
        <f t="shared" si="85"/>
        <v/>
      </c>
      <c r="R598" s="9">
        <v>590</v>
      </c>
      <c r="T598" s="9" t="str">
        <f t="shared" si="86"/>
        <v/>
      </c>
      <c r="V598" s="9" t="str">
        <f t="shared" si="87"/>
        <v/>
      </c>
      <c r="X598" s="9" t="str">
        <f>IF(COUNTIF('Required Materials'!$BE$4:$CH$43, $B598)&gt;0, $B598, "")</f>
        <v/>
      </c>
      <c r="Y598" s="9" t="str">
        <f t="shared" si="88"/>
        <v/>
      </c>
      <c r="Z598" s="9" t="str">
        <f t="shared" si="89"/>
        <v/>
      </c>
    </row>
    <row r="599" spans="1:26" x14ac:dyDescent="0.25">
      <c r="A599" s="24"/>
      <c r="B599" s="135"/>
      <c r="C599" s="136"/>
      <c r="D599" s="137"/>
      <c r="E599" s="138"/>
      <c r="F599" s="139"/>
      <c r="G599" s="140"/>
      <c r="H599" s="141"/>
      <c r="I599" s="118"/>
      <c r="J599" s="150" t="str">
        <f t="shared" si="81"/>
        <v/>
      </c>
      <c r="K599" s="24"/>
      <c r="M599" s="11" t="b">
        <f t="shared" si="82"/>
        <v>0</v>
      </c>
      <c r="N599" s="9" t="str">
        <f t="shared" si="83"/>
        <v/>
      </c>
      <c r="O599" s="9" t="str">
        <f t="shared" si="84"/>
        <v/>
      </c>
      <c r="P599" s="9" t="str">
        <f t="shared" si="85"/>
        <v/>
      </c>
      <c r="R599" s="9">
        <v>591</v>
      </c>
      <c r="T599" s="9" t="str">
        <f t="shared" si="86"/>
        <v/>
      </c>
      <c r="V599" s="9" t="str">
        <f t="shared" si="87"/>
        <v/>
      </c>
      <c r="X599" s="9" t="str">
        <f>IF(COUNTIF('Required Materials'!$BE$4:$CH$43, $B599)&gt;0, $B599, "")</f>
        <v/>
      </c>
      <c r="Y599" s="9" t="str">
        <f t="shared" si="88"/>
        <v/>
      </c>
      <c r="Z599" s="9" t="str">
        <f t="shared" si="89"/>
        <v/>
      </c>
    </row>
    <row r="600" spans="1:26" x14ac:dyDescent="0.25">
      <c r="A600" s="24"/>
      <c r="B600" s="135"/>
      <c r="C600" s="136"/>
      <c r="D600" s="137"/>
      <c r="E600" s="138"/>
      <c r="F600" s="139"/>
      <c r="G600" s="140"/>
      <c r="H600" s="141"/>
      <c r="I600" s="118"/>
      <c r="J600" s="150" t="str">
        <f t="shared" si="81"/>
        <v/>
      </c>
      <c r="K600" s="24"/>
      <c r="M600" s="11" t="b">
        <f t="shared" si="82"/>
        <v>0</v>
      </c>
      <c r="N600" s="9" t="str">
        <f t="shared" si="83"/>
        <v/>
      </c>
      <c r="O600" s="9" t="str">
        <f t="shared" si="84"/>
        <v/>
      </c>
      <c r="P600" s="9" t="str">
        <f t="shared" si="85"/>
        <v/>
      </c>
      <c r="R600" s="9">
        <v>592</v>
      </c>
      <c r="T600" s="9" t="str">
        <f t="shared" si="86"/>
        <v/>
      </c>
      <c r="V600" s="9" t="str">
        <f t="shared" si="87"/>
        <v/>
      </c>
      <c r="X600" s="9" t="str">
        <f>IF(COUNTIF('Required Materials'!$BE$4:$CH$43, $B600)&gt;0, $B600, "")</f>
        <v/>
      </c>
      <c r="Y600" s="9" t="str">
        <f t="shared" si="88"/>
        <v/>
      </c>
      <c r="Z600" s="9" t="str">
        <f t="shared" si="89"/>
        <v/>
      </c>
    </row>
    <row r="601" spans="1:26" x14ac:dyDescent="0.25">
      <c r="A601" s="24"/>
      <c r="B601" s="135"/>
      <c r="C601" s="136"/>
      <c r="D601" s="137"/>
      <c r="E601" s="138"/>
      <c r="F601" s="139"/>
      <c r="G601" s="140"/>
      <c r="H601" s="141"/>
      <c r="I601" s="118"/>
      <c r="J601" s="150" t="str">
        <f t="shared" si="81"/>
        <v/>
      </c>
      <c r="K601" s="24"/>
      <c r="M601" s="11" t="b">
        <f t="shared" si="82"/>
        <v>0</v>
      </c>
      <c r="N601" s="9" t="str">
        <f t="shared" si="83"/>
        <v/>
      </c>
      <c r="O601" s="9" t="str">
        <f t="shared" si="84"/>
        <v/>
      </c>
      <c r="P601" s="9" t="str">
        <f t="shared" si="85"/>
        <v/>
      </c>
      <c r="R601" s="9">
        <v>593</v>
      </c>
      <c r="T601" s="9" t="str">
        <f t="shared" si="86"/>
        <v/>
      </c>
      <c r="V601" s="9" t="str">
        <f t="shared" si="87"/>
        <v/>
      </c>
      <c r="X601" s="9" t="str">
        <f>IF(COUNTIF('Required Materials'!$BE$4:$CH$43, $B601)&gt;0, $B601, "")</f>
        <v/>
      </c>
      <c r="Y601" s="9" t="str">
        <f t="shared" si="88"/>
        <v/>
      </c>
      <c r="Z601" s="9" t="str">
        <f t="shared" si="89"/>
        <v/>
      </c>
    </row>
    <row r="602" spans="1:26" x14ac:dyDescent="0.25">
      <c r="A602" s="24"/>
      <c r="B602" s="135"/>
      <c r="C602" s="136"/>
      <c r="D602" s="137"/>
      <c r="E602" s="138"/>
      <c r="F602" s="139"/>
      <c r="G602" s="140"/>
      <c r="H602" s="141"/>
      <c r="I602" s="118"/>
      <c r="J602" s="150" t="str">
        <f t="shared" si="81"/>
        <v/>
      </c>
      <c r="K602" s="24"/>
      <c r="M602" s="11" t="b">
        <f t="shared" si="82"/>
        <v>0</v>
      </c>
      <c r="N602" s="9" t="str">
        <f t="shared" si="83"/>
        <v/>
      </c>
      <c r="O602" s="9" t="str">
        <f t="shared" si="84"/>
        <v/>
      </c>
      <c r="P602" s="9" t="str">
        <f t="shared" si="85"/>
        <v/>
      </c>
      <c r="R602" s="9">
        <v>594</v>
      </c>
      <c r="T602" s="9" t="str">
        <f t="shared" si="86"/>
        <v/>
      </c>
      <c r="V602" s="9" t="str">
        <f t="shared" si="87"/>
        <v/>
      </c>
      <c r="X602" s="9" t="str">
        <f>IF(COUNTIF('Required Materials'!$BE$4:$CH$43, $B602)&gt;0, $B602, "")</f>
        <v/>
      </c>
      <c r="Y602" s="9" t="str">
        <f t="shared" si="88"/>
        <v/>
      </c>
      <c r="Z602" s="9" t="str">
        <f t="shared" si="89"/>
        <v/>
      </c>
    </row>
    <row r="603" spans="1:26" x14ac:dyDescent="0.25">
      <c r="A603" s="24"/>
      <c r="B603" s="135"/>
      <c r="C603" s="136"/>
      <c r="D603" s="137"/>
      <c r="E603" s="138"/>
      <c r="F603" s="139"/>
      <c r="G603" s="140"/>
      <c r="H603" s="141"/>
      <c r="I603" s="118"/>
      <c r="J603" s="150" t="str">
        <f t="shared" si="81"/>
        <v/>
      </c>
      <c r="K603" s="24"/>
      <c r="M603" s="11" t="b">
        <f t="shared" si="82"/>
        <v>0</v>
      </c>
      <c r="N603" s="9" t="str">
        <f t="shared" si="83"/>
        <v/>
      </c>
      <c r="O603" s="9" t="str">
        <f t="shared" si="84"/>
        <v/>
      </c>
      <c r="P603" s="9" t="str">
        <f t="shared" si="85"/>
        <v/>
      </c>
      <c r="R603" s="9">
        <v>595</v>
      </c>
      <c r="T603" s="9" t="str">
        <f t="shared" si="86"/>
        <v/>
      </c>
      <c r="V603" s="9" t="str">
        <f t="shared" si="87"/>
        <v/>
      </c>
      <c r="X603" s="9" t="str">
        <f>IF(COUNTIF('Required Materials'!$BE$4:$CH$43, $B603)&gt;0, $B603, "")</f>
        <v/>
      </c>
      <c r="Y603" s="9" t="str">
        <f t="shared" si="88"/>
        <v/>
      </c>
      <c r="Z603" s="9" t="str">
        <f t="shared" si="89"/>
        <v/>
      </c>
    </row>
    <row r="604" spans="1:26" x14ac:dyDescent="0.25">
      <c r="A604" s="24"/>
      <c r="B604" s="135"/>
      <c r="C604" s="136"/>
      <c r="D604" s="137"/>
      <c r="E604" s="138"/>
      <c r="F604" s="139"/>
      <c r="G604" s="140"/>
      <c r="H604" s="141"/>
      <c r="I604" s="118"/>
      <c r="J604" s="150" t="str">
        <f t="shared" si="81"/>
        <v/>
      </c>
      <c r="K604" s="24"/>
      <c r="M604" s="11" t="b">
        <f t="shared" si="82"/>
        <v>0</v>
      </c>
      <c r="N604" s="9" t="str">
        <f t="shared" si="83"/>
        <v/>
      </c>
      <c r="O604" s="9" t="str">
        <f t="shared" si="84"/>
        <v/>
      </c>
      <c r="P604" s="9" t="str">
        <f t="shared" si="85"/>
        <v/>
      </c>
      <c r="R604" s="9">
        <v>596</v>
      </c>
      <c r="T604" s="9" t="str">
        <f t="shared" si="86"/>
        <v/>
      </c>
      <c r="V604" s="9" t="str">
        <f t="shared" si="87"/>
        <v/>
      </c>
      <c r="X604" s="9" t="str">
        <f>IF(COUNTIF('Required Materials'!$BE$4:$CH$43, $B604)&gt;0, $B604, "")</f>
        <v/>
      </c>
      <c r="Y604" s="9" t="str">
        <f t="shared" si="88"/>
        <v/>
      </c>
      <c r="Z604" s="9" t="str">
        <f t="shared" si="89"/>
        <v/>
      </c>
    </row>
    <row r="605" spans="1:26" x14ac:dyDescent="0.25">
      <c r="A605" s="24"/>
      <c r="B605" s="135"/>
      <c r="C605" s="136"/>
      <c r="D605" s="137"/>
      <c r="E605" s="138"/>
      <c r="F605" s="139"/>
      <c r="G605" s="140"/>
      <c r="H605" s="141"/>
      <c r="I605" s="118"/>
      <c r="J605" s="150" t="str">
        <f t="shared" si="81"/>
        <v/>
      </c>
      <c r="K605" s="24"/>
      <c r="M605" s="11" t="b">
        <f t="shared" si="82"/>
        <v>0</v>
      </c>
      <c r="N605" s="9" t="str">
        <f t="shared" si="83"/>
        <v/>
      </c>
      <c r="O605" s="9" t="str">
        <f t="shared" si="84"/>
        <v/>
      </c>
      <c r="P605" s="9" t="str">
        <f t="shared" si="85"/>
        <v/>
      </c>
      <c r="R605" s="9">
        <v>597</v>
      </c>
      <c r="T605" s="9" t="str">
        <f t="shared" si="86"/>
        <v/>
      </c>
      <c r="V605" s="9" t="str">
        <f t="shared" si="87"/>
        <v/>
      </c>
      <c r="X605" s="9" t="str">
        <f>IF(COUNTIF('Required Materials'!$BE$4:$CH$43, $B605)&gt;0, $B605, "")</f>
        <v/>
      </c>
      <c r="Y605" s="9" t="str">
        <f t="shared" si="88"/>
        <v/>
      </c>
      <c r="Z605" s="9" t="str">
        <f t="shared" si="89"/>
        <v/>
      </c>
    </row>
    <row r="606" spans="1:26" x14ac:dyDescent="0.25">
      <c r="A606" s="24"/>
      <c r="B606" s="135"/>
      <c r="C606" s="136"/>
      <c r="D606" s="137"/>
      <c r="E606" s="138"/>
      <c r="F606" s="139"/>
      <c r="G606" s="140"/>
      <c r="H606" s="141"/>
      <c r="I606" s="118"/>
      <c r="J606" s="150" t="str">
        <f t="shared" si="81"/>
        <v/>
      </c>
      <c r="K606" s="24"/>
      <c r="M606" s="11" t="b">
        <f t="shared" si="82"/>
        <v>0</v>
      </c>
      <c r="N606" s="9" t="str">
        <f t="shared" si="83"/>
        <v/>
      </c>
      <c r="O606" s="9" t="str">
        <f t="shared" si="84"/>
        <v/>
      </c>
      <c r="P606" s="9" t="str">
        <f t="shared" si="85"/>
        <v/>
      </c>
      <c r="R606" s="9">
        <v>598</v>
      </c>
      <c r="T606" s="9" t="str">
        <f t="shared" si="86"/>
        <v/>
      </c>
      <c r="V606" s="9" t="str">
        <f t="shared" si="87"/>
        <v/>
      </c>
      <c r="X606" s="9" t="str">
        <f>IF(COUNTIF('Required Materials'!$BE$4:$CH$43, $B606)&gt;0, $B606, "")</f>
        <v/>
      </c>
      <c r="Y606" s="9" t="str">
        <f t="shared" si="88"/>
        <v/>
      </c>
      <c r="Z606" s="9" t="str">
        <f t="shared" si="89"/>
        <v/>
      </c>
    </row>
    <row r="607" spans="1:26" x14ac:dyDescent="0.25">
      <c r="A607" s="24"/>
      <c r="B607" s="135"/>
      <c r="C607" s="136"/>
      <c r="D607" s="137"/>
      <c r="E607" s="138"/>
      <c r="F607" s="139"/>
      <c r="G607" s="140"/>
      <c r="H607" s="141"/>
      <c r="I607" s="118"/>
      <c r="J607" s="150" t="str">
        <f t="shared" si="81"/>
        <v/>
      </c>
      <c r="K607" s="24"/>
      <c r="M607" s="11" t="b">
        <f t="shared" si="82"/>
        <v>0</v>
      </c>
      <c r="N607" s="9" t="str">
        <f t="shared" si="83"/>
        <v/>
      </c>
      <c r="O607" s="9" t="str">
        <f t="shared" si="84"/>
        <v/>
      </c>
      <c r="P607" s="9" t="str">
        <f t="shared" si="85"/>
        <v/>
      </c>
      <c r="R607" s="9">
        <v>599</v>
      </c>
      <c r="T607" s="9" t="str">
        <f t="shared" si="86"/>
        <v/>
      </c>
      <c r="V607" s="9" t="str">
        <f t="shared" si="87"/>
        <v/>
      </c>
      <c r="X607" s="9" t="str">
        <f>IF(COUNTIF('Required Materials'!$BE$4:$CH$43, $B607)&gt;0, $B607, "")</f>
        <v/>
      </c>
      <c r="Y607" s="9" t="str">
        <f t="shared" si="88"/>
        <v/>
      </c>
      <c r="Z607" s="9" t="str">
        <f t="shared" si="89"/>
        <v/>
      </c>
    </row>
    <row r="608" spans="1:26" x14ac:dyDescent="0.25">
      <c r="A608" s="24"/>
      <c r="B608" s="135"/>
      <c r="C608" s="136"/>
      <c r="D608" s="137"/>
      <c r="E608" s="138"/>
      <c r="F608" s="139"/>
      <c r="G608" s="140"/>
      <c r="H608" s="141"/>
      <c r="I608" s="118"/>
      <c r="J608" s="150" t="str">
        <f t="shared" si="81"/>
        <v/>
      </c>
      <c r="K608" s="24"/>
      <c r="M608" s="11" t="b">
        <f t="shared" si="82"/>
        <v>0</v>
      </c>
      <c r="N608" s="9" t="str">
        <f t="shared" si="83"/>
        <v/>
      </c>
      <c r="O608" s="9" t="str">
        <f t="shared" si="84"/>
        <v/>
      </c>
      <c r="P608" s="9" t="str">
        <f t="shared" si="85"/>
        <v/>
      </c>
      <c r="R608" s="9">
        <v>600</v>
      </c>
      <c r="T608" s="9" t="str">
        <f t="shared" si="86"/>
        <v/>
      </c>
      <c r="V608" s="9" t="str">
        <f t="shared" si="87"/>
        <v/>
      </c>
      <c r="X608" s="9" t="str">
        <f>IF(COUNTIF('Required Materials'!$BE$4:$CH$43, $B608)&gt;0, $B608, "")</f>
        <v/>
      </c>
      <c r="Y608" s="9" t="str">
        <f t="shared" si="88"/>
        <v/>
      </c>
      <c r="Z608" s="9" t="str">
        <f t="shared" si="89"/>
        <v/>
      </c>
    </row>
    <row r="609" spans="1:26" x14ac:dyDescent="0.25">
      <c r="A609" s="24"/>
      <c r="B609" s="135"/>
      <c r="C609" s="136"/>
      <c r="D609" s="137"/>
      <c r="E609" s="138"/>
      <c r="F609" s="139"/>
      <c r="G609" s="140"/>
      <c r="H609" s="141"/>
      <c r="I609" s="118"/>
      <c r="J609" s="150" t="str">
        <f t="shared" si="81"/>
        <v/>
      </c>
      <c r="K609" s="24"/>
      <c r="M609" s="11" t="b">
        <f t="shared" si="82"/>
        <v>0</v>
      </c>
      <c r="N609" s="9" t="str">
        <f t="shared" si="83"/>
        <v/>
      </c>
      <c r="O609" s="9" t="str">
        <f t="shared" si="84"/>
        <v/>
      </c>
      <c r="P609" s="9" t="str">
        <f t="shared" si="85"/>
        <v/>
      </c>
      <c r="R609" s="9">
        <v>601</v>
      </c>
      <c r="T609" s="9" t="str">
        <f t="shared" si="86"/>
        <v/>
      </c>
      <c r="V609" s="9" t="str">
        <f t="shared" si="87"/>
        <v/>
      </c>
      <c r="X609" s="9" t="str">
        <f>IF(COUNTIF('Required Materials'!$BE$4:$CH$43, $B609)&gt;0, $B609, "")</f>
        <v/>
      </c>
      <c r="Y609" s="9" t="str">
        <f t="shared" si="88"/>
        <v/>
      </c>
      <c r="Z609" s="9" t="str">
        <f t="shared" si="89"/>
        <v/>
      </c>
    </row>
    <row r="610" spans="1:26" x14ac:dyDescent="0.25">
      <c r="A610" s="24"/>
      <c r="B610" s="135"/>
      <c r="C610" s="136"/>
      <c r="D610" s="137"/>
      <c r="E610" s="138"/>
      <c r="F610" s="139"/>
      <c r="G610" s="140"/>
      <c r="H610" s="141"/>
      <c r="I610" s="118"/>
      <c r="J610" s="150" t="str">
        <f t="shared" si="81"/>
        <v/>
      </c>
      <c r="K610" s="24"/>
      <c r="M610" s="11" t="b">
        <f t="shared" si="82"/>
        <v>0</v>
      </c>
      <c r="N610" s="9" t="str">
        <f t="shared" si="83"/>
        <v/>
      </c>
      <c r="O610" s="9" t="str">
        <f t="shared" si="84"/>
        <v/>
      </c>
      <c r="P610" s="9" t="str">
        <f t="shared" si="85"/>
        <v/>
      </c>
      <c r="R610" s="9">
        <v>602</v>
      </c>
      <c r="T610" s="9" t="str">
        <f t="shared" si="86"/>
        <v/>
      </c>
      <c r="V610" s="9" t="str">
        <f t="shared" si="87"/>
        <v/>
      </c>
      <c r="X610" s="9" t="str">
        <f>IF(COUNTIF('Required Materials'!$BE$4:$CH$43, $B610)&gt;0, $B610, "")</f>
        <v/>
      </c>
      <c r="Y610" s="9" t="str">
        <f t="shared" si="88"/>
        <v/>
      </c>
      <c r="Z610" s="9" t="str">
        <f t="shared" si="89"/>
        <v/>
      </c>
    </row>
    <row r="611" spans="1:26" x14ac:dyDescent="0.25">
      <c r="A611" s="24"/>
      <c r="B611" s="135"/>
      <c r="C611" s="136"/>
      <c r="D611" s="137"/>
      <c r="E611" s="138"/>
      <c r="F611" s="139"/>
      <c r="G611" s="140"/>
      <c r="H611" s="141"/>
      <c r="I611" s="118"/>
      <c r="J611" s="150" t="str">
        <f t="shared" si="81"/>
        <v/>
      </c>
      <c r="K611" s="24"/>
      <c r="M611" s="11" t="b">
        <f t="shared" si="82"/>
        <v>0</v>
      </c>
      <c r="N611" s="9" t="str">
        <f t="shared" si="83"/>
        <v/>
      </c>
      <c r="O611" s="9" t="str">
        <f t="shared" si="84"/>
        <v/>
      </c>
      <c r="P611" s="9" t="str">
        <f t="shared" si="85"/>
        <v/>
      </c>
      <c r="R611" s="9">
        <v>603</v>
      </c>
      <c r="T611" s="9" t="str">
        <f t="shared" si="86"/>
        <v/>
      </c>
      <c r="V611" s="9" t="str">
        <f t="shared" si="87"/>
        <v/>
      </c>
      <c r="X611" s="9" t="str">
        <f>IF(COUNTIF('Required Materials'!$BE$4:$CH$43, $B611)&gt;0, $B611, "")</f>
        <v/>
      </c>
      <c r="Y611" s="9" t="str">
        <f t="shared" si="88"/>
        <v/>
      </c>
      <c r="Z611" s="9" t="str">
        <f t="shared" si="89"/>
        <v/>
      </c>
    </row>
    <row r="612" spans="1:26" x14ac:dyDescent="0.25">
      <c r="A612" s="24"/>
      <c r="B612" s="135"/>
      <c r="C612" s="136"/>
      <c r="D612" s="137"/>
      <c r="E612" s="138"/>
      <c r="F612" s="139"/>
      <c r="G612" s="140"/>
      <c r="H612" s="141"/>
      <c r="I612" s="118"/>
      <c r="J612" s="150" t="str">
        <f t="shared" si="81"/>
        <v/>
      </c>
      <c r="K612" s="24"/>
      <c r="M612" s="11" t="b">
        <f t="shared" si="82"/>
        <v>0</v>
      </c>
      <c r="N612" s="9" t="str">
        <f t="shared" si="83"/>
        <v/>
      </c>
      <c r="O612" s="9" t="str">
        <f t="shared" si="84"/>
        <v/>
      </c>
      <c r="P612" s="9" t="str">
        <f t="shared" si="85"/>
        <v/>
      </c>
      <c r="R612" s="9">
        <v>604</v>
      </c>
      <c r="T612" s="9" t="str">
        <f t="shared" si="86"/>
        <v/>
      </c>
      <c r="V612" s="9" t="str">
        <f t="shared" si="87"/>
        <v/>
      </c>
      <c r="X612" s="9" t="str">
        <f>IF(COUNTIF('Required Materials'!$BE$4:$CH$43, $B612)&gt;0, $B612, "")</f>
        <v/>
      </c>
      <c r="Y612" s="9" t="str">
        <f t="shared" si="88"/>
        <v/>
      </c>
      <c r="Z612" s="9" t="str">
        <f t="shared" si="89"/>
        <v/>
      </c>
    </row>
    <row r="613" spans="1:26" x14ac:dyDescent="0.25">
      <c r="A613" s="24"/>
      <c r="B613" s="135"/>
      <c r="C613" s="136"/>
      <c r="D613" s="137"/>
      <c r="E613" s="138"/>
      <c r="F613" s="139"/>
      <c r="G613" s="140"/>
      <c r="H613" s="141"/>
      <c r="I613" s="118"/>
      <c r="J613" s="150" t="str">
        <f t="shared" si="81"/>
        <v/>
      </c>
      <c r="K613" s="24"/>
      <c r="M613" s="11" t="b">
        <f t="shared" si="82"/>
        <v>0</v>
      </c>
      <c r="N613" s="9" t="str">
        <f t="shared" si="83"/>
        <v/>
      </c>
      <c r="O613" s="9" t="str">
        <f t="shared" si="84"/>
        <v/>
      </c>
      <c r="P613" s="9" t="str">
        <f t="shared" si="85"/>
        <v/>
      </c>
      <c r="R613" s="9">
        <v>605</v>
      </c>
      <c r="T613" s="9" t="str">
        <f t="shared" si="86"/>
        <v/>
      </c>
      <c r="V613" s="9" t="str">
        <f t="shared" si="87"/>
        <v/>
      </c>
      <c r="X613" s="9" t="str">
        <f>IF(COUNTIF('Required Materials'!$BE$4:$CH$43, $B613)&gt;0, $B613, "")</f>
        <v/>
      </c>
      <c r="Y613" s="9" t="str">
        <f t="shared" si="88"/>
        <v/>
      </c>
      <c r="Z613" s="9" t="str">
        <f t="shared" si="89"/>
        <v/>
      </c>
    </row>
    <row r="614" spans="1:26" x14ac:dyDescent="0.25">
      <c r="A614" s="24"/>
      <c r="B614" s="135"/>
      <c r="C614" s="136"/>
      <c r="D614" s="137"/>
      <c r="E614" s="138"/>
      <c r="F614" s="139"/>
      <c r="G614" s="140"/>
      <c r="H614" s="141"/>
      <c r="I614" s="118"/>
      <c r="J614" s="150" t="str">
        <f t="shared" si="81"/>
        <v/>
      </c>
      <c r="K614" s="24"/>
      <c r="M614" s="11" t="b">
        <f t="shared" si="82"/>
        <v>0</v>
      </c>
      <c r="N614" s="9" t="str">
        <f t="shared" si="83"/>
        <v/>
      </c>
      <c r="O614" s="9" t="str">
        <f t="shared" si="84"/>
        <v/>
      </c>
      <c r="P614" s="9" t="str">
        <f t="shared" si="85"/>
        <v/>
      </c>
      <c r="R614" s="9">
        <v>606</v>
      </c>
      <c r="T614" s="9" t="str">
        <f t="shared" si="86"/>
        <v/>
      </c>
      <c r="V614" s="9" t="str">
        <f t="shared" si="87"/>
        <v/>
      </c>
      <c r="X614" s="9" t="str">
        <f>IF(COUNTIF('Required Materials'!$BE$4:$CH$43, $B614)&gt;0, $B614, "")</f>
        <v/>
      </c>
      <c r="Y614" s="9" t="str">
        <f t="shared" si="88"/>
        <v/>
      </c>
      <c r="Z614" s="9" t="str">
        <f t="shared" si="89"/>
        <v/>
      </c>
    </row>
    <row r="615" spans="1:26" x14ac:dyDescent="0.25">
      <c r="A615" s="24"/>
      <c r="B615" s="135"/>
      <c r="C615" s="136"/>
      <c r="D615" s="137"/>
      <c r="E615" s="138"/>
      <c r="F615" s="139"/>
      <c r="G615" s="140"/>
      <c r="H615" s="141"/>
      <c r="I615" s="118"/>
      <c r="J615" s="150" t="str">
        <f t="shared" si="81"/>
        <v/>
      </c>
      <c r="K615" s="24"/>
      <c r="M615" s="11" t="b">
        <f t="shared" si="82"/>
        <v>0</v>
      </c>
      <c r="N615" s="9" t="str">
        <f t="shared" si="83"/>
        <v/>
      </c>
      <c r="O615" s="9" t="str">
        <f t="shared" si="84"/>
        <v/>
      </c>
      <c r="P615" s="9" t="str">
        <f t="shared" si="85"/>
        <v/>
      </c>
      <c r="R615" s="9">
        <v>607</v>
      </c>
      <c r="T615" s="9" t="str">
        <f t="shared" si="86"/>
        <v/>
      </c>
      <c r="V615" s="9" t="str">
        <f t="shared" si="87"/>
        <v/>
      </c>
      <c r="X615" s="9" t="str">
        <f>IF(COUNTIF('Required Materials'!$BE$4:$CH$43, $B615)&gt;0, $B615, "")</f>
        <v/>
      </c>
      <c r="Y615" s="9" t="str">
        <f t="shared" si="88"/>
        <v/>
      </c>
      <c r="Z615" s="9" t="str">
        <f t="shared" si="89"/>
        <v/>
      </c>
    </row>
    <row r="616" spans="1:26" x14ac:dyDescent="0.25">
      <c r="A616" s="24"/>
      <c r="B616" s="135"/>
      <c r="C616" s="136"/>
      <c r="D616" s="137"/>
      <c r="E616" s="138"/>
      <c r="F616" s="139"/>
      <c r="G616" s="140"/>
      <c r="H616" s="141"/>
      <c r="I616" s="118"/>
      <c r="J616" s="150" t="str">
        <f t="shared" si="81"/>
        <v/>
      </c>
      <c r="K616" s="24"/>
      <c r="M616" s="11" t="b">
        <f t="shared" si="82"/>
        <v>0</v>
      </c>
      <c r="N616" s="9" t="str">
        <f t="shared" si="83"/>
        <v/>
      </c>
      <c r="O616" s="9" t="str">
        <f t="shared" si="84"/>
        <v/>
      </c>
      <c r="P616" s="9" t="str">
        <f t="shared" si="85"/>
        <v/>
      </c>
      <c r="R616" s="9">
        <v>608</v>
      </c>
      <c r="T616" s="9" t="str">
        <f t="shared" si="86"/>
        <v/>
      </c>
      <c r="V616" s="9" t="str">
        <f t="shared" si="87"/>
        <v/>
      </c>
      <c r="X616" s="9" t="str">
        <f>IF(COUNTIF('Required Materials'!$BE$4:$CH$43, $B616)&gt;0, $B616, "")</f>
        <v/>
      </c>
      <c r="Y616" s="9" t="str">
        <f t="shared" si="88"/>
        <v/>
      </c>
      <c r="Z616" s="9" t="str">
        <f t="shared" si="89"/>
        <v/>
      </c>
    </row>
    <row r="617" spans="1:26" x14ac:dyDescent="0.25">
      <c r="A617" s="24"/>
      <c r="B617" s="135"/>
      <c r="C617" s="136"/>
      <c r="D617" s="137"/>
      <c r="E617" s="138"/>
      <c r="F617" s="139"/>
      <c r="G617" s="140"/>
      <c r="H617" s="141"/>
      <c r="I617" s="118"/>
      <c r="J617" s="150" t="str">
        <f t="shared" si="81"/>
        <v/>
      </c>
      <c r="K617" s="24"/>
      <c r="M617" s="11" t="b">
        <f t="shared" si="82"/>
        <v>0</v>
      </c>
      <c r="N617" s="9" t="str">
        <f t="shared" si="83"/>
        <v/>
      </c>
      <c r="O617" s="9" t="str">
        <f t="shared" si="84"/>
        <v/>
      </c>
      <c r="P617" s="9" t="str">
        <f t="shared" si="85"/>
        <v/>
      </c>
      <c r="R617" s="9">
        <v>609</v>
      </c>
      <c r="T617" s="9" t="str">
        <f t="shared" si="86"/>
        <v/>
      </c>
      <c r="V617" s="9" t="str">
        <f t="shared" si="87"/>
        <v/>
      </c>
      <c r="X617" s="9" t="str">
        <f>IF(COUNTIF('Required Materials'!$BE$4:$CH$43, $B617)&gt;0, $B617, "")</f>
        <v/>
      </c>
      <c r="Y617" s="9" t="str">
        <f t="shared" si="88"/>
        <v/>
      </c>
      <c r="Z617" s="9" t="str">
        <f t="shared" si="89"/>
        <v/>
      </c>
    </row>
    <row r="618" spans="1:26" x14ac:dyDescent="0.25">
      <c r="A618" s="24"/>
      <c r="B618" s="135"/>
      <c r="C618" s="136"/>
      <c r="D618" s="137"/>
      <c r="E618" s="138"/>
      <c r="F618" s="139"/>
      <c r="G618" s="140"/>
      <c r="H618" s="141"/>
      <c r="I618" s="118"/>
      <c r="J618" s="150" t="str">
        <f t="shared" si="81"/>
        <v/>
      </c>
      <c r="K618" s="24"/>
      <c r="M618" s="11" t="b">
        <f t="shared" si="82"/>
        <v>0</v>
      </c>
      <c r="N618" s="9" t="str">
        <f t="shared" si="83"/>
        <v/>
      </c>
      <c r="O618" s="9" t="str">
        <f t="shared" si="84"/>
        <v/>
      </c>
      <c r="P618" s="9" t="str">
        <f t="shared" si="85"/>
        <v/>
      </c>
      <c r="R618" s="9">
        <v>610</v>
      </c>
      <c r="T618" s="9" t="str">
        <f t="shared" si="86"/>
        <v/>
      </c>
      <c r="V618" s="9" t="str">
        <f t="shared" si="87"/>
        <v/>
      </c>
      <c r="X618" s="9" t="str">
        <f>IF(COUNTIF('Required Materials'!$BE$4:$CH$43, $B618)&gt;0, $B618, "")</f>
        <v/>
      </c>
      <c r="Y618" s="9" t="str">
        <f t="shared" si="88"/>
        <v/>
      </c>
      <c r="Z618" s="9" t="str">
        <f t="shared" si="89"/>
        <v/>
      </c>
    </row>
    <row r="619" spans="1:26" x14ac:dyDescent="0.25">
      <c r="A619" s="24"/>
      <c r="B619" s="135"/>
      <c r="C619" s="136"/>
      <c r="D619" s="137"/>
      <c r="E619" s="138"/>
      <c r="F619" s="139"/>
      <c r="G619" s="140"/>
      <c r="H619" s="141"/>
      <c r="I619" s="118"/>
      <c r="J619" s="150" t="str">
        <f t="shared" si="81"/>
        <v/>
      </c>
      <c r="K619" s="24"/>
      <c r="M619" s="11" t="b">
        <f t="shared" si="82"/>
        <v>0</v>
      </c>
      <c r="N619" s="9" t="str">
        <f t="shared" si="83"/>
        <v/>
      </c>
      <c r="O619" s="9" t="str">
        <f t="shared" si="84"/>
        <v/>
      </c>
      <c r="P619" s="9" t="str">
        <f t="shared" si="85"/>
        <v/>
      </c>
      <c r="R619" s="9">
        <v>611</v>
      </c>
      <c r="T619" s="9" t="str">
        <f t="shared" si="86"/>
        <v/>
      </c>
      <c r="V619" s="9" t="str">
        <f t="shared" si="87"/>
        <v/>
      </c>
      <c r="X619" s="9" t="str">
        <f>IF(COUNTIF('Required Materials'!$BE$4:$CH$43, $B619)&gt;0, $B619, "")</f>
        <v/>
      </c>
      <c r="Y619" s="9" t="str">
        <f t="shared" si="88"/>
        <v/>
      </c>
      <c r="Z619" s="9" t="str">
        <f t="shared" si="89"/>
        <v/>
      </c>
    </row>
    <row r="620" spans="1:26" x14ac:dyDescent="0.25">
      <c r="A620" s="24"/>
      <c r="B620" s="135"/>
      <c r="C620" s="136"/>
      <c r="D620" s="137"/>
      <c r="E620" s="138"/>
      <c r="F620" s="139"/>
      <c r="G620" s="140"/>
      <c r="H620" s="141"/>
      <c r="I620" s="118"/>
      <c r="J620" s="150" t="str">
        <f t="shared" si="81"/>
        <v/>
      </c>
      <c r="K620" s="24"/>
      <c r="M620" s="11" t="b">
        <f t="shared" si="82"/>
        <v>0</v>
      </c>
      <c r="N620" s="9" t="str">
        <f t="shared" si="83"/>
        <v/>
      </c>
      <c r="O620" s="9" t="str">
        <f t="shared" si="84"/>
        <v/>
      </c>
      <c r="P620" s="9" t="str">
        <f t="shared" si="85"/>
        <v/>
      </c>
      <c r="R620" s="9">
        <v>612</v>
      </c>
      <c r="T620" s="9" t="str">
        <f t="shared" si="86"/>
        <v/>
      </c>
      <c r="V620" s="9" t="str">
        <f t="shared" si="87"/>
        <v/>
      </c>
      <c r="X620" s="9" t="str">
        <f>IF(COUNTIF('Required Materials'!$BE$4:$CH$43, $B620)&gt;0, $B620, "")</f>
        <v/>
      </c>
      <c r="Y620" s="9" t="str">
        <f t="shared" si="88"/>
        <v/>
      </c>
      <c r="Z620" s="9" t="str">
        <f t="shared" si="89"/>
        <v/>
      </c>
    </row>
    <row r="621" spans="1:26" x14ac:dyDescent="0.25">
      <c r="A621" s="24"/>
      <c r="B621" s="135"/>
      <c r="C621" s="136"/>
      <c r="D621" s="137"/>
      <c r="E621" s="138"/>
      <c r="F621" s="139"/>
      <c r="G621" s="140"/>
      <c r="H621" s="141"/>
      <c r="I621" s="118"/>
      <c r="J621" s="150" t="str">
        <f t="shared" si="81"/>
        <v/>
      </c>
      <c r="K621" s="24"/>
      <c r="M621" s="11" t="b">
        <f t="shared" si="82"/>
        <v>0</v>
      </c>
      <c r="N621" s="9" t="str">
        <f t="shared" si="83"/>
        <v/>
      </c>
      <c r="O621" s="9" t="str">
        <f t="shared" si="84"/>
        <v/>
      </c>
      <c r="P621" s="9" t="str">
        <f t="shared" si="85"/>
        <v/>
      </c>
      <c r="R621" s="9">
        <v>613</v>
      </c>
      <c r="T621" s="9" t="str">
        <f t="shared" si="86"/>
        <v/>
      </c>
      <c r="V621" s="9" t="str">
        <f t="shared" si="87"/>
        <v/>
      </c>
      <c r="X621" s="9" t="str">
        <f>IF(COUNTIF('Required Materials'!$BE$4:$CH$43, $B621)&gt;0, $B621, "")</f>
        <v/>
      </c>
      <c r="Y621" s="9" t="str">
        <f t="shared" si="88"/>
        <v/>
      </c>
      <c r="Z621" s="9" t="str">
        <f t="shared" si="89"/>
        <v/>
      </c>
    </row>
    <row r="622" spans="1:26" x14ac:dyDescent="0.25">
      <c r="A622" s="24"/>
      <c r="B622" s="135"/>
      <c r="C622" s="136"/>
      <c r="D622" s="137"/>
      <c r="E622" s="138"/>
      <c r="F622" s="139"/>
      <c r="G622" s="140"/>
      <c r="H622" s="141"/>
      <c r="I622" s="118"/>
      <c r="J622" s="150" t="str">
        <f t="shared" si="81"/>
        <v/>
      </c>
      <c r="K622" s="24"/>
      <c r="M622" s="11" t="b">
        <f t="shared" si="82"/>
        <v>0</v>
      </c>
      <c r="N622" s="9" t="str">
        <f t="shared" si="83"/>
        <v/>
      </c>
      <c r="O622" s="9" t="str">
        <f t="shared" si="84"/>
        <v/>
      </c>
      <c r="P622" s="9" t="str">
        <f t="shared" si="85"/>
        <v/>
      </c>
      <c r="R622" s="9">
        <v>614</v>
      </c>
      <c r="T622" s="9" t="str">
        <f t="shared" si="86"/>
        <v/>
      </c>
      <c r="V622" s="9" t="str">
        <f t="shared" si="87"/>
        <v/>
      </c>
      <c r="X622" s="9" t="str">
        <f>IF(COUNTIF('Required Materials'!$BE$4:$CH$43, $B622)&gt;0, $B622, "")</f>
        <v/>
      </c>
      <c r="Y622" s="9" t="str">
        <f t="shared" si="88"/>
        <v/>
      </c>
      <c r="Z622" s="9" t="str">
        <f t="shared" si="89"/>
        <v/>
      </c>
    </row>
    <row r="623" spans="1:26" x14ac:dyDescent="0.25">
      <c r="A623" s="24"/>
      <c r="B623" s="135"/>
      <c r="C623" s="136"/>
      <c r="D623" s="137"/>
      <c r="E623" s="138"/>
      <c r="F623" s="139"/>
      <c r="G623" s="140"/>
      <c r="H623" s="141"/>
      <c r="I623" s="118"/>
      <c r="J623" s="150" t="str">
        <f t="shared" si="81"/>
        <v/>
      </c>
      <c r="K623" s="24"/>
      <c r="M623" s="11" t="b">
        <f t="shared" si="82"/>
        <v>0</v>
      </c>
      <c r="N623" s="9" t="str">
        <f t="shared" si="83"/>
        <v/>
      </c>
      <c r="O623" s="9" t="str">
        <f t="shared" si="84"/>
        <v/>
      </c>
      <c r="P623" s="9" t="str">
        <f t="shared" si="85"/>
        <v/>
      </c>
      <c r="R623" s="9">
        <v>615</v>
      </c>
      <c r="T623" s="9" t="str">
        <f t="shared" si="86"/>
        <v/>
      </c>
      <c r="V623" s="9" t="str">
        <f t="shared" si="87"/>
        <v/>
      </c>
      <c r="X623" s="9" t="str">
        <f>IF(COUNTIF('Required Materials'!$BE$4:$CH$43, $B623)&gt;0, $B623, "")</f>
        <v/>
      </c>
      <c r="Y623" s="9" t="str">
        <f t="shared" si="88"/>
        <v/>
      </c>
      <c r="Z623" s="9" t="str">
        <f t="shared" si="89"/>
        <v/>
      </c>
    </row>
    <row r="624" spans="1:26" x14ac:dyDescent="0.25">
      <c r="A624" s="24"/>
      <c r="B624" s="135"/>
      <c r="C624" s="136"/>
      <c r="D624" s="137"/>
      <c r="E624" s="138"/>
      <c r="F624" s="139"/>
      <c r="G624" s="140"/>
      <c r="H624" s="141"/>
      <c r="I624" s="118"/>
      <c r="J624" s="150" t="str">
        <f t="shared" si="81"/>
        <v/>
      </c>
      <c r="K624" s="24"/>
      <c r="M624" s="11" t="b">
        <f t="shared" si="82"/>
        <v>0</v>
      </c>
      <c r="N624" s="9" t="str">
        <f t="shared" si="83"/>
        <v/>
      </c>
      <c r="O624" s="9" t="str">
        <f t="shared" si="84"/>
        <v/>
      </c>
      <c r="P624" s="9" t="str">
        <f t="shared" si="85"/>
        <v/>
      </c>
      <c r="R624" s="9">
        <v>616</v>
      </c>
      <c r="T624" s="9" t="str">
        <f t="shared" si="86"/>
        <v/>
      </c>
      <c r="V624" s="9" t="str">
        <f t="shared" si="87"/>
        <v/>
      </c>
      <c r="X624" s="9" t="str">
        <f>IF(COUNTIF('Required Materials'!$BE$4:$CH$43, $B624)&gt;0, $B624, "")</f>
        <v/>
      </c>
      <c r="Y624" s="9" t="str">
        <f t="shared" si="88"/>
        <v/>
      </c>
      <c r="Z624" s="9" t="str">
        <f t="shared" si="89"/>
        <v/>
      </c>
    </row>
    <row r="625" spans="1:26" x14ac:dyDescent="0.25">
      <c r="A625" s="24"/>
      <c r="B625" s="135"/>
      <c r="C625" s="136"/>
      <c r="D625" s="137"/>
      <c r="E625" s="138"/>
      <c r="F625" s="139"/>
      <c r="G625" s="140"/>
      <c r="H625" s="141"/>
      <c r="I625" s="118"/>
      <c r="J625" s="150" t="str">
        <f t="shared" si="81"/>
        <v/>
      </c>
      <c r="K625" s="24"/>
      <c r="M625" s="11" t="b">
        <f t="shared" si="82"/>
        <v>0</v>
      </c>
      <c r="N625" s="9" t="str">
        <f t="shared" si="83"/>
        <v/>
      </c>
      <c r="O625" s="9" t="str">
        <f t="shared" si="84"/>
        <v/>
      </c>
      <c r="P625" s="9" t="str">
        <f t="shared" si="85"/>
        <v/>
      </c>
      <c r="R625" s="9">
        <v>617</v>
      </c>
      <c r="T625" s="9" t="str">
        <f t="shared" si="86"/>
        <v/>
      </c>
      <c r="V625" s="9" t="str">
        <f t="shared" si="87"/>
        <v/>
      </c>
      <c r="X625" s="9" t="str">
        <f>IF(COUNTIF('Required Materials'!$BE$4:$CH$43, $B625)&gt;0, $B625, "")</f>
        <v/>
      </c>
      <c r="Y625" s="9" t="str">
        <f t="shared" si="88"/>
        <v/>
      </c>
      <c r="Z625" s="9" t="str">
        <f t="shared" si="89"/>
        <v/>
      </c>
    </row>
    <row r="626" spans="1:26" x14ac:dyDescent="0.25">
      <c r="A626" s="24"/>
      <c r="B626" s="135"/>
      <c r="C626" s="136"/>
      <c r="D626" s="137"/>
      <c r="E626" s="138"/>
      <c r="F626" s="139"/>
      <c r="G626" s="140"/>
      <c r="H626" s="141"/>
      <c r="I626" s="118"/>
      <c r="J626" s="150" t="str">
        <f t="shared" si="81"/>
        <v/>
      </c>
      <c r="K626" s="24"/>
      <c r="M626" s="11" t="b">
        <f t="shared" si="82"/>
        <v>0</v>
      </c>
      <c r="N626" s="9" t="str">
        <f t="shared" si="83"/>
        <v/>
      </c>
      <c r="O626" s="9" t="str">
        <f t="shared" si="84"/>
        <v/>
      </c>
      <c r="P626" s="9" t="str">
        <f t="shared" si="85"/>
        <v/>
      </c>
      <c r="R626" s="9">
        <v>618</v>
      </c>
      <c r="T626" s="9" t="str">
        <f t="shared" si="86"/>
        <v/>
      </c>
      <c r="V626" s="9" t="str">
        <f t="shared" si="87"/>
        <v/>
      </c>
      <c r="X626" s="9" t="str">
        <f>IF(COUNTIF('Required Materials'!$BE$4:$CH$43, $B626)&gt;0, $B626, "")</f>
        <v/>
      </c>
      <c r="Y626" s="9" t="str">
        <f t="shared" si="88"/>
        <v/>
      </c>
      <c r="Z626" s="9" t="str">
        <f t="shared" si="89"/>
        <v/>
      </c>
    </row>
    <row r="627" spans="1:26" x14ac:dyDescent="0.25">
      <c r="A627" s="24"/>
      <c r="B627" s="135"/>
      <c r="C627" s="136"/>
      <c r="D627" s="137"/>
      <c r="E627" s="138"/>
      <c r="F627" s="139"/>
      <c r="G627" s="140"/>
      <c r="H627" s="141"/>
      <c r="I627" s="118"/>
      <c r="J627" s="150" t="str">
        <f t="shared" si="81"/>
        <v/>
      </c>
      <c r="K627" s="24"/>
      <c r="M627" s="11" t="b">
        <f t="shared" si="82"/>
        <v>0</v>
      </c>
      <c r="N627" s="9" t="str">
        <f t="shared" si="83"/>
        <v/>
      </c>
      <c r="O627" s="9" t="str">
        <f t="shared" si="84"/>
        <v/>
      </c>
      <c r="P627" s="9" t="str">
        <f t="shared" si="85"/>
        <v/>
      </c>
      <c r="R627" s="9">
        <v>619</v>
      </c>
      <c r="T627" s="9" t="str">
        <f t="shared" si="86"/>
        <v/>
      </c>
      <c r="V627" s="9" t="str">
        <f t="shared" si="87"/>
        <v/>
      </c>
      <c r="X627" s="9" t="str">
        <f>IF(COUNTIF('Required Materials'!$BE$4:$CH$43, $B627)&gt;0, $B627, "")</f>
        <v/>
      </c>
      <c r="Y627" s="9" t="str">
        <f t="shared" si="88"/>
        <v/>
      </c>
      <c r="Z627" s="9" t="str">
        <f t="shared" si="89"/>
        <v/>
      </c>
    </row>
    <row r="628" spans="1:26" x14ac:dyDescent="0.25">
      <c r="A628" s="24"/>
      <c r="B628" s="135"/>
      <c r="C628" s="136"/>
      <c r="D628" s="137"/>
      <c r="E628" s="138"/>
      <c r="F628" s="139"/>
      <c r="G628" s="140"/>
      <c r="H628" s="141"/>
      <c r="I628" s="118"/>
      <c r="J628" s="150" t="str">
        <f t="shared" si="81"/>
        <v/>
      </c>
      <c r="K628" s="24"/>
      <c r="M628" s="11" t="b">
        <f t="shared" si="82"/>
        <v>0</v>
      </c>
      <c r="N628" s="9" t="str">
        <f t="shared" si="83"/>
        <v/>
      </c>
      <c r="O628" s="9" t="str">
        <f t="shared" si="84"/>
        <v/>
      </c>
      <c r="P628" s="9" t="str">
        <f t="shared" si="85"/>
        <v/>
      </c>
      <c r="R628" s="9">
        <v>620</v>
      </c>
      <c r="T628" s="9" t="str">
        <f t="shared" si="86"/>
        <v/>
      </c>
      <c r="V628" s="9" t="str">
        <f t="shared" si="87"/>
        <v/>
      </c>
      <c r="X628" s="9" t="str">
        <f>IF(COUNTIF('Required Materials'!$BE$4:$CH$43, $B628)&gt;0, $B628, "")</f>
        <v/>
      </c>
      <c r="Y628" s="9" t="str">
        <f t="shared" si="88"/>
        <v/>
      </c>
      <c r="Z628" s="9" t="str">
        <f t="shared" si="89"/>
        <v/>
      </c>
    </row>
    <row r="629" spans="1:26" x14ac:dyDescent="0.25">
      <c r="A629" s="24"/>
      <c r="B629" s="135"/>
      <c r="C629" s="136"/>
      <c r="D629" s="137"/>
      <c r="E629" s="138"/>
      <c r="F629" s="139"/>
      <c r="G629" s="140"/>
      <c r="H629" s="141"/>
      <c r="I629" s="118"/>
      <c r="J629" s="150" t="str">
        <f t="shared" si="81"/>
        <v/>
      </c>
      <c r="K629" s="24"/>
      <c r="M629" s="11" t="b">
        <f t="shared" si="82"/>
        <v>0</v>
      </c>
      <c r="N629" s="9" t="str">
        <f t="shared" si="83"/>
        <v/>
      </c>
      <c r="O629" s="9" t="str">
        <f t="shared" si="84"/>
        <v/>
      </c>
      <c r="P629" s="9" t="str">
        <f t="shared" si="85"/>
        <v/>
      </c>
      <c r="R629" s="9">
        <v>621</v>
      </c>
      <c r="T629" s="9" t="str">
        <f t="shared" si="86"/>
        <v/>
      </c>
      <c r="V629" s="9" t="str">
        <f t="shared" si="87"/>
        <v/>
      </c>
      <c r="X629" s="9" t="str">
        <f>IF(COUNTIF('Required Materials'!$BE$4:$CH$43, $B629)&gt;0, $B629, "")</f>
        <v/>
      </c>
      <c r="Y629" s="9" t="str">
        <f t="shared" si="88"/>
        <v/>
      </c>
      <c r="Z629" s="9" t="str">
        <f t="shared" si="89"/>
        <v/>
      </c>
    </row>
    <row r="630" spans="1:26" x14ac:dyDescent="0.25">
      <c r="A630" s="24"/>
      <c r="B630" s="135"/>
      <c r="C630" s="136"/>
      <c r="D630" s="137"/>
      <c r="E630" s="138"/>
      <c r="F630" s="139"/>
      <c r="G630" s="140"/>
      <c r="H630" s="141"/>
      <c r="I630" s="118"/>
      <c r="J630" s="150" t="str">
        <f t="shared" si="81"/>
        <v/>
      </c>
      <c r="K630" s="24"/>
      <c r="M630" s="11" t="b">
        <f t="shared" si="82"/>
        <v>0</v>
      </c>
      <c r="N630" s="9" t="str">
        <f t="shared" si="83"/>
        <v/>
      </c>
      <c r="O630" s="9" t="str">
        <f t="shared" si="84"/>
        <v/>
      </c>
      <c r="P630" s="9" t="str">
        <f t="shared" si="85"/>
        <v/>
      </c>
      <c r="R630" s="9">
        <v>622</v>
      </c>
      <c r="T630" s="9" t="str">
        <f t="shared" si="86"/>
        <v/>
      </c>
      <c r="V630" s="9" t="str">
        <f t="shared" si="87"/>
        <v/>
      </c>
      <c r="X630" s="9" t="str">
        <f>IF(COUNTIF('Required Materials'!$BE$4:$CH$43, $B630)&gt;0, $B630, "")</f>
        <v/>
      </c>
      <c r="Y630" s="9" t="str">
        <f t="shared" si="88"/>
        <v/>
      </c>
      <c r="Z630" s="9" t="str">
        <f t="shared" si="89"/>
        <v/>
      </c>
    </row>
    <row r="631" spans="1:26" x14ac:dyDescent="0.25">
      <c r="A631" s="24"/>
      <c r="B631" s="135"/>
      <c r="C631" s="136"/>
      <c r="D631" s="137"/>
      <c r="E631" s="138"/>
      <c r="F631" s="139"/>
      <c r="G631" s="140"/>
      <c r="H631" s="141"/>
      <c r="I631" s="118"/>
      <c r="J631" s="150" t="str">
        <f t="shared" si="81"/>
        <v/>
      </c>
      <c r="K631" s="24"/>
      <c r="M631" s="11" t="b">
        <f t="shared" si="82"/>
        <v>0</v>
      </c>
      <c r="N631" s="9" t="str">
        <f t="shared" si="83"/>
        <v/>
      </c>
      <c r="O631" s="9" t="str">
        <f t="shared" si="84"/>
        <v/>
      </c>
      <c r="P631" s="9" t="str">
        <f t="shared" si="85"/>
        <v/>
      </c>
      <c r="R631" s="9">
        <v>623</v>
      </c>
      <c r="T631" s="9" t="str">
        <f t="shared" si="86"/>
        <v/>
      </c>
      <c r="V631" s="9" t="str">
        <f t="shared" si="87"/>
        <v/>
      </c>
      <c r="X631" s="9" t="str">
        <f>IF(COUNTIF('Required Materials'!$BE$4:$CH$43, $B631)&gt;0, $B631, "")</f>
        <v/>
      </c>
      <c r="Y631" s="9" t="str">
        <f t="shared" si="88"/>
        <v/>
      </c>
      <c r="Z631" s="9" t="str">
        <f t="shared" si="89"/>
        <v/>
      </c>
    </row>
    <row r="632" spans="1:26" x14ac:dyDescent="0.25">
      <c r="A632" s="24"/>
      <c r="B632" s="135"/>
      <c r="C632" s="136"/>
      <c r="D632" s="137"/>
      <c r="E632" s="138"/>
      <c r="F632" s="139"/>
      <c r="G632" s="140"/>
      <c r="H632" s="141"/>
      <c r="I632" s="118"/>
      <c r="J632" s="150" t="str">
        <f t="shared" si="81"/>
        <v/>
      </c>
      <c r="K632" s="24"/>
      <c r="M632" s="11" t="b">
        <f t="shared" si="82"/>
        <v>0</v>
      </c>
      <c r="N632" s="9" t="str">
        <f t="shared" si="83"/>
        <v/>
      </c>
      <c r="O632" s="9" t="str">
        <f t="shared" si="84"/>
        <v/>
      </c>
      <c r="P632" s="9" t="str">
        <f t="shared" si="85"/>
        <v/>
      </c>
      <c r="R632" s="9">
        <v>624</v>
      </c>
      <c r="T632" s="9" t="str">
        <f t="shared" si="86"/>
        <v/>
      </c>
      <c r="V632" s="9" t="str">
        <f t="shared" si="87"/>
        <v/>
      </c>
      <c r="X632" s="9" t="str">
        <f>IF(COUNTIF('Required Materials'!$BE$4:$CH$43, $B632)&gt;0, $B632, "")</f>
        <v/>
      </c>
      <c r="Y632" s="9" t="str">
        <f t="shared" si="88"/>
        <v/>
      </c>
      <c r="Z632" s="9" t="str">
        <f t="shared" si="89"/>
        <v/>
      </c>
    </row>
    <row r="633" spans="1:26" x14ac:dyDescent="0.25">
      <c r="A633" s="24"/>
      <c r="B633" s="135"/>
      <c r="C633" s="136"/>
      <c r="D633" s="137"/>
      <c r="E633" s="138"/>
      <c r="F633" s="139"/>
      <c r="G633" s="140"/>
      <c r="H633" s="141"/>
      <c r="I633" s="118"/>
      <c r="J633" s="150" t="str">
        <f t="shared" si="81"/>
        <v/>
      </c>
      <c r="K633" s="24"/>
      <c r="M633" s="11" t="b">
        <f t="shared" si="82"/>
        <v>0</v>
      </c>
      <c r="N633" s="9" t="str">
        <f t="shared" si="83"/>
        <v/>
      </c>
      <c r="O633" s="9" t="str">
        <f t="shared" si="84"/>
        <v/>
      </c>
      <c r="P633" s="9" t="str">
        <f t="shared" si="85"/>
        <v/>
      </c>
      <c r="R633" s="9">
        <v>625</v>
      </c>
      <c r="T633" s="9" t="str">
        <f t="shared" si="86"/>
        <v/>
      </c>
      <c r="V633" s="9" t="str">
        <f t="shared" si="87"/>
        <v/>
      </c>
      <c r="X633" s="9" t="str">
        <f>IF(COUNTIF('Required Materials'!$BE$4:$CH$43, $B633)&gt;0, $B633, "")</f>
        <v/>
      </c>
      <c r="Y633" s="9" t="str">
        <f t="shared" si="88"/>
        <v/>
      </c>
      <c r="Z633" s="9" t="str">
        <f t="shared" si="89"/>
        <v/>
      </c>
    </row>
    <row r="634" spans="1:26" x14ac:dyDescent="0.25">
      <c r="A634" s="24"/>
      <c r="B634" s="135"/>
      <c r="C634" s="136"/>
      <c r="D634" s="137"/>
      <c r="E634" s="138"/>
      <c r="F634" s="139"/>
      <c r="G634" s="140"/>
      <c r="H634" s="141"/>
      <c r="I634" s="118"/>
      <c r="J634" s="150" t="str">
        <f t="shared" si="81"/>
        <v/>
      </c>
      <c r="K634" s="24"/>
      <c r="M634" s="11" t="b">
        <f t="shared" si="82"/>
        <v>0</v>
      </c>
      <c r="N634" s="9" t="str">
        <f t="shared" si="83"/>
        <v/>
      </c>
      <c r="O634" s="9" t="str">
        <f t="shared" si="84"/>
        <v/>
      </c>
      <c r="P634" s="9" t="str">
        <f t="shared" si="85"/>
        <v/>
      </c>
      <c r="R634" s="9">
        <v>626</v>
      </c>
      <c r="T634" s="9" t="str">
        <f t="shared" si="86"/>
        <v/>
      </c>
      <c r="V634" s="9" t="str">
        <f t="shared" si="87"/>
        <v/>
      </c>
      <c r="X634" s="9" t="str">
        <f>IF(COUNTIF('Required Materials'!$BE$4:$CH$43, $B634)&gt;0, $B634, "")</f>
        <v/>
      </c>
      <c r="Y634" s="9" t="str">
        <f t="shared" si="88"/>
        <v/>
      </c>
      <c r="Z634" s="9" t="str">
        <f t="shared" si="89"/>
        <v/>
      </c>
    </row>
    <row r="635" spans="1:26" x14ac:dyDescent="0.25">
      <c r="A635" s="24"/>
      <c r="B635" s="135"/>
      <c r="C635" s="136"/>
      <c r="D635" s="137"/>
      <c r="E635" s="138"/>
      <c r="F635" s="139"/>
      <c r="G635" s="140"/>
      <c r="H635" s="141"/>
      <c r="I635" s="118"/>
      <c r="J635" s="150" t="str">
        <f t="shared" si="81"/>
        <v/>
      </c>
      <c r="K635" s="24"/>
      <c r="M635" s="11" t="b">
        <f t="shared" si="82"/>
        <v>0</v>
      </c>
      <c r="N635" s="9" t="str">
        <f t="shared" si="83"/>
        <v/>
      </c>
      <c r="O635" s="9" t="str">
        <f t="shared" si="84"/>
        <v/>
      </c>
      <c r="P635" s="9" t="str">
        <f t="shared" si="85"/>
        <v/>
      </c>
      <c r="R635" s="9">
        <v>627</v>
      </c>
      <c r="T635" s="9" t="str">
        <f t="shared" si="86"/>
        <v/>
      </c>
      <c r="V635" s="9" t="str">
        <f t="shared" si="87"/>
        <v/>
      </c>
      <c r="X635" s="9" t="str">
        <f>IF(COUNTIF('Required Materials'!$BE$4:$CH$43, $B635)&gt;0, $B635, "")</f>
        <v/>
      </c>
      <c r="Y635" s="9" t="str">
        <f t="shared" si="88"/>
        <v/>
      </c>
      <c r="Z635" s="9" t="str">
        <f t="shared" si="89"/>
        <v/>
      </c>
    </row>
    <row r="636" spans="1:26" x14ac:dyDescent="0.25">
      <c r="A636" s="24"/>
      <c r="B636" s="135"/>
      <c r="C636" s="136"/>
      <c r="D636" s="137"/>
      <c r="E636" s="138"/>
      <c r="F636" s="139"/>
      <c r="G636" s="140"/>
      <c r="H636" s="141"/>
      <c r="I636" s="118"/>
      <c r="J636" s="150" t="str">
        <f t="shared" si="81"/>
        <v/>
      </c>
      <c r="K636" s="24"/>
      <c r="M636" s="11" t="b">
        <f t="shared" si="82"/>
        <v>0</v>
      </c>
      <c r="N636" s="9" t="str">
        <f t="shared" si="83"/>
        <v/>
      </c>
      <c r="O636" s="9" t="str">
        <f t="shared" si="84"/>
        <v/>
      </c>
      <c r="P636" s="9" t="str">
        <f t="shared" si="85"/>
        <v/>
      </c>
      <c r="R636" s="9">
        <v>628</v>
      </c>
      <c r="T636" s="9" t="str">
        <f t="shared" si="86"/>
        <v/>
      </c>
      <c r="V636" s="9" t="str">
        <f t="shared" si="87"/>
        <v/>
      </c>
      <c r="X636" s="9" t="str">
        <f>IF(COUNTIF('Required Materials'!$BE$4:$CH$43, $B636)&gt;0, $B636, "")</f>
        <v/>
      </c>
      <c r="Y636" s="9" t="str">
        <f t="shared" si="88"/>
        <v/>
      </c>
      <c r="Z636" s="9" t="str">
        <f t="shared" si="89"/>
        <v/>
      </c>
    </row>
    <row r="637" spans="1:26" x14ac:dyDescent="0.25">
      <c r="A637" s="24"/>
      <c r="B637" s="135"/>
      <c r="C637" s="136"/>
      <c r="D637" s="137"/>
      <c r="E637" s="138"/>
      <c r="F637" s="139"/>
      <c r="G637" s="140"/>
      <c r="H637" s="141"/>
      <c r="I637" s="118"/>
      <c r="J637" s="150" t="str">
        <f t="shared" si="81"/>
        <v/>
      </c>
      <c r="K637" s="24"/>
      <c r="M637" s="11" t="b">
        <f t="shared" si="82"/>
        <v>0</v>
      </c>
      <c r="N637" s="9" t="str">
        <f t="shared" si="83"/>
        <v/>
      </c>
      <c r="O637" s="9" t="str">
        <f t="shared" si="84"/>
        <v/>
      </c>
      <c r="P637" s="9" t="str">
        <f t="shared" si="85"/>
        <v/>
      </c>
      <c r="R637" s="9">
        <v>629</v>
      </c>
      <c r="T637" s="9" t="str">
        <f t="shared" si="86"/>
        <v/>
      </c>
      <c r="V637" s="9" t="str">
        <f t="shared" si="87"/>
        <v/>
      </c>
      <c r="X637" s="9" t="str">
        <f>IF(COUNTIF('Required Materials'!$BE$4:$CH$43, $B637)&gt;0, $B637, "")</f>
        <v/>
      </c>
      <c r="Y637" s="9" t="str">
        <f t="shared" si="88"/>
        <v/>
      </c>
      <c r="Z637" s="9" t="str">
        <f t="shared" si="89"/>
        <v/>
      </c>
    </row>
    <row r="638" spans="1:26" x14ac:dyDescent="0.25">
      <c r="A638" s="24"/>
      <c r="B638" s="135"/>
      <c r="C638" s="136"/>
      <c r="D638" s="137"/>
      <c r="E638" s="138"/>
      <c r="F638" s="139"/>
      <c r="G638" s="140"/>
      <c r="H638" s="141"/>
      <c r="I638" s="118"/>
      <c r="J638" s="150" t="str">
        <f t="shared" si="81"/>
        <v/>
      </c>
      <c r="K638" s="24"/>
      <c r="M638" s="11" t="b">
        <f t="shared" si="82"/>
        <v>0</v>
      </c>
      <c r="N638" s="9" t="str">
        <f t="shared" si="83"/>
        <v/>
      </c>
      <c r="O638" s="9" t="str">
        <f t="shared" si="84"/>
        <v/>
      </c>
      <c r="P638" s="9" t="str">
        <f t="shared" si="85"/>
        <v/>
      </c>
      <c r="R638" s="9">
        <v>630</v>
      </c>
      <c r="T638" s="9" t="str">
        <f t="shared" si="86"/>
        <v/>
      </c>
      <c r="V638" s="9" t="str">
        <f t="shared" si="87"/>
        <v/>
      </c>
      <c r="X638" s="9" t="str">
        <f>IF(COUNTIF('Required Materials'!$BE$4:$CH$43, $B638)&gt;0, $B638, "")</f>
        <v/>
      </c>
      <c r="Y638" s="9" t="str">
        <f t="shared" si="88"/>
        <v/>
      </c>
      <c r="Z638" s="9" t="str">
        <f t="shared" si="89"/>
        <v/>
      </c>
    </row>
    <row r="639" spans="1:26" x14ac:dyDescent="0.25">
      <c r="A639" s="24"/>
      <c r="B639" s="135"/>
      <c r="C639" s="136"/>
      <c r="D639" s="137"/>
      <c r="E639" s="138"/>
      <c r="F639" s="139"/>
      <c r="G639" s="140"/>
      <c r="H639" s="141"/>
      <c r="I639" s="118"/>
      <c r="J639" s="150" t="str">
        <f t="shared" si="81"/>
        <v/>
      </c>
      <c r="K639" s="24"/>
      <c r="M639" s="11" t="b">
        <f t="shared" si="82"/>
        <v>0</v>
      </c>
      <c r="N639" s="9" t="str">
        <f t="shared" si="83"/>
        <v/>
      </c>
      <c r="O639" s="9" t="str">
        <f t="shared" si="84"/>
        <v/>
      </c>
      <c r="P639" s="9" t="str">
        <f t="shared" si="85"/>
        <v/>
      </c>
      <c r="R639" s="9">
        <v>631</v>
      </c>
      <c r="T639" s="9" t="str">
        <f t="shared" si="86"/>
        <v/>
      </c>
      <c r="V639" s="9" t="str">
        <f t="shared" si="87"/>
        <v/>
      </c>
      <c r="X639" s="9" t="str">
        <f>IF(COUNTIF('Required Materials'!$BE$4:$CH$43, $B639)&gt;0, $B639, "")</f>
        <v/>
      </c>
      <c r="Y639" s="9" t="str">
        <f t="shared" si="88"/>
        <v/>
      </c>
      <c r="Z639" s="9" t="str">
        <f t="shared" si="89"/>
        <v/>
      </c>
    </row>
    <row r="640" spans="1:26" x14ac:dyDescent="0.25">
      <c r="A640" s="24"/>
      <c r="B640" s="135"/>
      <c r="C640" s="136"/>
      <c r="D640" s="137"/>
      <c r="E640" s="138"/>
      <c r="F640" s="139"/>
      <c r="G640" s="140"/>
      <c r="H640" s="141"/>
      <c r="I640" s="118"/>
      <c r="J640" s="150" t="str">
        <f t="shared" si="81"/>
        <v/>
      </c>
      <c r="K640" s="24"/>
      <c r="M640" s="11" t="b">
        <f t="shared" si="82"/>
        <v>0</v>
      </c>
      <c r="N640" s="9" t="str">
        <f t="shared" si="83"/>
        <v/>
      </c>
      <c r="O640" s="9" t="str">
        <f t="shared" si="84"/>
        <v/>
      </c>
      <c r="P640" s="9" t="str">
        <f t="shared" si="85"/>
        <v/>
      </c>
      <c r="R640" s="9">
        <v>632</v>
      </c>
      <c r="T640" s="9" t="str">
        <f t="shared" si="86"/>
        <v/>
      </c>
      <c r="V640" s="9" t="str">
        <f t="shared" si="87"/>
        <v/>
      </c>
      <c r="X640" s="9" t="str">
        <f>IF(COUNTIF('Required Materials'!$BE$4:$CH$43, $B640)&gt;0, $B640, "")</f>
        <v/>
      </c>
      <c r="Y640" s="9" t="str">
        <f t="shared" si="88"/>
        <v/>
      </c>
      <c r="Z640" s="9" t="str">
        <f t="shared" si="89"/>
        <v/>
      </c>
    </row>
    <row r="641" spans="1:26" x14ac:dyDescent="0.25">
      <c r="A641" s="24"/>
      <c r="B641" s="135"/>
      <c r="C641" s="136"/>
      <c r="D641" s="137"/>
      <c r="E641" s="138"/>
      <c r="F641" s="139"/>
      <c r="G641" s="140"/>
      <c r="H641" s="141"/>
      <c r="I641" s="118"/>
      <c r="J641" s="150" t="str">
        <f t="shared" si="81"/>
        <v/>
      </c>
      <c r="K641" s="24"/>
      <c r="M641" s="11" t="b">
        <f t="shared" si="82"/>
        <v>0</v>
      </c>
      <c r="N641" s="9" t="str">
        <f t="shared" si="83"/>
        <v/>
      </c>
      <c r="O641" s="9" t="str">
        <f t="shared" si="84"/>
        <v/>
      </c>
      <c r="P641" s="9" t="str">
        <f t="shared" si="85"/>
        <v/>
      </c>
      <c r="R641" s="9">
        <v>633</v>
      </c>
      <c r="T641" s="9" t="str">
        <f t="shared" si="86"/>
        <v/>
      </c>
      <c r="V641" s="9" t="str">
        <f t="shared" si="87"/>
        <v/>
      </c>
      <c r="X641" s="9" t="str">
        <f>IF(COUNTIF('Required Materials'!$BE$4:$CH$43, $B641)&gt;0, $B641, "")</f>
        <v/>
      </c>
      <c r="Y641" s="9" t="str">
        <f t="shared" si="88"/>
        <v/>
      </c>
      <c r="Z641" s="9" t="str">
        <f t="shared" si="89"/>
        <v/>
      </c>
    </row>
    <row r="642" spans="1:26" x14ac:dyDescent="0.25">
      <c r="A642" s="24"/>
      <c r="B642" s="135"/>
      <c r="C642" s="136"/>
      <c r="D642" s="137"/>
      <c r="E642" s="138"/>
      <c r="F642" s="139"/>
      <c r="G642" s="140"/>
      <c r="H642" s="141"/>
      <c r="I642" s="118"/>
      <c r="J642" s="150" t="str">
        <f t="shared" si="81"/>
        <v/>
      </c>
      <c r="K642" s="24"/>
      <c r="M642" s="11" t="b">
        <f t="shared" si="82"/>
        <v>0</v>
      </c>
      <c r="N642" s="9" t="str">
        <f t="shared" si="83"/>
        <v/>
      </c>
      <c r="O642" s="9" t="str">
        <f t="shared" si="84"/>
        <v/>
      </c>
      <c r="P642" s="9" t="str">
        <f t="shared" si="85"/>
        <v/>
      </c>
      <c r="R642" s="9">
        <v>634</v>
      </c>
      <c r="T642" s="9" t="str">
        <f t="shared" si="86"/>
        <v/>
      </c>
      <c r="V642" s="9" t="str">
        <f t="shared" si="87"/>
        <v/>
      </c>
      <c r="X642" s="9" t="str">
        <f>IF(COUNTIF('Required Materials'!$BE$4:$CH$43, $B642)&gt;0, $B642, "")</f>
        <v/>
      </c>
      <c r="Y642" s="9" t="str">
        <f t="shared" si="88"/>
        <v/>
      </c>
      <c r="Z642" s="9" t="str">
        <f t="shared" si="89"/>
        <v/>
      </c>
    </row>
    <row r="643" spans="1:26" x14ac:dyDescent="0.25">
      <c r="A643" s="24"/>
      <c r="B643" s="135"/>
      <c r="C643" s="136"/>
      <c r="D643" s="137"/>
      <c r="E643" s="138"/>
      <c r="F643" s="139"/>
      <c r="G643" s="140"/>
      <c r="H643" s="141"/>
      <c r="I643" s="118"/>
      <c r="J643" s="150" t="str">
        <f t="shared" si="81"/>
        <v/>
      </c>
      <c r="K643" s="24"/>
      <c r="M643" s="11" t="b">
        <f t="shared" si="82"/>
        <v>0</v>
      </c>
      <c r="N643" s="9" t="str">
        <f t="shared" si="83"/>
        <v/>
      </c>
      <c r="O643" s="9" t="str">
        <f t="shared" si="84"/>
        <v/>
      </c>
      <c r="P643" s="9" t="str">
        <f t="shared" si="85"/>
        <v/>
      </c>
      <c r="R643" s="9">
        <v>635</v>
      </c>
      <c r="T643" s="9" t="str">
        <f t="shared" si="86"/>
        <v/>
      </c>
      <c r="V643" s="9" t="str">
        <f t="shared" si="87"/>
        <v/>
      </c>
      <c r="X643" s="9" t="str">
        <f>IF(COUNTIF('Required Materials'!$BE$4:$CH$43, $B643)&gt;0, $B643, "")</f>
        <v/>
      </c>
      <c r="Y643" s="9" t="str">
        <f t="shared" si="88"/>
        <v/>
      </c>
      <c r="Z643" s="9" t="str">
        <f t="shared" si="89"/>
        <v/>
      </c>
    </row>
    <row r="644" spans="1:26" x14ac:dyDescent="0.25">
      <c r="A644" s="24"/>
      <c r="B644" s="135"/>
      <c r="C644" s="136"/>
      <c r="D644" s="137"/>
      <c r="E644" s="138"/>
      <c r="F644" s="139"/>
      <c r="G644" s="140"/>
      <c r="H644" s="141"/>
      <c r="I644" s="118"/>
      <c r="J644" s="150" t="str">
        <f t="shared" si="81"/>
        <v/>
      </c>
      <c r="K644" s="24"/>
      <c r="M644" s="11" t="b">
        <f t="shared" si="82"/>
        <v>0</v>
      </c>
      <c r="N644" s="9" t="str">
        <f t="shared" si="83"/>
        <v/>
      </c>
      <c r="O644" s="9" t="str">
        <f t="shared" si="84"/>
        <v/>
      </c>
      <c r="P644" s="9" t="str">
        <f t="shared" si="85"/>
        <v/>
      </c>
      <c r="R644" s="9">
        <v>636</v>
      </c>
      <c r="T644" s="9" t="str">
        <f t="shared" si="86"/>
        <v/>
      </c>
      <c r="V644" s="9" t="str">
        <f t="shared" si="87"/>
        <v/>
      </c>
      <c r="X644" s="9" t="str">
        <f>IF(COUNTIF('Required Materials'!$BE$4:$CH$43, $B644)&gt;0, $B644, "")</f>
        <v/>
      </c>
      <c r="Y644" s="9" t="str">
        <f t="shared" si="88"/>
        <v/>
      </c>
      <c r="Z644" s="9" t="str">
        <f t="shared" si="89"/>
        <v/>
      </c>
    </row>
    <row r="645" spans="1:26" x14ac:dyDescent="0.25">
      <c r="A645" s="24"/>
      <c r="B645" s="135"/>
      <c r="C645" s="136"/>
      <c r="D645" s="137"/>
      <c r="E645" s="138"/>
      <c r="F645" s="139"/>
      <c r="G645" s="140"/>
      <c r="H645" s="141"/>
      <c r="I645" s="118"/>
      <c r="J645" s="150" t="str">
        <f t="shared" si="81"/>
        <v/>
      </c>
      <c r="K645" s="24"/>
      <c r="M645" s="11" t="b">
        <f t="shared" si="82"/>
        <v>0</v>
      </c>
      <c r="N645" s="9" t="str">
        <f t="shared" si="83"/>
        <v/>
      </c>
      <c r="O645" s="9" t="str">
        <f t="shared" si="84"/>
        <v/>
      </c>
      <c r="P645" s="9" t="str">
        <f t="shared" si="85"/>
        <v/>
      </c>
      <c r="R645" s="9">
        <v>637</v>
      </c>
      <c r="T645" s="9" t="str">
        <f t="shared" si="86"/>
        <v/>
      </c>
      <c r="V645" s="9" t="str">
        <f t="shared" si="87"/>
        <v/>
      </c>
      <c r="X645" s="9" t="str">
        <f>IF(COUNTIF('Required Materials'!$BE$4:$CH$43, $B645)&gt;0, $B645, "")</f>
        <v/>
      </c>
      <c r="Y645" s="9" t="str">
        <f t="shared" si="88"/>
        <v/>
      </c>
      <c r="Z645" s="9" t="str">
        <f t="shared" si="89"/>
        <v/>
      </c>
    </row>
    <row r="646" spans="1:26" x14ac:dyDescent="0.25">
      <c r="A646" s="24"/>
      <c r="B646" s="135"/>
      <c r="C646" s="136"/>
      <c r="D646" s="137"/>
      <c r="E646" s="138"/>
      <c r="F646" s="139"/>
      <c r="G646" s="140"/>
      <c r="H646" s="141"/>
      <c r="I646" s="118"/>
      <c r="J646" s="150" t="str">
        <f t="shared" si="81"/>
        <v/>
      </c>
      <c r="K646" s="24"/>
      <c r="M646" s="11" t="b">
        <f t="shared" si="82"/>
        <v>0</v>
      </c>
      <c r="N646" s="9" t="str">
        <f t="shared" si="83"/>
        <v/>
      </c>
      <c r="O646" s="9" t="str">
        <f t="shared" si="84"/>
        <v/>
      </c>
      <c r="P646" s="9" t="str">
        <f t="shared" si="85"/>
        <v/>
      </c>
      <c r="R646" s="9">
        <v>638</v>
      </c>
      <c r="T646" s="9" t="str">
        <f t="shared" si="86"/>
        <v/>
      </c>
      <c r="V646" s="9" t="str">
        <f t="shared" si="87"/>
        <v/>
      </c>
      <c r="X646" s="9" t="str">
        <f>IF(COUNTIF('Required Materials'!$BE$4:$CH$43, $B646)&gt;0, $B646, "")</f>
        <v/>
      </c>
      <c r="Y646" s="9" t="str">
        <f t="shared" si="88"/>
        <v/>
      </c>
      <c r="Z646" s="9" t="str">
        <f t="shared" si="89"/>
        <v/>
      </c>
    </row>
    <row r="647" spans="1:26" x14ac:dyDescent="0.25">
      <c r="A647" s="24"/>
      <c r="B647" s="135"/>
      <c r="C647" s="136"/>
      <c r="D647" s="137"/>
      <c r="E647" s="138"/>
      <c r="F647" s="139"/>
      <c r="G647" s="140"/>
      <c r="H647" s="141"/>
      <c r="I647" s="118"/>
      <c r="J647" s="150" t="str">
        <f t="shared" si="81"/>
        <v/>
      </c>
      <c r="K647" s="24"/>
      <c r="M647" s="11" t="b">
        <f t="shared" si="82"/>
        <v>0</v>
      </c>
      <c r="N647" s="9" t="str">
        <f t="shared" si="83"/>
        <v/>
      </c>
      <c r="O647" s="9" t="str">
        <f t="shared" si="84"/>
        <v/>
      </c>
      <c r="P647" s="9" t="str">
        <f t="shared" si="85"/>
        <v/>
      </c>
      <c r="R647" s="9">
        <v>639</v>
      </c>
      <c r="T647" s="9" t="str">
        <f t="shared" si="86"/>
        <v/>
      </c>
      <c r="V647" s="9" t="str">
        <f t="shared" si="87"/>
        <v/>
      </c>
      <c r="X647" s="9" t="str">
        <f>IF(COUNTIF('Required Materials'!$BE$4:$CH$43, $B647)&gt;0, $B647, "")</f>
        <v/>
      </c>
      <c r="Y647" s="9" t="str">
        <f t="shared" si="88"/>
        <v/>
      </c>
      <c r="Z647" s="9" t="str">
        <f t="shared" si="89"/>
        <v/>
      </c>
    </row>
    <row r="648" spans="1:26" x14ac:dyDescent="0.25">
      <c r="A648" s="24"/>
      <c r="B648" s="135"/>
      <c r="C648" s="136"/>
      <c r="D648" s="137"/>
      <c r="E648" s="138"/>
      <c r="F648" s="139"/>
      <c r="G648" s="140"/>
      <c r="H648" s="141"/>
      <c r="I648" s="118"/>
      <c r="J648" s="150" t="str">
        <f t="shared" si="81"/>
        <v/>
      </c>
      <c r="K648" s="24"/>
      <c r="M648" s="11" t="b">
        <f t="shared" si="82"/>
        <v>0</v>
      </c>
      <c r="N648" s="9" t="str">
        <f t="shared" si="83"/>
        <v/>
      </c>
      <c r="O648" s="9" t="str">
        <f t="shared" si="84"/>
        <v/>
      </c>
      <c r="P648" s="9" t="str">
        <f t="shared" si="85"/>
        <v/>
      </c>
      <c r="R648" s="9">
        <v>640</v>
      </c>
      <c r="T648" s="9" t="str">
        <f t="shared" si="86"/>
        <v/>
      </c>
      <c r="V648" s="9" t="str">
        <f t="shared" si="87"/>
        <v/>
      </c>
      <c r="X648" s="9" t="str">
        <f>IF(COUNTIF('Required Materials'!$BE$4:$CH$43, $B648)&gt;0, $B648, "")</f>
        <v/>
      </c>
      <c r="Y648" s="9" t="str">
        <f t="shared" si="88"/>
        <v/>
      </c>
      <c r="Z648" s="9" t="str">
        <f t="shared" si="89"/>
        <v/>
      </c>
    </row>
    <row r="649" spans="1:26" x14ac:dyDescent="0.25">
      <c r="A649" s="24"/>
      <c r="B649" s="135"/>
      <c r="C649" s="136"/>
      <c r="D649" s="137"/>
      <c r="E649" s="138"/>
      <c r="F649" s="139"/>
      <c r="G649" s="140"/>
      <c r="H649" s="141"/>
      <c r="I649" s="118"/>
      <c r="J649" s="150" t="str">
        <f t="shared" ref="J649:J712" si="90">IF(COUNTIF($B$9:$B$2508, B649)&gt;1, $M$2, IF(M649=TRUE, $M$3, ""))</f>
        <v/>
      </c>
      <c r="K649" s="24"/>
      <c r="M649" s="11" t="b">
        <f t="shared" si="82"/>
        <v>0</v>
      </c>
      <c r="N649" s="9" t="str">
        <f t="shared" si="83"/>
        <v/>
      </c>
      <c r="O649" s="9" t="str">
        <f t="shared" si="84"/>
        <v/>
      </c>
      <c r="P649" s="9" t="str">
        <f t="shared" si="85"/>
        <v/>
      </c>
      <c r="R649" s="9">
        <v>641</v>
      </c>
      <c r="T649" s="9" t="str">
        <f t="shared" si="86"/>
        <v/>
      </c>
      <c r="V649" s="9" t="str">
        <f t="shared" si="87"/>
        <v/>
      </c>
      <c r="X649" s="9" t="str">
        <f>IF(COUNTIF('Required Materials'!$BE$4:$CH$43, $B649)&gt;0, $B649, "")</f>
        <v/>
      </c>
      <c r="Y649" s="9" t="str">
        <f t="shared" si="88"/>
        <v/>
      </c>
      <c r="Z649" s="9" t="str">
        <f t="shared" si="89"/>
        <v/>
      </c>
    </row>
    <row r="650" spans="1:26" x14ac:dyDescent="0.25">
      <c r="A650" s="24"/>
      <c r="B650" s="135"/>
      <c r="C650" s="136"/>
      <c r="D650" s="137"/>
      <c r="E650" s="138"/>
      <c r="F650" s="139"/>
      <c r="G650" s="140"/>
      <c r="H650" s="141"/>
      <c r="I650" s="118"/>
      <c r="J650" s="150" t="str">
        <f t="shared" si="90"/>
        <v/>
      </c>
      <c r="K650" s="24"/>
      <c r="M650" s="11" t="b">
        <f t="shared" ref="M650:M713" si="91">IF(AND(COUNTIF(C650:H650, "")&lt;6, B650=""), TRUE, FALSE)</f>
        <v>0</v>
      </c>
      <c r="N650" s="9" t="str">
        <f t="shared" ref="N650:N713" si="92">IF(B650="", "", COUNTIF($O$9:$O$2508, "&lt;"&amp;O650))</f>
        <v/>
      </c>
      <c r="O650" s="9" t="str">
        <f t="shared" ref="O650:O713" si="93">IF(B650="", "", IF(ISNUMBER(B650)=TRUE, CONCATENATE("A", B650), B650))</f>
        <v/>
      </c>
      <c r="P650" s="9" t="str">
        <f t="shared" ref="P650:P713" si="94">IF(N650="", "", RANK(N650, $N$9:$N$2508, 1))</f>
        <v/>
      </c>
      <c r="R650" s="9">
        <v>642</v>
      </c>
      <c r="T650" s="9" t="str">
        <f t="shared" ref="T650:T713" si="95">IF(P650="", "", IFERROR(INDEX($B$9:$B$2508, MATCH(R650, $P$9:$P$2508, 0)), ""))</f>
        <v/>
      </c>
      <c r="V650" s="9" t="str">
        <f t="shared" ref="V650:V713" si="96">IF(B650="", "", IF(D650=$M$5, "A", "P"))</f>
        <v/>
      </c>
      <c r="X650" s="9" t="str">
        <f>IF(COUNTIF('Required Materials'!$BE$4:$CH$43, $B650)&gt;0, $B650, "")</f>
        <v/>
      </c>
      <c r="Y650" s="9" t="str">
        <f t="shared" ref="Y650:Y713" si="97">IF(X650="", "", IFERROR(INDEX($R$9:$R$2508, MATCH(X650, $T$9:$T$2508, 0)), ""))</f>
        <v/>
      </c>
      <c r="Z650" s="9" t="str">
        <f t="shared" ref="Z650:Z713" si="98">IF(Y650="", "", RANK($Y650, $Y$9:$Y$2508, 1))</f>
        <v/>
      </c>
    </row>
    <row r="651" spans="1:26" x14ac:dyDescent="0.25">
      <c r="A651" s="24"/>
      <c r="B651" s="135"/>
      <c r="C651" s="136"/>
      <c r="D651" s="137"/>
      <c r="E651" s="138"/>
      <c r="F651" s="139"/>
      <c r="G651" s="140"/>
      <c r="H651" s="141"/>
      <c r="I651" s="118"/>
      <c r="J651" s="150" t="str">
        <f t="shared" si="90"/>
        <v/>
      </c>
      <c r="K651" s="24"/>
      <c r="M651" s="11" t="b">
        <f t="shared" si="91"/>
        <v>0</v>
      </c>
      <c r="N651" s="9" t="str">
        <f t="shared" si="92"/>
        <v/>
      </c>
      <c r="O651" s="9" t="str">
        <f t="shared" si="93"/>
        <v/>
      </c>
      <c r="P651" s="9" t="str">
        <f t="shared" si="94"/>
        <v/>
      </c>
      <c r="R651" s="9">
        <v>643</v>
      </c>
      <c r="T651" s="9" t="str">
        <f t="shared" si="95"/>
        <v/>
      </c>
      <c r="V651" s="9" t="str">
        <f t="shared" si="96"/>
        <v/>
      </c>
      <c r="X651" s="9" t="str">
        <f>IF(COUNTIF('Required Materials'!$BE$4:$CH$43, $B651)&gt;0, $B651, "")</f>
        <v/>
      </c>
      <c r="Y651" s="9" t="str">
        <f t="shared" si="97"/>
        <v/>
      </c>
      <c r="Z651" s="9" t="str">
        <f t="shared" si="98"/>
        <v/>
      </c>
    </row>
    <row r="652" spans="1:26" x14ac:dyDescent="0.25">
      <c r="A652" s="24"/>
      <c r="B652" s="135"/>
      <c r="C652" s="136"/>
      <c r="D652" s="137"/>
      <c r="E652" s="138"/>
      <c r="F652" s="139"/>
      <c r="G652" s="140"/>
      <c r="H652" s="141"/>
      <c r="I652" s="118"/>
      <c r="J652" s="150" t="str">
        <f t="shared" si="90"/>
        <v/>
      </c>
      <c r="K652" s="24"/>
      <c r="M652" s="11" t="b">
        <f t="shared" si="91"/>
        <v>0</v>
      </c>
      <c r="N652" s="9" t="str">
        <f t="shared" si="92"/>
        <v/>
      </c>
      <c r="O652" s="9" t="str">
        <f t="shared" si="93"/>
        <v/>
      </c>
      <c r="P652" s="9" t="str">
        <f t="shared" si="94"/>
        <v/>
      </c>
      <c r="R652" s="9">
        <v>644</v>
      </c>
      <c r="T652" s="9" t="str">
        <f t="shared" si="95"/>
        <v/>
      </c>
      <c r="V652" s="9" t="str">
        <f t="shared" si="96"/>
        <v/>
      </c>
      <c r="X652" s="9" t="str">
        <f>IF(COUNTIF('Required Materials'!$BE$4:$CH$43, $B652)&gt;0, $B652, "")</f>
        <v/>
      </c>
      <c r="Y652" s="9" t="str">
        <f t="shared" si="97"/>
        <v/>
      </c>
      <c r="Z652" s="9" t="str">
        <f t="shared" si="98"/>
        <v/>
      </c>
    </row>
    <row r="653" spans="1:26" x14ac:dyDescent="0.25">
      <c r="A653" s="24"/>
      <c r="B653" s="135"/>
      <c r="C653" s="136"/>
      <c r="D653" s="137"/>
      <c r="E653" s="138"/>
      <c r="F653" s="139"/>
      <c r="G653" s="140"/>
      <c r="H653" s="141"/>
      <c r="I653" s="118"/>
      <c r="J653" s="150" t="str">
        <f t="shared" si="90"/>
        <v/>
      </c>
      <c r="K653" s="24"/>
      <c r="M653" s="11" t="b">
        <f t="shared" si="91"/>
        <v>0</v>
      </c>
      <c r="N653" s="9" t="str">
        <f t="shared" si="92"/>
        <v/>
      </c>
      <c r="O653" s="9" t="str">
        <f t="shared" si="93"/>
        <v/>
      </c>
      <c r="P653" s="9" t="str">
        <f t="shared" si="94"/>
        <v/>
      </c>
      <c r="R653" s="9">
        <v>645</v>
      </c>
      <c r="T653" s="9" t="str">
        <f t="shared" si="95"/>
        <v/>
      </c>
      <c r="V653" s="9" t="str">
        <f t="shared" si="96"/>
        <v/>
      </c>
      <c r="X653" s="9" t="str">
        <f>IF(COUNTIF('Required Materials'!$BE$4:$CH$43, $B653)&gt;0, $B653, "")</f>
        <v/>
      </c>
      <c r="Y653" s="9" t="str">
        <f t="shared" si="97"/>
        <v/>
      </c>
      <c r="Z653" s="9" t="str">
        <f t="shared" si="98"/>
        <v/>
      </c>
    </row>
    <row r="654" spans="1:26" x14ac:dyDescent="0.25">
      <c r="A654" s="24"/>
      <c r="B654" s="135"/>
      <c r="C654" s="136"/>
      <c r="D654" s="137"/>
      <c r="E654" s="138"/>
      <c r="F654" s="139"/>
      <c r="G654" s="140"/>
      <c r="H654" s="141"/>
      <c r="I654" s="118"/>
      <c r="J654" s="150" t="str">
        <f t="shared" si="90"/>
        <v/>
      </c>
      <c r="K654" s="24"/>
      <c r="M654" s="11" t="b">
        <f t="shared" si="91"/>
        <v>0</v>
      </c>
      <c r="N654" s="9" t="str">
        <f t="shared" si="92"/>
        <v/>
      </c>
      <c r="O654" s="9" t="str">
        <f t="shared" si="93"/>
        <v/>
      </c>
      <c r="P654" s="9" t="str">
        <f t="shared" si="94"/>
        <v/>
      </c>
      <c r="R654" s="9">
        <v>646</v>
      </c>
      <c r="T654" s="9" t="str">
        <f t="shared" si="95"/>
        <v/>
      </c>
      <c r="V654" s="9" t="str">
        <f t="shared" si="96"/>
        <v/>
      </c>
      <c r="X654" s="9" t="str">
        <f>IF(COUNTIF('Required Materials'!$BE$4:$CH$43, $B654)&gt;0, $B654, "")</f>
        <v/>
      </c>
      <c r="Y654" s="9" t="str">
        <f t="shared" si="97"/>
        <v/>
      </c>
      <c r="Z654" s="9" t="str">
        <f t="shared" si="98"/>
        <v/>
      </c>
    </row>
    <row r="655" spans="1:26" x14ac:dyDescent="0.25">
      <c r="A655" s="24"/>
      <c r="B655" s="135"/>
      <c r="C655" s="136"/>
      <c r="D655" s="137"/>
      <c r="E655" s="138"/>
      <c r="F655" s="139"/>
      <c r="G655" s="140"/>
      <c r="H655" s="141"/>
      <c r="I655" s="118"/>
      <c r="J655" s="150" t="str">
        <f t="shared" si="90"/>
        <v/>
      </c>
      <c r="K655" s="24"/>
      <c r="M655" s="11" t="b">
        <f t="shared" si="91"/>
        <v>0</v>
      </c>
      <c r="N655" s="9" t="str">
        <f t="shared" si="92"/>
        <v/>
      </c>
      <c r="O655" s="9" t="str">
        <f t="shared" si="93"/>
        <v/>
      </c>
      <c r="P655" s="9" t="str">
        <f t="shared" si="94"/>
        <v/>
      </c>
      <c r="R655" s="9">
        <v>647</v>
      </c>
      <c r="T655" s="9" t="str">
        <f t="shared" si="95"/>
        <v/>
      </c>
      <c r="V655" s="9" t="str">
        <f t="shared" si="96"/>
        <v/>
      </c>
      <c r="X655" s="9" t="str">
        <f>IF(COUNTIF('Required Materials'!$BE$4:$CH$43, $B655)&gt;0, $B655, "")</f>
        <v/>
      </c>
      <c r="Y655" s="9" t="str">
        <f t="shared" si="97"/>
        <v/>
      </c>
      <c r="Z655" s="9" t="str">
        <f t="shared" si="98"/>
        <v/>
      </c>
    </row>
    <row r="656" spans="1:26" x14ac:dyDescent="0.25">
      <c r="A656" s="24"/>
      <c r="B656" s="135"/>
      <c r="C656" s="136"/>
      <c r="D656" s="137"/>
      <c r="E656" s="138"/>
      <c r="F656" s="139"/>
      <c r="G656" s="140"/>
      <c r="H656" s="141"/>
      <c r="I656" s="118"/>
      <c r="J656" s="150" t="str">
        <f t="shared" si="90"/>
        <v/>
      </c>
      <c r="K656" s="24"/>
      <c r="M656" s="11" t="b">
        <f t="shared" si="91"/>
        <v>0</v>
      </c>
      <c r="N656" s="9" t="str">
        <f t="shared" si="92"/>
        <v/>
      </c>
      <c r="O656" s="9" t="str">
        <f t="shared" si="93"/>
        <v/>
      </c>
      <c r="P656" s="9" t="str">
        <f t="shared" si="94"/>
        <v/>
      </c>
      <c r="R656" s="9">
        <v>648</v>
      </c>
      <c r="T656" s="9" t="str">
        <f t="shared" si="95"/>
        <v/>
      </c>
      <c r="V656" s="9" t="str">
        <f t="shared" si="96"/>
        <v/>
      </c>
      <c r="X656" s="9" t="str">
        <f>IF(COUNTIF('Required Materials'!$BE$4:$CH$43, $B656)&gt;0, $B656, "")</f>
        <v/>
      </c>
      <c r="Y656" s="9" t="str">
        <f t="shared" si="97"/>
        <v/>
      </c>
      <c r="Z656" s="9" t="str">
        <f t="shared" si="98"/>
        <v/>
      </c>
    </row>
    <row r="657" spans="1:26" x14ac:dyDescent="0.25">
      <c r="A657" s="24"/>
      <c r="B657" s="135"/>
      <c r="C657" s="136"/>
      <c r="D657" s="137"/>
      <c r="E657" s="138"/>
      <c r="F657" s="139"/>
      <c r="G657" s="140"/>
      <c r="H657" s="141"/>
      <c r="I657" s="118"/>
      <c r="J657" s="150" t="str">
        <f t="shared" si="90"/>
        <v/>
      </c>
      <c r="K657" s="24"/>
      <c r="M657" s="11" t="b">
        <f t="shared" si="91"/>
        <v>0</v>
      </c>
      <c r="N657" s="9" t="str">
        <f t="shared" si="92"/>
        <v/>
      </c>
      <c r="O657" s="9" t="str">
        <f t="shared" si="93"/>
        <v/>
      </c>
      <c r="P657" s="9" t="str">
        <f t="shared" si="94"/>
        <v/>
      </c>
      <c r="R657" s="9">
        <v>649</v>
      </c>
      <c r="T657" s="9" t="str">
        <f t="shared" si="95"/>
        <v/>
      </c>
      <c r="V657" s="9" t="str">
        <f t="shared" si="96"/>
        <v/>
      </c>
      <c r="X657" s="9" t="str">
        <f>IF(COUNTIF('Required Materials'!$BE$4:$CH$43, $B657)&gt;0, $B657, "")</f>
        <v/>
      </c>
      <c r="Y657" s="9" t="str">
        <f t="shared" si="97"/>
        <v/>
      </c>
      <c r="Z657" s="9" t="str">
        <f t="shared" si="98"/>
        <v/>
      </c>
    </row>
    <row r="658" spans="1:26" x14ac:dyDescent="0.25">
      <c r="A658" s="24"/>
      <c r="B658" s="135"/>
      <c r="C658" s="136"/>
      <c r="D658" s="137"/>
      <c r="E658" s="138"/>
      <c r="F658" s="139"/>
      <c r="G658" s="140"/>
      <c r="H658" s="141"/>
      <c r="I658" s="118"/>
      <c r="J658" s="150" t="str">
        <f t="shared" si="90"/>
        <v/>
      </c>
      <c r="K658" s="24"/>
      <c r="M658" s="11" t="b">
        <f t="shared" si="91"/>
        <v>0</v>
      </c>
      <c r="N658" s="9" t="str">
        <f t="shared" si="92"/>
        <v/>
      </c>
      <c r="O658" s="9" t="str">
        <f t="shared" si="93"/>
        <v/>
      </c>
      <c r="P658" s="9" t="str">
        <f t="shared" si="94"/>
        <v/>
      </c>
      <c r="R658" s="9">
        <v>650</v>
      </c>
      <c r="T658" s="9" t="str">
        <f t="shared" si="95"/>
        <v/>
      </c>
      <c r="V658" s="9" t="str">
        <f t="shared" si="96"/>
        <v/>
      </c>
      <c r="X658" s="9" t="str">
        <f>IF(COUNTIF('Required Materials'!$BE$4:$CH$43, $B658)&gt;0, $B658, "")</f>
        <v/>
      </c>
      <c r="Y658" s="9" t="str">
        <f t="shared" si="97"/>
        <v/>
      </c>
      <c r="Z658" s="9" t="str">
        <f t="shared" si="98"/>
        <v/>
      </c>
    </row>
    <row r="659" spans="1:26" x14ac:dyDescent="0.25">
      <c r="A659" s="24"/>
      <c r="B659" s="135"/>
      <c r="C659" s="136"/>
      <c r="D659" s="137"/>
      <c r="E659" s="138"/>
      <c r="F659" s="139"/>
      <c r="G659" s="140"/>
      <c r="H659" s="141"/>
      <c r="I659" s="118"/>
      <c r="J659" s="150" t="str">
        <f t="shared" si="90"/>
        <v/>
      </c>
      <c r="K659" s="24"/>
      <c r="M659" s="11" t="b">
        <f t="shared" si="91"/>
        <v>0</v>
      </c>
      <c r="N659" s="9" t="str">
        <f t="shared" si="92"/>
        <v/>
      </c>
      <c r="O659" s="9" t="str">
        <f t="shared" si="93"/>
        <v/>
      </c>
      <c r="P659" s="9" t="str">
        <f t="shared" si="94"/>
        <v/>
      </c>
      <c r="R659" s="9">
        <v>651</v>
      </c>
      <c r="T659" s="9" t="str">
        <f t="shared" si="95"/>
        <v/>
      </c>
      <c r="V659" s="9" t="str">
        <f t="shared" si="96"/>
        <v/>
      </c>
      <c r="X659" s="9" t="str">
        <f>IF(COUNTIF('Required Materials'!$BE$4:$CH$43, $B659)&gt;0, $B659, "")</f>
        <v/>
      </c>
      <c r="Y659" s="9" t="str">
        <f t="shared" si="97"/>
        <v/>
      </c>
      <c r="Z659" s="9" t="str">
        <f t="shared" si="98"/>
        <v/>
      </c>
    </row>
    <row r="660" spans="1:26" x14ac:dyDescent="0.25">
      <c r="A660" s="24"/>
      <c r="B660" s="135"/>
      <c r="C660" s="136"/>
      <c r="D660" s="137"/>
      <c r="E660" s="138"/>
      <c r="F660" s="139"/>
      <c r="G660" s="140"/>
      <c r="H660" s="141"/>
      <c r="I660" s="118"/>
      <c r="J660" s="150" t="str">
        <f t="shared" si="90"/>
        <v/>
      </c>
      <c r="K660" s="24"/>
      <c r="M660" s="11" t="b">
        <f t="shared" si="91"/>
        <v>0</v>
      </c>
      <c r="N660" s="9" t="str">
        <f t="shared" si="92"/>
        <v/>
      </c>
      <c r="O660" s="9" t="str">
        <f t="shared" si="93"/>
        <v/>
      </c>
      <c r="P660" s="9" t="str">
        <f t="shared" si="94"/>
        <v/>
      </c>
      <c r="R660" s="9">
        <v>652</v>
      </c>
      <c r="T660" s="9" t="str">
        <f t="shared" si="95"/>
        <v/>
      </c>
      <c r="V660" s="9" t="str">
        <f t="shared" si="96"/>
        <v/>
      </c>
      <c r="X660" s="9" t="str">
        <f>IF(COUNTIF('Required Materials'!$BE$4:$CH$43, $B660)&gt;0, $B660, "")</f>
        <v/>
      </c>
      <c r="Y660" s="9" t="str">
        <f t="shared" si="97"/>
        <v/>
      </c>
      <c r="Z660" s="9" t="str">
        <f t="shared" si="98"/>
        <v/>
      </c>
    </row>
    <row r="661" spans="1:26" x14ac:dyDescent="0.25">
      <c r="A661" s="24"/>
      <c r="B661" s="135"/>
      <c r="C661" s="136"/>
      <c r="D661" s="137"/>
      <c r="E661" s="138"/>
      <c r="F661" s="139"/>
      <c r="G661" s="140"/>
      <c r="H661" s="141"/>
      <c r="I661" s="118"/>
      <c r="J661" s="150" t="str">
        <f t="shared" si="90"/>
        <v/>
      </c>
      <c r="K661" s="24"/>
      <c r="M661" s="11" t="b">
        <f t="shared" si="91"/>
        <v>0</v>
      </c>
      <c r="N661" s="9" t="str">
        <f t="shared" si="92"/>
        <v/>
      </c>
      <c r="O661" s="9" t="str">
        <f t="shared" si="93"/>
        <v/>
      </c>
      <c r="P661" s="9" t="str">
        <f t="shared" si="94"/>
        <v/>
      </c>
      <c r="R661" s="9">
        <v>653</v>
      </c>
      <c r="T661" s="9" t="str">
        <f t="shared" si="95"/>
        <v/>
      </c>
      <c r="V661" s="9" t="str">
        <f t="shared" si="96"/>
        <v/>
      </c>
      <c r="X661" s="9" t="str">
        <f>IF(COUNTIF('Required Materials'!$BE$4:$CH$43, $B661)&gt;0, $B661, "")</f>
        <v/>
      </c>
      <c r="Y661" s="9" t="str">
        <f t="shared" si="97"/>
        <v/>
      </c>
      <c r="Z661" s="9" t="str">
        <f t="shared" si="98"/>
        <v/>
      </c>
    </row>
    <row r="662" spans="1:26" x14ac:dyDescent="0.25">
      <c r="A662" s="24"/>
      <c r="B662" s="135"/>
      <c r="C662" s="136"/>
      <c r="D662" s="137"/>
      <c r="E662" s="138"/>
      <c r="F662" s="139"/>
      <c r="G662" s="140"/>
      <c r="H662" s="141"/>
      <c r="I662" s="118"/>
      <c r="J662" s="150" t="str">
        <f t="shared" si="90"/>
        <v/>
      </c>
      <c r="K662" s="24"/>
      <c r="M662" s="11" t="b">
        <f t="shared" si="91"/>
        <v>0</v>
      </c>
      <c r="N662" s="9" t="str">
        <f t="shared" si="92"/>
        <v/>
      </c>
      <c r="O662" s="9" t="str">
        <f t="shared" si="93"/>
        <v/>
      </c>
      <c r="P662" s="9" t="str">
        <f t="shared" si="94"/>
        <v/>
      </c>
      <c r="R662" s="9">
        <v>654</v>
      </c>
      <c r="T662" s="9" t="str">
        <f t="shared" si="95"/>
        <v/>
      </c>
      <c r="V662" s="9" t="str">
        <f t="shared" si="96"/>
        <v/>
      </c>
      <c r="X662" s="9" t="str">
        <f>IF(COUNTIF('Required Materials'!$BE$4:$CH$43, $B662)&gt;0, $B662, "")</f>
        <v/>
      </c>
      <c r="Y662" s="9" t="str">
        <f t="shared" si="97"/>
        <v/>
      </c>
      <c r="Z662" s="9" t="str">
        <f t="shared" si="98"/>
        <v/>
      </c>
    </row>
    <row r="663" spans="1:26" x14ac:dyDescent="0.25">
      <c r="A663" s="24"/>
      <c r="B663" s="135"/>
      <c r="C663" s="136"/>
      <c r="D663" s="137"/>
      <c r="E663" s="138"/>
      <c r="F663" s="139"/>
      <c r="G663" s="140"/>
      <c r="H663" s="141"/>
      <c r="I663" s="118"/>
      <c r="J663" s="150" t="str">
        <f t="shared" si="90"/>
        <v/>
      </c>
      <c r="K663" s="24"/>
      <c r="M663" s="11" t="b">
        <f t="shared" si="91"/>
        <v>0</v>
      </c>
      <c r="N663" s="9" t="str">
        <f t="shared" si="92"/>
        <v/>
      </c>
      <c r="O663" s="9" t="str">
        <f t="shared" si="93"/>
        <v/>
      </c>
      <c r="P663" s="9" t="str">
        <f t="shared" si="94"/>
        <v/>
      </c>
      <c r="R663" s="9">
        <v>655</v>
      </c>
      <c r="T663" s="9" t="str">
        <f t="shared" si="95"/>
        <v/>
      </c>
      <c r="V663" s="9" t="str">
        <f t="shared" si="96"/>
        <v/>
      </c>
      <c r="X663" s="9" t="str">
        <f>IF(COUNTIF('Required Materials'!$BE$4:$CH$43, $B663)&gt;0, $B663, "")</f>
        <v/>
      </c>
      <c r="Y663" s="9" t="str">
        <f t="shared" si="97"/>
        <v/>
      </c>
      <c r="Z663" s="9" t="str">
        <f t="shared" si="98"/>
        <v/>
      </c>
    </row>
    <row r="664" spans="1:26" x14ac:dyDescent="0.25">
      <c r="A664" s="24"/>
      <c r="B664" s="135"/>
      <c r="C664" s="136"/>
      <c r="D664" s="137"/>
      <c r="E664" s="138"/>
      <c r="F664" s="139"/>
      <c r="G664" s="140"/>
      <c r="H664" s="141"/>
      <c r="I664" s="118"/>
      <c r="J664" s="150" t="str">
        <f t="shared" si="90"/>
        <v/>
      </c>
      <c r="K664" s="24"/>
      <c r="M664" s="11" t="b">
        <f t="shared" si="91"/>
        <v>0</v>
      </c>
      <c r="N664" s="9" t="str">
        <f t="shared" si="92"/>
        <v/>
      </c>
      <c r="O664" s="9" t="str">
        <f t="shared" si="93"/>
        <v/>
      </c>
      <c r="P664" s="9" t="str">
        <f t="shared" si="94"/>
        <v/>
      </c>
      <c r="R664" s="9">
        <v>656</v>
      </c>
      <c r="T664" s="9" t="str">
        <f t="shared" si="95"/>
        <v/>
      </c>
      <c r="V664" s="9" t="str">
        <f t="shared" si="96"/>
        <v/>
      </c>
      <c r="X664" s="9" t="str">
        <f>IF(COUNTIF('Required Materials'!$BE$4:$CH$43, $B664)&gt;0, $B664, "")</f>
        <v/>
      </c>
      <c r="Y664" s="9" t="str">
        <f t="shared" si="97"/>
        <v/>
      </c>
      <c r="Z664" s="9" t="str">
        <f t="shared" si="98"/>
        <v/>
      </c>
    </row>
    <row r="665" spans="1:26" x14ac:dyDescent="0.25">
      <c r="A665" s="24"/>
      <c r="B665" s="135"/>
      <c r="C665" s="136"/>
      <c r="D665" s="137"/>
      <c r="E665" s="138"/>
      <c r="F665" s="139"/>
      <c r="G665" s="140"/>
      <c r="H665" s="141"/>
      <c r="I665" s="118"/>
      <c r="J665" s="150" t="str">
        <f t="shared" si="90"/>
        <v/>
      </c>
      <c r="K665" s="24"/>
      <c r="M665" s="11" t="b">
        <f t="shared" si="91"/>
        <v>0</v>
      </c>
      <c r="N665" s="9" t="str">
        <f t="shared" si="92"/>
        <v/>
      </c>
      <c r="O665" s="9" t="str">
        <f t="shared" si="93"/>
        <v/>
      </c>
      <c r="P665" s="9" t="str">
        <f t="shared" si="94"/>
        <v/>
      </c>
      <c r="R665" s="9">
        <v>657</v>
      </c>
      <c r="T665" s="9" t="str">
        <f t="shared" si="95"/>
        <v/>
      </c>
      <c r="V665" s="9" t="str">
        <f t="shared" si="96"/>
        <v/>
      </c>
      <c r="X665" s="9" t="str">
        <f>IF(COUNTIF('Required Materials'!$BE$4:$CH$43, $B665)&gt;0, $B665, "")</f>
        <v/>
      </c>
      <c r="Y665" s="9" t="str">
        <f t="shared" si="97"/>
        <v/>
      </c>
      <c r="Z665" s="9" t="str">
        <f t="shared" si="98"/>
        <v/>
      </c>
    </row>
    <row r="666" spans="1:26" x14ac:dyDescent="0.25">
      <c r="A666" s="24"/>
      <c r="B666" s="135"/>
      <c r="C666" s="136"/>
      <c r="D666" s="137"/>
      <c r="E666" s="138"/>
      <c r="F666" s="139"/>
      <c r="G666" s="140"/>
      <c r="H666" s="141"/>
      <c r="I666" s="118"/>
      <c r="J666" s="150" t="str">
        <f t="shared" si="90"/>
        <v/>
      </c>
      <c r="K666" s="24"/>
      <c r="M666" s="11" t="b">
        <f t="shared" si="91"/>
        <v>0</v>
      </c>
      <c r="N666" s="9" t="str">
        <f t="shared" si="92"/>
        <v/>
      </c>
      <c r="O666" s="9" t="str">
        <f t="shared" si="93"/>
        <v/>
      </c>
      <c r="P666" s="9" t="str">
        <f t="shared" si="94"/>
        <v/>
      </c>
      <c r="R666" s="9">
        <v>658</v>
      </c>
      <c r="T666" s="9" t="str">
        <f t="shared" si="95"/>
        <v/>
      </c>
      <c r="V666" s="9" t="str">
        <f t="shared" si="96"/>
        <v/>
      </c>
      <c r="X666" s="9" t="str">
        <f>IF(COUNTIF('Required Materials'!$BE$4:$CH$43, $B666)&gt;0, $B666, "")</f>
        <v/>
      </c>
      <c r="Y666" s="9" t="str">
        <f t="shared" si="97"/>
        <v/>
      </c>
      <c r="Z666" s="9" t="str">
        <f t="shared" si="98"/>
        <v/>
      </c>
    </row>
    <row r="667" spans="1:26" x14ac:dyDescent="0.25">
      <c r="A667" s="24"/>
      <c r="B667" s="135"/>
      <c r="C667" s="136"/>
      <c r="D667" s="137"/>
      <c r="E667" s="138"/>
      <c r="F667" s="139"/>
      <c r="G667" s="140"/>
      <c r="H667" s="141"/>
      <c r="I667" s="118"/>
      <c r="J667" s="150" t="str">
        <f t="shared" si="90"/>
        <v/>
      </c>
      <c r="K667" s="24"/>
      <c r="M667" s="11" t="b">
        <f t="shared" si="91"/>
        <v>0</v>
      </c>
      <c r="N667" s="9" t="str">
        <f t="shared" si="92"/>
        <v/>
      </c>
      <c r="O667" s="9" t="str">
        <f t="shared" si="93"/>
        <v/>
      </c>
      <c r="P667" s="9" t="str">
        <f t="shared" si="94"/>
        <v/>
      </c>
      <c r="R667" s="9">
        <v>659</v>
      </c>
      <c r="T667" s="9" t="str">
        <f t="shared" si="95"/>
        <v/>
      </c>
      <c r="V667" s="9" t="str">
        <f t="shared" si="96"/>
        <v/>
      </c>
      <c r="X667" s="9" t="str">
        <f>IF(COUNTIF('Required Materials'!$BE$4:$CH$43, $B667)&gt;0, $B667, "")</f>
        <v/>
      </c>
      <c r="Y667" s="9" t="str">
        <f t="shared" si="97"/>
        <v/>
      </c>
      <c r="Z667" s="9" t="str">
        <f t="shared" si="98"/>
        <v/>
      </c>
    </row>
    <row r="668" spans="1:26" x14ac:dyDescent="0.25">
      <c r="A668" s="24"/>
      <c r="B668" s="135"/>
      <c r="C668" s="136"/>
      <c r="D668" s="137"/>
      <c r="E668" s="138"/>
      <c r="F668" s="139"/>
      <c r="G668" s="140"/>
      <c r="H668" s="141"/>
      <c r="I668" s="118"/>
      <c r="J668" s="150" t="str">
        <f t="shared" si="90"/>
        <v/>
      </c>
      <c r="K668" s="24"/>
      <c r="M668" s="11" t="b">
        <f t="shared" si="91"/>
        <v>0</v>
      </c>
      <c r="N668" s="9" t="str">
        <f t="shared" si="92"/>
        <v/>
      </c>
      <c r="O668" s="9" t="str">
        <f t="shared" si="93"/>
        <v/>
      </c>
      <c r="P668" s="9" t="str">
        <f t="shared" si="94"/>
        <v/>
      </c>
      <c r="R668" s="9">
        <v>660</v>
      </c>
      <c r="T668" s="9" t="str">
        <f t="shared" si="95"/>
        <v/>
      </c>
      <c r="V668" s="9" t="str">
        <f t="shared" si="96"/>
        <v/>
      </c>
      <c r="X668" s="9" t="str">
        <f>IF(COUNTIF('Required Materials'!$BE$4:$CH$43, $B668)&gt;0, $B668, "")</f>
        <v/>
      </c>
      <c r="Y668" s="9" t="str">
        <f t="shared" si="97"/>
        <v/>
      </c>
      <c r="Z668" s="9" t="str">
        <f t="shared" si="98"/>
        <v/>
      </c>
    </row>
    <row r="669" spans="1:26" x14ac:dyDescent="0.25">
      <c r="A669" s="24"/>
      <c r="B669" s="135"/>
      <c r="C669" s="136"/>
      <c r="D669" s="137"/>
      <c r="E669" s="138"/>
      <c r="F669" s="139"/>
      <c r="G669" s="140"/>
      <c r="H669" s="141"/>
      <c r="I669" s="118"/>
      <c r="J669" s="150" t="str">
        <f t="shared" si="90"/>
        <v/>
      </c>
      <c r="K669" s="24"/>
      <c r="M669" s="11" t="b">
        <f t="shared" si="91"/>
        <v>0</v>
      </c>
      <c r="N669" s="9" t="str">
        <f t="shared" si="92"/>
        <v/>
      </c>
      <c r="O669" s="9" t="str">
        <f t="shared" si="93"/>
        <v/>
      </c>
      <c r="P669" s="9" t="str">
        <f t="shared" si="94"/>
        <v/>
      </c>
      <c r="R669" s="9">
        <v>661</v>
      </c>
      <c r="T669" s="9" t="str">
        <f t="shared" si="95"/>
        <v/>
      </c>
      <c r="V669" s="9" t="str">
        <f t="shared" si="96"/>
        <v/>
      </c>
      <c r="X669" s="9" t="str">
        <f>IF(COUNTIF('Required Materials'!$BE$4:$CH$43, $B669)&gt;0, $B669, "")</f>
        <v/>
      </c>
      <c r="Y669" s="9" t="str">
        <f t="shared" si="97"/>
        <v/>
      </c>
      <c r="Z669" s="9" t="str">
        <f t="shared" si="98"/>
        <v/>
      </c>
    </row>
    <row r="670" spans="1:26" x14ac:dyDescent="0.25">
      <c r="A670" s="24"/>
      <c r="B670" s="135"/>
      <c r="C670" s="136"/>
      <c r="D670" s="137"/>
      <c r="E670" s="138"/>
      <c r="F670" s="139"/>
      <c r="G670" s="140"/>
      <c r="H670" s="141"/>
      <c r="I670" s="118"/>
      <c r="J670" s="150" t="str">
        <f t="shared" si="90"/>
        <v/>
      </c>
      <c r="K670" s="24"/>
      <c r="M670" s="11" t="b">
        <f t="shared" si="91"/>
        <v>0</v>
      </c>
      <c r="N670" s="9" t="str">
        <f t="shared" si="92"/>
        <v/>
      </c>
      <c r="O670" s="9" t="str">
        <f t="shared" si="93"/>
        <v/>
      </c>
      <c r="P670" s="9" t="str">
        <f t="shared" si="94"/>
        <v/>
      </c>
      <c r="R670" s="9">
        <v>662</v>
      </c>
      <c r="T670" s="9" t="str">
        <f t="shared" si="95"/>
        <v/>
      </c>
      <c r="V670" s="9" t="str">
        <f t="shared" si="96"/>
        <v/>
      </c>
      <c r="X670" s="9" t="str">
        <f>IF(COUNTIF('Required Materials'!$BE$4:$CH$43, $B670)&gt;0, $B670, "")</f>
        <v/>
      </c>
      <c r="Y670" s="9" t="str">
        <f t="shared" si="97"/>
        <v/>
      </c>
      <c r="Z670" s="9" t="str">
        <f t="shared" si="98"/>
        <v/>
      </c>
    </row>
    <row r="671" spans="1:26" x14ac:dyDescent="0.25">
      <c r="A671" s="24"/>
      <c r="B671" s="135"/>
      <c r="C671" s="136"/>
      <c r="D671" s="137"/>
      <c r="E671" s="138"/>
      <c r="F671" s="139"/>
      <c r="G671" s="140"/>
      <c r="H671" s="141"/>
      <c r="I671" s="118"/>
      <c r="J671" s="150" t="str">
        <f t="shared" si="90"/>
        <v/>
      </c>
      <c r="K671" s="24"/>
      <c r="M671" s="11" t="b">
        <f t="shared" si="91"/>
        <v>0</v>
      </c>
      <c r="N671" s="9" t="str">
        <f t="shared" si="92"/>
        <v/>
      </c>
      <c r="O671" s="9" t="str">
        <f t="shared" si="93"/>
        <v/>
      </c>
      <c r="P671" s="9" t="str">
        <f t="shared" si="94"/>
        <v/>
      </c>
      <c r="R671" s="9">
        <v>663</v>
      </c>
      <c r="T671" s="9" t="str">
        <f t="shared" si="95"/>
        <v/>
      </c>
      <c r="V671" s="9" t="str">
        <f t="shared" si="96"/>
        <v/>
      </c>
      <c r="X671" s="9" t="str">
        <f>IF(COUNTIF('Required Materials'!$BE$4:$CH$43, $B671)&gt;0, $B671, "")</f>
        <v/>
      </c>
      <c r="Y671" s="9" t="str">
        <f t="shared" si="97"/>
        <v/>
      </c>
      <c r="Z671" s="9" t="str">
        <f t="shared" si="98"/>
        <v/>
      </c>
    </row>
    <row r="672" spans="1:26" x14ac:dyDescent="0.25">
      <c r="A672" s="24"/>
      <c r="B672" s="135"/>
      <c r="C672" s="136"/>
      <c r="D672" s="137"/>
      <c r="E672" s="138"/>
      <c r="F672" s="139"/>
      <c r="G672" s="140"/>
      <c r="H672" s="141"/>
      <c r="I672" s="118"/>
      <c r="J672" s="150" t="str">
        <f t="shared" si="90"/>
        <v/>
      </c>
      <c r="K672" s="24"/>
      <c r="M672" s="11" t="b">
        <f t="shared" si="91"/>
        <v>0</v>
      </c>
      <c r="N672" s="9" t="str">
        <f t="shared" si="92"/>
        <v/>
      </c>
      <c r="O672" s="9" t="str">
        <f t="shared" si="93"/>
        <v/>
      </c>
      <c r="P672" s="9" t="str">
        <f t="shared" si="94"/>
        <v/>
      </c>
      <c r="R672" s="9">
        <v>664</v>
      </c>
      <c r="T672" s="9" t="str">
        <f t="shared" si="95"/>
        <v/>
      </c>
      <c r="V672" s="9" t="str">
        <f t="shared" si="96"/>
        <v/>
      </c>
      <c r="X672" s="9" t="str">
        <f>IF(COUNTIF('Required Materials'!$BE$4:$CH$43, $B672)&gt;0, $B672, "")</f>
        <v/>
      </c>
      <c r="Y672" s="9" t="str">
        <f t="shared" si="97"/>
        <v/>
      </c>
      <c r="Z672" s="9" t="str">
        <f t="shared" si="98"/>
        <v/>
      </c>
    </row>
    <row r="673" spans="1:26" x14ac:dyDescent="0.25">
      <c r="A673" s="24"/>
      <c r="B673" s="135"/>
      <c r="C673" s="136"/>
      <c r="D673" s="137"/>
      <c r="E673" s="138"/>
      <c r="F673" s="139"/>
      <c r="G673" s="140"/>
      <c r="H673" s="141"/>
      <c r="I673" s="118"/>
      <c r="J673" s="150" t="str">
        <f t="shared" si="90"/>
        <v/>
      </c>
      <c r="K673" s="24"/>
      <c r="M673" s="11" t="b">
        <f t="shared" si="91"/>
        <v>0</v>
      </c>
      <c r="N673" s="9" t="str">
        <f t="shared" si="92"/>
        <v/>
      </c>
      <c r="O673" s="9" t="str">
        <f t="shared" si="93"/>
        <v/>
      </c>
      <c r="P673" s="9" t="str">
        <f t="shared" si="94"/>
        <v/>
      </c>
      <c r="R673" s="9">
        <v>665</v>
      </c>
      <c r="T673" s="9" t="str">
        <f t="shared" si="95"/>
        <v/>
      </c>
      <c r="V673" s="9" t="str">
        <f t="shared" si="96"/>
        <v/>
      </c>
      <c r="X673" s="9" t="str">
        <f>IF(COUNTIF('Required Materials'!$BE$4:$CH$43, $B673)&gt;0, $B673, "")</f>
        <v/>
      </c>
      <c r="Y673" s="9" t="str">
        <f t="shared" si="97"/>
        <v/>
      </c>
      <c r="Z673" s="9" t="str">
        <f t="shared" si="98"/>
        <v/>
      </c>
    </row>
    <row r="674" spans="1:26" x14ac:dyDescent="0.25">
      <c r="A674" s="24"/>
      <c r="B674" s="135"/>
      <c r="C674" s="136"/>
      <c r="D674" s="137"/>
      <c r="E674" s="138"/>
      <c r="F674" s="139"/>
      <c r="G674" s="140"/>
      <c r="H674" s="141"/>
      <c r="I674" s="118"/>
      <c r="J674" s="150" t="str">
        <f t="shared" si="90"/>
        <v/>
      </c>
      <c r="K674" s="24"/>
      <c r="M674" s="11" t="b">
        <f t="shared" si="91"/>
        <v>0</v>
      </c>
      <c r="N674" s="9" t="str">
        <f t="shared" si="92"/>
        <v/>
      </c>
      <c r="O674" s="9" t="str">
        <f t="shared" si="93"/>
        <v/>
      </c>
      <c r="P674" s="9" t="str">
        <f t="shared" si="94"/>
        <v/>
      </c>
      <c r="R674" s="9">
        <v>666</v>
      </c>
      <c r="T674" s="9" t="str">
        <f t="shared" si="95"/>
        <v/>
      </c>
      <c r="V674" s="9" t="str">
        <f t="shared" si="96"/>
        <v/>
      </c>
      <c r="X674" s="9" t="str">
        <f>IF(COUNTIF('Required Materials'!$BE$4:$CH$43, $B674)&gt;0, $B674, "")</f>
        <v/>
      </c>
      <c r="Y674" s="9" t="str">
        <f t="shared" si="97"/>
        <v/>
      </c>
      <c r="Z674" s="9" t="str">
        <f t="shared" si="98"/>
        <v/>
      </c>
    </row>
    <row r="675" spans="1:26" x14ac:dyDescent="0.25">
      <c r="A675" s="24"/>
      <c r="B675" s="135"/>
      <c r="C675" s="136"/>
      <c r="D675" s="137"/>
      <c r="E675" s="138"/>
      <c r="F675" s="139"/>
      <c r="G675" s="140"/>
      <c r="H675" s="141"/>
      <c r="I675" s="118"/>
      <c r="J675" s="150" t="str">
        <f t="shared" si="90"/>
        <v/>
      </c>
      <c r="K675" s="24"/>
      <c r="M675" s="11" t="b">
        <f t="shared" si="91"/>
        <v>0</v>
      </c>
      <c r="N675" s="9" t="str">
        <f t="shared" si="92"/>
        <v/>
      </c>
      <c r="O675" s="9" t="str">
        <f t="shared" si="93"/>
        <v/>
      </c>
      <c r="P675" s="9" t="str">
        <f t="shared" si="94"/>
        <v/>
      </c>
      <c r="R675" s="9">
        <v>667</v>
      </c>
      <c r="T675" s="9" t="str">
        <f t="shared" si="95"/>
        <v/>
      </c>
      <c r="V675" s="9" t="str">
        <f t="shared" si="96"/>
        <v/>
      </c>
      <c r="X675" s="9" t="str">
        <f>IF(COUNTIF('Required Materials'!$BE$4:$CH$43, $B675)&gt;0, $B675, "")</f>
        <v/>
      </c>
      <c r="Y675" s="9" t="str">
        <f t="shared" si="97"/>
        <v/>
      </c>
      <c r="Z675" s="9" t="str">
        <f t="shared" si="98"/>
        <v/>
      </c>
    </row>
    <row r="676" spans="1:26" x14ac:dyDescent="0.25">
      <c r="A676" s="24"/>
      <c r="B676" s="135"/>
      <c r="C676" s="136"/>
      <c r="D676" s="137"/>
      <c r="E676" s="138"/>
      <c r="F676" s="139"/>
      <c r="G676" s="140"/>
      <c r="H676" s="141"/>
      <c r="I676" s="118"/>
      <c r="J676" s="150" t="str">
        <f t="shared" si="90"/>
        <v/>
      </c>
      <c r="K676" s="24"/>
      <c r="M676" s="11" t="b">
        <f t="shared" si="91"/>
        <v>0</v>
      </c>
      <c r="N676" s="9" t="str">
        <f t="shared" si="92"/>
        <v/>
      </c>
      <c r="O676" s="9" t="str">
        <f t="shared" si="93"/>
        <v/>
      </c>
      <c r="P676" s="9" t="str">
        <f t="shared" si="94"/>
        <v/>
      </c>
      <c r="R676" s="9">
        <v>668</v>
      </c>
      <c r="T676" s="9" t="str">
        <f t="shared" si="95"/>
        <v/>
      </c>
      <c r="V676" s="9" t="str">
        <f t="shared" si="96"/>
        <v/>
      </c>
      <c r="X676" s="9" t="str">
        <f>IF(COUNTIF('Required Materials'!$BE$4:$CH$43, $B676)&gt;0, $B676, "")</f>
        <v/>
      </c>
      <c r="Y676" s="9" t="str">
        <f t="shared" si="97"/>
        <v/>
      </c>
      <c r="Z676" s="9" t="str">
        <f t="shared" si="98"/>
        <v/>
      </c>
    </row>
    <row r="677" spans="1:26" x14ac:dyDescent="0.25">
      <c r="A677" s="24"/>
      <c r="B677" s="135"/>
      <c r="C677" s="136"/>
      <c r="D677" s="137"/>
      <c r="E677" s="138"/>
      <c r="F677" s="139"/>
      <c r="G677" s="140"/>
      <c r="H677" s="141"/>
      <c r="I677" s="118"/>
      <c r="J677" s="150" t="str">
        <f t="shared" si="90"/>
        <v/>
      </c>
      <c r="K677" s="24"/>
      <c r="M677" s="11" t="b">
        <f t="shared" si="91"/>
        <v>0</v>
      </c>
      <c r="N677" s="9" t="str">
        <f t="shared" si="92"/>
        <v/>
      </c>
      <c r="O677" s="9" t="str">
        <f t="shared" si="93"/>
        <v/>
      </c>
      <c r="P677" s="9" t="str">
        <f t="shared" si="94"/>
        <v/>
      </c>
      <c r="R677" s="9">
        <v>669</v>
      </c>
      <c r="T677" s="9" t="str">
        <f t="shared" si="95"/>
        <v/>
      </c>
      <c r="V677" s="9" t="str">
        <f t="shared" si="96"/>
        <v/>
      </c>
      <c r="X677" s="9" t="str">
        <f>IF(COUNTIF('Required Materials'!$BE$4:$CH$43, $B677)&gt;0, $B677, "")</f>
        <v/>
      </c>
      <c r="Y677" s="9" t="str">
        <f t="shared" si="97"/>
        <v/>
      </c>
      <c r="Z677" s="9" t="str">
        <f t="shared" si="98"/>
        <v/>
      </c>
    </row>
    <row r="678" spans="1:26" x14ac:dyDescent="0.25">
      <c r="A678" s="24"/>
      <c r="B678" s="135"/>
      <c r="C678" s="136"/>
      <c r="D678" s="137"/>
      <c r="E678" s="138"/>
      <c r="F678" s="139"/>
      <c r="G678" s="140"/>
      <c r="H678" s="141"/>
      <c r="I678" s="118"/>
      <c r="J678" s="150" t="str">
        <f t="shared" si="90"/>
        <v/>
      </c>
      <c r="K678" s="24"/>
      <c r="M678" s="11" t="b">
        <f t="shared" si="91"/>
        <v>0</v>
      </c>
      <c r="N678" s="9" t="str">
        <f t="shared" si="92"/>
        <v/>
      </c>
      <c r="O678" s="9" t="str">
        <f t="shared" si="93"/>
        <v/>
      </c>
      <c r="P678" s="9" t="str">
        <f t="shared" si="94"/>
        <v/>
      </c>
      <c r="R678" s="9">
        <v>670</v>
      </c>
      <c r="T678" s="9" t="str">
        <f t="shared" si="95"/>
        <v/>
      </c>
      <c r="V678" s="9" t="str">
        <f t="shared" si="96"/>
        <v/>
      </c>
      <c r="X678" s="9" t="str">
        <f>IF(COUNTIF('Required Materials'!$BE$4:$CH$43, $B678)&gt;0, $B678, "")</f>
        <v/>
      </c>
      <c r="Y678" s="9" t="str">
        <f t="shared" si="97"/>
        <v/>
      </c>
      <c r="Z678" s="9" t="str">
        <f t="shared" si="98"/>
        <v/>
      </c>
    </row>
    <row r="679" spans="1:26" x14ac:dyDescent="0.25">
      <c r="A679" s="24"/>
      <c r="B679" s="135"/>
      <c r="C679" s="136"/>
      <c r="D679" s="137"/>
      <c r="E679" s="138"/>
      <c r="F679" s="139"/>
      <c r="G679" s="140"/>
      <c r="H679" s="141"/>
      <c r="I679" s="118"/>
      <c r="J679" s="150" t="str">
        <f t="shared" si="90"/>
        <v/>
      </c>
      <c r="K679" s="24"/>
      <c r="M679" s="11" t="b">
        <f t="shared" si="91"/>
        <v>0</v>
      </c>
      <c r="N679" s="9" t="str">
        <f t="shared" si="92"/>
        <v/>
      </c>
      <c r="O679" s="9" t="str">
        <f t="shared" si="93"/>
        <v/>
      </c>
      <c r="P679" s="9" t="str">
        <f t="shared" si="94"/>
        <v/>
      </c>
      <c r="R679" s="9">
        <v>671</v>
      </c>
      <c r="T679" s="9" t="str">
        <f t="shared" si="95"/>
        <v/>
      </c>
      <c r="V679" s="9" t="str">
        <f t="shared" si="96"/>
        <v/>
      </c>
      <c r="X679" s="9" t="str">
        <f>IF(COUNTIF('Required Materials'!$BE$4:$CH$43, $B679)&gt;0, $B679, "")</f>
        <v/>
      </c>
      <c r="Y679" s="9" t="str">
        <f t="shared" si="97"/>
        <v/>
      </c>
      <c r="Z679" s="9" t="str">
        <f t="shared" si="98"/>
        <v/>
      </c>
    </row>
    <row r="680" spans="1:26" x14ac:dyDescent="0.25">
      <c r="A680" s="24"/>
      <c r="B680" s="135"/>
      <c r="C680" s="136"/>
      <c r="D680" s="137"/>
      <c r="E680" s="138"/>
      <c r="F680" s="139"/>
      <c r="G680" s="140"/>
      <c r="H680" s="141"/>
      <c r="I680" s="118"/>
      <c r="J680" s="150" t="str">
        <f t="shared" si="90"/>
        <v/>
      </c>
      <c r="K680" s="24"/>
      <c r="M680" s="11" t="b">
        <f t="shared" si="91"/>
        <v>0</v>
      </c>
      <c r="N680" s="9" t="str">
        <f t="shared" si="92"/>
        <v/>
      </c>
      <c r="O680" s="9" t="str">
        <f t="shared" si="93"/>
        <v/>
      </c>
      <c r="P680" s="9" t="str">
        <f t="shared" si="94"/>
        <v/>
      </c>
      <c r="R680" s="9">
        <v>672</v>
      </c>
      <c r="T680" s="9" t="str">
        <f t="shared" si="95"/>
        <v/>
      </c>
      <c r="V680" s="9" t="str">
        <f t="shared" si="96"/>
        <v/>
      </c>
      <c r="X680" s="9" t="str">
        <f>IF(COUNTIF('Required Materials'!$BE$4:$CH$43, $B680)&gt;0, $B680, "")</f>
        <v/>
      </c>
      <c r="Y680" s="9" t="str">
        <f t="shared" si="97"/>
        <v/>
      </c>
      <c r="Z680" s="9" t="str">
        <f t="shared" si="98"/>
        <v/>
      </c>
    </row>
    <row r="681" spans="1:26" x14ac:dyDescent="0.25">
      <c r="A681" s="24"/>
      <c r="B681" s="135"/>
      <c r="C681" s="136"/>
      <c r="D681" s="137"/>
      <c r="E681" s="138"/>
      <c r="F681" s="139"/>
      <c r="G681" s="140"/>
      <c r="H681" s="141"/>
      <c r="I681" s="118"/>
      <c r="J681" s="150" t="str">
        <f t="shared" si="90"/>
        <v/>
      </c>
      <c r="K681" s="24"/>
      <c r="M681" s="11" t="b">
        <f t="shared" si="91"/>
        <v>0</v>
      </c>
      <c r="N681" s="9" t="str">
        <f t="shared" si="92"/>
        <v/>
      </c>
      <c r="O681" s="9" t="str">
        <f t="shared" si="93"/>
        <v/>
      </c>
      <c r="P681" s="9" t="str">
        <f t="shared" si="94"/>
        <v/>
      </c>
      <c r="R681" s="9">
        <v>673</v>
      </c>
      <c r="T681" s="9" t="str">
        <f t="shared" si="95"/>
        <v/>
      </c>
      <c r="V681" s="9" t="str">
        <f t="shared" si="96"/>
        <v/>
      </c>
      <c r="X681" s="9" t="str">
        <f>IF(COUNTIF('Required Materials'!$BE$4:$CH$43, $B681)&gt;0, $B681, "")</f>
        <v/>
      </c>
      <c r="Y681" s="9" t="str">
        <f t="shared" si="97"/>
        <v/>
      </c>
      <c r="Z681" s="9" t="str">
        <f t="shared" si="98"/>
        <v/>
      </c>
    </row>
    <row r="682" spans="1:26" x14ac:dyDescent="0.25">
      <c r="A682" s="24"/>
      <c r="B682" s="135"/>
      <c r="C682" s="136"/>
      <c r="D682" s="137"/>
      <c r="E682" s="138"/>
      <c r="F682" s="139"/>
      <c r="G682" s="140"/>
      <c r="H682" s="141"/>
      <c r="I682" s="118"/>
      <c r="J682" s="150" t="str">
        <f t="shared" si="90"/>
        <v/>
      </c>
      <c r="K682" s="24"/>
      <c r="M682" s="11" t="b">
        <f t="shared" si="91"/>
        <v>0</v>
      </c>
      <c r="N682" s="9" t="str">
        <f t="shared" si="92"/>
        <v/>
      </c>
      <c r="O682" s="9" t="str">
        <f t="shared" si="93"/>
        <v/>
      </c>
      <c r="P682" s="9" t="str">
        <f t="shared" si="94"/>
        <v/>
      </c>
      <c r="R682" s="9">
        <v>674</v>
      </c>
      <c r="T682" s="9" t="str">
        <f t="shared" si="95"/>
        <v/>
      </c>
      <c r="V682" s="9" t="str">
        <f t="shared" si="96"/>
        <v/>
      </c>
      <c r="X682" s="9" t="str">
        <f>IF(COUNTIF('Required Materials'!$BE$4:$CH$43, $B682)&gt;0, $B682, "")</f>
        <v/>
      </c>
      <c r="Y682" s="9" t="str">
        <f t="shared" si="97"/>
        <v/>
      </c>
      <c r="Z682" s="9" t="str">
        <f t="shared" si="98"/>
        <v/>
      </c>
    </row>
    <row r="683" spans="1:26" x14ac:dyDescent="0.25">
      <c r="A683" s="24"/>
      <c r="B683" s="135"/>
      <c r="C683" s="136"/>
      <c r="D683" s="137"/>
      <c r="E683" s="138"/>
      <c r="F683" s="139"/>
      <c r="G683" s="140"/>
      <c r="H683" s="141"/>
      <c r="I683" s="118"/>
      <c r="J683" s="150" t="str">
        <f t="shared" si="90"/>
        <v/>
      </c>
      <c r="K683" s="24"/>
      <c r="M683" s="11" t="b">
        <f t="shared" si="91"/>
        <v>0</v>
      </c>
      <c r="N683" s="9" t="str">
        <f t="shared" si="92"/>
        <v/>
      </c>
      <c r="O683" s="9" t="str">
        <f t="shared" si="93"/>
        <v/>
      </c>
      <c r="P683" s="9" t="str">
        <f t="shared" si="94"/>
        <v/>
      </c>
      <c r="R683" s="9">
        <v>675</v>
      </c>
      <c r="T683" s="9" t="str">
        <f t="shared" si="95"/>
        <v/>
      </c>
      <c r="V683" s="9" t="str">
        <f t="shared" si="96"/>
        <v/>
      </c>
      <c r="X683" s="9" t="str">
        <f>IF(COUNTIF('Required Materials'!$BE$4:$CH$43, $B683)&gt;0, $B683, "")</f>
        <v/>
      </c>
      <c r="Y683" s="9" t="str">
        <f t="shared" si="97"/>
        <v/>
      </c>
      <c r="Z683" s="9" t="str">
        <f t="shared" si="98"/>
        <v/>
      </c>
    </row>
    <row r="684" spans="1:26" x14ac:dyDescent="0.25">
      <c r="A684" s="24"/>
      <c r="B684" s="135"/>
      <c r="C684" s="136"/>
      <c r="D684" s="137"/>
      <c r="E684" s="138"/>
      <c r="F684" s="139"/>
      <c r="G684" s="140"/>
      <c r="H684" s="141"/>
      <c r="I684" s="118"/>
      <c r="J684" s="150" t="str">
        <f t="shared" si="90"/>
        <v/>
      </c>
      <c r="K684" s="24"/>
      <c r="M684" s="11" t="b">
        <f t="shared" si="91"/>
        <v>0</v>
      </c>
      <c r="N684" s="9" t="str">
        <f t="shared" si="92"/>
        <v/>
      </c>
      <c r="O684" s="9" t="str">
        <f t="shared" si="93"/>
        <v/>
      </c>
      <c r="P684" s="9" t="str">
        <f t="shared" si="94"/>
        <v/>
      </c>
      <c r="R684" s="9">
        <v>676</v>
      </c>
      <c r="T684" s="9" t="str">
        <f t="shared" si="95"/>
        <v/>
      </c>
      <c r="V684" s="9" t="str">
        <f t="shared" si="96"/>
        <v/>
      </c>
      <c r="X684" s="9" t="str">
        <f>IF(COUNTIF('Required Materials'!$BE$4:$CH$43, $B684)&gt;0, $B684, "")</f>
        <v/>
      </c>
      <c r="Y684" s="9" t="str">
        <f t="shared" si="97"/>
        <v/>
      </c>
      <c r="Z684" s="9" t="str">
        <f t="shared" si="98"/>
        <v/>
      </c>
    </row>
    <row r="685" spans="1:26" x14ac:dyDescent="0.25">
      <c r="A685" s="24"/>
      <c r="B685" s="135"/>
      <c r="C685" s="136"/>
      <c r="D685" s="137"/>
      <c r="E685" s="138"/>
      <c r="F685" s="139"/>
      <c r="G685" s="140"/>
      <c r="H685" s="141"/>
      <c r="I685" s="118"/>
      <c r="J685" s="150" t="str">
        <f t="shared" si="90"/>
        <v/>
      </c>
      <c r="K685" s="24"/>
      <c r="M685" s="11" t="b">
        <f t="shared" si="91"/>
        <v>0</v>
      </c>
      <c r="N685" s="9" t="str">
        <f t="shared" si="92"/>
        <v/>
      </c>
      <c r="O685" s="9" t="str">
        <f t="shared" si="93"/>
        <v/>
      </c>
      <c r="P685" s="9" t="str">
        <f t="shared" si="94"/>
        <v/>
      </c>
      <c r="R685" s="9">
        <v>677</v>
      </c>
      <c r="T685" s="9" t="str">
        <f t="shared" si="95"/>
        <v/>
      </c>
      <c r="V685" s="9" t="str">
        <f t="shared" si="96"/>
        <v/>
      </c>
      <c r="X685" s="9" t="str">
        <f>IF(COUNTIF('Required Materials'!$BE$4:$CH$43, $B685)&gt;0, $B685, "")</f>
        <v/>
      </c>
      <c r="Y685" s="9" t="str">
        <f t="shared" si="97"/>
        <v/>
      </c>
      <c r="Z685" s="9" t="str">
        <f t="shared" si="98"/>
        <v/>
      </c>
    </row>
    <row r="686" spans="1:26" x14ac:dyDescent="0.25">
      <c r="A686" s="24"/>
      <c r="B686" s="135"/>
      <c r="C686" s="136"/>
      <c r="D686" s="137"/>
      <c r="E686" s="138"/>
      <c r="F686" s="139"/>
      <c r="G686" s="140"/>
      <c r="H686" s="141"/>
      <c r="I686" s="118"/>
      <c r="J686" s="150" t="str">
        <f t="shared" si="90"/>
        <v/>
      </c>
      <c r="K686" s="24"/>
      <c r="M686" s="11" t="b">
        <f t="shared" si="91"/>
        <v>0</v>
      </c>
      <c r="N686" s="9" t="str">
        <f t="shared" si="92"/>
        <v/>
      </c>
      <c r="O686" s="9" t="str">
        <f t="shared" si="93"/>
        <v/>
      </c>
      <c r="P686" s="9" t="str">
        <f t="shared" si="94"/>
        <v/>
      </c>
      <c r="R686" s="9">
        <v>678</v>
      </c>
      <c r="T686" s="9" t="str">
        <f t="shared" si="95"/>
        <v/>
      </c>
      <c r="V686" s="9" t="str">
        <f t="shared" si="96"/>
        <v/>
      </c>
      <c r="X686" s="9" t="str">
        <f>IF(COUNTIF('Required Materials'!$BE$4:$CH$43, $B686)&gt;0, $B686, "")</f>
        <v/>
      </c>
      <c r="Y686" s="9" t="str">
        <f t="shared" si="97"/>
        <v/>
      </c>
      <c r="Z686" s="9" t="str">
        <f t="shared" si="98"/>
        <v/>
      </c>
    </row>
    <row r="687" spans="1:26" x14ac:dyDescent="0.25">
      <c r="A687" s="24"/>
      <c r="B687" s="135"/>
      <c r="C687" s="136"/>
      <c r="D687" s="137"/>
      <c r="E687" s="138"/>
      <c r="F687" s="139"/>
      <c r="G687" s="140"/>
      <c r="H687" s="141"/>
      <c r="I687" s="118"/>
      <c r="J687" s="150" t="str">
        <f t="shared" si="90"/>
        <v/>
      </c>
      <c r="K687" s="24"/>
      <c r="M687" s="11" t="b">
        <f t="shared" si="91"/>
        <v>0</v>
      </c>
      <c r="N687" s="9" t="str">
        <f t="shared" si="92"/>
        <v/>
      </c>
      <c r="O687" s="9" t="str">
        <f t="shared" si="93"/>
        <v/>
      </c>
      <c r="P687" s="9" t="str">
        <f t="shared" si="94"/>
        <v/>
      </c>
      <c r="R687" s="9">
        <v>679</v>
      </c>
      <c r="T687" s="9" t="str">
        <f t="shared" si="95"/>
        <v/>
      </c>
      <c r="V687" s="9" t="str">
        <f t="shared" si="96"/>
        <v/>
      </c>
      <c r="X687" s="9" t="str">
        <f>IF(COUNTIF('Required Materials'!$BE$4:$CH$43, $B687)&gt;0, $B687, "")</f>
        <v/>
      </c>
      <c r="Y687" s="9" t="str">
        <f t="shared" si="97"/>
        <v/>
      </c>
      <c r="Z687" s="9" t="str">
        <f t="shared" si="98"/>
        <v/>
      </c>
    </row>
    <row r="688" spans="1:26" x14ac:dyDescent="0.25">
      <c r="A688" s="24"/>
      <c r="B688" s="135"/>
      <c r="C688" s="136"/>
      <c r="D688" s="137"/>
      <c r="E688" s="138"/>
      <c r="F688" s="139"/>
      <c r="G688" s="140"/>
      <c r="H688" s="141"/>
      <c r="I688" s="118"/>
      <c r="J688" s="150" t="str">
        <f t="shared" si="90"/>
        <v/>
      </c>
      <c r="K688" s="24"/>
      <c r="M688" s="11" t="b">
        <f t="shared" si="91"/>
        <v>0</v>
      </c>
      <c r="N688" s="9" t="str">
        <f t="shared" si="92"/>
        <v/>
      </c>
      <c r="O688" s="9" t="str">
        <f t="shared" si="93"/>
        <v/>
      </c>
      <c r="P688" s="9" t="str">
        <f t="shared" si="94"/>
        <v/>
      </c>
      <c r="R688" s="9">
        <v>680</v>
      </c>
      <c r="T688" s="9" t="str">
        <f t="shared" si="95"/>
        <v/>
      </c>
      <c r="V688" s="9" t="str">
        <f t="shared" si="96"/>
        <v/>
      </c>
      <c r="X688" s="9" t="str">
        <f>IF(COUNTIF('Required Materials'!$BE$4:$CH$43, $B688)&gt;0, $B688, "")</f>
        <v/>
      </c>
      <c r="Y688" s="9" t="str">
        <f t="shared" si="97"/>
        <v/>
      </c>
      <c r="Z688" s="9" t="str">
        <f t="shared" si="98"/>
        <v/>
      </c>
    </row>
    <row r="689" spans="1:26" x14ac:dyDescent="0.25">
      <c r="A689" s="24"/>
      <c r="B689" s="135"/>
      <c r="C689" s="136"/>
      <c r="D689" s="137"/>
      <c r="E689" s="138"/>
      <c r="F689" s="139"/>
      <c r="G689" s="140"/>
      <c r="H689" s="141"/>
      <c r="I689" s="118"/>
      <c r="J689" s="150" t="str">
        <f t="shared" si="90"/>
        <v/>
      </c>
      <c r="K689" s="24"/>
      <c r="M689" s="11" t="b">
        <f t="shared" si="91"/>
        <v>0</v>
      </c>
      <c r="N689" s="9" t="str">
        <f t="shared" si="92"/>
        <v/>
      </c>
      <c r="O689" s="9" t="str">
        <f t="shared" si="93"/>
        <v/>
      </c>
      <c r="P689" s="9" t="str">
        <f t="shared" si="94"/>
        <v/>
      </c>
      <c r="R689" s="9">
        <v>681</v>
      </c>
      <c r="T689" s="9" t="str">
        <f t="shared" si="95"/>
        <v/>
      </c>
      <c r="V689" s="9" t="str">
        <f t="shared" si="96"/>
        <v/>
      </c>
      <c r="X689" s="9" t="str">
        <f>IF(COUNTIF('Required Materials'!$BE$4:$CH$43, $B689)&gt;0, $B689, "")</f>
        <v/>
      </c>
      <c r="Y689" s="9" t="str">
        <f t="shared" si="97"/>
        <v/>
      </c>
      <c r="Z689" s="9" t="str">
        <f t="shared" si="98"/>
        <v/>
      </c>
    </row>
    <row r="690" spans="1:26" x14ac:dyDescent="0.25">
      <c r="A690" s="24"/>
      <c r="B690" s="135"/>
      <c r="C690" s="136"/>
      <c r="D690" s="137"/>
      <c r="E690" s="138"/>
      <c r="F690" s="139"/>
      <c r="G690" s="140"/>
      <c r="H690" s="141"/>
      <c r="I690" s="118"/>
      <c r="J690" s="150" t="str">
        <f t="shared" si="90"/>
        <v/>
      </c>
      <c r="K690" s="24"/>
      <c r="M690" s="11" t="b">
        <f t="shared" si="91"/>
        <v>0</v>
      </c>
      <c r="N690" s="9" t="str">
        <f t="shared" si="92"/>
        <v/>
      </c>
      <c r="O690" s="9" t="str">
        <f t="shared" si="93"/>
        <v/>
      </c>
      <c r="P690" s="9" t="str">
        <f t="shared" si="94"/>
        <v/>
      </c>
      <c r="R690" s="9">
        <v>682</v>
      </c>
      <c r="T690" s="9" t="str">
        <f t="shared" si="95"/>
        <v/>
      </c>
      <c r="V690" s="9" t="str">
        <f t="shared" si="96"/>
        <v/>
      </c>
      <c r="X690" s="9" t="str">
        <f>IF(COUNTIF('Required Materials'!$BE$4:$CH$43, $B690)&gt;0, $B690, "")</f>
        <v/>
      </c>
      <c r="Y690" s="9" t="str">
        <f t="shared" si="97"/>
        <v/>
      </c>
      <c r="Z690" s="9" t="str">
        <f t="shared" si="98"/>
        <v/>
      </c>
    </row>
    <row r="691" spans="1:26" x14ac:dyDescent="0.25">
      <c r="A691" s="24"/>
      <c r="B691" s="135"/>
      <c r="C691" s="136"/>
      <c r="D691" s="137"/>
      <c r="E691" s="138"/>
      <c r="F691" s="139"/>
      <c r="G691" s="140"/>
      <c r="H691" s="141"/>
      <c r="I691" s="118"/>
      <c r="J691" s="150" t="str">
        <f t="shared" si="90"/>
        <v/>
      </c>
      <c r="K691" s="24"/>
      <c r="M691" s="11" t="b">
        <f t="shared" si="91"/>
        <v>0</v>
      </c>
      <c r="N691" s="9" t="str">
        <f t="shared" si="92"/>
        <v/>
      </c>
      <c r="O691" s="9" t="str">
        <f t="shared" si="93"/>
        <v/>
      </c>
      <c r="P691" s="9" t="str">
        <f t="shared" si="94"/>
        <v/>
      </c>
      <c r="R691" s="9">
        <v>683</v>
      </c>
      <c r="T691" s="9" t="str">
        <f t="shared" si="95"/>
        <v/>
      </c>
      <c r="V691" s="9" t="str">
        <f t="shared" si="96"/>
        <v/>
      </c>
      <c r="X691" s="9" t="str">
        <f>IF(COUNTIF('Required Materials'!$BE$4:$CH$43, $B691)&gt;0, $B691, "")</f>
        <v/>
      </c>
      <c r="Y691" s="9" t="str">
        <f t="shared" si="97"/>
        <v/>
      </c>
      <c r="Z691" s="9" t="str">
        <f t="shared" si="98"/>
        <v/>
      </c>
    </row>
    <row r="692" spans="1:26" x14ac:dyDescent="0.25">
      <c r="A692" s="24"/>
      <c r="B692" s="135"/>
      <c r="C692" s="136"/>
      <c r="D692" s="137"/>
      <c r="E692" s="138"/>
      <c r="F692" s="139"/>
      <c r="G692" s="140"/>
      <c r="H692" s="141"/>
      <c r="I692" s="118"/>
      <c r="J692" s="150" t="str">
        <f t="shared" si="90"/>
        <v/>
      </c>
      <c r="K692" s="24"/>
      <c r="M692" s="11" t="b">
        <f t="shared" si="91"/>
        <v>0</v>
      </c>
      <c r="N692" s="9" t="str">
        <f t="shared" si="92"/>
        <v/>
      </c>
      <c r="O692" s="9" t="str">
        <f t="shared" si="93"/>
        <v/>
      </c>
      <c r="P692" s="9" t="str">
        <f t="shared" si="94"/>
        <v/>
      </c>
      <c r="R692" s="9">
        <v>684</v>
      </c>
      <c r="T692" s="9" t="str">
        <f t="shared" si="95"/>
        <v/>
      </c>
      <c r="V692" s="9" t="str">
        <f t="shared" si="96"/>
        <v/>
      </c>
      <c r="X692" s="9" t="str">
        <f>IF(COUNTIF('Required Materials'!$BE$4:$CH$43, $B692)&gt;0, $B692, "")</f>
        <v/>
      </c>
      <c r="Y692" s="9" t="str">
        <f t="shared" si="97"/>
        <v/>
      </c>
      <c r="Z692" s="9" t="str">
        <f t="shared" si="98"/>
        <v/>
      </c>
    </row>
    <row r="693" spans="1:26" x14ac:dyDescent="0.25">
      <c r="A693" s="24"/>
      <c r="B693" s="135"/>
      <c r="C693" s="136"/>
      <c r="D693" s="137"/>
      <c r="E693" s="138"/>
      <c r="F693" s="139"/>
      <c r="G693" s="140"/>
      <c r="H693" s="141"/>
      <c r="I693" s="118"/>
      <c r="J693" s="150" t="str">
        <f t="shared" si="90"/>
        <v/>
      </c>
      <c r="K693" s="24"/>
      <c r="M693" s="11" t="b">
        <f t="shared" si="91"/>
        <v>0</v>
      </c>
      <c r="N693" s="9" t="str">
        <f t="shared" si="92"/>
        <v/>
      </c>
      <c r="O693" s="9" t="str">
        <f t="shared" si="93"/>
        <v/>
      </c>
      <c r="P693" s="9" t="str">
        <f t="shared" si="94"/>
        <v/>
      </c>
      <c r="R693" s="9">
        <v>685</v>
      </c>
      <c r="T693" s="9" t="str">
        <f t="shared" si="95"/>
        <v/>
      </c>
      <c r="V693" s="9" t="str">
        <f t="shared" si="96"/>
        <v/>
      </c>
      <c r="X693" s="9" t="str">
        <f>IF(COUNTIF('Required Materials'!$BE$4:$CH$43, $B693)&gt;0, $B693, "")</f>
        <v/>
      </c>
      <c r="Y693" s="9" t="str">
        <f t="shared" si="97"/>
        <v/>
      </c>
      <c r="Z693" s="9" t="str">
        <f t="shared" si="98"/>
        <v/>
      </c>
    </row>
    <row r="694" spans="1:26" x14ac:dyDescent="0.25">
      <c r="A694" s="24"/>
      <c r="B694" s="135"/>
      <c r="C694" s="136"/>
      <c r="D694" s="137"/>
      <c r="E694" s="138"/>
      <c r="F694" s="139"/>
      <c r="G694" s="140"/>
      <c r="H694" s="141"/>
      <c r="I694" s="118"/>
      <c r="J694" s="150" t="str">
        <f t="shared" si="90"/>
        <v/>
      </c>
      <c r="K694" s="24"/>
      <c r="M694" s="11" t="b">
        <f t="shared" si="91"/>
        <v>0</v>
      </c>
      <c r="N694" s="9" t="str">
        <f t="shared" si="92"/>
        <v/>
      </c>
      <c r="O694" s="9" t="str">
        <f t="shared" si="93"/>
        <v/>
      </c>
      <c r="P694" s="9" t="str">
        <f t="shared" si="94"/>
        <v/>
      </c>
      <c r="R694" s="9">
        <v>686</v>
      </c>
      <c r="T694" s="9" t="str">
        <f t="shared" si="95"/>
        <v/>
      </c>
      <c r="V694" s="9" t="str">
        <f t="shared" si="96"/>
        <v/>
      </c>
      <c r="X694" s="9" t="str">
        <f>IF(COUNTIF('Required Materials'!$BE$4:$CH$43, $B694)&gt;0, $B694, "")</f>
        <v/>
      </c>
      <c r="Y694" s="9" t="str">
        <f t="shared" si="97"/>
        <v/>
      </c>
      <c r="Z694" s="9" t="str">
        <f t="shared" si="98"/>
        <v/>
      </c>
    </row>
    <row r="695" spans="1:26" x14ac:dyDescent="0.25">
      <c r="A695" s="24"/>
      <c r="B695" s="135"/>
      <c r="C695" s="136"/>
      <c r="D695" s="137"/>
      <c r="E695" s="138"/>
      <c r="F695" s="139"/>
      <c r="G695" s="140"/>
      <c r="H695" s="141"/>
      <c r="I695" s="118"/>
      <c r="J695" s="150" t="str">
        <f t="shared" si="90"/>
        <v/>
      </c>
      <c r="K695" s="24"/>
      <c r="M695" s="11" t="b">
        <f t="shared" si="91"/>
        <v>0</v>
      </c>
      <c r="N695" s="9" t="str">
        <f t="shared" si="92"/>
        <v/>
      </c>
      <c r="O695" s="9" t="str">
        <f t="shared" si="93"/>
        <v/>
      </c>
      <c r="P695" s="9" t="str">
        <f t="shared" si="94"/>
        <v/>
      </c>
      <c r="R695" s="9">
        <v>687</v>
      </c>
      <c r="T695" s="9" t="str">
        <f t="shared" si="95"/>
        <v/>
      </c>
      <c r="V695" s="9" t="str">
        <f t="shared" si="96"/>
        <v/>
      </c>
      <c r="X695" s="9" t="str">
        <f>IF(COUNTIF('Required Materials'!$BE$4:$CH$43, $B695)&gt;0, $B695, "")</f>
        <v/>
      </c>
      <c r="Y695" s="9" t="str">
        <f t="shared" si="97"/>
        <v/>
      </c>
      <c r="Z695" s="9" t="str">
        <f t="shared" si="98"/>
        <v/>
      </c>
    </row>
    <row r="696" spans="1:26" x14ac:dyDescent="0.25">
      <c r="A696" s="24"/>
      <c r="B696" s="135"/>
      <c r="C696" s="136"/>
      <c r="D696" s="137"/>
      <c r="E696" s="138"/>
      <c r="F696" s="139"/>
      <c r="G696" s="140"/>
      <c r="H696" s="141"/>
      <c r="I696" s="118"/>
      <c r="J696" s="150" t="str">
        <f t="shared" si="90"/>
        <v/>
      </c>
      <c r="K696" s="24"/>
      <c r="M696" s="11" t="b">
        <f t="shared" si="91"/>
        <v>0</v>
      </c>
      <c r="N696" s="9" t="str">
        <f t="shared" si="92"/>
        <v/>
      </c>
      <c r="O696" s="9" t="str">
        <f t="shared" si="93"/>
        <v/>
      </c>
      <c r="P696" s="9" t="str">
        <f t="shared" si="94"/>
        <v/>
      </c>
      <c r="R696" s="9">
        <v>688</v>
      </c>
      <c r="T696" s="9" t="str">
        <f t="shared" si="95"/>
        <v/>
      </c>
      <c r="V696" s="9" t="str">
        <f t="shared" si="96"/>
        <v/>
      </c>
      <c r="X696" s="9" t="str">
        <f>IF(COUNTIF('Required Materials'!$BE$4:$CH$43, $B696)&gt;0, $B696, "")</f>
        <v/>
      </c>
      <c r="Y696" s="9" t="str">
        <f t="shared" si="97"/>
        <v/>
      </c>
      <c r="Z696" s="9" t="str">
        <f t="shared" si="98"/>
        <v/>
      </c>
    </row>
    <row r="697" spans="1:26" x14ac:dyDescent="0.25">
      <c r="A697" s="24"/>
      <c r="B697" s="135"/>
      <c r="C697" s="136"/>
      <c r="D697" s="137"/>
      <c r="E697" s="138"/>
      <c r="F697" s="139"/>
      <c r="G697" s="140"/>
      <c r="H697" s="141"/>
      <c r="I697" s="118"/>
      <c r="J697" s="150" t="str">
        <f t="shared" si="90"/>
        <v/>
      </c>
      <c r="K697" s="24"/>
      <c r="M697" s="11" t="b">
        <f t="shared" si="91"/>
        <v>0</v>
      </c>
      <c r="N697" s="9" t="str">
        <f t="shared" si="92"/>
        <v/>
      </c>
      <c r="O697" s="9" t="str">
        <f t="shared" si="93"/>
        <v/>
      </c>
      <c r="P697" s="9" t="str">
        <f t="shared" si="94"/>
        <v/>
      </c>
      <c r="R697" s="9">
        <v>689</v>
      </c>
      <c r="T697" s="9" t="str">
        <f t="shared" si="95"/>
        <v/>
      </c>
      <c r="V697" s="9" t="str">
        <f t="shared" si="96"/>
        <v/>
      </c>
      <c r="X697" s="9" t="str">
        <f>IF(COUNTIF('Required Materials'!$BE$4:$CH$43, $B697)&gt;0, $B697, "")</f>
        <v/>
      </c>
      <c r="Y697" s="9" t="str">
        <f t="shared" si="97"/>
        <v/>
      </c>
      <c r="Z697" s="9" t="str">
        <f t="shared" si="98"/>
        <v/>
      </c>
    </row>
    <row r="698" spans="1:26" x14ac:dyDescent="0.25">
      <c r="A698" s="24"/>
      <c r="B698" s="135"/>
      <c r="C698" s="136"/>
      <c r="D698" s="137"/>
      <c r="E698" s="138"/>
      <c r="F698" s="139"/>
      <c r="G698" s="140"/>
      <c r="H698" s="141"/>
      <c r="I698" s="118"/>
      <c r="J698" s="150" t="str">
        <f t="shared" si="90"/>
        <v/>
      </c>
      <c r="K698" s="24"/>
      <c r="M698" s="11" t="b">
        <f t="shared" si="91"/>
        <v>0</v>
      </c>
      <c r="N698" s="9" t="str">
        <f t="shared" si="92"/>
        <v/>
      </c>
      <c r="O698" s="9" t="str">
        <f t="shared" si="93"/>
        <v/>
      </c>
      <c r="P698" s="9" t="str">
        <f t="shared" si="94"/>
        <v/>
      </c>
      <c r="R698" s="9">
        <v>690</v>
      </c>
      <c r="T698" s="9" t="str">
        <f t="shared" si="95"/>
        <v/>
      </c>
      <c r="V698" s="9" t="str">
        <f t="shared" si="96"/>
        <v/>
      </c>
      <c r="X698" s="9" t="str">
        <f>IF(COUNTIF('Required Materials'!$BE$4:$CH$43, $B698)&gt;0, $B698, "")</f>
        <v/>
      </c>
      <c r="Y698" s="9" t="str">
        <f t="shared" si="97"/>
        <v/>
      </c>
      <c r="Z698" s="9" t="str">
        <f t="shared" si="98"/>
        <v/>
      </c>
    </row>
    <row r="699" spans="1:26" x14ac:dyDescent="0.25">
      <c r="A699" s="24"/>
      <c r="B699" s="135"/>
      <c r="C699" s="136"/>
      <c r="D699" s="137"/>
      <c r="E699" s="138"/>
      <c r="F699" s="139"/>
      <c r="G699" s="140"/>
      <c r="H699" s="141"/>
      <c r="I699" s="118"/>
      <c r="J699" s="150" t="str">
        <f t="shared" si="90"/>
        <v/>
      </c>
      <c r="K699" s="24"/>
      <c r="M699" s="11" t="b">
        <f t="shared" si="91"/>
        <v>0</v>
      </c>
      <c r="N699" s="9" t="str">
        <f t="shared" si="92"/>
        <v/>
      </c>
      <c r="O699" s="9" t="str">
        <f t="shared" si="93"/>
        <v/>
      </c>
      <c r="P699" s="9" t="str">
        <f t="shared" si="94"/>
        <v/>
      </c>
      <c r="R699" s="9">
        <v>691</v>
      </c>
      <c r="T699" s="9" t="str">
        <f t="shared" si="95"/>
        <v/>
      </c>
      <c r="V699" s="9" t="str">
        <f t="shared" si="96"/>
        <v/>
      </c>
      <c r="X699" s="9" t="str">
        <f>IF(COUNTIF('Required Materials'!$BE$4:$CH$43, $B699)&gt;0, $B699, "")</f>
        <v/>
      </c>
      <c r="Y699" s="9" t="str">
        <f t="shared" si="97"/>
        <v/>
      </c>
      <c r="Z699" s="9" t="str">
        <f t="shared" si="98"/>
        <v/>
      </c>
    </row>
    <row r="700" spans="1:26" x14ac:dyDescent="0.25">
      <c r="A700" s="24"/>
      <c r="B700" s="135"/>
      <c r="C700" s="136"/>
      <c r="D700" s="137"/>
      <c r="E700" s="138"/>
      <c r="F700" s="139"/>
      <c r="G700" s="140"/>
      <c r="H700" s="141"/>
      <c r="I700" s="118"/>
      <c r="J700" s="150" t="str">
        <f t="shared" si="90"/>
        <v/>
      </c>
      <c r="K700" s="24"/>
      <c r="M700" s="11" t="b">
        <f t="shared" si="91"/>
        <v>0</v>
      </c>
      <c r="N700" s="9" t="str">
        <f t="shared" si="92"/>
        <v/>
      </c>
      <c r="O700" s="9" t="str">
        <f t="shared" si="93"/>
        <v/>
      </c>
      <c r="P700" s="9" t="str">
        <f t="shared" si="94"/>
        <v/>
      </c>
      <c r="R700" s="9">
        <v>692</v>
      </c>
      <c r="T700" s="9" t="str">
        <f t="shared" si="95"/>
        <v/>
      </c>
      <c r="V700" s="9" t="str">
        <f t="shared" si="96"/>
        <v/>
      </c>
      <c r="X700" s="9" t="str">
        <f>IF(COUNTIF('Required Materials'!$BE$4:$CH$43, $B700)&gt;0, $B700, "")</f>
        <v/>
      </c>
      <c r="Y700" s="9" t="str">
        <f t="shared" si="97"/>
        <v/>
      </c>
      <c r="Z700" s="9" t="str">
        <f t="shared" si="98"/>
        <v/>
      </c>
    </row>
    <row r="701" spans="1:26" x14ac:dyDescent="0.25">
      <c r="A701" s="24"/>
      <c r="B701" s="135"/>
      <c r="C701" s="136"/>
      <c r="D701" s="137"/>
      <c r="E701" s="138"/>
      <c r="F701" s="139"/>
      <c r="G701" s="140"/>
      <c r="H701" s="141"/>
      <c r="I701" s="118"/>
      <c r="J701" s="150" t="str">
        <f t="shared" si="90"/>
        <v/>
      </c>
      <c r="K701" s="24"/>
      <c r="M701" s="11" t="b">
        <f t="shared" si="91"/>
        <v>0</v>
      </c>
      <c r="N701" s="9" t="str">
        <f t="shared" si="92"/>
        <v/>
      </c>
      <c r="O701" s="9" t="str">
        <f t="shared" si="93"/>
        <v/>
      </c>
      <c r="P701" s="9" t="str">
        <f t="shared" si="94"/>
        <v/>
      </c>
      <c r="R701" s="9">
        <v>693</v>
      </c>
      <c r="T701" s="9" t="str">
        <f t="shared" si="95"/>
        <v/>
      </c>
      <c r="V701" s="9" t="str">
        <f t="shared" si="96"/>
        <v/>
      </c>
      <c r="X701" s="9" t="str">
        <f>IF(COUNTIF('Required Materials'!$BE$4:$CH$43, $B701)&gt;0, $B701, "")</f>
        <v/>
      </c>
      <c r="Y701" s="9" t="str">
        <f t="shared" si="97"/>
        <v/>
      </c>
      <c r="Z701" s="9" t="str">
        <f t="shared" si="98"/>
        <v/>
      </c>
    </row>
    <row r="702" spans="1:26" x14ac:dyDescent="0.25">
      <c r="A702" s="24"/>
      <c r="B702" s="135"/>
      <c r="C702" s="136"/>
      <c r="D702" s="137"/>
      <c r="E702" s="138"/>
      <c r="F702" s="139"/>
      <c r="G702" s="140"/>
      <c r="H702" s="141"/>
      <c r="I702" s="118"/>
      <c r="J702" s="150" t="str">
        <f t="shared" si="90"/>
        <v/>
      </c>
      <c r="K702" s="24"/>
      <c r="M702" s="11" t="b">
        <f t="shared" si="91"/>
        <v>0</v>
      </c>
      <c r="N702" s="9" t="str">
        <f t="shared" si="92"/>
        <v/>
      </c>
      <c r="O702" s="9" t="str">
        <f t="shared" si="93"/>
        <v/>
      </c>
      <c r="P702" s="9" t="str">
        <f t="shared" si="94"/>
        <v/>
      </c>
      <c r="R702" s="9">
        <v>694</v>
      </c>
      <c r="T702" s="9" t="str">
        <f t="shared" si="95"/>
        <v/>
      </c>
      <c r="V702" s="9" t="str">
        <f t="shared" si="96"/>
        <v/>
      </c>
      <c r="X702" s="9" t="str">
        <f>IF(COUNTIF('Required Materials'!$BE$4:$CH$43, $B702)&gt;0, $B702, "")</f>
        <v/>
      </c>
      <c r="Y702" s="9" t="str">
        <f t="shared" si="97"/>
        <v/>
      </c>
      <c r="Z702" s="9" t="str">
        <f t="shared" si="98"/>
        <v/>
      </c>
    </row>
    <row r="703" spans="1:26" x14ac:dyDescent="0.25">
      <c r="A703" s="24"/>
      <c r="B703" s="135"/>
      <c r="C703" s="136"/>
      <c r="D703" s="137"/>
      <c r="E703" s="138"/>
      <c r="F703" s="139"/>
      <c r="G703" s="140"/>
      <c r="H703" s="141"/>
      <c r="I703" s="118"/>
      <c r="J703" s="150" t="str">
        <f t="shared" si="90"/>
        <v/>
      </c>
      <c r="K703" s="24"/>
      <c r="M703" s="11" t="b">
        <f t="shared" si="91"/>
        <v>0</v>
      </c>
      <c r="N703" s="9" t="str">
        <f t="shared" si="92"/>
        <v/>
      </c>
      <c r="O703" s="9" t="str">
        <f t="shared" si="93"/>
        <v/>
      </c>
      <c r="P703" s="9" t="str">
        <f t="shared" si="94"/>
        <v/>
      </c>
      <c r="R703" s="9">
        <v>695</v>
      </c>
      <c r="T703" s="9" t="str">
        <f t="shared" si="95"/>
        <v/>
      </c>
      <c r="V703" s="9" t="str">
        <f t="shared" si="96"/>
        <v/>
      </c>
      <c r="X703" s="9" t="str">
        <f>IF(COUNTIF('Required Materials'!$BE$4:$CH$43, $B703)&gt;0, $B703, "")</f>
        <v/>
      </c>
      <c r="Y703" s="9" t="str">
        <f t="shared" si="97"/>
        <v/>
      </c>
      <c r="Z703" s="9" t="str">
        <f t="shared" si="98"/>
        <v/>
      </c>
    </row>
    <row r="704" spans="1:26" x14ac:dyDescent="0.25">
      <c r="A704" s="24"/>
      <c r="B704" s="135"/>
      <c r="C704" s="136"/>
      <c r="D704" s="137"/>
      <c r="E704" s="138"/>
      <c r="F704" s="139"/>
      <c r="G704" s="140"/>
      <c r="H704" s="141"/>
      <c r="I704" s="118"/>
      <c r="J704" s="150" t="str">
        <f t="shared" si="90"/>
        <v/>
      </c>
      <c r="K704" s="24"/>
      <c r="M704" s="11" t="b">
        <f t="shared" si="91"/>
        <v>0</v>
      </c>
      <c r="N704" s="9" t="str">
        <f t="shared" si="92"/>
        <v/>
      </c>
      <c r="O704" s="9" t="str">
        <f t="shared" si="93"/>
        <v/>
      </c>
      <c r="P704" s="9" t="str">
        <f t="shared" si="94"/>
        <v/>
      </c>
      <c r="R704" s="9">
        <v>696</v>
      </c>
      <c r="T704" s="9" t="str">
        <f t="shared" si="95"/>
        <v/>
      </c>
      <c r="V704" s="9" t="str">
        <f t="shared" si="96"/>
        <v/>
      </c>
      <c r="X704" s="9" t="str">
        <f>IF(COUNTIF('Required Materials'!$BE$4:$CH$43, $B704)&gt;0, $B704, "")</f>
        <v/>
      </c>
      <c r="Y704" s="9" t="str">
        <f t="shared" si="97"/>
        <v/>
      </c>
      <c r="Z704" s="9" t="str">
        <f t="shared" si="98"/>
        <v/>
      </c>
    </row>
    <row r="705" spans="1:26" x14ac:dyDescent="0.25">
      <c r="A705" s="24"/>
      <c r="B705" s="135"/>
      <c r="C705" s="136"/>
      <c r="D705" s="137"/>
      <c r="E705" s="138"/>
      <c r="F705" s="139"/>
      <c r="G705" s="140"/>
      <c r="H705" s="141"/>
      <c r="I705" s="118"/>
      <c r="J705" s="150" t="str">
        <f t="shared" si="90"/>
        <v/>
      </c>
      <c r="K705" s="24"/>
      <c r="M705" s="11" t="b">
        <f t="shared" si="91"/>
        <v>0</v>
      </c>
      <c r="N705" s="9" t="str">
        <f t="shared" si="92"/>
        <v/>
      </c>
      <c r="O705" s="9" t="str">
        <f t="shared" si="93"/>
        <v/>
      </c>
      <c r="P705" s="9" t="str">
        <f t="shared" si="94"/>
        <v/>
      </c>
      <c r="R705" s="9">
        <v>697</v>
      </c>
      <c r="T705" s="9" t="str">
        <f t="shared" si="95"/>
        <v/>
      </c>
      <c r="V705" s="9" t="str">
        <f t="shared" si="96"/>
        <v/>
      </c>
      <c r="X705" s="9" t="str">
        <f>IF(COUNTIF('Required Materials'!$BE$4:$CH$43, $B705)&gt;0, $B705, "")</f>
        <v/>
      </c>
      <c r="Y705" s="9" t="str">
        <f t="shared" si="97"/>
        <v/>
      </c>
      <c r="Z705" s="9" t="str">
        <f t="shared" si="98"/>
        <v/>
      </c>
    </row>
    <row r="706" spans="1:26" x14ac:dyDescent="0.25">
      <c r="A706" s="24"/>
      <c r="B706" s="135"/>
      <c r="C706" s="136"/>
      <c r="D706" s="137"/>
      <c r="E706" s="138"/>
      <c r="F706" s="139"/>
      <c r="G706" s="140"/>
      <c r="H706" s="141"/>
      <c r="I706" s="118"/>
      <c r="J706" s="150" t="str">
        <f t="shared" si="90"/>
        <v/>
      </c>
      <c r="K706" s="24"/>
      <c r="M706" s="11" t="b">
        <f t="shared" si="91"/>
        <v>0</v>
      </c>
      <c r="N706" s="9" t="str">
        <f t="shared" si="92"/>
        <v/>
      </c>
      <c r="O706" s="9" t="str">
        <f t="shared" si="93"/>
        <v/>
      </c>
      <c r="P706" s="9" t="str">
        <f t="shared" si="94"/>
        <v/>
      </c>
      <c r="R706" s="9">
        <v>698</v>
      </c>
      <c r="T706" s="9" t="str">
        <f t="shared" si="95"/>
        <v/>
      </c>
      <c r="V706" s="9" t="str">
        <f t="shared" si="96"/>
        <v/>
      </c>
      <c r="X706" s="9" t="str">
        <f>IF(COUNTIF('Required Materials'!$BE$4:$CH$43, $B706)&gt;0, $B706, "")</f>
        <v/>
      </c>
      <c r="Y706" s="9" t="str">
        <f t="shared" si="97"/>
        <v/>
      </c>
      <c r="Z706" s="9" t="str">
        <f t="shared" si="98"/>
        <v/>
      </c>
    </row>
    <row r="707" spans="1:26" x14ac:dyDescent="0.25">
      <c r="A707" s="24"/>
      <c r="B707" s="135"/>
      <c r="C707" s="136"/>
      <c r="D707" s="137"/>
      <c r="E707" s="138"/>
      <c r="F707" s="139"/>
      <c r="G707" s="140"/>
      <c r="H707" s="141"/>
      <c r="I707" s="118"/>
      <c r="J707" s="150" t="str">
        <f t="shared" si="90"/>
        <v/>
      </c>
      <c r="K707" s="24"/>
      <c r="M707" s="11" t="b">
        <f t="shared" si="91"/>
        <v>0</v>
      </c>
      <c r="N707" s="9" t="str">
        <f t="shared" si="92"/>
        <v/>
      </c>
      <c r="O707" s="9" t="str">
        <f t="shared" si="93"/>
        <v/>
      </c>
      <c r="P707" s="9" t="str">
        <f t="shared" si="94"/>
        <v/>
      </c>
      <c r="R707" s="9">
        <v>699</v>
      </c>
      <c r="T707" s="9" t="str">
        <f t="shared" si="95"/>
        <v/>
      </c>
      <c r="V707" s="9" t="str">
        <f t="shared" si="96"/>
        <v/>
      </c>
      <c r="X707" s="9" t="str">
        <f>IF(COUNTIF('Required Materials'!$BE$4:$CH$43, $B707)&gt;0, $B707, "")</f>
        <v/>
      </c>
      <c r="Y707" s="9" t="str">
        <f t="shared" si="97"/>
        <v/>
      </c>
      <c r="Z707" s="9" t="str">
        <f t="shared" si="98"/>
        <v/>
      </c>
    </row>
    <row r="708" spans="1:26" x14ac:dyDescent="0.25">
      <c r="A708" s="24"/>
      <c r="B708" s="135"/>
      <c r="C708" s="136"/>
      <c r="D708" s="137"/>
      <c r="E708" s="138"/>
      <c r="F708" s="139"/>
      <c r="G708" s="140"/>
      <c r="H708" s="141"/>
      <c r="I708" s="118"/>
      <c r="J708" s="150" t="str">
        <f t="shared" si="90"/>
        <v/>
      </c>
      <c r="K708" s="24"/>
      <c r="M708" s="11" t="b">
        <f t="shared" si="91"/>
        <v>0</v>
      </c>
      <c r="N708" s="9" t="str">
        <f t="shared" si="92"/>
        <v/>
      </c>
      <c r="O708" s="9" t="str">
        <f t="shared" si="93"/>
        <v/>
      </c>
      <c r="P708" s="9" t="str">
        <f t="shared" si="94"/>
        <v/>
      </c>
      <c r="R708" s="9">
        <v>700</v>
      </c>
      <c r="T708" s="9" t="str">
        <f t="shared" si="95"/>
        <v/>
      </c>
      <c r="V708" s="9" t="str">
        <f t="shared" si="96"/>
        <v/>
      </c>
      <c r="X708" s="9" t="str">
        <f>IF(COUNTIF('Required Materials'!$BE$4:$CH$43, $B708)&gt;0, $B708, "")</f>
        <v/>
      </c>
      <c r="Y708" s="9" t="str">
        <f t="shared" si="97"/>
        <v/>
      </c>
      <c r="Z708" s="9" t="str">
        <f t="shared" si="98"/>
        <v/>
      </c>
    </row>
    <row r="709" spans="1:26" x14ac:dyDescent="0.25">
      <c r="A709" s="24"/>
      <c r="B709" s="135"/>
      <c r="C709" s="136"/>
      <c r="D709" s="137"/>
      <c r="E709" s="138"/>
      <c r="F709" s="139"/>
      <c r="G709" s="140"/>
      <c r="H709" s="141"/>
      <c r="I709" s="118"/>
      <c r="J709" s="150" t="str">
        <f t="shared" si="90"/>
        <v/>
      </c>
      <c r="K709" s="24"/>
      <c r="M709" s="11" t="b">
        <f t="shared" si="91"/>
        <v>0</v>
      </c>
      <c r="N709" s="9" t="str">
        <f t="shared" si="92"/>
        <v/>
      </c>
      <c r="O709" s="9" t="str">
        <f t="shared" si="93"/>
        <v/>
      </c>
      <c r="P709" s="9" t="str">
        <f t="shared" si="94"/>
        <v/>
      </c>
      <c r="R709" s="9">
        <v>701</v>
      </c>
      <c r="T709" s="9" t="str">
        <f t="shared" si="95"/>
        <v/>
      </c>
      <c r="V709" s="9" t="str">
        <f t="shared" si="96"/>
        <v/>
      </c>
      <c r="X709" s="9" t="str">
        <f>IF(COUNTIF('Required Materials'!$BE$4:$CH$43, $B709)&gt;0, $B709, "")</f>
        <v/>
      </c>
      <c r="Y709" s="9" t="str">
        <f t="shared" si="97"/>
        <v/>
      </c>
      <c r="Z709" s="9" t="str">
        <f t="shared" si="98"/>
        <v/>
      </c>
    </row>
    <row r="710" spans="1:26" x14ac:dyDescent="0.25">
      <c r="A710" s="24"/>
      <c r="B710" s="135"/>
      <c r="C710" s="136"/>
      <c r="D710" s="137"/>
      <c r="E710" s="138"/>
      <c r="F710" s="139"/>
      <c r="G710" s="140"/>
      <c r="H710" s="141"/>
      <c r="I710" s="118"/>
      <c r="J710" s="150" t="str">
        <f t="shared" si="90"/>
        <v/>
      </c>
      <c r="K710" s="24"/>
      <c r="M710" s="11" t="b">
        <f t="shared" si="91"/>
        <v>0</v>
      </c>
      <c r="N710" s="9" t="str">
        <f t="shared" si="92"/>
        <v/>
      </c>
      <c r="O710" s="9" t="str">
        <f t="shared" si="93"/>
        <v/>
      </c>
      <c r="P710" s="9" t="str">
        <f t="shared" si="94"/>
        <v/>
      </c>
      <c r="R710" s="9">
        <v>702</v>
      </c>
      <c r="T710" s="9" t="str">
        <f t="shared" si="95"/>
        <v/>
      </c>
      <c r="V710" s="9" t="str">
        <f t="shared" si="96"/>
        <v/>
      </c>
      <c r="X710" s="9" t="str">
        <f>IF(COUNTIF('Required Materials'!$BE$4:$CH$43, $B710)&gt;0, $B710, "")</f>
        <v/>
      </c>
      <c r="Y710" s="9" t="str">
        <f t="shared" si="97"/>
        <v/>
      </c>
      <c r="Z710" s="9" t="str">
        <f t="shared" si="98"/>
        <v/>
      </c>
    </row>
    <row r="711" spans="1:26" x14ac:dyDescent="0.25">
      <c r="A711" s="24"/>
      <c r="B711" s="135"/>
      <c r="C711" s="136"/>
      <c r="D711" s="137"/>
      <c r="E711" s="138"/>
      <c r="F711" s="139"/>
      <c r="G711" s="140"/>
      <c r="H711" s="141"/>
      <c r="I711" s="118"/>
      <c r="J711" s="150" t="str">
        <f t="shared" si="90"/>
        <v/>
      </c>
      <c r="K711" s="24"/>
      <c r="M711" s="11" t="b">
        <f t="shared" si="91"/>
        <v>0</v>
      </c>
      <c r="N711" s="9" t="str">
        <f t="shared" si="92"/>
        <v/>
      </c>
      <c r="O711" s="9" t="str">
        <f t="shared" si="93"/>
        <v/>
      </c>
      <c r="P711" s="9" t="str">
        <f t="shared" si="94"/>
        <v/>
      </c>
      <c r="R711" s="9">
        <v>703</v>
      </c>
      <c r="T711" s="9" t="str">
        <f t="shared" si="95"/>
        <v/>
      </c>
      <c r="V711" s="9" t="str">
        <f t="shared" si="96"/>
        <v/>
      </c>
      <c r="X711" s="9" t="str">
        <f>IF(COUNTIF('Required Materials'!$BE$4:$CH$43, $B711)&gt;0, $B711, "")</f>
        <v/>
      </c>
      <c r="Y711" s="9" t="str">
        <f t="shared" si="97"/>
        <v/>
      </c>
      <c r="Z711" s="9" t="str">
        <f t="shared" si="98"/>
        <v/>
      </c>
    </row>
    <row r="712" spans="1:26" x14ac:dyDescent="0.25">
      <c r="A712" s="24"/>
      <c r="B712" s="135"/>
      <c r="C712" s="136"/>
      <c r="D712" s="137"/>
      <c r="E712" s="138"/>
      <c r="F712" s="139"/>
      <c r="G712" s="140"/>
      <c r="H712" s="141"/>
      <c r="I712" s="118"/>
      <c r="J712" s="150" t="str">
        <f t="shared" si="90"/>
        <v/>
      </c>
      <c r="K712" s="24"/>
      <c r="M712" s="11" t="b">
        <f t="shared" si="91"/>
        <v>0</v>
      </c>
      <c r="N712" s="9" t="str">
        <f t="shared" si="92"/>
        <v/>
      </c>
      <c r="O712" s="9" t="str">
        <f t="shared" si="93"/>
        <v/>
      </c>
      <c r="P712" s="9" t="str">
        <f t="shared" si="94"/>
        <v/>
      </c>
      <c r="R712" s="9">
        <v>704</v>
      </c>
      <c r="T712" s="9" t="str">
        <f t="shared" si="95"/>
        <v/>
      </c>
      <c r="V712" s="9" t="str">
        <f t="shared" si="96"/>
        <v/>
      </c>
      <c r="X712" s="9" t="str">
        <f>IF(COUNTIF('Required Materials'!$BE$4:$CH$43, $B712)&gt;0, $B712, "")</f>
        <v/>
      </c>
      <c r="Y712" s="9" t="str">
        <f t="shared" si="97"/>
        <v/>
      </c>
      <c r="Z712" s="9" t="str">
        <f t="shared" si="98"/>
        <v/>
      </c>
    </row>
    <row r="713" spans="1:26" x14ac:dyDescent="0.25">
      <c r="A713" s="24"/>
      <c r="B713" s="135"/>
      <c r="C713" s="136"/>
      <c r="D713" s="137"/>
      <c r="E713" s="138"/>
      <c r="F713" s="139"/>
      <c r="G713" s="140"/>
      <c r="H713" s="141"/>
      <c r="I713" s="118"/>
      <c r="J713" s="150" t="str">
        <f t="shared" ref="J713:J776" si="99">IF(COUNTIF($B$9:$B$2508, B713)&gt;1, $M$2, IF(M713=TRUE, $M$3, ""))</f>
        <v/>
      </c>
      <c r="K713" s="24"/>
      <c r="M713" s="11" t="b">
        <f t="shared" si="91"/>
        <v>0</v>
      </c>
      <c r="N713" s="9" t="str">
        <f t="shared" si="92"/>
        <v/>
      </c>
      <c r="O713" s="9" t="str">
        <f t="shared" si="93"/>
        <v/>
      </c>
      <c r="P713" s="9" t="str">
        <f t="shared" si="94"/>
        <v/>
      </c>
      <c r="R713" s="9">
        <v>705</v>
      </c>
      <c r="T713" s="9" t="str">
        <f t="shared" si="95"/>
        <v/>
      </c>
      <c r="V713" s="9" t="str">
        <f t="shared" si="96"/>
        <v/>
      </c>
      <c r="X713" s="9" t="str">
        <f>IF(COUNTIF('Required Materials'!$BE$4:$CH$43, $B713)&gt;0, $B713, "")</f>
        <v/>
      </c>
      <c r="Y713" s="9" t="str">
        <f t="shared" si="97"/>
        <v/>
      </c>
      <c r="Z713" s="9" t="str">
        <f t="shared" si="98"/>
        <v/>
      </c>
    </row>
    <row r="714" spans="1:26" x14ac:dyDescent="0.25">
      <c r="A714" s="24"/>
      <c r="B714" s="135"/>
      <c r="C714" s="136"/>
      <c r="D714" s="137"/>
      <c r="E714" s="138"/>
      <c r="F714" s="139"/>
      <c r="G714" s="140"/>
      <c r="H714" s="141"/>
      <c r="I714" s="118"/>
      <c r="J714" s="150" t="str">
        <f t="shared" si="99"/>
        <v/>
      </c>
      <c r="K714" s="24"/>
      <c r="M714" s="11" t="b">
        <f t="shared" ref="M714:M777" si="100">IF(AND(COUNTIF(C714:H714, "")&lt;6, B714=""), TRUE, FALSE)</f>
        <v>0</v>
      </c>
      <c r="N714" s="9" t="str">
        <f t="shared" ref="N714:N777" si="101">IF(B714="", "", COUNTIF($O$9:$O$2508, "&lt;"&amp;O714))</f>
        <v/>
      </c>
      <c r="O714" s="9" t="str">
        <f t="shared" ref="O714:O777" si="102">IF(B714="", "", IF(ISNUMBER(B714)=TRUE, CONCATENATE("A", B714), B714))</f>
        <v/>
      </c>
      <c r="P714" s="9" t="str">
        <f t="shared" ref="P714:P777" si="103">IF(N714="", "", RANK(N714, $N$9:$N$2508, 1))</f>
        <v/>
      </c>
      <c r="R714" s="9">
        <v>706</v>
      </c>
      <c r="T714" s="9" t="str">
        <f t="shared" ref="T714:T777" si="104">IF(P714="", "", IFERROR(INDEX($B$9:$B$2508, MATCH(R714, $P$9:$P$2508, 0)), ""))</f>
        <v/>
      </c>
      <c r="V714" s="9" t="str">
        <f t="shared" ref="V714:V777" si="105">IF(B714="", "", IF(D714=$M$5, "A", "P"))</f>
        <v/>
      </c>
      <c r="X714" s="9" t="str">
        <f>IF(COUNTIF('Required Materials'!$BE$4:$CH$43, $B714)&gt;0, $B714, "")</f>
        <v/>
      </c>
      <c r="Y714" s="9" t="str">
        <f t="shared" ref="Y714:Y777" si="106">IF(X714="", "", IFERROR(INDEX($R$9:$R$2508, MATCH(X714, $T$9:$T$2508, 0)), ""))</f>
        <v/>
      </c>
      <c r="Z714" s="9" t="str">
        <f t="shared" ref="Z714:Z777" si="107">IF(Y714="", "", RANK($Y714, $Y$9:$Y$2508, 1))</f>
        <v/>
      </c>
    </row>
    <row r="715" spans="1:26" x14ac:dyDescent="0.25">
      <c r="A715" s="24"/>
      <c r="B715" s="135"/>
      <c r="C715" s="136"/>
      <c r="D715" s="137"/>
      <c r="E715" s="138"/>
      <c r="F715" s="139"/>
      <c r="G715" s="140"/>
      <c r="H715" s="141"/>
      <c r="I715" s="118"/>
      <c r="J715" s="150" t="str">
        <f t="shared" si="99"/>
        <v/>
      </c>
      <c r="K715" s="24"/>
      <c r="M715" s="11" t="b">
        <f t="shared" si="100"/>
        <v>0</v>
      </c>
      <c r="N715" s="9" t="str">
        <f t="shared" si="101"/>
        <v/>
      </c>
      <c r="O715" s="9" t="str">
        <f t="shared" si="102"/>
        <v/>
      </c>
      <c r="P715" s="9" t="str">
        <f t="shared" si="103"/>
        <v/>
      </c>
      <c r="R715" s="9">
        <v>707</v>
      </c>
      <c r="T715" s="9" t="str">
        <f t="shared" si="104"/>
        <v/>
      </c>
      <c r="V715" s="9" t="str">
        <f t="shared" si="105"/>
        <v/>
      </c>
      <c r="X715" s="9" t="str">
        <f>IF(COUNTIF('Required Materials'!$BE$4:$CH$43, $B715)&gt;0, $B715, "")</f>
        <v/>
      </c>
      <c r="Y715" s="9" t="str">
        <f t="shared" si="106"/>
        <v/>
      </c>
      <c r="Z715" s="9" t="str">
        <f t="shared" si="107"/>
        <v/>
      </c>
    </row>
    <row r="716" spans="1:26" x14ac:dyDescent="0.25">
      <c r="A716" s="24"/>
      <c r="B716" s="135"/>
      <c r="C716" s="136"/>
      <c r="D716" s="137"/>
      <c r="E716" s="138"/>
      <c r="F716" s="139"/>
      <c r="G716" s="140"/>
      <c r="H716" s="141"/>
      <c r="I716" s="118"/>
      <c r="J716" s="150" t="str">
        <f t="shared" si="99"/>
        <v/>
      </c>
      <c r="K716" s="24"/>
      <c r="M716" s="11" t="b">
        <f t="shared" si="100"/>
        <v>0</v>
      </c>
      <c r="N716" s="9" t="str">
        <f t="shared" si="101"/>
        <v/>
      </c>
      <c r="O716" s="9" t="str">
        <f t="shared" si="102"/>
        <v/>
      </c>
      <c r="P716" s="9" t="str">
        <f t="shared" si="103"/>
        <v/>
      </c>
      <c r="R716" s="9">
        <v>708</v>
      </c>
      <c r="T716" s="9" t="str">
        <f t="shared" si="104"/>
        <v/>
      </c>
      <c r="V716" s="9" t="str">
        <f t="shared" si="105"/>
        <v/>
      </c>
      <c r="X716" s="9" t="str">
        <f>IF(COUNTIF('Required Materials'!$BE$4:$CH$43, $B716)&gt;0, $B716, "")</f>
        <v/>
      </c>
      <c r="Y716" s="9" t="str">
        <f t="shared" si="106"/>
        <v/>
      </c>
      <c r="Z716" s="9" t="str">
        <f t="shared" si="107"/>
        <v/>
      </c>
    </row>
    <row r="717" spans="1:26" x14ac:dyDescent="0.25">
      <c r="A717" s="24"/>
      <c r="B717" s="135"/>
      <c r="C717" s="136"/>
      <c r="D717" s="137"/>
      <c r="E717" s="138"/>
      <c r="F717" s="139"/>
      <c r="G717" s="140"/>
      <c r="H717" s="141"/>
      <c r="I717" s="118"/>
      <c r="J717" s="150" t="str">
        <f t="shared" si="99"/>
        <v/>
      </c>
      <c r="K717" s="24"/>
      <c r="M717" s="11" t="b">
        <f t="shared" si="100"/>
        <v>0</v>
      </c>
      <c r="N717" s="9" t="str">
        <f t="shared" si="101"/>
        <v/>
      </c>
      <c r="O717" s="9" t="str">
        <f t="shared" si="102"/>
        <v/>
      </c>
      <c r="P717" s="9" t="str">
        <f t="shared" si="103"/>
        <v/>
      </c>
      <c r="R717" s="9">
        <v>709</v>
      </c>
      <c r="T717" s="9" t="str">
        <f t="shared" si="104"/>
        <v/>
      </c>
      <c r="V717" s="9" t="str">
        <f t="shared" si="105"/>
        <v/>
      </c>
      <c r="X717" s="9" t="str">
        <f>IF(COUNTIF('Required Materials'!$BE$4:$CH$43, $B717)&gt;0, $B717, "")</f>
        <v/>
      </c>
      <c r="Y717" s="9" t="str">
        <f t="shared" si="106"/>
        <v/>
      </c>
      <c r="Z717" s="9" t="str">
        <f t="shared" si="107"/>
        <v/>
      </c>
    </row>
    <row r="718" spans="1:26" x14ac:dyDescent="0.25">
      <c r="A718" s="24"/>
      <c r="B718" s="135"/>
      <c r="C718" s="136"/>
      <c r="D718" s="137"/>
      <c r="E718" s="138"/>
      <c r="F718" s="139"/>
      <c r="G718" s="140"/>
      <c r="H718" s="141"/>
      <c r="I718" s="118"/>
      <c r="J718" s="150" t="str">
        <f t="shared" si="99"/>
        <v/>
      </c>
      <c r="K718" s="24"/>
      <c r="M718" s="11" t="b">
        <f t="shared" si="100"/>
        <v>0</v>
      </c>
      <c r="N718" s="9" t="str">
        <f t="shared" si="101"/>
        <v/>
      </c>
      <c r="O718" s="9" t="str">
        <f t="shared" si="102"/>
        <v/>
      </c>
      <c r="P718" s="9" t="str">
        <f t="shared" si="103"/>
        <v/>
      </c>
      <c r="R718" s="9">
        <v>710</v>
      </c>
      <c r="T718" s="9" t="str">
        <f t="shared" si="104"/>
        <v/>
      </c>
      <c r="V718" s="9" t="str">
        <f t="shared" si="105"/>
        <v/>
      </c>
      <c r="X718" s="9" t="str">
        <f>IF(COUNTIF('Required Materials'!$BE$4:$CH$43, $B718)&gt;0, $B718, "")</f>
        <v/>
      </c>
      <c r="Y718" s="9" t="str">
        <f t="shared" si="106"/>
        <v/>
      </c>
      <c r="Z718" s="9" t="str">
        <f t="shared" si="107"/>
        <v/>
      </c>
    </row>
    <row r="719" spans="1:26" x14ac:dyDescent="0.25">
      <c r="A719" s="24"/>
      <c r="B719" s="135"/>
      <c r="C719" s="136"/>
      <c r="D719" s="137"/>
      <c r="E719" s="138"/>
      <c r="F719" s="139"/>
      <c r="G719" s="140"/>
      <c r="H719" s="141"/>
      <c r="I719" s="118"/>
      <c r="J719" s="150" t="str">
        <f t="shared" si="99"/>
        <v/>
      </c>
      <c r="K719" s="24"/>
      <c r="M719" s="11" t="b">
        <f t="shared" si="100"/>
        <v>0</v>
      </c>
      <c r="N719" s="9" t="str">
        <f t="shared" si="101"/>
        <v/>
      </c>
      <c r="O719" s="9" t="str">
        <f t="shared" si="102"/>
        <v/>
      </c>
      <c r="P719" s="9" t="str">
        <f t="shared" si="103"/>
        <v/>
      </c>
      <c r="R719" s="9">
        <v>711</v>
      </c>
      <c r="T719" s="9" t="str">
        <f t="shared" si="104"/>
        <v/>
      </c>
      <c r="V719" s="9" t="str">
        <f t="shared" si="105"/>
        <v/>
      </c>
      <c r="X719" s="9" t="str">
        <f>IF(COUNTIF('Required Materials'!$BE$4:$CH$43, $B719)&gt;0, $B719, "")</f>
        <v/>
      </c>
      <c r="Y719" s="9" t="str">
        <f t="shared" si="106"/>
        <v/>
      </c>
      <c r="Z719" s="9" t="str">
        <f t="shared" si="107"/>
        <v/>
      </c>
    </row>
    <row r="720" spans="1:26" x14ac:dyDescent="0.25">
      <c r="A720" s="24"/>
      <c r="B720" s="135"/>
      <c r="C720" s="136"/>
      <c r="D720" s="137"/>
      <c r="E720" s="138"/>
      <c r="F720" s="139"/>
      <c r="G720" s="140"/>
      <c r="H720" s="141"/>
      <c r="I720" s="118"/>
      <c r="J720" s="150" t="str">
        <f t="shared" si="99"/>
        <v/>
      </c>
      <c r="K720" s="24"/>
      <c r="M720" s="11" t="b">
        <f t="shared" si="100"/>
        <v>0</v>
      </c>
      <c r="N720" s="9" t="str">
        <f t="shared" si="101"/>
        <v/>
      </c>
      <c r="O720" s="9" t="str">
        <f t="shared" si="102"/>
        <v/>
      </c>
      <c r="P720" s="9" t="str">
        <f t="shared" si="103"/>
        <v/>
      </c>
      <c r="R720" s="9">
        <v>712</v>
      </c>
      <c r="T720" s="9" t="str">
        <f t="shared" si="104"/>
        <v/>
      </c>
      <c r="V720" s="9" t="str">
        <f t="shared" si="105"/>
        <v/>
      </c>
      <c r="X720" s="9" t="str">
        <f>IF(COUNTIF('Required Materials'!$BE$4:$CH$43, $B720)&gt;0, $B720, "")</f>
        <v/>
      </c>
      <c r="Y720" s="9" t="str">
        <f t="shared" si="106"/>
        <v/>
      </c>
      <c r="Z720" s="9" t="str">
        <f t="shared" si="107"/>
        <v/>
      </c>
    </row>
    <row r="721" spans="1:26" x14ac:dyDescent="0.25">
      <c r="A721" s="24"/>
      <c r="B721" s="135"/>
      <c r="C721" s="136"/>
      <c r="D721" s="137"/>
      <c r="E721" s="138"/>
      <c r="F721" s="139"/>
      <c r="G721" s="140"/>
      <c r="H721" s="141"/>
      <c r="I721" s="118"/>
      <c r="J721" s="150" t="str">
        <f t="shared" si="99"/>
        <v/>
      </c>
      <c r="K721" s="24"/>
      <c r="M721" s="11" t="b">
        <f t="shared" si="100"/>
        <v>0</v>
      </c>
      <c r="N721" s="9" t="str">
        <f t="shared" si="101"/>
        <v/>
      </c>
      <c r="O721" s="9" t="str">
        <f t="shared" si="102"/>
        <v/>
      </c>
      <c r="P721" s="9" t="str">
        <f t="shared" si="103"/>
        <v/>
      </c>
      <c r="R721" s="9">
        <v>713</v>
      </c>
      <c r="T721" s="9" t="str">
        <f t="shared" si="104"/>
        <v/>
      </c>
      <c r="V721" s="9" t="str">
        <f t="shared" si="105"/>
        <v/>
      </c>
      <c r="X721" s="9" t="str">
        <f>IF(COUNTIF('Required Materials'!$BE$4:$CH$43, $B721)&gt;0, $B721, "")</f>
        <v/>
      </c>
      <c r="Y721" s="9" t="str">
        <f t="shared" si="106"/>
        <v/>
      </c>
      <c r="Z721" s="9" t="str">
        <f t="shared" si="107"/>
        <v/>
      </c>
    </row>
    <row r="722" spans="1:26" x14ac:dyDescent="0.25">
      <c r="A722" s="24"/>
      <c r="B722" s="135"/>
      <c r="C722" s="136"/>
      <c r="D722" s="137"/>
      <c r="E722" s="138"/>
      <c r="F722" s="139"/>
      <c r="G722" s="140"/>
      <c r="H722" s="141"/>
      <c r="I722" s="118"/>
      <c r="J722" s="150" t="str">
        <f t="shared" si="99"/>
        <v/>
      </c>
      <c r="K722" s="24"/>
      <c r="M722" s="11" t="b">
        <f t="shared" si="100"/>
        <v>0</v>
      </c>
      <c r="N722" s="9" t="str">
        <f t="shared" si="101"/>
        <v/>
      </c>
      <c r="O722" s="9" t="str">
        <f t="shared" si="102"/>
        <v/>
      </c>
      <c r="P722" s="9" t="str">
        <f t="shared" si="103"/>
        <v/>
      </c>
      <c r="R722" s="9">
        <v>714</v>
      </c>
      <c r="T722" s="9" t="str">
        <f t="shared" si="104"/>
        <v/>
      </c>
      <c r="V722" s="9" t="str">
        <f t="shared" si="105"/>
        <v/>
      </c>
      <c r="X722" s="9" t="str">
        <f>IF(COUNTIF('Required Materials'!$BE$4:$CH$43, $B722)&gt;0, $B722, "")</f>
        <v/>
      </c>
      <c r="Y722" s="9" t="str">
        <f t="shared" si="106"/>
        <v/>
      </c>
      <c r="Z722" s="9" t="str">
        <f t="shared" si="107"/>
        <v/>
      </c>
    </row>
    <row r="723" spans="1:26" x14ac:dyDescent="0.25">
      <c r="A723" s="24"/>
      <c r="B723" s="135"/>
      <c r="C723" s="136"/>
      <c r="D723" s="137"/>
      <c r="E723" s="138"/>
      <c r="F723" s="139"/>
      <c r="G723" s="140"/>
      <c r="H723" s="141"/>
      <c r="I723" s="118"/>
      <c r="J723" s="150" t="str">
        <f t="shared" si="99"/>
        <v/>
      </c>
      <c r="K723" s="24"/>
      <c r="M723" s="11" t="b">
        <f t="shared" si="100"/>
        <v>0</v>
      </c>
      <c r="N723" s="9" t="str">
        <f t="shared" si="101"/>
        <v/>
      </c>
      <c r="O723" s="9" t="str">
        <f t="shared" si="102"/>
        <v/>
      </c>
      <c r="P723" s="9" t="str">
        <f t="shared" si="103"/>
        <v/>
      </c>
      <c r="R723" s="9">
        <v>715</v>
      </c>
      <c r="T723" s="9" t="str">
        <f t="shared" si="104"/>
        <v/>
      </c>
      <c r="V723" s="9" t="str">
        <f t="shared" si="105"/>
        <v/>
      </c>
      <c r="X723" s="9" t="str">
        <f>IF(COUNTIF('Required Materials'!$BE$4:$CH$43, $B723)&gt;0, $B723, "")</f>
        <v/>
      </c>
      <c r="Y723" s="9" t="str">
        <f t="shared" si="106"/>
        <v/>
      </c>
      <c r="Z723" s="9" t="str">
        <f t="shared" si="107"/>
        <v/>
      </c>
    </row>
    <row r="724" spans="1:26" x14ac:dyDescent="0.25">
      <c r="A724" s="24"/>
      <c r="B724" s="135"/>
      <c r="C724" s="136"/>
      <c r="D724" s="137"/>
      <c r="E724" s="138"/>
      <c r="F724" s="139"/>
      <c r="G724" s="140"/>
      <c r="H724" s="141"/>
      <c r="I724" s="118"/>
      <c r="J724" s="150" t="str">
        <f t="shared" si="99"/>
        <v/>
      </c>
      <c r="K724" s="24"/>
      <c r="M724" s="11" t="b">
        <f t="shared" si="100"/>
        <v>0</v>
      </c>
      <c r="N724" s="9" t="str">
        <f t="shared" si="101"/>
        <v/>
      </c>
      <c r="O724" s="9" t="str">
        <f t="shared" si="102"/>
        <v/>
      </c>
      <c r="P724" s="9" t="str">
        <f t="shared" si="103"/>
        <v/>
      </c>
      <c r="R724" s="9">
        <v>716</v>
      </c>
      <c r="T724" s="9" t="str">
        <f t="shared" si="104"/>
        <v/>
      </c>
      <c r="V724" s="9" t="str">
        <f t="shared" si="105"/>
        <v/>
      </c>
      <c r="X724" s="9" t="str">
        <f>IF(COUNTIF('Required Materials'!$BE$4:$CH$43, $B724)&gt;0, $B724, "")</f>
        <v/>
      </c>
      <c r="Y724" s="9" t="str">
        <f t="shared" si="106"/>
        <v/>
      </c>
      <c r="Z724" s="9" t="str">
        <f t="shared" si="107"/>
        <v/>
      </c>
    </row>
    <row r="725" spans="1:26" x14ac:dyDescent="0.25">
      <c r="A725" s="24"/>
      <c r="B725" s="135"/>
      <c r="C725" s="136"/>
      <c r="D725" s="137"/>
      <c r="E725" s="138"/>
      <c r="F725" s="139"/>
      <c r="G725" s="140"/>
      <c r="H725" s="141"/>
      <c r="I725" s="118"/>
      <c r="J725" s="150" t="str">
        <f t="shared" si="99"/>
        <v/>
      </c>
      <c r="K725" s="24"/>
      <c r="M725" s="11" t="b">
        <f t="shared" si="100"/>
        <v>0</v>
      </c>
      <c r="N725" s="9" t="str">
        <f t="shared" si="101"/>
        <v/>
      </c>
      <c r="O725" s="9" t="str">
        <f t="shared" si="102"/>
        <v/>
      </c>
      <c r="P725" s="9" t="str">
        <f t="shared" si="103"/>
        <v/>
      </c>
      <c r="R725" s="9">
        <v>717</v>
      </c>
      <c r="T725" s="9" t="str">
        <f t="shared" si="104"/>
        <v/>
      </c>
      <c r="V725" s="9" t="str">
        <f t="shared" si="105"/>
        <v/>
      </c>
      <c r="X725" s="9" t="str">
        <f>IF(COUNTIF('Required Materials'!$BE$4:$CH$43, $B725)&gt;0, $B725, "")</f>
        <v/>
      </c>
      <c r="Y725" s="9" t="str">
        <f t="shared" si="106"/>
        <v/>
      </c>
      <c r="Z725" s="9" t="str">
        <f t="shared" si="107"/>
        <v/>
      </c>
    </row>
    <row r="726" spans="1:26" x14ac:dyDescent="0.25">
      <c r="A726" s="24"/>
      <c r="B726" s="135"/>
      <c r="C726" s="136"/>
      <c r="D726" s="137"/>
      <c r="E726" s="138"/>
      <c r="F726" s="139"/>
      <c r="G726" s="140"/>
      <c r="H726" s="141"/>
      <c r="I726" s="118"/>
      <c r="J726" s="150" t="str">
        <f t="shared" si="99"/>
        <v/>
      </c>
      <c r="K726" s="24"/>
      <c r="M726" s="11" t="b">
        <f t="shared" si="100"/>
        <v>0</v>
      </c>
      <c r="N726" s="9" t="str">
        <f t="shared" si="101"/>
        <v/>
      </c>
      <c r="O726" s="9" t="str">
        <f t="shared" si="102"/>
        <v/>
      </c>
      <c r="P726" s="9" t="str">
        <f t="shared" si="103"/>
        <v/>
      </c>
      <c r="R726" s="9">
        <v>718</v>
      </c>
      <c r="T726" s="9" t="str">
        <f t="shared" si="104"/>
        <v/>
      </c>
      <c r="V726" s="9" t="str">
        <f t="shared" si="105"/>
        <v/>
      </c>
      <c r="X726" s="9" t="str">
        <f>IF(COUNTIF('Required Materials'!$BE$4:$CH$43, $B726)&gt;0, $B726, "")</f>
        <v/>
      </c>
      <c r="Y726" s="9" t="str">
        <f t="shared" si="106"/>
        <v/>
      </c>
      <c r="Z726" s="9" t="str">
        <f t="shared" si="107"/>
        <v/>
      </c>
    </row>
    <row r="727" spans="1:26" x14ac:dyDescent="0.25">
      <c r="A727" s="24"/>
      <c r="B727" s="135"/>
      <c r="C727" s="136"/>
      <c r="D727" s="137"/>
      <c r="E727" s="138"/>
      <c r="F727" s="139"/>
      <c r="G727" s="140"/>
      <c r="H727" s="141"/>
      <c r="I727" s="118"/>
      <c r="J727" s="150" t="str">
        <f t="shared" si="99"/>
        <v/>
      </c>
      <c r="K727" s="24"/>
      <c r="M727" s="11" t="b">
        <f t="shared" si="100"/>
        <v>0</v>
      </c>
      <c r="N727" s="9" t="str">
        <f t="shared" si="101"/>
        <v/>
      </c>
      <c r="O727" s="9" t="str">
        <f t="shared" si="102"/>
        <v/>
      </c>
      <c r="P727" s="9" t="str">
        <f t="shared" si="103"/>
        <v/>
      </c>
      <c r="R727" s="9">
        <v>719</v>
      </c>
      <c r="T727" s="9" t="str">
        <f t="shared" si="104"/>
        <v/>
      </c>
      <c r="V727" s="9" t="str">
        <f t="shared" si="105"/>
        <v/>
      </c>
      <c r="X727" s="9" t="str">
        <f>IF(COUNTIF('Required Materials'!$BE$4:$CH$43, $B727)&gt;0, $B727, "")</f>
        <v/>
      </c>
      <c r="Y727" s="9" t="str">
        <f t="shared" si="106"/>
        <v/>
      </c>
      <c r="Z727" s="9" t="str">
        <f t="shared" si="107"/>
        <v/>
      </c>
    </row>
    <row r="728" spans="1:26" x14ac:dyDescent="0.25">
      <c r="A728" s="24"/>
      <c r="B728" s="135"/>
      <c r="C728" s="136"/>
      <c r="D728" s="137"/>
      <c r="E728" s="138"/>
      <c r="F728" s="139"/>
      <c r="G728" s="140"/>
      <c r="H728" s="141"/>
      <c r="I728" s="118"/>
      <c r="J728" s="150" t="str">
        <f t="shared" si="99"/>
        <v/>
      </c>
      <c r="K728" s="24"/>
      <c r="M728" s="11" t="b">
        <f t="shared" si="100"/>
        <v>0</v>
      </c>
      <c r="N728" s="9" t="str">
        <f t="shared" si="101"/>
        <v/>
      </c>
      <c r="O728" s="9" t="str">
        <f t="shared" si="102"/>
        <v/>
      </c>
      <c r="P728" s="9" t="str">
        <f t="shared" si="103"/>
        <v/>
      </c>
      <c r="R728" s="9">
        <v>720</v>
      </c>
      <c r="T728" s="9" t="str">
        <f t="shared" si="104"/>
        <v/>
      </c>
      <c r="V728" s="9" t="str">
        <f t="shared" si="105"/>
        <v/>
      </c>
      <c r="X728" s="9" t="str">
        <f>IF(COUNTIF('Required Materials'!$BE$4:$CH$43, $B728)&gt;0, $B728, "")</f>
        <v/>
      </c>
      <c r="Y728" s="9" t="str">
        <f t="shared" si="106"/>
        <v/>
      </c>
      <c r="Z728" s="9" t="str">
        <f t="shared" si="107"/>
        <v/>
      </c>
    </row>
    <row r="729" spans="1:26" x14ac:dyDescent="0.25">
      <c r="A729" s="24"/>
      <c r="B729" s="135"/>
      <c r="C729" s="136"/>
      <c r="D729" s="137"/>
      <c r="E729" s="138"/>
      <c r="F729" s="139"/>
      <c r="G729" s="140"/>
      <c r="H729" s="141"/>
      <c r="I729" s="118"/>
      <c r="J729" s="150" t="str">
        <f t="shared" si="99"/>
        <v/>
      </c>
      <c r="K729" s="24"/>
      <c r="M729" s="11" t="b">
        <f t="shared" si="100"/>
        <v>0</v>
      </c>
      <c r="N729" s="9" t="str">
        <f t="shared" si="101"/>
        <v/>
      </c>
      <c r="O729" s="9" t="str">
        <f t="shared" si="102"/>
        <v/>
      </c>
      <c r="P729" s="9" t="str">
        <f t="shared" si="103"/>
        <v/>
      </c>
      <c r="R729" s="9">
        <v>721</v>
      </c>
      <c r="T729" s="9" t="str">
        <f t="shared" si="104"/>
        <v/>
      </c>
      <c r="V729" s="9" t="str">
        <f t="shared" si="105"/>
        <v/>
      </c>
      <c r="X729" s="9" t="str">
        <f>IF(COUNTIF('Required Materials'!$BE$4:$CH$43, $B729)&gt;0, $B729, "")</f>
        <v/>
      </c>
      <c r="Y729" s="9" t="str">
        <f t="shared" si="106"/>
        <v/>
      </c>
      <c r="Z729" s="9" t="str">
        <f t="shared" si="107"/>
        <v/>
      </c>
    </row>
    <row r="730" spans="1:26" x14ac:dyDescent="0.25">
      <c r="A730" s="24"/>
      <c r="B730" s="135"/>
      <c r="C730" s="136"/>
      <c r="D730" s="137"/>
      <c r="E730" s="138"/>
      <c r="F730" s="139"/>
      <c r="G730" s="140"/>
      <c r="H730" s="141"/>
      <c r="I730" s="118"/>
      <c r="J730" s="150" t="str">
        <f t="shared" si="99"/>
        <v/>
      </c>
      <c r="K730" s="24"/>
      <c r="M730" s="11" t="b">
        <f t="shared" si="100"/>
        <v>0</v>
      </c>
      <c r="N730" s="9" t="str">
        <f t="shared" si="101"/>
        <v/>
      </c>
      <c r="O730" s="9" t="str">
        <f t="shared" si="102"/>
        <v/>
      </c>
      <c r="P730" s="9" t="str">
        <f t="shared" si="103"/>
        <v/>
      </c>
      <c r="R730" s="9">
        <v>722</v>
      </c>
      <c r="T730" s="9" t="str">
        <f t="shared" si="104"/>
        <v/>
      </c>
      <c r="V730" s="9" t="str">
        <f t="shared" si="105"/>
        <v/>
      </c>
      <c r="X730" s="9" t="str">
        <f>IF(COUNTIF('Required Materials'!$BE$4:$CH$43, $B730)&gt;0, $B730, "")</f>
        <v/>
      </c>
      <c r="Y730" s="9" t="str">
        <f t="shared" si="106"/>
        <v/>
      </c>
      <c r="Z730" s="9" t="str">
        <f t="shared" si="107"/>
        <v/>
      </c>
    </row>
    <row r="731" spans="1:26" x14ac:dyDescent="0.25">
      <c r="A731" s="24"/>
      <c r="B731" s="135"/>
      <c r="C731" s="136"/>
      <c r="D731" s="137"/>
      <c r="E731" s="138"/>
      <c r="F731" s="139"/>
      <c r="G731" s="140"/>
      <c r="H731" s="141"/>
      <c r="I731" s="118"/>
      <c r="J731" s="150" t="str">
        <f t="shared" si="99"/>
        <v/>
      </c>
      <c r="K731" s="24"/>
      <c r="M731" s="11" t="b">
        <f t="shared" si="100"/>
        <v>0</v>
      </c>
      <c r="N731" s="9" t="str">
        <f t="shared" si="101"/>
        <v/>
      </c>
      <c r="O731" s="9" t="str">
        <f t="shared" si="102"/>
        <v/>
      </c>
      <c r="P731" s="9" t="str">
        <f t="shared" si="103"/>
        <v/>
      </c>
      <c r="R731" s="9">
        <v>723</v>
      </c>
      <c r="T731" s="9" t="str">
        <f t="shared" si="104"/>
        <v/>
      </c>
      <c r="V731" s="9" t="str">
        <f t="shared" si="105"/>
        <v/>
      </c>
      <c r="X731" s="9" t="str">
        <f>IF(COUNTIF('Required Materials'!$BE$4:$CH$43, $B731)&gt;0, $B731, "")</f>
        <v/>
      </c>
      <c r="Y731" s="9" t="str">
        <f t="shared" si="106"/>
        <v/>
      </c>
      <c r="Z731" s="9" t="str">
        <f t="shared" si="107"/>
        <v/>
      </c>
    </row>
    <row r="732" spans="1:26" x14ac:dyDescent="0.25">
      <c r="A732" s="24"/>
      <c r="B732" s="135"/>
      <c r="C732" s="136"/>
      <c r="D732" s="137"/>
      <c r="E732" s="138"/>
      <c r="F732" s="139"/>
      <c r="G732" s="140"/>
      <c r="H732" s="141"/>
      <c r="I732" s="118"/>
      <c r="J732" s="150" t="str">
        <f t="shared" si="99"/>
        <v/>
      </c>
      <c r="K732" s="24"/>
      <c r="M732" s="11" t="b">
        <f t="shared" si="100"/>
        <v>0</v>
      </c>
      <c r="N732" s="9" t="str">
        <f t="shared" si="101"/>
        <v/>
      </c>
      <c r="O732" s="9" t="str">
        <f t="shared" si="102"/>
        <v/>
      </c>
      <c r="P732" s="9" t="str">
        <f t="shared" si="103"/>
        <v/>
      </c>
      <c r="R732" s="9">
        <v>724</v>
      </c>
      <c r="T732" s="9" t="str">
        <f t="shared" si="104"/>
        <v/>
      </c>
      <c r="V732" s="9" t="str">
        <f t="shared" si="105"/>
        <v/>
      </c>
      <c r="X732" s="9" t="str">
        <f>IF(COUNTIF('Required Materials'!$BE$4:$CH$43, $B732)&gt;0, $B732, "")</f>
        <v/>
      </c>
      <c r="Y732" s="9" t="str">
        <f t="shared" si="106"/>
        <v/>
      </c>
      <c r="Z732" s="9" t="str">
        <f t="shared" si="107"/>
        <v/>
      </c>
    </row>
    <row r="733" spans="1:26" x14ac:dyDescent="0.25">
      <c r="A733" s="24"/>
      <c r="B733" s="135"/>
      <c r="C733" s="136"/>
      <c r="D733" s="137"/>
      <c r="E733" s="138"/>
      <c r="F733" s="139"/>
      <c r="G733" s="140"/>
      <c r="H733" s="141"/>
      <c r="I733" s="118"/>
      <c r="J733" s="150" t="str">
        <f t="shared" si="99"/>
        <v/>
      </c>
      <c r="K733" s="24"/>
      <c r="M733" s="11" t="b">
        <f t="shared" si="100"/>
        <v>0</v>
      </c>
      <c r="N733" s="9" t="str">
        <f t="shared" si="101"/>
        <v/>
      </c>
      <c r="O733" s="9" t="str">
        <f t="shared" si="102"/>
        <v/>
      </c>
      <c r="P733" s="9" t="str">
        <f t="shared" si="103"/>
        <v/>
      </c>
      <c r="R733" s="9">
        <v>725</v>
      </c>
      <c r="T733" s="9" t="str">
        <f t="shared" si="104"/>
        <v/>
      </c>
      <c r="V733" s="9" t="str">
        <f t="shared" si="105"/>
        <v/>
      </c>
      <c r="X733" s="9" t="str">
        <f>IF(COUNTIF('Required Materials'!$BE$4:$CH$43, $B733)&gt;0, $B733, "")</f>
        <v/>
      </c>
      <c r="Y733" s="9" t="str">
        <f t="shared" si="106"/>
        <v/>
      </c>
      <c r="Z733" s="9" t="str">
        <f t="shared" si="107"/>
        <v/>
      </c>
    </row>
    <row r="734" spans="1:26" x14ac:dyDescent="0.25">
      <c r="A734" s="24"/>
      <c r="B734" s="135"/>
      <c r="C734" s="136"/>
      <c r="D734" s="137"/>
      <c r="E734" s="138"/>
      <c r="F734" s="139"/>
      <c r="G734" s="140"/>
      <c r="H734" s="141"/>
      <c r="I734" s="118"/>
      <c r="J734" s="150" t="str">
        <f t="shared" si="99"/>
        <v/>
      </c>
      <c r="K734" s="24"/>
      <c r="M734" s="11" t="b">
        <f t="shared" si="100"/>
        <v>0</v>
      </c>
      <c r="N734" s="9" t="str">
        <f t="shared" si="101"/>
        <v/>
      </c>
      <c r="O734" s="9" t="str">
        <f t="shared" si="102"/>
        <v/>
      </c>
      <c r="P734" s="9" t="str">
        <f t="shared" si="103"/>
        <v/>
      </c>
      <c r="R734" s="9">
        <v>726</v>
      </c>
      <c r="T734" s="9" t="str">
        <f t="shared" si="104"/>
        <v/>
      </c>
      <c r="V734" s="9" t="str">
        <f t="shared" si="105"/>
        <v/>
      </c>
      <c r="X734" s="9" t="str">
        <f>IF(COUNTIF('Required Materials'!$BE$4:$CH$43, $B734)&gt;0, $B734, "")</f>
        <v/>
      </c>
      <c r="Y734" s="9" t="str">
        <f t="shared" si="106"/>
        <v/>
      </c>
      <c r="Z734" s="9" t="str">
        <f t="shared" si="107"/>
        <v/>
      </c>
    </row>
    <row r="735" spans="1:26" x14ac:dyDescent="0.25">
      <c r="A735" s="24"/>
      <c r="B735" s="135"/>
      <c r="C735" s="136"/>
      <c r="D735" s="137"/>
      <c r="E735" s="138"/>
      <c r="F735" s="139"/>
      <c r="G735" s="140"/>
      <c r="H735" s="141"/>
      <c r="I735" s="118"/>
      <c r="J735" s="150" t="str">
        <f t="shared" si="99"/>
        <v/>
      </c>
      <c r="K735" s="24"/>
      <c r="M735" s="11" t="b">
        <f t="shared" si="100"/>
        <v>0</v>
      </c>
      <c r="N735" s="9" t="str">
        <f t="shared" si="101"/>
        <v/>
      </c>
      <c r="O735" s="9" t="str">
        <f t="shared" si="102"/>
        <v/>
      </c>
      <c r="P735" s="9" t="str">
        <f t="shared" si="103"/>
        <v/>
      </c>
      <c r="R735" s="9">
        <v>727</v>
      </c>
      <c r="T735" s="9" t="str">
        <f t="shared" si="104"/>
        <v/>
      </c>
      <c r="V735" s="9" t="str">
        <f t="shared" si="105"/>
        <v/>
      </c>
      <c r="X735" s="9" t="str">
        <f>IF(COUNTIF('Required Materials'!$BE$4:$CH$43, $B735)&gt;0, $B735, "")</f>
        <v/>
      </c>
      <c r="Y735" s="9" t="str">
        <f t="shared" si="106"/>
        <v/>
      </c>
      <c r="Z735" s="9" t="str">
        <f t="shared" si="107"/>
        <v/>
      </c>
    </row>
    <row r="736" spans="1:26" x14ac:dyDescent="0.25">
      <c r="A736" s="24"/>
      <c r="B736" s="135"/>
      <c r="C736" s="136"/>
      <c r="D736" s="137"/>
      <c r="E736" s="138"/>
      <c r="F736" s="139"/>
      <c r="G736" s="140"/>
      <c r="H736" s="141"/>
      <c r="I736" s="118"/>
      <c r="J736" s="150" t="str">
        <f t="shared" si="99"/>
        <v/>
      </c>
      <c r="K736" s="24"/>
      <c r="M736" s="11" t="b">
        <f t="shared" si="100"/>
        <v>0</v>
      </c>
      <c r="N736" s="9" t="str">
        <f t="shared" si="101"/>
        <v/>
      </c>
      <c r="O736" s="9" t="str">
        <f t="shared" si="102"/>
        <v/>
      </c>
      <c r="P736" s="9" t="str">
        <f t="shared" si="103"/>
        <v/>
      </c>
      <c r="R736" s="9">
        <v>728</v>
      </c>
      <c r="T736" s="9" t="str">
        <f t="shared" si="104"/>
        <v/>
      </c>
      <c r="V736" s="9" t="str">
        <f t="shared" si="105"/>
        <v/>
      </c>
      <c r="X736" s="9" t="str">
        <f>IF(COUNTIF('Required Materials'!$BE$4:$CH$43, $B736)&gt;0, $B736, "")</f>
        <v/>
      </c>
      <c r="Y736" s="9" t="str">
        <f t="shared" si="106"/>
        <v/>
      </c>
      <c r="Z736" s="9" t="str">
        <f t="shared" si="107"/>
        <v/>
      </c>
    </row>
    <row r="737" spans="1:26" x14ac:dyDescent="0.25">
      <c r="A737" s="24"/>
      <c r="B737" s="135"/>
      <c r="C737" s="136"/>
      <c r="D737" s="137"/>
      <c r="E737" s="138"/>
      <c r="F737" s="139"/>
      <c r="G737" s="140"/>
      <c r="H737" s="141"/>
      <c r="I737" s="118"/>
      <c r="J737" s="150" t="str">
        <f t="shared" si="99"/>
        <v/>
      </c>
      <c r="K737" s="24"/>
      <c r="M737" s="11" t="b">
        <f t="shared" si="100"/>
        <v>0</v>
      </c>
      <c r="N737" s="9" t="str">
        <f t="shared" si="101"/>
        <v/>
      </c>
      <c r="O737" s="9" t="str">
        <f t="shared" si="102"/>
        <v/>
      </c>
      <c r="P737" s="9" t="str">
        <f t="shared" si="103"/>
        <v/>
      </c>
      <c r="R737" s="9">
        <v>729</v>
      </c>
      <c r="T737" s="9" t="str">
        <f t="shared" si="104"/>
        <v/>
      </c>
      <c r="V737" s="9" t="str">
        <f t="shared" si="105"/>
        <v/>
      </c>
      <c r="X737" s="9" t="str">
        <f>IF(COUNTIF('Required Materials'!$BE$4:$CH$43, $B737)&gt;0, $B737, "")</f>
        <v/>
      </c>
      <c r="Y737" s="9" t="str">
        <f t="shared" si="106"/>
        <v/>
      </c>
      <c r="Z737" s="9" t="str">
        <f t="shared" si="107"/>
        <v/>
      </c>
    </row>
    <row r="738" spans="1:26" x14ac:dyDescent="0.25">
      <c r="A738" s="24"/>
      <c r="B738" s="135"/>
      <c r="C738" s="136"/>
      <c r="D738" s="137"/>
      <c r="E738" s="138"/>
      <c r="F738" s="139"/>
      <c r="G738" s="140"/>
      <c r="H738" s="141"/>
      <c r="I738" s="118"/>
      <c r="J738" s="150" t="str">
        <f t="shared" si="99"/>
        <v/>
      </c>
      <c r="K738" s="24"/>
      <c r="M738" s="11" t="b">
        <f t="shared" si="100"/>
        <v>0</v>
      </c>
      <c r="N738" s="9" t="str">
        <f t="shared" si="101"/>
        <v/>
      </c>
      <c r="O738" s="9" t="str">
        <f t="shared" si="102"/>
        <v/>
      </c>
      <c r="P738" s="9" t="str">
        <f t="shared" si="103"/>
        <v/>
      </c>
      <c r="R738" s="9">
        <v>730</v>
      </c>
      <c r="T738" s="9" t="str">
        <f t="shared" si="104"/>
        <v/>
      </c>
      <c r="V738" s="9" t="str">
        <f t="shared" si="105"/>
        <v/>
      </c>
      <c r="X738" s="9" t="str">
        <f>IF(COUNTIF('Required Materials'!$BE$4:$CH$43, $B738)&gt;0, $B738, "")</f>
        <v/>
      </c>
      <c r="Y738" s="9" t="str">
        <f t="shared" si="106"/>
        <v/>
      </c>
      <c r="Z738" s="9" t="str">
        <f t="shared" si="107"/>
        <v/>
      </c>
    </row>
    <row r="739" spans="1:26" x14ac:dyDescent="0.25">
      <c r="A739" s="24"/>
      <c r="B739" s="135"/>
      <c r="C739" s="136"/>
      <c r="D739" s="137"/>
      <c r="E739" s="138"/>
      <c r="F739" s="139"/>
      <c r="G739" s="140"/>
      <c r="H739" s="141"/>
      <c r="I739" s="118"/>
      <c r="J739" s="150" t="str">
        <f t="shared" si="99"/>
        <v/>
      </c>
      <c r="K739" s="24"/>
      <c r="M739" s="11" t="b">
        <f t="shared" si="100"/>
        <v>0</v>
      </c>
      <c r="N739" s="9" t="str">
        <f t="shared" si="101"/>
        <v/>
      </c>
      <c r="O739" s="9" t="str">
        <f t="shared" si="102"/>
        <v/>
      </c>
      <c r="P739" s="9" t="str">
        <f t="shared" si="103"/>
        <v/>
      </c>
      <c r="R739" s="9">
        <v>731</v>
      </c>
      <c r="T739" s="9" t="str">
        <f t="shared" si="104"/>
        <v/>
      </c>
      <c r="V739" s="9" t="str">
        <f t="shared" si="105"/>
        <v/>
      </c>
      <c r="X739" s="9" t="str">
        <f>IF(COUNTIF('Required Materials'!$BE$4:$CH$43, $B739)&gt;0, $B739, "")</f>
        <v/>
      </c>
      <c r="Y739" s="9" t="str">
        <f t="shared" si="106"/>
        <v/>
      </c>
      <c r="Z739" s="9" t="str">
        <f t="shared" si="107"/>
        <v/>
      </c>
    </row>
    <row r="740" spans="1:26" x14ac:dyDescent="0.25">
      <c r="A740" s="24"/>
      <c r="B740" s="135"/>
      <c r="C740" s="136"/>
      <c r="D740" s="137"/>
      <c r="E740" s="138"/>
      <c r="F740" s="139"/>
      <c r="G740" s="140"/>
      <c r="H740" s="141"/>
      <c r="I740" s="118"/>
      <c r="J740" s="150" t="str">
        <f t="shared" si="99"/>
        <v/>
      </c>
      <c r="K740" s="24"/>
      <c r="M740" s="11" t="b">
        <f t="shared" si="100"/>
        <v>0</v>
      </c>
      <c r="N740" s="9" t="str">
        <f t="shared" si="101"/>
        <v/>
      </c>
      <c r="O740" s="9" t="str">
        <f t="shared" si="102"/>
        <v/>
      </c>
      <c r="P740" s="9" t="str">
        <f t="shared" si="103"/>
        <v/>
      </c>
      <c r="R740" s="9">
        <v>732</v>
      </c>
      <c r="T740" s="9" t="str">
        <f t="shared" si="104"/>
        <v/>
      </c>
      <c r="V740" s="9" t="str">
        <f t="shared" si="105"/>
        <v/>
      </c>
      <c r="X740" s="9" t="str">
        <f>IF(COUNTIF('Required Materials'!$BE$4:$CH$43, $B740)&gt;0, $B740, "")</f>
        <v/>
      </c>
      <c r="Y740" s="9" t="str">
        <f t="shared" si="106"/>
        <v/>
      </c>
      <c r="Z740" s="9" t="str">
        <f t="shared" si="107"/>
        <v/>
      </c>
    </row>
    <row r="741" spans="1:26" x14ac:dyDescent="0.25">
      <c r="A741" s="24"/>
      <c r="B741" s="135"/>
      <c r="C741" s="136"/>
      <c r="D741" s="137"/>
      <c r="E741" s="138"/>
      <c r="F741" s="139"/>
      <c r="G741" s="140"/>
      <c r="H741" s="141"/>
      <c r="I741" s="118"/>
      <c r="J741" s="150" t="str">
        <f t="shared" si="99"/>
        <v/>
      </c>
      <c r="K741" s="24"/>
      <c r="M741" s="11" t="b">
        <f t="shared" si="100"/>
        <v>0</v>
      </c>
      <c r="N741" s="9" t="str">
        <f t="shared" si="101"/>
        <v/>
      </c>
      <c r="O741" s="9" t="str">
        <f t="shared" si="102"/>
        <v/>
      </c>
      <c r="P741" s="9" t="str">
        <f t="shared" si="103"/>
        <v/>
      </c>
      <c r="R741" s="9">
        <v>733</v>
      </c>
      <c r="T741" s="9" t="str">
        <f t="shared" si="104"/>
        <v/>
      </c>
      <c r="V741" s="9" t="str">
        <f t="shared" si="105"/>
        <v/>
      </c>
      <c r="X741" s="9" t="str">
        <f>IF(COUNTIF('Required Materials'!$BE$4:$CH$43, $B741)&gt;0, $B741, "")</f>
        <v/>
      </c>
      <c r="Y741" s="9" t="str">
        <f t="shared" si="106"/>
        <v/>
      </c>
      <c r="Z741" s="9" t="str">
        <f t="shared" si="107"/>
        <v/>
      </c>
    </row>
    <row r="742" spans="1:26" x14ac:dyDescent="0.25">
      <c r="A742" s="24"/>
      <c r="B742" s="135"/>
      <c r="C742" s="136"/>
      <c r="D742" s="137"/>
      <c r="E742" s="138"/>
      <c r="F742" s="139"/>
      <c r="G742" s="140"/>
      <c r="H742" s="141"/>
      <c r="I742" s="118"/>
      <c r="J742" s="150" t="str">
        <f t="shared" si="99"/>
        <v/>
      </c>
      <c r="K742" s="24"/>
      <c r="M742" s="11" t="b">
        <f t="shared" si="100"/>
        <v>0</v>
      </c>
      <c r="N742" s="9" t="str">
        <f t="shared" si="101"/>
        <v/>
      </c>
      <c r="O742" s="9" t="str">
        <f t="shared" si="102"/>
        <v/>
      </c>
      <c r="P742" s="9" t="str">
        <f t="shared" si="103"/>
        <v/>
      </c>
      <c r="R742" s="9">
        <v>734</v>
      </c>
      <c r="T742" s="9" t="str">
        <f t="shared" si="104"/>
        <v/>
      </c>
      <c r="V742" s="9" t="str">
        <f t="shared" si="105"/>
        <v/>
      </c>
      <c r="X742" s="9" t="str">
        <f>IF(COUNTIF('Required Materials'!$BE$4:$CH$43, $B742)&gt;0, $B742, "")</f>
        <v/>
      </c>
      <c r="Y742" s="9" t="str">
        <f t="shared" si="106"/>
        <v/>
      </c>
      <c r="Z742" s="9" t="str">
        <f t="shared" si="107"/>
        <v/>
      </c>
    </row>
    <row r="743" spans="1:26" x14ac:dyDescent="0.25">
      <c r="A743" s="24"/>
      <c r="B743" s="135"/>
      <c r="C743" s="136"/>
      <c r="D743" s="137"/>
      <c r="E743" s="138"/>
      <c r="F743" s="139"/>
      <c r="G743" s="140"/>
      <c r="H743" s="141"/>
      <c r="I743" s="118"/>
      <c r="J743" s="150" t="str">
        <f t="shared" si="99"/>
        <v/>
      </c>
      <c r="K743" s="24"/>
      <c r="M743" s="11" t="b">
        <f t="shared" si="100"/>
        <v>0</v>
      </c>
      <c r="N743" s="9" t="str">
        <f t="shared" si="101"/>
        <v/>
      </c>
      <c r="O743" s="9" t="str">
        <f t="shared" si="102"/>
        <v/>
      </c>
      <c r="P743" s="9" t="str">
        <f t="shared" si="103"/>
        <v/>
      </c>
      <c r="R743" s="9">
        <v>735</v>
      </c>
      <c r="T743" s="9" t="str">
        <f t="shared" si="104"/>
        <v/>
      </c>
      <c r="V743" s="9" t="str">
        <f t="shared" si="105"/>
        <v/>
      </c>
      <c r="X743" s="9" t="str">
        <f>IF(COUNTIF('Required Materials'!$BE$4:$CH$43, $B743)&gt;0, $B743, "")</f>
        <v/>
      </c>
      <c r="Y743" s="9" t="str">
        <f t="shared" si="106"/>
        <v/>
      </c>
      <c r="Z743" s="9" t="str">
        <f t="shared" si="107"/>
        <v/>
      </c>
    </row>
    <row r="744" spans="1:26" x14ac:dyDescent="0.25">
      <c r="A744" s="24"/>
      <c r="B744" s="135"/>
      <c r="C744" s="136"/>
      <c r="D744" s="137"/>
      <c r="E744" s="138"/>
      <c r="F744" s="139"/>
      <c r="G744" s="140"/>
      <c r="H744" s="141"/>
      <c r="I744" s="118"/>
      <c r="J744" s="150" t="str">
        <f t="shared" si="99"/>
        <v/>
      </c>
      <c r="K744" s="24"/>
      <c r="M744" s="11" t="b">
        <f t="shared" si="100"/>
        <v>0</v>
      </c>
      <c r="N744" s="9" t="str">
        <f t="shared" si="101"/>
        <v/>
      </c>
      <c r="O744" s="9" t="str">
        <f t="shared" si="102"/>
        <v/>
      </c>
      <c r="P744" s="9" t="str">
        <f t="shared" si="103"/>
        <v/>
      </c>
      <c r="R744" s="9">
        <v>736</v>
      </c>
      <c r="T744" s="9" t="str">
        <f t="shared" si="104"/>
        <v/>
      </c>
      <c r="V744" s="9" t="str">
        <f t="shared" si="105"/>
        <v/>
      </c>
      <c r="X744" s="9" t="str">
        <f>IF(COUNTIF('Required Materials'!$BE$4:$CH$43, $B744)&gt;0, $B744, "")</f>
        <v/>
      </c>
      <c r="Y744" s="9" t="str">
        <f t="shared" si="106"/>
        <v/>
      </c>
      <c r="Z744" s="9" t="str">
        <f t="shared" si="107"/>
        <v/>
      </c>
    </row>
    <row r="745" spans="1:26" x14ac:dyDescent="0.25">
      <c r="A745" s="24"/>
      <c r="B745" s="135"/>
      <c r="C745" s="136"/>
      <c r="D745" s="137"/>
      <c r="E745" s="138"/>
      <c r="F745" s="139"/>
      <c r="G745" s="140"/>
      <c r="H745" s="141"/>
      <c r="I745" s="118"/>
      <c r="J745" s="150" t="str">
        <f t="shared" si="99"/>
        <v/>
      </c>
      <c r="K745" s="24"/>
      <c r="M745" s="11" t="b">
        <f t="shared" si="100"/>
        <v>0</v>
      </c>
      <c r="N745" s="9" t="str">
        <f t="shared" si="101"/>
        <v/>
      </c>
      <c r="O745" s="9" t="str">
        <f t="shared" si="102"/>
        <v/>
      </c>
      <c r="P745" s="9" t="str">
        <f t="shared" si="103"/>
        <v/>
      </c>
      <c r="R745" s="9">
        <v>737</v>
      </c>
      <c r="T745" s="9" t="str">
        <f t="shared" si="104"/>
        <v/>
      </c>
      <c r="V745" s="9" t="str">
        <f t="shared" si="105"/>
        <v/>
      </c>
      <c r="X745" s="9" t="str">
        <f>IF(COUNTIF('Required Materials'!$BE$4:$CH$43, $B745)&gt;0, $B745, "")</f>
        <v/>
      </c>
      <c r="Y745" s="9" t="str">
        <f t="shared" si="106"/>
        <v/>
      </c>
      <c r="Z745" s="9" t="str">
        <f t="shared" si="107"/>
        <v/>
      </c>
    </row>
    <row r="746" spans="1:26" x14ac:dyDescent="0.25">
      <c r="A746" s="24"/>
      <c r="B746" s="135"/>
      <c r="C746" s="136"/>
      <c r="D746" s="137"/>
      <c r="E746" s="138"/>
      <c r="F746" s="139"/>
      <c r="G746" s="140"/>
      <c r="H746" s="141"/>
      <c r="I746" s="118"/>
      <c r="J746" s="150" t="str">
        <f t="shared" si="99"/>
        <v/>
      </c>
      <c r="K746" s="24"/>
      <c r="M746" s="11" t="b">
        <f t="shared" si="100"/>
        <v>0</v>
      </c>
      <c r="N746" s="9" t="str">
        <f t="shared" si="101"/>
        <v/>
      </c>
      <c r="O746" s="9" t="str">
        <f t="shared" si="102"/>
        <v/>
      </c>
      <c r="P746" s="9" t="str">
        <f t="shared" si="103"/>
        <v/>
      </c>
      <c r="R746" s="9">
        <v>738</v>
      </c>
      <c r="T746" s="9" t="str">
        <f t="shared" si="104"/>
        <v/>
      </c>
      <c r="V746" s="9" t="str">
        <f t="shared" si="105"/>
        <v/>
      </c>
      <c r="X746" s="9" t="str">
        <f>IF(COUNTIF('Required Materials'!$BE$4:$CH$43, $B746)&gt;0, $B746, "")</f>
        <v/>
      </c>
      <c r="Y746" s="9" t="str">
        <f t="shared" si="106"/>
        <v/>
      </c>
      <c r="Z746" s="9" t="str">
        <f t="shared" si="107"/>
        <v/>
      </c>
    </row>
    <row r="747" spans="1:26" x14ac:dyDescent="0.25">
      <c r="A747" s="24"/>
      <c r="B747" s="135"/>
      <c r="C747" s="136"/>
      <c r="D747" s="137"/>
      <c r="E747" s="138"/>
      <c r="F747" s="139"/>
      <c r="G747" s="140"/>
      <c r="H747" s="141"/>
      <c r="I747" s="118"/>
      <c r="J747" s="150" t="str">
        <f t="shared" si="99"/>
        <v/>
      </c>
      <c r="K747" s="24"/>
      <c r="M747" s="11" t="b">
        <f t="shared" si="100"/>
        <v>0</v>
      </c>
      <c r="N747" s="9" t="str">
        <f t="shared" si="101"/>
        <v/>
      </c>
      <c r="O747" s="9" t="str">
        <f t="shared" si="102"/>
        <v/>
      </c>
      <c r="P747" s="9" t="str">
        <f t="shared" si="103"/>
        <v/>
      </c>
      <c r="R747" s="9">
        <v>739</v>
      </c>
      <c r="T747" s="9" t="str">
        <f t="shared" si="104"/>
        <v/>
      </c>
      <c r="V747" s="9" t="str">
        <f t="shared" si="105"/>
        <v/>
      </c>
      <c r="X747" s="9" t="str">
        <f>IF(COUNTIF('Required Materials'!$BE$4:$CH$43, $B747)&gt;0, $B747, "")</f>
        <v/>
      </c>
      <c r="Y747" s="9" t="str">
        <f t="shared" si="106"/>
        <v/>
      </c>
      <c r="Z747" s="9" t="str">
        <f t="shared" si="107"/>
        <v/>
      </c>
    </row>
    <row r="748" spans="1:26" x14ac:dyDescent="0.25">
      <c r="A748" s="24"/>
      <c r="B748" s="135"/>
      <c r="C748" s="136"/>
      <c r="D748" s="137"/>
      <c r="E748" s="138"/>
      <c r="F748" s="139"/>
      <c r="G748" s="140"/>
      <c r="H748" s="141"/>
      <c r="I748" s="118"/>
      <c r="J748" s="150" t="str">
        <f t="shared" si="99"/>
        <v/>
      </c>
      <c r="K748" s="24"/>
      <c r="M748" s="11" t="b">
        <f t="shared" si="100"/>
        <v>0</v>
      </c>
      <c r="N748" s="9" t="str">
        <f t="shared" si="101"/>
        <v/>
      </c>
      <c r="O748" s="9" t="str">
        <f t="shared" si="102"/>
        <v/>
      </c>
      <c r="P748" s="9" t="str">
        <f t="shared" si="103"/>
        <v/>
      </c>
      <c r="R748" s="9">
        <v>740</v>
      </c>
      <c r="T748" s="9" t="str">
        <f t="shared" si="104"/>
        <v/>
      </c>
      <c r="V748" s="9" t="str">
        <f t="shared" si="105"/>
        <v/>
      </c>
      <c r="X748" s="9" t="str">
        <f>IF(COUNTIF('Required Materials'!$BE$4:$CH$43, $B748)&gt;0, $B748, "")</f>
        <v/>
      </c>
      <c r="Y748" s="9" t="str">
        <f t="shared" si="106"/>
        <v/>
      </c>
      <c r="Z748" s="9" t="str">
        <f t="shared" si="107"/>
        <v/>
      </c>
    </row>
    <row r="749" spans="1:26" x14ac:dyDescent="0.25">
      <c r="A749" s="24"/>
      <c r="B749" s="135"/>
      <c r="C749" s="136"/>
      <c r="D749" s="137"/>
      <c r="E749" s="138"/>
      <c r="F749" s="139"/>
      <c r="G749" s="140"/>
      <c r="H749" s="141"/>
      <c r="I749" s="118"/>
      <c r="J749" s="150" t="str">
        <f t="shared" si="99"/>
        <v/>
      </c>
      <c r="K749" s="24"/>
      <c r="M749" s="11" t="b">
        <f t="shared" si="100"/>
        <v>0</v>
      </c>
      <c r="N749" s="9" t="str">
        <f t="shared" si="101"/>
        <v/>
      </c>
      <c r="O749" s="9" t="str">
        <f t="shared" si="102"/>
        <v/>
      </c>
      <c r="P749" s="9" t="str">
        <f t="shared" si="103"/>
        <v/>
      </c>
      <c r="R749" s="9">
        <v>741</v>
      </c>
      <c r="T749" s="9" t="str">
        <f t="shared" si="104"/>
        <v/>
      </c>
      <c r="V749" s="9" t="str">
        <f t="shared" si="105"/>
        <v/>
      </c>
      <c r="X749" s="9" t="str">
        <f>IF(COUNTIF('Required Materials'!$BE$4:$CH$43, $B749)&gt;0, $B749, "")</f>
        <v/>
      </c>
      <c r="Y749" s="9" t="str">
        <f t="shared" si="106"/>
        <v/>
      </c>
      <c r="Z749" s="9" t="str">
        <f t="shared" si="107"/>
        <v/>
      </c>
    </row>
    <row r="750" spans="1:26" x14ac:dyDescent="0.25">
      <c r="A750" s="24"/>
      <c r="B750" s="135"/>
      <c r="C750" s="136"/>
      <c r="D750" s="137"/>
      <c r="E750" s="138"/>
      <c r="F750" s="139"/>
      <c r="G750" s="140"/>
      <c r="H750" s="141"/>
      <c r="I750" s="118"/>
      <c r="J750" s="150" t="str">
        <f t="shared" si="99"/>
        <v/>
      </c>
      <c r="K750" s="24"/>
      <c r="M750" s="11" t="b">
        <f t="shared" si="100"/>
        <v>0</v>
      </c>
      <c r="N750" s="9" t="str">
        <f t="shared" si="101"/>
        <v/>
      </c>
      <c r="O750" s="9" t="str">
        <f t="shared" si="102"/>
        <v/>
      </c>
      <c r="P750" s="9" t="str">
        <f t="shared" si="103"/>
        <v/>
      </c>
      <c r="R750" s="9">
        <v>742</v>
      </c>
      <c r="T750" s="9" t="str">
        <f t="shared" si="104"/>
        <v/>
      </c>
      <c r="V750" s="9" t="str">
        <f t="shared" si="105"/>
        <v/>
      </c>
      <c r="X750" s="9" t="str">
        <f>IF(COUNTIF('Required Materials'!$BE$4:$CH$43, $B750)&gt;0, $B750, "")</f>
        <v/>
      </c>
      <c r="Y750" s="9" t="str">
        <f t="shared" si="106"/>
        <v/>
      </c>
      <c r="Z750" s="9" t="str">
        <f t="shared" si="107"/>
        <v/>
      </c>
    </row>
    <row r="751" spans="1:26" x14ac:dyDescent="0.25">
      <c r="A751" s="24"/>
      <c r="B751" s="135"/>
      <c r="C751" s="136"/>
      <c r="D751" s="137"/>
      <c r="E751" s="138"/>
      <c r="F751" s="139"/>
      <c r="G751" s="140"/>
      <c r="H751" s="141"/>
      <c r="I751" s="118"/>
      <c r="J751" s="150" t="str">
        <f t="shared" si="99"/>
        <v/>
      </c>
      <c r="K751" s="24"/>
      <c r="M751" s="11" t="b">
        <f t="shared" si="100"/>
        <v>0</v>
      </c>
      <c r="N751" s="9" t="str">
        <f t="shared" si="101"/>
        <v/>
      </c>
      <c r="O751" s="9" t="str">
        <f t="shared" si="102"/>
        <v/>
      </c>
      <c r="P751" s="9" t="str">
        <f t="shared" si="103"/>
        <v/>
      </c>
      <c r="R751" s="9">
        <v>743</v>
      </c>
      <c r="T751" s="9" t="str">
        <f t="shared" si="104"/>
        <v/>
      </c>
      <c r="V751" s="9" t="str">
        <f t="shared" si="105"/>
        <v/>
      </c>
      <c r="X751" s="9" t="str">
        <f>IF(COUNTIF('Required Materials'!$BE$4:$CH$43, $B751)&gt;0, $B751, "")</f>
        <v/>
      </c>
      <c r="Y751" s="9" t="str">
        <f t="shared" si="106"/>
        <v/>
      </c>
      <c r="Z751" s="9" t="str">
        <f t="shared" si="107"/>
        <v/>
      </c>
    </row>
    <row r="752" spans="1:26" x14ac:dyDescent="0.25">
      <c r="A752" s="24"/>
      <c r="B752" s="135"/>
      <c r="C752" s="136"/>
      <c r="D752" s="137"/>
      <c r="E752" s="138"/>
      <c r="F752" s="139"/>
      <c r="G752" s="140"/>
      <c r="H752" s="141"/>
      <c r="I752" s="118"/>
      <c r="J752" s="150" t="str">
        <f t="shared" si="99"/>
        <v/>
      </c>
      <c r="K752" s="24"/>
      <c r="M752" s="11" t="b">
        <f t="shared" si="100"/>
        <v>0</v>
      </c>
      <c r="N752" s="9" t="str">
        <f t="shared" si="101"/>
        <v/>
      </c>
      <c r="O752" s="9" t="str">
        <f t="shared" si="102"/>
        <v/>
      </c>
      <c r="P752" s="9" t="str">
        <f t="shared" si="103"/>
        <v/>
      </c>
      <c r="R752" s="9">
        <v>744</v>
      </c>
      <c r="T752" s="9" t="str">
        <f t="shared" si="104"/>
        <v/>
      </c>
      <c r="V752" s="9" t="str">
        <f t="shared" si="105"/>
        <v/>
      </c>
      <c r="X752" s="9" t="str">
        <f>IF(COUNTIF('Required Materials'!$BE$4:$CH$43, $B752)&gt;0, $B752, "")</f>
        <v/>
      </c>
      <c r="Y752" s="9" t="str">
        <f t="shared" si="106"/>
        <v/>
      </c>
      <c r="Z752" s="9" t="str">
        <f t="shared" si="107"/>
        <v/>
      </c>
    </row>
    <row r="753" spans="1:26" x14ac:dyDescent="0.25">
      <c r="A753" s="24"/>
      <c r="B753" s="135"/>
      <c r="C753" s="136"/>
      <c r="D753" s="137"/>
      <c r="E753" s="138"/>
      <c r="F753" s="139"/>
      <c r="G753" s="140"/>
      <c r="H753" s="141"/>
      <c r="I753" s="118"/>
      <c r="J753" s="150" t="str">
        <f t="shared" si="99"/>
        <v/>
      </c>
      <c r="K753" s="24"/>
      <c r="M753" s="11" t="b">
        <f t="shared" si="100"/>
        <v>0</v>
      </c>
      <c r="N753" s="9" t="str">
        <f t="shared" si="101"/>
        <v/>
      </c>
      <c r="O753" s="9" t="str">
        <f t="shared" si="102"/>
        <v/>
      </c>
      <c r="P753" s="9" t="str">
        <f t="shared" si="103"/>
        <v/>
      </c>
      <c r="R753" s="9">
        <v>745</v>
      </c>
      <c r="T753" s="9" t="str">
        <f t="shared" si="104"/>
        <v/>
      </c>
      <c r="V753" s="9" t="str">
        <f t="shared" si="105"/>
        <v/>
      </c>
      <c r="X753" s="9" t="str">
        <f>IF(COUNTIF('Required Materials'!$BE$4:$CH$43, $B753)&gt;0, $B753, "")</f>
        <v/>
      </c>
      <c r="Y753" s="9" t="str">
        <f t="shared" si="106"/>
        <v/>
      </c>
      <c r="Z753" s="9" t="str">
        <f t="shared" si="107"/>
        <v/>
      </c>
    </row>
    <row r="754" spans="1:26" x14ac:dyDescent="0.25">
      <c r="A754" s="24"/>
      <c r="B754" s="135"/>
      <c r="C754" s="136"/>
      <c r="D754" s="137"/>
      <c r="E754" s="138"/>
      <c r="F754" s="139"/>
      <c r="G754" s="140"/>
      <c r="H754" s="141"/>
      <c r="I754" s="118"/>
      <c r="J754" s="150" t="str">
        <f t="shared" si="99"/>
        <v/>
      </c>
      <c r="K754" s="24"/>
      <c r="M754" s="11" t="b">
        <f t="shared" si="100"/>
        <v>0</v>
      </c>
      <c r="N754" s="9" t="str">
        <f t="shared" si="101"/>
        <v/>
      </c>
      <c r="O754" s="9" t="str">
        <f t="shared" si="102"/>
        <v/>
      </c>
      <c r="P754" s="9" t="str">
        <f t="shared" si="103"/>
        <v/>
      </c>
      <c r="R754" s="9">
        <v>746</v>
      </c>
      <c r="T754" s="9" t="str">
        <f t="shared" si="104"/>
        <v/>
      </c>
      <c r="V754" s="9" t="str">
        <f t="shared" si="105"/>
        <v/>
      </c>
      <c r="X754" s="9" t="str">
        <f>IF(COUNTIF('Required Materials'!$BE$4:$CH$43, $B754)&gt;0, $B754, "")</f>
        <v/>
      </c>
      <c r="Y754" s="9" t="str">
        <f t="shared" si="106"/>
        <v/>
      </c>
      <c r="Z754" s="9" t="str">
        <f t="shared" si="107"/>
        <v/>
      </c>
    </row>
    <row r="755" spans="1:26" x14ac:dyDescent="0.25">
      <c r="A755" s="24"/>
      <c r="B755" s="135"/>
      <c r="C755" s="136"/>
      <c r="D755" s="137"/>
      <c r="E755" s="138"/>
      <c r="F755" s="139"/>
      <c r="G755" s="140"/>
      <c r="H755" s="141"/>
      <c r="I755" s="118"/>
      <c r="J755" s="150" t="str">
        <f t="shared" si="99"/>
        <v/>
      </c>
      <c r="K755" s="24"/>
      <c r="M755" s="11" t="b">
        <f t="shared" si="100"/>
        <v>0</v>
      </c>
      <c r="N755" s="9" t="str">
        <f t="shared" si="101"/>
        <v/>
      </c>
      <c r="O755" s="9" t="str">
        <f t="shared" si="102"/>
        <v/>
      </c>
      <c r="P755" s="9" t="str">
        <f t="shared" si="103"/>
        <v/>
      </c>
      <c r="R755" s="9">
        <v>747</v>
      </c>
      <c r="T755" s="9" t="str">
        <f t="shared" si="104"/>
        <v/>
      </c>
      <c r="V755" s="9" t="str">
        <f t="shared" si="105"/>
        <v/>
      </c>
      <c r="X755" s="9" t="str">
        <f>IF(COUNTIF('Required Materials'!$BE$4:$CH$43, $B755)&gt;0, $B755, "")</f>
        <v/>
      </c>
      <c r="Y755" s="9" t="str">
        <f t="shared" si="106"/>
        <v/>
      </c>
      <c r="Z755" s="9" t="str">
        <f t="shared" si="107"/>
        <v/>
      </c>
    </row>
    <row r="756" spans="1:26" x14ac:dyDescent="0.25">
      <c r="A756" s="24"/>
      <c r="B756" s="135"/>
      <c r="C756" s="136"/>
      <c r="D756" s="137"/>
      <c r="E756" s="138"/>
      <c r="F756" s="139"/>
      <c r="G756" s="140"/>
      <c r="H756" s="141"/>
      <c r="I756" s="118"/>
      <c r="J756" s="150" t="str">
        <f t="shared" si="99"/>
        <v/>
      </c>
      <c r="K756" s="24"/>
      <c r="M756" s="11" t="b">
        <f t="shared" si="100"/>
        <v>0</v>
      </c>
      <c r="N756" s="9" t="str">
        <f t="shared" si="101"/>
        <v/>
      </c>
      <c r="O756" s="9" t="str">
        <f t="shared" si="102"/>
        <v/>
      </c>
      <c r="P756" s="9" t="str">
        <f t="shared" si="103"/>
        <v/>
      </c>
      <c r="R756" s="9">
        <v>748</v>
      </c>
      <c r="T756" s="9" t="str">
        <f t="shared" si="104"/>
        <v/>
      </c>
      <c r="V756" s="9" t="str">
        <f t="shared" si="105"/>
        <v/>
      </c>
      <c r="X756" s="9" t="str">
        <f>IF(COUNTIF('Required Materials'!$BE$4:$CH$43, $B756)&gt;0, $B756, "")</f>
        <v/>
      </c>
      <c r="Y756" s="9" t="str">
        <f t="shared" si="106"/>
        <v/>
      </c>
      <c r="Z756" s="9" t="str">
        <f t="shared" si="107"/>
        <v/>
      </c>
    </row>
    <row r="757" spans="1:26" x14ac:dyDescent="0.25">
      <c r="A757" s="24"/>
      <c r="B757" s="135"/>
      <c r="C757" s="136"/>
      <c r="D757" s="137"/>
      <c r="E757" s="138"/>
      <c r="F757" s="139"/>
      <c r="G757" s="140"/>
      <c r="H757" s="141"/>
      <c r="I757" s="118"/>
      <c r="J757" s="150" t="str">
        <f t="shared" si="99"/>
        <v/>
      </c>
      <c r="K757" s="24"/>
      <c r="M757" s="11" t="b">
        <f t="shared" si="100"/>
        <v>0</v>
      </c>
      <c r="N757" s="9" t="str">
        <f t="shared" si="101"/>
        <v/>
      </c>
      <c r="O757" s="9" t="str">
        <f t="shared" si="102"/>
        <v/>
      </c>
      <c r="P757" s="9" t="str">
        <f t="shared" si="103"/>
        <v/>
      </c>
      <c r="R757" s="9">
        <v>749</v>
      </c>
      <c r="T757" s="9" t="str">
        <f t="shared" si="104"/>
        <v/>
      </c>
      <c r="V757" s="9" t="str">
        <f t="shared" si="105"/>
        <v/>
      </c>
      <c r="X757" s="9" t="str">
        <f>IF(COUNTIF('Required Materials'!$BE$4:$CH$43, $B757)&gt;0, $B757, "")</f>
        <v/>
      </c>
      <c r="Y757" s="9" t="str">
        <f t="shared" si="106"/>
        <v/>
      </c>
      <c r="Z757" s="9" t="str">
        <f t="shared" si="107"/>
        <v/>
      </c>
    </row>
    <row r="758" spans="1:26" x14ac:dyDescent="0.25">
      <c r="A758" s="24"/>
      <c r="B758" s="135"/>
      <c r="C758" s="136"/>
      <c r="D758" s="137"/>
      <c r="E758" s="138"/>
      <c r="F758" s="139"/>
      <c r="G758" s="140"/>
      <c r="H758" s="141"/>
      <c r="I758" s="118"/>
      <c r="J758" s="150" t="str">
        <f t="shared" si="99"/>
        <v/>
      </c>
      <c r="K758" s="24"/>
      <c r="M758" s="11" t="b">
        <f t="shared" si="100"/>
        <v>0</v>
      </c>
      <c r="N758" s="9" t="str">
        <f t="shared" si="101"/>
        <v/>
      </c>
      <c r="O758" s="9" t="str">
        <f t="shared" si="102"/>
        <v/>
      </c>
      <c r="P758" s="9" t="str">
        <f t="shared" si="103"/>
        <v/>
      </c>
      <c r="R758" s="9">
        <v>750</v>
      </c>
      <c r="T758" s="9" t="str">
        <f t="shared" si="104"/>
        <v/>
      </c>
      <c r="V758" s="9" t="str">
        <f t="shared" si="105"/>
        <v/>
      </c>
      <c r="X758" s="9" t="str">
        <f>IF(COUNTIF('Required Materials'!$BE$4:$CH$43, $B758)&gt;0, $B758, "")</f>
        <v/>
      </c>
      <c r="Y758" s="9" t="str">
        <f t="shared" si="106"/>
        <v/>
      </c>
      <c r="Z758" s="9" t="str">
        <f t="shared" si="107"/>
        <v/>
      </c>
    </row>
    <row r="759" spans="1:26" x14ac:dyDescent="0.25">
      <c r="A759" s="24"/>
      <c r="B759" s="135"/>
      <c r="C759" s="136"/>
      <c r="D759" s="137"/>
      <c r="E759" s="138"/>
      <c r="F759" s="139"/>
      <c r="G759" s="140"/>
      <c r="H759" s="141"/>
      <c r="I759" s="118"/>
      <c r="J759" s="150" t="str">
        <f t="shared" si="99"/>
        <v/>
      </c>
      <c r="K759" s="24"/>
      <c r="M759" s="11" t="b">
        <f t="shared" si="100"/>
        <v>0</v>
      </c>
      <c r="N759" s="9" t="str">
        <f t="shared" si="101"/>
        <v/>
      </c>
      <c r="O759" s="9" t="str">
        <f t="shared" si="102"/>
        <v/>
      </c>
      <c r="P759" s="9" t="str">
        <f t="shared" si="103"/>
        <v/>
      </c>
      <c r="R759" s="9">
        <v>751</v>
      </c>
      <c r="T759" s="9" t="str">
        <f t="shared" si="104"/>
        <v/>
      </c>
      <c r="V759" s="9" t="str">
        <f t="shared" si="105"/>
        <v/>
      </c>
      <c r="X759" s="9" t="str">
        <f>IF(COUNTIF('Required Materials'!$BE$4:$CH$43, $B759)&gt;0, $B759, "")</f>
        <v/>
      </c>
      <c r="Y759" s="9" t="str">
        <f t="shared" si="106"/>
        <v/>
      </c>
      <c r="Z759" s="9" t="str">
        <f t="shared" si="107"/>
        <v/>
      </c>
    </row>
    <row r="760" spans="1:26" x14ac:dyDescent="0.25">
      <c r="A760" s="24"/>
      <c r="B760" s="135"/>
      <c r="C760" s="136"/>
      <c r="D760" s="137"/>
      <c r="E760" s="138"/>
      <c r="F760" s="139"/>
      <c r="G760" s="140"/>
      <c r="H760" s="141"/>
      <c r="I760" s="118"/>
      <c r="J760" s="150" t="str">
        <f t="shared" si="99"/>
        <v/>
      </c>
      <c r="K760" s="24"/>
      <c r="M760" s="11" t="b">
        <f t="shared" si="100"/>
        <v>0</v>
      </c>
      <c r="N760" s="9" t="str">
        <f t="shared" si="101"/>
        <v/>
      </c>
      <c r="O760" s="9" t="str">
        <f t="shared" si="102"/>
        <v/>
      </c>
      <c r="P760" s="9" t="str">
        <f t="shared" si="103"/>
        <v/>
      </c>
      <c r="R760" s="9">
        <v>752</v>
      </c>
      <c r="T760" s="9" t="str">
        <f t="shared" si="104"/>
        <v/>
      </c>
      <c r="V760" s="9" t="str">
        <f t="shared" si="105"/>
        <v/>
      </c>
      <c r="X760" s="9" t="str">
        <f>IF(COUNTIF('Required Materials'!$BE$4:$CH$43, $B760)&gt;0, $B760, "")</f>
        <v/>
      </c>
      <c r="Y760" s="9" t="str">
        <f t="shared" si="106"/>
        <v/>
      </c>
      <c r="Z760" s="9" t="str">
        <f t="shared" si="107"/>
        <v/>
      </c>
    </row>
    <row r="761" spans="1:26" x14ac:dyDescent="0.25">
      <c r="A761" s="24"/>
      <c r="B761" s="135"/>
      <c r="C761" s="136"/>
      <c r="D761" s="137"/>
      <c r="E761" s="138"/>
      <c r="F761" s="139"/>
      <c r="G761" s="140"/>
      <c r="H761" s="141"/>
      <c r="I761" s="118"/>
      <c r="J761" s="150" t="str">
        <f t="shared" si="99"/>
        <v/>
      </c>
      <c r="K761" s="24"/>
      <c r="M761" s="11" t="b">
        <f t="shared" si="100"/>
        <v>0</v>
      </c>
      <c r="N761" s="9" t="str">
        <f t="shared" si="101"/>
        <v/>
      </c>
      <c r="O761" s="9" t="str">
        <f t="shared" si="102"/>
        <v/>
      </c>
      <c r="P761" s="9" t="str">
        <f t="shared" si="103"/>
        <v/>
      </c>
      <c r="R761" s="9">
        <v>753</v>
      </c>
      <c r="T761" s="9" t="str">
        <f t="shared" si="104"/>
        <v/>
      </c>
      <c r="V761" s="9" t="str">
        <f t="shared" si="105"/>
        <v/>
      </c>
      <c r="X761" s="9" t="str">
        <f>IF(COUNTIF('Required Materials'!$BE$4:$CH$43, $B761)&gt;0, $B761, "")</f>
        <v/>
      </c>
      <c r="Y761" s="9" t="str">
        <f t="shared" si="106"/>
        <v/>
      </c>
      <c r="Z761" s="9" t="str">
        <f t="shared" si="107"/>
        <v/>
      </c>
    </row>
    <row r="762" spans="1:26" x14ac:dyDescent="0.25">
      <c r="A762" s="24"/>
      <c r="B762" s="135"/>
      <c r="C762" s="136"/>
      <c r="D762" s="137"/>
      <c r="E762" s="138"/>
      <c r="F762" s="139"/>
      <c r="G762" s="140"/>
      <c r="H762" s="141"/>
      <c r="I762" s="118"/>
      <c r="J762" s="150" t="str">
        <f t="shared" si="99"/>
        <v/>
      </c>
      <c r="K762" s="24"/>
      <c r="M762" s="11" t="b">
        <f t="shared" si="100"/>
        <v>0</v>
      </c>
      <c r="N762" s="9" t="str">
        <f t="shared" si="101"/>
        <v/>
      </c>
      <c r="O762" s="9" t="str">
        <f t="shared" si="102"/>
        <v/>
      </c>
      <c r="P762" s="9" t="str">
        <f t="shared" si="103"/>
        <v/>
      </c>
      <c r="R762" s="9">
        <v>754</v>
      </c>
      <c r="T762" s="9" t="str">
        <f t="shared" si="104"/>
        <v/>
      </c>
      <c r="V762" s="9" t="str">
        <f t="shared" si="105"/>
        <v/>
      </c>
      <c r="X762" s="9" t="str">
        <f>IF(COUNTIF('Required Materials'!$BE$4:$CH$43, $B762)&gt;0, $B762, "")</f>
        <v/>
      </c>
      <c r="Y762" s="9" t="str">
        <f t="shared" si="106"/>
        <v/>
      </c>
      <c r="Z762" s="9" t="str">
        <f t="shared" si="107"/>
        <v/>
      </c>
    </row>
    <row r="763" spans="1:26" x14ac:dyDescent="0.25">
      <c r="A763" s="24"/>
      <c r="B763" s="135"/>
      <c r="C763" s="136"/>
      <c r="D763" s="137"/>
      <c r="E763" s="138"/>
      <c r="F763" s="139"/>
      <c r="G763" s="140"/>
      <c r="H763" s="141"/>
      <c r="I763" s="118"/>
      <c r="J763" s="150" t="str">
        <f t="shared" si="99"/>
        <v/>
      </c>
      <c r="K763" s="24"/>
      <c r="M763" s="11" t="b">
        <f t="shared" si="100"/>
        <v>0</v>
      </c>
      <c r="N763" s="9" t="str">
        <f t="shared" si="101"/>
        <v/>
      </c>
      <c r="O763" s="9" t="str">
        <f t="shared" si="102"/>
        <v/>
      </c>
      <c r="P763" s="9" t="str">
        <f t="shared" si="103"/>
        <v/>
      </c>
      <c r="R763" s="9">
        <v>755</v>
      </c>
      <c r="T763" s="9" t="str">
        <f t="shared" si="104"/>
        <v/>
      </c>
      <c r="V763" s="9" t="str">
        <f t="shared" si="105"/>
        <v/>
      </c>
      <c r="X763" s="9" t="str">
        <f>IF(COUNTIF('Required Materials'!$BE$4:$CH$43, $B763)&gt;0, $B763, "")</f>
        <v/>
      </c>
      <c r="Y763" s="9" t="str">
        <f t="shared" si="106"/>
        <v/>
      </c>
      <c r="Z763" s="9" t="str">
        <f t="shared" si="107"/>
        <v/>
      </c>
    </row>
    <row r="764" spans="1:26" x14ac:dyDescent="0.25">
      <c r="A764" s="24"/>
      <c r="B764" s="135"/>
      <c r="C764" s="136"/>
      <c r="D764" s="137"/>
      <c r="E764" s="138"/>
      <c r="F764" s="139"/>
      <c r="G764" s="140"/>
      <c r="H764" s="141"/>
      <c r="I764" s="118"/>
      <c r="J764" s="150" t="str">
        <f t="shared" si="99"/>
        <v/>
      </c>
      <c r="K764" s="24"/>
      <c r="M764" s="11" t="b">
        <f t="shared" si="100"/>
        <v>0</v>
      </c>
      <c r="N764" s="9" t="str">
        <f t="shared" si="101"/>
        <v/>
      </c>
      <c r="O764" s="9" t="str">
        <f t="shared" si="102"/>
        <v/>
      </c>
      <c r="P764" s="9" t="str">
        <f t="shared" si="103"/>
        <v/>
      </c>
      <c r="R764" s="9">
        <v>756</v>
      </c>
      <c r="T764" s="9" t="str">
        <f t="shared" si="104"/>
        <v/>
      </c>
      <c r="V764" s="9" t="str">
        <f t="shared" si="105"/>
        <v/>
      </c>
      <c r="X764" s="9" t="str">
        <f>IF(COUNTIF('Required Materials'!$BE$4:$CH$43, $B764)&gt;0, $B764, "")</f>
        <v/>
      </c>
      <c r="Y764" s="9" t="str">
        <f t="shared" si="106"/>
        <v/>
      </c>
      <c r="Z764" s="9" t="str">
        <f t="shared" si="107"/>
        <v/>
      </c>
    </row>
    <row r="765" spans="1:26" x14ac:dyDescent="0.25">
      <c r="A765" s="24"/>
      <c r="B765" s="135"/>
      <c r="C765" s="136"/>
      <c r="D765" s="137"/>
      <c r="E765" s="138"/>
      <c r="F765" s="139"/>
      <c r="G765" s="140"/>
      <c r="H765" s="141"/>
      <c r="I765" s="118"/>
      <c r="J765" s="150" t="str">
        <f t="shared" si="99"/>
        <v/>
      </c>
      <c r="K765" s="24"/>
      <c r="M765" s="11" t="b">
        <f t="shared" si="100"/>
        <v>0</v>
      </c>
      <c r="N765" s="9" t="str">
        <f t="shared" si="101"/>
        <v/>
      </c>
      <c r="O765" s="9" t="str">
        <f t="shared" si="102"/>
        <v/>
      </c>
      <c r="P765" s="9" t="str">
        <f t="shared" si="103"/>
        <v/>
      </c>
      <c r="R765" s="9">
        <v>757</v>
      </c>
      <c r="T765" s="9" t="str">
        <f t="shared" si="104"/>
        <v/>
      </c>
      <c r="V765" s="9" t="str">
        <f t="shared" si="105"/>
        <v/>
      </c>
      <c r="X765" s="9" t="str">
        <f>IF(COUNTIF('Required Materials'!$BE$4:$CH$43, $B765)&gt;0, $B765, "")</f>
        <v/>
      </c>
      <c r="Y765" s="9" t="str">
        <f t="shared" si="106"/>
        <v/>
      </c>
      <c r="Z765" s="9" t="str">
        <f t="shared" si="107"/>
        <v/>
      </c>
    </row>
    <row r="766" spans="1:26" x14ac:dyDescent="0.25">
      <c r="A766" s="24"/>
      <c r="B766" s="135"/>
      <c r="C766" s="136"/>
      <c r="D766" s="137"/>
      <c r="E766" s="138"/>
      <c r="F766" s="139"/>
      <c r="G766" s="140"/>
      <c r="H766" s="141"/>
      <c r="I766" s="118"/>
      <c r="J766" s="150" t="str">
        <f t="shared" si="99"/>
        <v/>
      </c>
      <c r="K766" s="24"/>
      <c r="M766" s="11" t="b">
        <f t="shared" si="100"/>
        <v>0</v>
      </c>
      <c r="N766" s="9" t="str">
        <f t="shared" si="101"/>
        <v/>
      </c>
      <c r="O766" s="9" t="str">
        <f t="shared" si="102"/>
        <v/>
      </c>
      <c r="P766" s="9" t="str">
        <f t="shared" si="103"/>
        <v/>
      </c>
      <c r="R766" s="9">
        <v>758</v>
      </c>
      <c r="T766" s="9" t="str">
        <f t="shared" si="104"/>
        <v/>
      </c>
      <c r="V766" s="9" t="str">
        <f t="shared" si="105"/>
        <v/>
      </c>
      <c r="X766" s="9" t="str">
        <f>IF(COUNTIF('Required Materials'!$BE$4:$CH$43, $B766)&gt;0, $B766, "")</f>
        <v/>
      </c>
      <c r="Y766" s="9" t="str">
        <f t="shared" si="106"/>
        <v/>
      </c>
      <c r="Z766" s="9" t="str">
        <f t="shared" si="107"/>
        <v/>
      </c>
    </row>
    <row r="767" spans="1:26" x14ac:dyDescent="0.25">
      <c r="A767" s="24"/>
      <c r="B767" s="135"/>
      <c r="C767" s="136"/>
      <c r="D767" s="137"/>
      <c r="E767" s="138"/>
      <c r="F767" s="139"/>
      <c r="G767" s="140"/>
      <c r="H767" s="141"/>
      <c r="I767" s="118"/>
      <c r="J767" s="150" t="str">
        <f t="shared" si="99"/>
        <v/>
      </c>
      <c r="K767" s="24"/>
      <c r="M767" s="11" t="b">
        <f t="shared" si="100"/>
        <v>0</v>
      </c>
      <c r="N767" s="9" t="str">
        <f t="shared" si="101"/>
        <v/>
      </c>
      <c r="O767" s="9" t="str">
        <f t="shared" si="102"/>
        <v/>
      </c>
      <c r="P767" s="9" t="str">
        <f t="shared" si="103"/>
        <v/>
      </c>
      <c r="R767" s="9">
        <v>759</v>
      </c>
      <c r="T767" s="9" t="str">
        <f t="shared" si="104"/>
        <v/>
      </c>
      <c r="V767" s="9" t="str">
        <f t="shared" si="105"/>
        <v/>
      </c>
      <c r="X767" s="9" t="str">
        <f>IF(COUNTIF('Required Materials'!$BE$4:$CH$43, $B767)&gt;0, $B767, "")</f>
        <v/>
      </c>
      <c r="Y767" s="9" t="str">
        <f t="shared" si="106"/>
        <v/>
      </c>
      <c r="Z767" s="9" t="str">
        <f t="shared" si="107"/>
        <v/>
      </c>
    </row>
    <row r="768" spans="1:26" x14ac:dyDescent="0.25">
      <c r="A768" s="24"/>
      <c r="B768" s="135"/>
      <c r="C768" s="136"/>
      <c r="D768" s="137"/>
      <c r="E768" s="138"/>
      <c r="F768" s="139"/>
      <c r="G768" s="140"/>
      <c r="H768" s="141"/>
      <c r="I768" s="118"/>
      <c r="J768" s="150" t="str">
        <f t="shared" si="99"/>
        <v/>
      </c>
      <c r="K768" s="24"/>
      <c r="M768" s="11" t="b">
        <f t="shared" si="100"/>
        <v>0</v>
      </c>
      <c r="N768" s="9" t="str">
        <f t="shared" si="101"/>
        <v/>
      </c>
      <c r="O768" s="9" t="str">
        <f t="shared" si="102"/>
        <v/>
      </c>
      <c r="P768" s="9" t="str">
        <f t="shared" si="103"/>
        <v/>
      </c>
      <c r="R768" s="9">
        <v>760</v>
      </c>
      <c r="T768" s="9" t="str">
        <f t="shared" si="104"/>
        <v/>
      </c>
      <c r="V768" s="9" t="str">
        <f t="shared" si="105"/>
        <v/>
      </c>
      <c r="X768" s="9" t="str">
        <f>IF(COUNTIF('Required Materials'!$BE$4:$CH$43, $B768)&gt;0, $B768, "")</f>
        <v/>
      </c>
      <c r="Y768" s="9" t="str">
        <f t="shared" si="106"/>
        <v/>
      </c>
      <c r="Z768" s="9" t="str">
        <f t="shared" si="107"/>
        <v/>
      </c>
    </row>
    <row r="769" spans="1:26" x14ac:dyDescent="0.25">
      <c r="A769" s="24"/>
      <c r="B769" s="135"/>
      <c r="C769" s="136"/>
      <c r="D769" s="137"/>
      <c r="E769" s="138"/>
      <c r="F769" s="139"/>
      <c r="G769" s="140"/>
      <c r="H769" s="141"/>
      <c r="I769" s="118"/>
      <c r="J769" s="150" t="str">
        <f t="shared" si="99"/>
        <v/>
      </c>
      <c r="K769" s="24"/>
      <c r="M769" s="11" t="b">
        <f t="shared" si="100"/>
        <v>0</v>
      </c>
      <c r="N769" s="9" t="str">
        <f t="shared" si="101"/>
        <v/>
      </c>
      <c r="O769" s="9" t="str">
        <f t="shared" si="102"/>
        <v/>
      </c>
      <c r="P769" s="9" t="str">
        <f t="shared" si="103"/>
        <v/>
      </c>
      <c r="R769" s="9">
        <v>761</v>
      </c>
      <c r="T769" s="9" t="str">
        <f t="shared" si="104"/>
        <v/>
      </c>
      <c r="V769" s="9" t="str">
        <f t="shared" si="105"/>
        <v/>
      </c>
      <c r="X769" s="9" t="str">
        <f>IF(COUNTIF('Required Materials'!$BE$4:$CH$43, $B769)&gt;0, $B769, "")</f>
        <v/>
      </c>
      <c r="Y769" s="9" t="str">
        <f t="shared" si="106"/>
        <v/>
      </c>
      <c r="Z769" s="9" t="str">
        <f t="shared" si="107"/>
        <v/>
      </c>
    </row>
    <row r="770" spans="1:26" x14ac:dyDescent="0.25">
      <c r="A770" s="24"/>
      <c r="B770" s="135"/>
      <c r="C770" s="136"/>
      <c r="D770" s="137"/>
      <c r="E770" s="138"/>
      <c r="F770" s="139"/>
      <c r="G770" s="140"/>
      <c r="H770" s="141"/>
      <c r="I770" s="118"/>
      <c r="J770" s="150" t="str">
        <f t="shared" si="99"/>
        <v/>
      </c>
      <c r="K770" s="24"/>
      <c r="M770" s="11" t="b">
        <f t="shared" si="100"/>
        <v>0</v>
      </c>
      <c r="N770" s="9" t="str">
        <f t="shared" si="101"/>
        <v/>
      </c>
      <c r="O770" s="9" t="str">
        <f t="shared" si="102"/>
        <v/>
      </c>
      <c r="P770" s="9" t="str">
        <f t="shared" si="103"/>
        <v/>
      </c>
      <c r="R770" s="9">
        <v>762</v>
      </c>
      <c r="T770" s="9" t="str">
        <f t="shared" si="104"/>
        <v/>
      </c>
      <c r="V770" s="9" t="str">
        <f t="shared" si="105"/>
        <v/>
      </c>
      <c r="X770" s="9" t="str">
        <f>IF(COUNTIF('Required Materials'!$BE$4:$CH$43, $B770)&gt;0, $B770, "")</f>
        <v/>
      </c>
      <c r="Y770" s="9" t="str">
        <f t="shared" si="106"/>
        <v/>
      </c>
      <c r="Z770" s="9" t="str">
        <f t="shared" si="107"/>
        <v/>
      </c>
    </row>
    <row r="771" spans="1:26" x14ac:dyDescent="0.25">
      <c r="A771" s="24"/>
      <c r="B771" s="135"/>
      <c r="C771" s="136"/>
      <c r="D771" s="137"/>
      <c r="E771" s="138"/>
      <c r="F771" s="139"/>
      <c r="G771" s="140"/>
      <c r="H771" s="141"/>
      <c r="I771" s="118"/>
      <c r="J771" s="150" t="str">
        <f t="shared" si="99"/>
        <v/>
      </c>
      <c r="K771" s="24"/>
      <c r="M771" s="11" t="b">
        <f t="shared" si="100"/>
        <v>0</v>
      </c>
      <c r="N771" s="9" t="str">
        <f t="shared" si="101"/>
        <v/>
      </c>
      <c r="O771" s="9" t="str">
        <f t="shared" si="102"/>
        <v/>
      </c>
      <c r="P771" s="9" t="str">
        <f t="shared" si="103"/>
        <v/>
      </c>
      <c r="R771" s="9">
        <v>763</v>
      </c>
      <c r="T771" s="9" t="str">
        <f t="shared" si="104"/>
        <v/>
      </c>
      <c r="V771" s="9" t="str">
        <f t="shared" si="105"/>
        <v/>
      </c>
      <c r="X771" s="9" t="str">
        <f>IF(COUNTIF('Required Materials'!$BE$4:$CH$43, $B771)&gt;0, $B771, "")</f>
        <v/>
      </c>
      <c r="Y771" s="9" t="str">
        <f t="shared" si="106"/>
        <v/>
      </c>
      <c r="Z771" s="9" t="str">
        <f t="shared" si="107"/>
        <v/>
      </c>
    </row>
    <row r="772" spans="1:26" x14ac:dyDescent="0.25">
      <c r="A772" s="24"/>
      <c r="B772" s="135"/>
      <c r="C772" s="136"/>
      <c r="D772" s="137"/>
      <c r="E772" s="138"/>
      <c r="F772" s="139"/>
      <c r="G772" s="140"/>
      <c r="H772" s="141"/>
      <c r="I772" s="118"/>
      <c r="J772" s="150" t="str">
        <f t="shared" si="99"/>
        <v/>
      </c>
      <c r="K772" s="24"/>
      <c r="M772" s="11" t="b">
        <f t="shared" si="100"/>
        <v>0</v>
      </c>
      <c r="N772" s="9" t="str">
        <f t="shared" si="101"/>
        <v/>
      </c>
      <c r="O772" s="9" t="str">
        <f t="shared" si="102"/>
        <v/>
      </c>
      <c r="P772" s="9" t="str">
        <f t="shared" si="103"/>
        <v/>
      </c>
      <c r="R772" s="9">
        <v>764</v>
      </c>
      <c r="T772" s="9" t="str">
        <f t="shared" si="104"/>
        <v/>
      </c>
      <c r="V772" s="9" t="str">
        <f t="shared" si="105"/>
        <v/>
      </c>
      <c r="X772" s="9" t="str">
        <f>IF(COUNTIF('Required Materials'!$BE$4:$CH$43, $B772)&gt;0, $B772, "")</f>
        <v/>
      </c>
      <c r="Y772" s="9" t="str">
        <f t="shared" si="106"/>
        <v/>
      </c>
      <c r="Z772" s="9" t="str">
        <f t="shared" si="107"/>
        <v/>
      </c>
    </row>
    <row r="773" spans="1:26" x14ac:dyDescent="0.25">
      <c r="A773" s="24"/>
      <c r="B773" s="135"/>
      <c r="C773" s="136"/>
      <c r="D773" s="137"/>
      <c r="E773" s="138"/>
      <c r="F773" s="139"/>
      <c r="G773" s="140"/>
      <c r="H773" s="141"/>
      <c r="I773" s="118"/>
      <c r="J773" s="150" t="str">
        <f t="shared" si="99"/>
        <v/>
      </c>
      <c r="K773" s="24"/>
      <c r="M773" s="11" t="b">
        <f t="shared" si="100"/>
        <v>0</v>
      </c>
      <c r="N773" s="9" t="str">
        <f t="shared" si="101"/>
        <v/>
      </c>
      <c r="O773" s="9" t="str">
        <f t="shared" si="102"/>
        <v/>
      </c>
      <c r="P773" s="9" t="str">
        <f t="shared" si="103"/>
        <v/>
      </c>
      <c r="R773" s="9">
        <v>765</v>
      </c>
      <c r="T773" s="9" t="str">
        <f t="shared" si="104"/>
        <v/>
      </c>
      <c r="V773" s="9" t="str">
        <f t="shared" si="105"/>
        <v/>
      </c>
      <c r="X773" s="9" t="str">
        <f>IF(COUNTIF('Required Materials'!$BE$4:$CH$43, $B773)&gt;0, $B773, "")</f>
        <v/>
      </c>
      <c r="Y773" s="9" t="str">
        <f t="shared" si="106"/>
        <v/>
      </c>
      <c r="Z773" s="9" t="str">
        <f t="shared" si="107"/>
        <v/>
      </c>
    </row>
    <row r="774" spans="1:26" x14ac:dyDescent="0.25">
      <c r="A774" s="24"/>
      <c r="B774" s="135"/>
      <c r="C774" s="136"/>
      <c r="D774" s="137"/>
      <c r="E774" s="138"/>
      <c r="F774" s="139"/>
      <c r="G774" s="140"/>
      <c r="H774" s="141"/>
      <c r="I774" s="118"/>
      <c r="J774" s="150" t="str">
        <f t="shared" si="99"/>
        <v/>
      </c>
      <c r="K774" s="24"/>
      <c r="M774" s="11" t="b">
        <f t="shared" si="100"/>
        <v>0</v>
      </c>
      <c r="N774" s="9" t="str">
        <f t="shared" si="101"/>
        <v/>
      </c>
      <c r="O774" s="9" t="str">
        <f t="shared" si="102"/>
        <v/>
      </c>
      <c r="P774" s="9" t="str">
        <f t="shared" si="103"/>
        <v/>
      </c>
      <c r="R774" s="9">
        <v>766</v>
      </c>
      <c r="T774" s="9" t="str">
        <f t="shared" si="104"/>
        <v/>
      </c>
      <c r="V774" s="9" t="str">
        <f t="shared" si="105"/>
        <v/>
      </c>
      <c r="X774" s="9" t="str">
        <f>IF(COUNTIF('Required Materials'!$BE$4:$CH$43, $B774)&gt;0, $B774, "")</f>
        <v/>
      </c>
      <c r="Y774" s="9" t="str">
        <f t="shared" si="106"/>
        <v/>
      </c>
      <c r="Z774" s="9" t="str">
        <f t="shared" si="107"/>
        <v/>
      </c>
    </row>
    <row r="775" spans="1:26" x14ac:dyDescent="0.25">
      <c r="A775" s="24"/>
      <c r="B775" s="135"/>
      <c r="C775" s="136"/>
      <c r="D775" s="137"/>
      <c r="E775" s="138"/>
      <c r="F775" s="139"/>
      <c r="G775" s="140"/>
      <c r="H775" s="141"/>
      <c r="I775" s="118"/>
      <c r="J775" s="150" t="str">
        <f t="shared" si="99"/>
        <v/>
      </c>
      <c r="K775" s="24"/>
      <c r="M775" s="11" t="b">
        <f t="shared" si="100"/>
        <v>0</v>
      </c>
      <c r="N775" s="9" t="str">
        <f t="shared" si="101"/>
        <v/>
      </c>
      <c r="O775" s="9" t="str">
        <f t="shared" si="102"/>
        <v/>
      </c>
      <c r="P775" s="9" t="str">
        <f t="shared" si="103"/>
        <v/>
      </c>
      <c r="R775" s="9">
        <v>767</v>
      </c>
      <c r="T775" s="9" t="str">
        <f t="shared" si="104"/>
        <v/>
      </c>
      <c r="V775" s="9" t="str">
        <f t="shared" si="105"/>
        <v/>
      </c>
      <c r="X775" s="9" t="str">
        <f>IF(COUNTIF('Required Materials'!$BE$4:$CH$43, $B775)&gt;0, $B775, "")</f>
        <v/>
      </c>
      <c r="Y775" s="9" t="str">
        <f t="shared" si="106"/>
        <v/>
      </c>
      <c r="Z775" s="9" t="str">
        <f t="shared" si="107"/>
        <v/>
      </c>
    </row>
    <row r="776" spans="1:26" x14ac:dyDescent="0.25">
      <c r="A776" s="24"/>
      <c r="B776" s="135"/>
      <c r="C776" s="136"/>
      <c r="D776" s="137"/>
      <c r="E776" s="138"/>
      <c r="F776" s="139"/>
      <c r="G776" s="140"/>
      <c r="H776" s="141"/>
      <c r="I776" s="118"/>
      <c r="J776" s="150" t="str">
        <f t="shared" si="99"/>
        <v/>
      </c>
      <c r="K776" s="24"/>
      <c r="M776" s="11" t="b">
        <f t="shared" si="100"/>
        <v>0</v>
      </c>
      <c r="N776" s="9" t="str">
        <f t="shared" si="101"/>
        <v/>
      </c>
      <c r="O776" s="9" t="str">
        <f t="shared" si="102"/>
        <v/>
      </c>
      <c r="P776" s="9" t="str">
        <f t="shared" si="103"/>
        <v/>
      </c>
      <c r="R776" s="9">
        <v>768</v>
      </c>
      <c r="T776" s="9" t="str">
        <f t="shared" si="104"/>
        <v/>
      </c>
      <c r="V776" s="9" t="str">
        <f t="shared" si="105"/>
        <v/>
      </c>
      <c r="X776" s="9" t="str">
        <f>IF(COUNTIF('Required Materials'!$BE$4:$CH$43, $B776)&gt;0, $B776, "")</f>
        <v/>
      </c>
      <c r="Y776" s="9" t="str">
        <f t="shared" si="106"/>
        <v/>
      </c>
      <c r="Z776" s="9" t="str">
        <f t="shared" si="107"/>
        <v/>
      </c>
    </row>
    <row r="777" spans="1:26" x14ac:dyDescent="0.25">
      <c r="A777" s="24"/>
      <c r="B777" s="135"/>
      <c r="C777" s="136"/>
      <c r="D777" s="137"/>
      <c r="E777" s="138"/>
      <c r="F777" s="139"/>
      <c r="G777" s="140"/>
      <c r="H777" s="141"/>
      <c r="I777" s="118"/>
      <c r="J777" s="150" t="str">
        <f t="shared" ref="J777:J840" si="108">IF(COUNTIF($B$9:$B$2508, B777)&gt;1, $M$2, IF(M777=TRUE, $M$3, ""))</f>
        <v/>
      </c>
      <c r="K777" s="24"/>
      <c r="M777" s="11" t="b">
        <f t="shared" si="100"/>
        <v>0</v>
      </c>
      <c r="N777" s="9" t="str">
        <f t="shared" si="101"/>
        <v/>
      </c>
      <c r="O777" s="9" t="str">
        <f t="shared" si="102"/>
        <v/>
      </c>
      <c r="P777" s="9" t="str">
        <f t="shared" si="103"/>
        <v/>
      </c>
      <c r="R777" s="9">
        <v>769</v>
      </c>
      <c r="T777" s="9" t="str">
        <f t="shared" si="104"/>
        <v/>
      </c>
      <c r="V777" s="9" t="str">
        <f t="shared" si="105"/>
        <v/>
      </c>
      <c r="X777" s="9" t="str">
        <f>IF(COUNTIF('Required Materials'!$BE$4:$CH$43, $B777)&gt;0, $B777, "")</f>
        <v/>
      </c>
      <c r="Y777" s="9" t="str">
        <f t="shared" si="106"/>
        <v/>
      </c>
      <c r="Z777" s="9" t="str">
        <f t="shared" si="107"/>
        <v/>
      </c>
    </row>
    <row r="778" spans="1:26" x14ac:dyDescent="0.25">
      <c r="A778" s="24"/>
      <c r="B778" s="135"/>
      <c r="C778" s="136"/>
      <c r="D778" s="137"/>
      <c r="E778" s="138"/>
      <c r="F778" s="139"/>
      <c r="G778" s="140"/>
      <c r="H778" s="141"/>
      <c r="I778" s="118"/>
      <c r="J778" s="150" t="str">
        <f t="shared" si="108"/>
        <v/>
      </c>
      <c r="K778" s="24"/>
      <c r="M778" s="11" t="b">
        <f t="shared" ref="M778:M841" si="109">IF(AND(COUNTIF(C778:H778, "")&lt;6, B778=""), TRUE, FALSE)</f>
        <v>0</v>
      </c>
      <c r="N778" s="9" t="str">
        <f t="shared" ref="N778:N841" si="110">IF(B778="", "", COUNTIF($O$9:$O$2508, "&lt;"&amp;O778))</f>
        <v/>
      </c>
      <c r="O778" s="9" t="str">
        <f t="shared" ref="O778:O841" si="111">IF(B778="", "", IF(ISNUMBER(B778)=TRUE, CONCATENATE("A", B778), B778))</f>
        <v/>
      </c>
      <c r="P778" s="9" t="str">
        <f t="shared" ref="P778:P841" si="112">IF(N778="", "", RANK(N778, $N$9:$N$2508, 1))</f>
        <v/>
      </c>
      <c r="R778" s="9">
        <v>770</v>
      </c>
      <c r="T778" s="9" t="str">
        <f t="shared" ref="T778:T841" si="113">IF(P778="", "", IFERROR(INDEX($B$9:$B$2508, MATCH(R778, $P$9:$P$2508, 0)), ""))</f>
        <v/>
      </c>
      <c r="V778" s="9" t="str">
        <f t="shared" ref="V778:V841" si="114">IF(B778="", "", IF(D778=$M$5, "A", "P"))</f>
        <v/>
      </c>
      <c r="X778" s="9" t="str">
        <f>IF(COUNTIF('Required Materials'!$BE$4:$CH$43, $B778)&gt;0, $B778, "")</f>
        <v/>
      </c>
      <c r="Y778" s="9" t="str">
        <f t="shared" ref="Y778:Y841" si="115">IF(X778="", "", IFERROR(INDEX($R$9:$R$2508, MATCH(X778, $T$9:$T$2508, 0)), ""))</f>
        <v/>
      </c>
      <c r="Z778" s="9" t="str">
        <f t="shared" ref="Z778:Z841" si="116">IF(Y778="", "", RANK($Y778, $Y$9:$Y$2508, 1))</f>
        <v/>
      </c>
    </row>
    <row r="779" spans="1:26" x14ac:dyDescent="0.25">
      <c r="A779" s="24"/>
      <c r="B779" s="135"/>
      <c r="C779" s="136"/>
      <c r="D779" s="137"/>
      <c r="E779" s="138"/>
      <c r="F779" s="139"/>
      <c r="G779" s="140"/>
      <c r="H779" s="141"/>
      <c r="I779" s="118"/>
      <c r="J779" s="150" t="str">
        <f t="shared" si="108"/>
        <v/>
      </c>
      <c r="K779" s="24"/>
      <c r="M779" s="11" t="b">
        <f t="shared" si="109"/>
        <v>0</v>
      </c>
      <c r="N779" s="9" t="str">
        <f t="shared" si="110"/>
        <v/>
      </c>
      <c r="O779" s="9" t="str">
        <f t="shared" si="111"/>
        <v/>
      </c>
      <c r="P779" s="9" t="str">
        <f t="shared" si="112"/>
        <v/>
      </c>
      <c r="R779" s="9">
        <v>771</v>
      </c>
      <c r="T779" s="9" t="str">
        <f t="shared" si="113"/>
        <v/>
      </c>
      <c r="V779" s="9" t="str">
        <f t="shared" si="114"/>
        <v/>
      </c>
      <c r="X779" s="9" t="str">
        <f>IF(COUNTIF('Required Materials'!$BE$4:$CH$43, $B779)&gt;0, $B779, "")</f>
        <v/>
      </c>
      <c r="Y779" s="9" t="str">
        <f t="shared" si="115"/>
        <v/>
      </c>
      <c r="Z779" s="9" t="str">
        <f t="shared" si="116"/>
        <v/>
      </c>
    </row>
    <row r="780" spans="1:26" x14ac:dyDescent="0.25">
      <c r="A780" s="24"/>
      <c r="B780" s="135"/>
      <c r="C780" s="136"/>
      <c r="D780" s="137"/>
      <c r="E780" s="138"/>
      <c r="F780" s="139"/>
      <c r="G780" s="140"/>
      <c r="H780" s="141"/>
      <c r="I780" s="118"/>
      <c r="J780" s="150" t="str">
        <f t="shared" si="108"/>
        <v/>
      </c>
      <c r="K780" s="24"/>
      <c r="M780" s="11" t="b">
        <f t="shared" si="109"/>
        <v>0</v>
      </c>
      <c r="N780" s="9" t="str">
        <f t="shared" si="110"/>
        <v/>
      </c>
      <c r="O780" s="9" t="str">
        <f t="shared" si="111"/>
        <v/>
      </c>
      <c r="P780" s="9" t="str">
        <f t="shared" si="112"/>
        <v/>
      </c>
      <c r="R780" s="9">
        <v>772</v>
      </c>
      <c r="T780" s="9" t="str">
        <f t="shared" si="113"/>
        <v/>
      </c>
      <c r="V780" s="9" t="str">
        <f t="shared" si="114"/>
        <v/>
      </c>
      <c r="X780" s="9" t="str">
        <f>IF(COUNTIF('Required Materials'!$BE$4:$CH$43, $B780)&gt;0, $B780, "")</f>
        <v/>
      </c>
      <c r="Y780" s="9" t="str">
        <f t="shared" si="115"/>
        <v/>
      </c>
      <c r="Z780" s="9" t="str">
        <f t="shared" si="116"/>
        <v/>
      </c>
    </row>
    <row r="781" spans="1:26" x14ac:dyDescent="0.25">
      <c r="A781" s="24"/>
      <c r="B781" s="135"/>
      <c r="C781" s="136"/>
      <c r="D781" s="137"/>
      <c r="E781" s="138"/>
      <c r="F781" s="139"/>
      <c r="G781" s="140"/>
      <c r="H781" s="141"/>
      <c r="I781" s="118"/>
      <c r="J781" s="150" t="str">
        <f t="shared" si="108"/>
        <v/>
      </c>
      <c r="K781" s="24"/>
      <c r="M781" s="11" t="b">
        <f t="shared" si="109"/>
        <v>0</v>
      </c>
      <c r="N781" s="9" t="str">
        <f t="shared" si="110"/>
        <v/>
      </c>
      <c r="O781" s="9" t="str">
        <f t="shared" si="111"/>
        <v/>
      </c>
      <c r="P781" s="9" t="str">
        <f t="shared" si="112"/>
        <v/>
      </c>
      <c r="R781" s="9">
        <v>773</v>
      </c>
      <c r="T781" s="9" t="str">
        <f t="shared" si="113"/>
        <v/>
      </c>
      <c r="V781" s="9" t="str">
        <f t="shared" si="114"/>
        <v/>
      </c>
      <c r="X781" s="9" t="str">
        <f>IF(COUNTIF('Required Materials'!$BE$4:$CH$43, $B781)&gt;0, $B781, "")</f>
        <v/>
      </c>
      <c r="Y781" s="9" t="str">
        <f t="shared" si="115"/>
        <v/>
      </c>
      <c r="Z781" s="9" t="str">
        <f t="shared" si="116"/>
        <v/>
      </c>
    </row>
    <row r="782" spans="1:26" x14ac:dyDescent="0.25">
      <c r="A782" s="24"/>
      <c r="B782" s="135"/>
      <c r="C782" s="136"/>
      <c r="D782" s="137"/>
      <c r="E782" s="138"/>
      <c r="F782" s="139"/>
      <c r="G782" s="140"/>
      <c r="H782" s="141"/>
      <c r="I782" s="118"/>
      <c r="J782" s="150" t="str">
        <f t="shared" si="108"/>
        <v/>
      </c>
      <c r="K782" s="24"/>
      <c r="M782" s="11" t="b">
        <f t="shared" si="109"/>
        <v>0</v>
      </c>
      <c r="N782" s="9" t="str">
        <f t="shared" si="110"/>
        <v/>
      </c>
      <c r="O782" s="9" t="str">
        <f t="shared" si="111"/>
        <v/>
      </c>
      <c r="P782" s="9" t="str">
        <f t="shared" si="112"/>
        <v/>
      </c>
      <c r="R782" s="9">
        <v>774</v>
      </c>
      <c r="T782" s="9" t="str">
        <f t="shared" si="113"/>
        <v/>
      </c>
      <c r="V782" s="9" t="str">
        <f t="shared" si="114"/>
        <v/>
      </c>
      <c r="X782" s="9" t="str">
        <f>IF(COUNTIF('Required Materials'!$BE$4:$CH$43, $B782)&gt;0, $B782, "")</f>
        <v/>
      </c>
      <c r="Y782" s="9" t="str">
        <f t="shared" si="115"/>
        <v/>
      </c>
      <c r="Z782" s="9" t="str">
        <f t="shared" si="116"/>
        <v/>
      </c>
    </row>
    <row r="783" spans="1:26" x14ac:dyDescent="0.25">
      <c r="A783" s="24"/>
      <c r="B783" s="135"/>
      <c r="C783" s="136"/>
      <c r="D783" s="137"/>
      <c r="E783" s="138"/>
      <c r="F783" s="139"/>
      <c r="G783" s="140"/>
      <c r="H783" s="141"/>
      <c r="I783" s="118"/>
      <c r="J783" s="150" t="str">
        <f t="shared" si="108"/>
        <v/>
      </c>
      <c r="K783" s="24"/>
      <c r="M783" s="11" t="b">
        <f t="shared" si="109"/>
        <v>0</v>
      </c>
      <c r="N783" s="9" t="str">
        <f t="shared" si="110"/>
        <v/>
      </c>
      <c r="O783" s="9" t="str">
        <f t="shared" si="111"/>
        <v/>
      </c>
      <c r="P783" s="9" t="str">
        <f t="shared" si="112"/>
        <v/>
      </c>
      <c r="R783" s="9">
        <v>775</v>
      </c>
      <c r="T783" s="9" t="str">
        <f t="shared" si="113"/>
        <v/>
      </c>
      <c r="V783" s="9" t="str">
        <f t="shared" si="114"/>
        <v/>
      </c>
      <c r="X783" s="9" t="str">
        <f>IF(COUNTIF('Required Materials'!$BE$4:$CH$43, $B783)&gt;0, $B783, "")</f>
        <v/>
      </c>
      <c r="Y783" s="9" t="str">
        <f t="shared" si="115"/>
        <v/>
      </c>
      <c r="Z783" s="9" t="str">
        <f t="shared" si="116"/>
        <v/>
      </c>
    </row>
    <row r="784" spans="1:26" x14ac:dyDescent="0.25">
      <c r="A784" s="24"/>
      <c r="B784" s="135"/>
      <c r="C784" s="136"/>
      <c r="D784" s="137"/>
      <c r="E784" s="138"/>
      <c r="F784" s="139"/>
      <c r="G784" s="140"/>
      <c r="H784" s="141"/>
      <c r="I784" s="118"/>
      <c r="J784" s="150" t="str">
        <f t="shared" si="108"/>
        <v/>
      </c>
      <c r="K784" s="24"/>
      <c r="M784" s="11" t="b">
        <f t="shared" si="109"/>
        <v>0</v>
      </c>
      <c r="N784" s="9" t="str">
        <f t="shared" si="110"/>
        <v/>
      </c>
      <c r="O784" s="9" t="str">
        <f t="shared" si="111"/>
        <v/>
      </c>
      <c r="P784" s="9" t="str">
        <f t="shared" si="112"/>
        <v/>
      </c>
      <c r="R784" s="9">
        <v>776</v>
      </c>
      <c r="T784" s="9" t="str">
        <f t="shared" si="113"/>
        <v/>
      </c>
      <c r="V784" s="9" t="str">
        <f t="shared" si="114"/>
        <v/>
      </c>
      <c r="X784" s="9" t="str">
        <f>IF(COUNTIF('Required Materials'!$BE$4:$CH$43, $B784)&gt;0, $B784, "")</f>
        <v/>
      </c>
      <c r="Y784" s="9" t="str">
        <f t="shared" si="115"/>
        <v/>
      </c>
      <c r="Z784" s="9" t="str">
        <f t="shared" si="116"/>
        <v/>
      </c>
    </row>
    <row r="785" spans="1:26" x14ac:dyDescent="0.25">
      <c r="A785" s="24"/>
      <c r="B785" s="135"/>
      <c r="C785" s="136"/>
      <c r="D785" s="137"/>
      <c r="E785" s="138"/>
      <c r="F785" s="139"/>
      <c r="G785" s="140"/>
      <c r="H785" s="141"/>
      <c r="I785" s="118"/>
      <c r="J785" s="150" t="str">
        <f t="shared" si="108"/>
        <v/>
      </c>
      <c r="K785" s="24"/>
      <c r="M785" s="11" t="b">
        <f t="shared" si="109"/>
        <v>0</v>
      </c>
      <c r="N785" s="9" t="str">
        <f t="shared" si="110"/>
        <v/>
      </c>
      <c r="O785" s="9" t="str">
        <f t="shared" si="111"/>
        <v/>
      </c>
      <c r="P785" s="9" t="str">
        <f t="shared" si="112"/>
        <v/>
      </c>
      <c r="R785" s="9">
        <v>777</v>
      </c>
      <c r="T785" s="9" t="str">
        <f t="shared" si="113"/>
        <v/>
      </c>
      <c r="V785" s="9" t="str">
        <f t="shared" si="114"/>
        <v/>
      </c>
      <c r="X785" s="9" t="str">
        <f>IF(COUNTIF('Required Materials'!$BE$4:$CH$43, $B785)&gt;0, $B785, "")</f>
        <v/>
      </c>
      <c r="Y785" s="9" t="str">
        <f t="shared" si="115"/>
        <v/>
      </c>
      <c r="Z785" s="9" t="str">
        <f t="shared" si="116"/>
        <v/>
      </c>
    </row>
    <row r="786" spans="1:26" x14ac:dyDescent="0.25">
      <c r="A786" s="24"/>
      <c r="B786" s="135"/>
      <c r="C786" s="136"/>
      <c r="D786" s="137"/>
      <c r="E786" s="138"/>
      <c r="F786" s="139"/>
      <c r="G786" s="140"/>
      <c r="H786" s="141"/>
      <c r="I786" s="118"/>
      <c r="J786" s="150" t="str">
        <f t="shared" si="108"/>
        <v/>
      </c>
      <c r="K786" s="24"/>
      <c r="M786" s="11" t="b">
        <f t="shared" si="109"/>
        <v>0</v>
      </c>
      <c r="N786" s="9" t="str">
        <f t="shared" si="110"/>
        <v/>
      </c>
      <c r="O786" s="9" t="str">
        <f t="shared" si="111"/>
        <v/>
      </c>
      <c r="P786" s="9" t="str">
        <f t="shared" si="112"/>
        <v/>
      </c>
      <c r="R786" s="9">
        <v>778</v>
      </c>
      <c r="T786" s="9" t="str">
        <f t="shared" si="113"/>
        <v/>
      </c>
      <c r="V786" s="9" t="str">
        <f t="shared" si="114"/>
        <v/>
      </c>
      <c r="X786" s="9" t="str">
        <f>IF(COUNTIF('Required Materials'!$BE$4:$CH$43, $B786)&gt;0, $B786, "")</f>
        <v/>
      </c>
      <c r="Y786" s="9" t="str">
        <f t="shared" si="115"/>
        <v/>
      </c>
      <c r="Z786" s="9" t="str">
        <f t="shared" si="116"/>
        <v/>
      </c>
    </row>
    <row r="787" spans="1:26" x14ac:dyDescent="0.25">
      <c r="A787" s="24"/>
      <c r="B787" s="135"/>
      <c r="C787" s="136"/>
      <c r="D787" s="137"/>
      <c r="E787" s="138"/>
      <c r="F787" s="139"/>
      <c r="G787" s="140"/>
      <c r="H787" s="141"/>
      <c r="I787" s="118"/>
      <c r="J787" s="150" t="str">
        <f t="shared" si="108"/>
        <v/>
      </c>
      <c r="K787" s="24"/>
      <c r="M787" s="11" t="b">
        <f t="shared" si="109"/>
        <v>0</v>
      </c>
      <c r="N787" s="9" t="str">
        <f t="shared" si="110"/>
        <v/>
      </c>
      <c r="O787" s="9" t="str">
        <f t="shared" si="111"/>
        <v/>
      </c>
      <c r="P787" s="9" t="str">
        <f t="shared" si="112"/>
        <v/>
      </c>
      <c r="R787" s="9">
        <v>779</v>
      </c>
      <c r="T787" s="9" t="str">
        <f t="shared" si="113"/>
        <v/>
      </c>
      <c r="V787" s="9" t="str">
        <f t="shared" si="114"/>
        <v/>
      </c>
      <c r="X787" s="9" t="str">
        <f>IF(COUNTIF('Required Materials'!$BE$4:$CH$43, $B787)&gt;0, $B787, "")</f>
        <v/>
      </c>
      <c r="Y787" s="9" t="str">
        <f t="shared" si="115"/>
        <v/>
      </c>
      <c r="Z787" s="9" t="str">
        <f t="shared" si="116"/>
        <v/>
      </c>
    </row>
    <row r="788" spans="1:26" x14ac:dyDescent="0.25">
      <c r="A788" s="24"/>
      <c r="B788" s="135"/>
      <c r="C788" s="136"/>
      <c r="D788" s="137"/>
      <c r="E788" s="138"/>
      <c r="F788" s="139"/>
      <c r="G788" s="140"/>
      <c r="H788" s="141"/>
      <c r="I788" s="118"/>
      <c r="J788" s="150" t="str">
        <f t="shared" si="108"/>
        <v/>
      </c>
      <c r="K788" s="24"/>
      <c r="M788" s="11" t="b">
        <f t="shared" si="109"/>
        <v>0</v>
      </c>
      <c r="N788" s="9" t="str">
        <f t="shared" si="110"/>
        <v/>
      </c>
      <c r="O788" s="9" t="str">
        <f t="shared" si="111"/>
        <v/>
      </c>
      <c r="P788" s="9" t="str">
        <f t="shared" si="112"/>
        <v/>
      </c>
      <c r="R788" s="9">
        <v>780</v>
      </c>
      <c r="T788" s="9" t="str">
        <f t="shared" si="113"/>
        <v/>
      </c>
      <c r="V788" s="9" t="str">
        <f t="shared" si="114"/>
        <v/>
      </c>
      <c r="X788" s="9" t="str">
        <f>IF(COUNTIF('Required Materials'!$BE$4:$CH$43, $B788)&gt;0, $B788, "")</f>
        <v/>
      </c>
      <c r="Y788" s="9" t="str">
        <f t="shared" si="115"/>
        <v/>
      </c>
      <c r="Z788" s="9" t="str">
        <f t="shared" si="116"/>
        <v/>
      </c>
    </row>
    <row r="789" spans="1:26" x14ac:dyDescent="0.25">
      <c r="A789" s="24"/>
      <c r="B789" s="135"/>
      <c r="C789" s="136"/>
      <c r="D789" s="137"/>
      <c r="E789" s="138"/>
      <c r="F789" s="139"/>
      <c r="G789" s="140"/>
      <c r="H789" s="141"/>
      <c r="I789" s="118"/>
      <c r="J789" s="150" t="str">
        <f t="shared" si="108"/>
        <v/>
      </c>
      <c r="K789" s="24"/>
      <c r="M789" s="11" t="b">
        <f t="shared" si="109"/>
        <v>0</v>
      </c>
      <c r="N789" s="9" t="str">
        <f t="shared" si="110"/>
        <v/>
      </c>
      <c r="O789" s="9" t="str">
        <f t="shared" si="111"/>
        <v/>
      </c>
      <c r="P789" s="9" t="str">
        <f t="shared" si="112"/>
        <v/>
      </c>
      <c r="R789" s="9">
        <v>781</v>
      </c>
      <c r="T789" s="9" t="str">
        <f t="shared" si="113"/>
        <v/>
      </c>
      <c r="V789" s="9" t="str">
        <f t="shared" si="114"/>
        <v/>
      </c>
      <c r="X789" s="9" t="str">
        <f>IF(COUNTIF('Required Materials'!$BE$4:$CH$43, $B789)&gt;0, $B789, "")</f>
        <v/>
      </c>
      <c r="Y789" s="9" t="str">
        <f t="shared" si="115"/>
        <v/>
      </c>
      <c r="Z789" s="9" t="str">
        <f t="shared" si="116"/>
        <v/>
      </c>
    </row>
    <row r="790" spans="1:26" x14ac:dyDescent="0.25">
      <c r="A790" s="24"/>
      <c r="B790" s="135"/>
      <c r="C790" s="136"/>
      <c r="D790" s="137"/>
      <c r="E790" s="138"/>
      <c r="F790" s="139"/>
      <c r="G790" s="140"/>
      <c r="H790" s="141"/>
      <c r="I790" s="118"/>
      <c r="J790" s="150" t="str">
        <f t="shared" si="108"/>
        <v/>
      </c>
      <c r="K790" s="24"/>
      <c r="M790" s="11" t="b">
        <f t="shared" si="109"/>
        <v>0</v>
      </c>
      <c r="N790" s="9" t="str">
        <f t="shared" si="110"/>
        <v/>
      </c>
      <c r="O790" s="9" t="str">
        <f t="shared" si="111"/>
        <v/>
      </c>
      <c r="P790" s="9" t="str">
        <f t="shared" si="112"/>
        <v/>
      </c>
      <c r="R790" s="9">
        <v>782</v>
      </c>
      <c r="T790" s="9" t="str">
        <f t="shared" si="113"/>
        <v/>
      </c>
      <c r="V790" s="9" t="str">
        <f t="shared" si="114"/>
        <v/>
      </c>
      <c r="X790" s="9" t="str">
        <f>IF(COUNTIF('Required Materials'!$BE$4:$CH$43, $B790)&gt;0, $B790, "")</f>
        <v/>
      </c>
      <c r="Y790" s="9" t="str">
        <f t="shared" si="115"/>
        <v/>
      </c>
      <c r="Z790" s="9" t="str">
        <f t="shared" si="116"/>
        <v/>
      </c>
    </row>
    <row r="791" spans="1:26" x14ac:dyDescent="0.25">
      <c r="A791" s="24"/>
      <c r="B791" s="135"/>
      <c r="C791" s="136"/>
      <c r="D791" s="137"/>
      <c r="E791" s="138"/>
      <c r="F791" s="139"/>
      <c r="G791" s="140"/>
      <c r="H791" s="141"/>
      <c r="I791" s="118"/>
      <c r="J791" s="150" t="str">
        <f t="shared" si="108"/>
        <v/>
      </c>
      <c r="K791" s="24"/>
      <c r="M791" s="11" t="b">
        <f t="shared" si="109"/>
        <v>0</v>
      </c>
      <c r="N791" s="9" t="str">
        <f t="shared" si="110"/>
        <v/>
      </c>
      <c r="O791" s="9" t="str">
        <f t="shared" si="111"/>
        <v/>
      </c>
      <c r="P791" s="9" t="str">
        <f t="shared" si="112"/>
        <v/>
      </c>
      <c r="R791" s="9">
        <v>783</v>
      </c>
      <c r="T791" s="9" t="str">
        <f t="shared" si="113"/>
        <v/>
      </c>
      <c r="V791" s="9" t="str">
        <f t="shared" si="114"/>
        <v/>
      </c>
      <c r="X791" s="9" t="str">
        <f>IF(COUNTIF('Required Materials'!$BE$4:$CH$43, $B791)&gt;0, $B791, "")</f>
        <v/>
      </c>
      <c r="Y791" s="9" t="str">
        <f t="shared" si="115"/>
        <v/>
      </c>
      <c r="Z791" s="9" t="str">
        <f t="shared" si="116"/>
        <v/>
      </c>
    </row>
    <row r="792" spans="1:26" x14ac:dyDescent="0.25">
      <c r="A792" s="24"/>
      <c r="B792" s="135"/>
      <c r="C792" s="136"/>
      <c r="D792" s="137"/>
      <c r="E792" s="138"/>
      <c r="F792" s="139"/>
      <c r="G792" s="140"/>
      <c r="H792" s="141"/>
      <c r="I792" s="118"/>
      <c r="J792" s="150" t="str">
        <f t="shared" si="108"/>
        <v/>
      </c>
      <c r="K792" s="24"/>
      <c r="M792" s="11" t="b">
        <f t="shared" si="109"/>
        <v>0</v>
      </c>
      <c r="N792" s="9" t="str">
        <f t="shared" si="110"/>
        <v/>
      </c>
      <c r="O792" s="9" t="str">
        <f t="shared" si="111"/>
        <v/>
      </c>
      <c r="P792" s="9" t="str">
        <f t="shared" si="112"/>
        <v/>
      </c>
      <c r="R792" s="9">
        <v>784</v>
      </c>
      <c r="T792" s="9" t="str">
        <f t="shared" si="113"/>
        <v/>
      </c>
      <c r="V792" s="9" t="str">
        <f t="shared" si="114"/>
        <v/>
      </c>
      <c r="X792" s="9" t="str">
        <f>IF(COUNTIF('Required Materials'!$BE$4:$CH$43, $B792)&gt;0, $B792, "")</f>
        <v/>
      </c>
      <c r="Y792" s="9" t="str">
        <f t="shared" si="115"/>
        <v/>
      </c>
      <c r="Z792" s="9" t="str">
        <f t="shared" si="116"/>
        <v/>
      </c>
    </row>
    <row r="793" spans="1:26" x14ac:dyDescent="0.25">
      <c r="A793" s="24"/>
      <c r="B793" s="135"/>
      <c r="C793" s="136"/>
      <c r="D793" s="137"/>
      <c r="E793" s="138"/>
      <c r="F793" s="139"/>
      <c r="G793" s="140"/>
      <c r="H793" s="141"/>
      <c r="I793" s="118"/>
      <c r="J793" s="150" t="str">
        <f t="shared" si="108"/>
        <v/>
      </c>
      <c r="K793" s="24"/>
      <c r="M793" s="11" t="b">
        <f t="shared" si="109"/>
        <v>0</v>
      </c>
      <c r="N793" s="9" t="str">
        <f t="shared" si="110"/>
        <v/>
      </c>
      <c r="O793" s="9" t="str">
        <f t="shared" si="111"/>
        <v/>
      </c>
      <c r="P793" s="9" t="str">
        <f t="shared" si="112"/>
        <v/>
      </c>
      <c r="R793" s="9">
        <v>785</v>
      </c>
      <c r="T793" s="9" t="str">
        <f t="shared" si="113"/>
        <v/>
      </c>
      <c r="V793" s="9" t="str">
        <f t="shared" si="114"/>
        <v/>
      </c>
      <c r="X793" s="9" t="str">
        <f>IF(COUNTIF('Required Materials'!$BE$4:$CH$43, $B793)&gt;0, $B793, "")</f>
        <v/>
      </c>
      <c r="Y793" s="9" t="str">
        <f t="shared" si="115"/>
        <v/>
      </c>
      <c r="Z793" s="9" t="str">
        <f t="shared" si="116"/>
        <v/>
      </c>
    </row>
    <row r="794" spans="1:26" x14ac:dyDescent="0.25">
      <c r="A794" s="24"/>
      <c r="B794" s="135"/>
      <c r="C794" s="136"/>
      <c r="D794" s="137"/>
      <c r="E794" s="138"/>
      <c r="F794" s="139"/>
      <c r="G794" s="140"/>
      <c r="H794" s="141"/>
      <c r="I794" s="118"/>
      <c r="J794" s="150" t="str">
        <f t="shared" si="108"/>
        <v/>
      </c>
      <c r="K794" s="24"/>
      <c r="M794" s="11" t="b">
        <f t="shared" si="109"/>
        <v>0</v>
      </c>
      <c r="N794" s="9" t="str">
        <f t="shared" si="110"/>
        <v/>
      </c>
      <c r="O794" s="9" t="str">
        <f t="shared" si="111"/>
        <v/>
      </c>
      <c r="P794" s="9" t="str">
        <f t="shared" si="112"/>
        <v/>
      </c>
      <c r="R794" s="9">
        <v>786</v>
      </c>
      <c r="T794" s="9" t="str">
        <f t="shared" si="113"/>
        <v/>
      </c>
      <c r="V794" s="9" t="str">
        <f t="shared" si="114"/>
        <v/>
      </c>
      <c r="X794" s="9" t="str">
        <f>IF(COUNTIF('Required Materials'!$BE$4:$CH$43, $B794)&gt;0, $B794, "")</f>
        <v/>
      </c>
      <c r="Y794" s="9" t="str">
        <f t="shared" si="115"/>
        <v/>
      </c>
      <c r="Z794" s="9" t="str">
        <f t="shared" si="116"/>
        <v/>
      </c>
    </row>
    <row r="795" spans="1:26" x14ac:dyDescent="0.25">
      <c r="A795" s="24"/>
      <c r="B795" s="135"/>
      <c r="C795" s="136"/>
      <c r="D795" s="137"/>
      <c r="E795" s="138"/>
      <c r="F795" s="139"/>
      <c r="G795" s="140"/>
      <c r="H795" s="141"/>
      <c r="I795" s="118"/>
      <c r="J795" s="150" t="str">
        <f t="shared" si="108"/>
        <v/>
      </c>
      <c r="K795" s="24"/>
      <c r="M795" s="11" t="b">
        <f t="shared" si="109"/>
        <v>0</v>
      </c>
      <c r="N795" s="9" t="str">
        <f t="shared" si="110"/>
        <v/>
      </c>
      <c r="O795" s="9" t="str">
        <f t="shared" si="111"/>
        <v/>
      </c>
      <c r="P795" s="9" t="str">
        <f t="shared" si="112"/>
        <v/>
      </c>
      <c r="R795" s="9">
        <v>787</v>
      </c>
      <c r="T795" s="9" t="str">
        <f t="shared" si="113"/>
        <v/>
      </c>
      <c r="V795" s="9" t="str">
        <f t="shared" si="114"/>
        <v/>
      </c>
      <c r="X795" s="9" t="str">
        <f>IF(COUNTIF('Required Materials'!$BE$4:$CH$43, $B795)&gt;0, $B795, "")</f>
        <v/>
      </c>
      <c r="Y795" s="9" t="str">
        <f t="shared" si="115"/>
        <v/>
      </c>
      <c r="Z795" s="9" t="str">
        <f t="shared" si="116"/>
        <v/>
      </c>
    </row>
    <row r="796" spans="1:26" x14ac:dyDescent="0.25">
      <c r="A796" s="24"/>
      <c r="B796" s="135"/>
      <c r="C796" s="136"/>
      <c r="D796" s="137"/>
      <c r="E796" s="138"/>
      <c r="F796" s="139"/>
      <c r="G796" s="140"/>
      <c r="H796" s="141"/>
      <c r="I796" s="118"/>
      <c r="J796" s="150" t="str">
        <f t="shared" si="108"/>
        <v/>
      </c>
      <c r="K796" s="24"/>
      <c r="M796" s="11" t="b">
        <f t="shared" si="109"/>
        <v>0</v>
      </c>
      <c r="N796" s="9" t="str">
        <f t="shared" si="110"/>
        <v/>
      </c>
      <c r="O796" s="9" t="str">
        <f t="shared" si="111"/>
        <v/>
      </c>
      <c r="P796" s="9" t="str">
        <f t="shared" si="112"/>
        <v/>
      </c>
      <c r="R796" s="9">
        <v>788</v>
      </c>
      <c r="T796" s="9" t="str">
        <f t="shared" si="113"/>
        <v/>
      </c>
      <c r="V796" s="9" t="str">
        <f t="shared" si="114"/>
        <v/>
      </c>
      <c r="X796" s="9" t="str">
        <f>IF(COUNTIF('Required Materials'!$BE$4:$CH$43, $B796)&gt;0, $B796, "")</f>
        <v/>
      </c>
      <c r="Y796" s="9" t="str">
        <f t="shared" si="115"/>
        <v/>
      </c>
      <c r="Z796" s="9" t="str">
        <f t="shared" si="116"/>
        <v/>
      </c>
    </row>
    <row r="797" spans="1:26" x14ac:dyDescent="0.25">
      <c r="A797" s="24"/>
      <c r="B797" s="135"/>
      <c r="C797" s="136"/>
      <c r="D797" s="137"/>
      <c r="E797" s="138"/>
      <c r="F797" s="139"/>
      <c r="G797" s="140"/>
      <c r="H797" s="141"/>
      <c r="I797" s="118"/>
      <c r="J797" s="150" t="str">
        <f t="shared" si="108"/>
        <v/>
      </c>
      <c r="K797" s="24"/>
      <c r="M797" s="11" t="b">
        <f t="shared" si="109"/>
        <v>0</v>
      </c>
      <c r="N797" s="9" t="str">
        <f t="shared" si="110"/>
        <v/>
      </c>
      <c r="O797" s="9" t="str">
        <f t="shared" si="111"/>
        <v/>
      </c>
      <c r="P797" s="9" t="str">
        <f t="shared" si="112"/>
        <v/>
      </c>
      <c r="R797" s="9">
        <v>789</v>
      </c>
      <c r="T797" s="9" t="str">
        <f t="shared" si="113"/>
        <v/>
      </c>
      <c r="V797" s="9" t="str">
        <f t="shared" si="114"/>
        <v/>
      </c>
      <c r="X797" s="9" t="str">
        <f>IF(COUNTIF('Required Materials'!$BE$4:$CH$43, $B797)&gt;0, $B797, "")</f>
        <v/>
      </c>
      <c r="Y797" s="9" t="str">
        <f t="shared" si="115"/>
        <v/>
      </c>
      <c r="Z797" s="9" t="str">
        <f t="shared" si="116"/>
        <v/>
      </c>
    </row>
    <row r="798" spans="1:26" x14ac:dyDescent="0.25">
      <c r="A798" s="24"/>
      <c r="B798" s="135"/>
      <c r="C798" s="136"/>
      <c r="D798" s="137"/>
      <c r="E798" s="138"/>
      <c r="F798" s="139"/>
      <c r="G798" s="140"/>
      <c r="H798" s="141"/>
      <c r="I798" s="118"/>
      <c r="J798" s="150" t="str">
        <f t="shared" si="108"/>
        <v/>
      </c>
      <c r="K798" s="24"/>
      <c r="M798" s="11" t="b">
        <f t="shared" si="109"/>
        <v>0</v>
      </c>
      <c r="N798" s="9" t="str">
        <f t="shared" si="110"/>
        <v/>
      </c>
      <c r="O798" s="9" t="str">
        <f t="shared" si="111"/>
        <v/>
      </c>
      <c r="P798" s="9" t="str">
        <f t="shared" si="112"/>
        <v/>
      </c>
      <c r="R798" s="9">
        <v>790</v>
      </c>
      <c r="T798" s="9" t="str">
        <f t="shared" si="113"/>
        <v/>
      </c>
      <c r="V798" s="9" t="str">
        <f t="shared" si="114"/>
        <v/>
      </c>
      <c r="X798" s="9" t="str">
        <f>IF(COUNTIF('Required Materials'!$BE$4:$CH$43, $B798)&gt;0, $B798, "")</f>
        <v/>
      </c>
      <c r="Y798" s="9" t="str">
        <f t="shared" si="115"/>
        <v/>
      </c>
      <c r="Z798" s="9" t="str">
        <f t="shared" si="116"/>
        <v/>
      </c>
    </row>
    <row r="799" spans="1:26" x14ac:dyDescent="0.25">
      <c r="A799" s="24"/>
      <c r="B799" s="135"/>
      <c r="C799" s="136"/>
      <c r="D799" s="137"/>
      <c r="E799" s="138"/>
      <c r="F799" s="139"/>
      <c r="G799" s="140"/>
      <c r="H799" s="141"/>
      <c r="I799" s="118"/>
      <c r="J799" s="150" t="str">
        <f t="shared" si="108"/>
        <v/>
      </c>
      <c r="K799" s="24"/>
      <c r="M799" s="11" t="b">
        <f t="shared" si="109"/>
        <v>0</v>
      </c>
      <c r="N799" s="9" t="str">
        <f t="shared" si="110"/>
        <v/>
      </c>
      <c r="O799" s="9" t="str">
        <f t="shared" si="111"/>
        <v/>
      </c>
      <c r="P799" s="9" t="str">
        <f t="shared" si="112"/>
        <v/>
      </c>
      <c r="R799" s="9">
        <v>791</v>
      </c>
      <c r="T799" s="9" t="str">
        <f t="shared" si="113"/>
        <v/>
      </c>
      <c r="V799" s="9" t="str">
        <f t="shared" si="114"/>
        <v/>
      </c>
      <c r="X799" s="9" t="str">
        <f>IF(COUNTIF('Required Materials'!$BE$4:$CH$43, $B799)&gt;0, $B799, "")</f>
        <v/>
      </c>
      <c r="Y799" s="9" t="str">
        <f t="shared" si="115"/>
        <v/>
      </c>
      <c r="Z799" s="9" t="str">
        <f t="shared" si="116"/>
        <v/>
      </c>
    </row>
    <row r="800" spans="1:26" x14ac:dyDescent="0.25">
      <c r="A800" s="24"/>
      <c r="B800" s="135"/>
      <c r="C800" s="136"/>
      <c r="D800" s="137"/>
      <c r="E800" s="138"/>
      <c r="F800" s="139"/>
      <c r="G800" s="140"/>
      <c r="H800" s="141"/>
      <c r="I800" s="118"/>
      <c r="J800" s="150" t="str">
        <f t="shared" si="108"/>
        <v/>
      </c>
      <c r="K800" s="24"/>
      <c r="M800" s="11" t="b">
        <f t="shared" si="109"/>
        <v>0</v>
      </c>
      <c r="N800" s="9" t="str">
        <f t="shared" si="110"/>
        <v/>
      </c>
      <c r="O800" s="9" t="str">
        <f t="shared" si="111"/>
        <v/>
      </c>
      <c r="P800" s="9" t="str">
        <f t="shared" si="112"/>
        <v/>
      </c>
      <c r="R800" s="9">
        <v>792</v>
      </c>
      <c r="T800" s="9" t="str">
        <f t="shared" si="113"/>
        <v/>
      </c>
      <c r="V800" s="9" t="str">
        <f t="shared" si="114"/>
        <v/>
      </c>
      <c r="X800" s="9" t="str">
        <f>IF(COUNTIF('Required Materials'!$BE$4:$CH$43, $B800)&gt;0, $B800, "")</f>
        <v/>
      </c>
      <c r="Y800" s="9" t="str">
        <f t="shared" si="115"/>
        <v/>
      </c>
      <c r="Z800" s="9" t="str">
        <f t="shared" si="116"/>
        <v/>
      </c>
    </row>
    <row r="801" spans="1:26" x14ac:dyDescent="0.25">
      <c r="A801" s="24"/>
      <c r="B801" s="135"/>
      <c r="C801" s="136"/>
      <c r="D801" s="137"/>
      <c r="E801" s="138"/>
      <c r="F801" s="139"/>
      <c r="G801" s="140"/>
      <c r="H801" s="141"/>
      <c r="I801" s="118"/>
      <c r="J801" s="150" t="str">
        <f t="shared" si="108"/>
        <v/>
      </c>
      <c r="K801" s="24"/>
      <c r="M801" s="11" t="b">
        <f t="shared" si="109"/>
        <v>0</v>
      </c>
      <c r="N801" s="9" t="str">
        <f t="shared" si="110"/>
        <v/>
      </c>
      <c r="O801" s="9" t="str">
        <f t="shared" si="111"/>
        <v/>
      </c>
      <c r="P801" s="9" t="str">
        <f t="shared" si="112"/>
        <v/>
      </c>
      <c r="R801" s="9">
        <v>793</v>
      </c>
      <c r="T801" s="9" t="str">
        <f t="shared" si="113"/>
        <v/>
      </c>
      <c r="V801" s="9" t="str">
        <f t="shared" si="114"/>
        <v/>
      </c>
      <c r="X801" s="9" t="str">
        <f>IF(COUNTIF('Required Materials'!$BE$4:$CH$43, $B801)&gt;0, $B801, "")</f>
        <v/>
      </c>
      <c r="Y801" s="9" t="str">
        <f t="shared" si="115"/>
        <v/>
      </c>
      <c r="Z801" s="9" t="str">
        <f t="shared" si="116"/>
        <v/>
      </c>
    </row>
    <row r="802" spans="1:26" x14ac:dyDescent="0.25">
      <c r="A802" s="24"/>
      <c r="B802" s="135"/>
      <c r="C802" s="136"/>
      <c r="D802" s="137"/>
      <c r="E802" s="138"/>
      <c r="F802" s="139"/>
      <c r="G802" s="140"/>
      <c r="H802" s="141"/>
      <c r="I802" s="118"/>
      <c r="J802" s="150" t="str">
        <f t="shared" si="108"/>
        <v/>
      </c>
      <c r="K802" s="24"/>
      <c r="M802" s="11" t="b">
        <f t="shared" si="109"/>
        <v>0</v>
      </c>
      <c r="N802" s="9" t="str">
        <f t="shared" si="110"/>
        <v/>
      </c>
      <c r="O802" s="9" t="str">
        <f t="shared" si="111"/>
        <v/>
      </c>
      <c r="P802" s="9" t="str">
        <f t="shared" si="112"/>
        <v/>
      </c>
      <c r="R802" s="9">
        <v>794</v>
      </c>
      <c r="T802" s="9" t="str">
        <f t="shared" si="113"/>
        <v/>
      </c>
      <c r="V802" s="9" t="str">
        <f t="shared" si="114"/>
        <v/>
      </c>
      <c r="X802" s="9" t="str">
        <f>IF(COUNTIF('Required Materials'!$BE$4:$CH$43, $B802)&gt;0, $B802, "")</f>
        <v/>
      </c>
      <c r="Y802" s="9" t="str">
        <f t="shared" si="115"/>
        <v/>
      </c>
      <c r="Z802" s="9" t="str">
        <f t="shared" si="116"/>
        <v/>
      </c>
    </row>
    <row r="803" spans="1:26" x14ac:dyDescent="0.25">
      <c r="A803" s="24"/>
      <c r="B803" s="135"/>
      <c r="C803" s="136"/>
      <c r="D803" s="137"/>
      <c r="E803" s="138"/>
      <c r="F803" s="139"/>
      <c r="G803" s="140"/>
      <c r="H803" s="141"/>
      <c r="I803" s="118"/>
      <c r="J803" s="150" t="str">
        <f t="shared" si="108"/>
        <v/>
      </c>
      <c r="K803" s="24"/>
      <c r="M803" s="11" t="b">
        <f t="shared" si="109"/>
        <v>0</v>
      </c>
      <c r="N803" s="9" t="str">
        <f t="shared" si="110"/>
        <v/>
      </c>
      <c r="O803" s="9" t="str">
        <f t="shared" si="111"/>
        <v/>
      </c>
      <c r="P803" s="9" t="str">
        <f t="shared" si="112"/>
        <v/>
      </c>
      <c r="R803" s="9">
        <v>795</v>
      </c>
      <c r="T803" s="9" t="str">
        <f t="shared" si="113"/>
        <v/>
      </c>
      <c r="V803" s="9" t="str">
        <f t="shared" si="114"/>
        <v/>
      </c>
      <c r="X803" s="9" t="str">
        <f>IF(COUNTIF('Required Materials'!$BE$4:$CH$43, $B803)&gt;0, $B803, "")</f>
        <v/>
      </c>
      <c r="Y803" s="9" t="str">
        <f t="shared" si="115"/>
        <v/>
      </c>
      <c r="Z803" s="9" t="str">
        <f t="shared" si="116"/>
        <v/>
      </c>
    </row>
    <row r="804" spans="1:26" x14ac:dyDescent="0.25">
      <c r="A804" s="24"/>
      <c r="B804" s="135"/>
      <c r="C804" s="136"/>
      <c r="D804" s="137"/>
      <c r="E804" s="138"/>
      <c r="F804" s="139"/>
      <c r="G804" s="140"/>
      <c r="H804" s="141"/>
      <c r="I804" s="118"/>
      <c r="J804" s="150" t="str">
        <f t="shared" si="108"/>
        <v/>
      </c>
      <c r="K804" s="24"/>
      <c r="M804" s="11" t="b">
        <f t="shared" si="109"/>
        <v>0</v>
      </c>
      <c r="N804" s="9" t="str">
        <f t="shared" si="110"/>
        <v/>
      </c>
      <c r="O804" s="9" t="str">
        <f t="shared" si="111"/>
        <v/>
      </c>
      <c r="P804" s="9" t="str">
        <f t="shared" si="112"/>
        <v/>
      </c>
      <c r="R804" s="9">
        <v>796</v>
      </c>
      <c r="T804" s="9" t="str">
        <f t="shared" si="113"/>
        <v/>
      </c>
      <c r="V804" s="9" t="str">
        <f t="shared" si="114"/>
        <v/>
      </c>
      <c r="X804" s="9" t="str">
        <f>IF(COUNTIF('Required Materials'!$BE$4:$CH$43, $B804)&gt;0, $B804, "")</f>
        <v/>
      </c>
      <c r="Y804" s="9" t="str">
        <f t="shared" si="115"/>
        <v/>
      </c>
      <c r="Z804" s="9" t="str">
        <f t="shared" si="116"/>
        <v/>
      </c>
    </row>
    <row r="805" spans="1:26" x14ac:dyDescent="0.25">
      <c r="A805" s="24"/>
      <c r="B805" s="135"/>
      <c r="C805" s="136"/>
      <c r="D805" s="137"/>
      <c r="E805" s="138"/>
      <c r="F805" s="139"/>
      <c r="G805" s="140"/>
      <c r="H805" s="141"/>
      <c r="I805" s="118"/>
      <c r="J805" s="150" t="str">
        <f t="shared" si="108"/>
        <v/>
      </c>
      <c r="K805" s="24"/>
      <c r="M805" s="11" t="b">
        <f t="shared" si="109"/>
        <v>0</v>
      </c>
      <c r="N805" s="9" t="str">
        <f t="shared" si="110"/>
        <v/>
      </c>
      <c r="O805" s="9" t="str">
        <f t="shared" si="111"/>
        <v/>
      </c>
      <c r="P805" s="9" t="str">
        <f t="shared" si="112"/>
        <v/>
      </c>
      <c r="R805" s="9">
        <v>797</v>
      </c>
      <c r="T805" s="9" t="str">
        <f t="shared" si="113"/>
        <v/>
      </c>
      <c r="V805" s="9" t="str">
        <f t="shared" si="114"/>
        <v/>
      </c>
      <c r="X805" s="9" t="str">
        <f>IF(COUNTIF('Required Materials'!$BE$4:$CH$43, $B805)&gt;0, $B805, "")</f>
        <v/>
      </c>
      <c r="Y805" s="9" t="str">
        <f t="shared" si="115"/>
        <v/>
      </c>
      <c r="Z805" s="9" t="str">
        <f t="shared" si="116"/>
        <v/>
      </c>
    </row>
    <row r="806" spans="1:26" x14ac:dyDescent="0.25">
      <c r="A806" s="24"/>
      <c r="B806" s="135"/>
      <c r="C806" s="136"/>
      <c r="D806" s="137"/>
      <c r="E806" s="138"/>
      <c r="F806" s="139"/>
      <c r="G806" s="140"/>
      <c r="H806" s="141"/>
      <c r="I806" s="118"/>
      <c r="J806" s="150" t="str">
        <f t="shared" si="108"/>
        <v/>
      </c>
      <c r="K806" s="24"/>
      <c r="M806" s="11" t="b">
        <f t="shared" si="109"/>
        <v>0</v>
      </c>
      <c r="N806" s="9" t="str">
        <f t="shared" si="110"/>
        <v/>
      </c>
      <c r="O806" s="9" t="str">
        <f t="shared" si="111"/>
        <v/>
      </c>
      <c r="P806" s="9" t="str">
        <f t="shared" si="112"/>
        <v/>
      </c>
      <c r="R806" s="9">
        <v>798</v>
      </c>
      <c r="T806" s="9" t="str">
        <f t="shared" si="113"/>
        <v/>
      </c>
      <c r="V806" s="9" t="str">
        <f t="shared" si="114"/>
        <v/>
      </c>
      <c r="X806" s="9" t="str">
        <f>IF(COUNTIF('Required Materials'!$BE$4:$CH$43, $B806)&gt;0, $B806, "")</f>
        <v/>
      </c>
      <c r="Y806" s="9" t="str">
        <f t="shared" si="115"/>
        <v/>
      </c>
      <c r="Z806" s="9" t="str">
        <f t="shared" si="116"/>
        <v/>
      </c>
    </row>
    <row r="807" spans="1:26" x14ac:dyDescent="0.25">
      <c r="A807" s="24"/>
      <c r="B807" s="135"/>
      <c r="C807" s="136"/>
      <c r="D807" s="137"/>
      <c r="E807" s="138"/>
      <c r="F807" s="139"/>
      <c r="G807" s="140"/>
      <c r="H807" s="141"/>
      <c r="I807" s="118"/>
      <c r="J807" s="150" t="str">
        <f t="shared" si="108"/>
        <v/>
      </c>
      <c r="K807" s="24"/>
      <c r="M807" s="11" t="b">
        <f t="shared" si="109"/>
        <v>0</v>
      </c>
      <c r="N807" s="9" t="str">
        <f t="shared" si="110"/>
        <v/>
      </c>
      <c r="O807" s="9" t="str">
        <f t="shared" si="111"/>
        <v/>
      </c>
      <c r="P807" s="9" t="str">
        <f t="shared" si="112"/>
        <v/>
      </c>
      <c r="R807" s="9">
        <v>799</v>
      </c>
      <c r="T807" s="9" t="str">
        <f t="shared" si="113"/>
        <v/>
      </c>
      <c r="V807" s="9" t="str">
        <f t="shared" si="114"/>
        <v/>
      </c>
      <c r="X807" s="9" t="str">
        <f>IF(COUNTIF('Required Materials'!$BE$4:$CH$43, $B807)&gt;0, $B807, "")</f>
        <v/>
      </c>
      <c r="Y807" s="9" t="str">
        <f t="shared" si="115"/>
        <v/>
      </c>
      <c r="Z807" s="9" t="str">
        <f t="shared" si="116"/>
        <v/>
      </c>
    </row>
    <row r="808" spans="1:26" x14ac:dyDescent="0.25">
      <c r="A808" s="24"/>
      <c r="B808" s="135"/>
      <c r="C808" s="136"/>
      <c r="D808" s="137"/>
      <c r="E808" s="138"/>
      <c r="F808" s="139"/>
      <c r="G808" s="140"/>
      <c r="H808" s="141"/>
      <c r="I808" s="118"/>
      <c r="J808" s="150" t="str">
        <f t="shared" si="108"/>
        <v/>
      </c>
      <c r="K808" s="24"/>
      <c r="M808" s="11" t="b">
        <f t="shared" si="109"/>
        <v>0</v>
      </c>
      <c r="N808" s="9" t="str">
        <f t="shared" si="110"/>
        <v/>
      </c>
      <c r="O808" s="9" t="str">
        <f t="shared" si="111"/>
        <v/>
      </c>
      <c r="P808" s="9" t="str">
        <f t="shared" si="112"/>
        <v/>
      </c>
      <c r="R808" s="9">
        <v>800</v>
      </c>
      <c r="T808" s="9" t="str">
        <f t="shared" si="113"/>
        <v/>
      </c>
      <c r="V808" s="9" t="str">
        <f t="shared" si="114"/>
        <v/>
      </c>
      <c r="X808" s="9" t="str">
        <f>IF(COUNTIF('Required Materials'!$BE$4:$CH$43, $B808)&gt;0, $B808, "")</f>
        <v/>
      </c>
      <c r="Y808" s="9" t="str">
        <f t="shared" si="115"/>
        <v/>
      </c>
      <c r="Z808" s="9" t="str">
        <f t="shared" si="116"/>
        <v/>
      </c>
    </row>
    <row r="809" spans="1:26" x14ac:dyDescent="0.25">
      <c r="A809" s="24"/>
      <c r="B809" s="135"/>
      <c r="C809" s="136"/>
      <c r="D809" s="137"/>
      <c r="E809" s="138"/>
      <c r="F809" s="139"/>
      <c r="G809" s="140"/>
      <c r="H809" s="141"/>
      <c r="I809" s="118"/>
      <c r="J809" s="150" t="str">
        <f t="shared" si="108"/>
        <v/>
      </c>
      <c r="K809" s="24"/>
      <c r="M809" s="11" t="b">
        <f t="shared" si="109"/>
        <v>0</v>
      </c>
      <c r="N809" s="9" t="str">
        <f t="shared" si="110"/>
        <v/>
      </c>
      <c r="O809" s="9" t="str">
        <f t="shared" si="111"/>
        <v/>
      </c>
      <c r="P809" s="9" t="str">
        <f t="shared" si="112"/>
        <v/>
      </c>
      <c r="R809" s="9">
        <v>801</v>
      </c>
      <c r="T809" s="9" t="str">
        <f t="shared" si="113"/>
        <v/>
      </c>
      <c r="V809" s="9" t="str">
        <f t="shared" si="114"/>
        <v/>
      </c>
      <c r="X809" s="9" t="str">
        <f>IF(COUNTIF('Required Materials'!$BE$4:$CH$43, $B809)&gt;0, $B809, "")</f>
        <v/>
      </c>
      <c r="Y809" s="9" t="str">
        <f t="shared" si="115"/>
        <v/>
      </c>
      <c r="Z809" s="9" t="str">
        <f t="shared" si="116"/>
        <v/>
      </c>
    </row>
    <row r="810" spans="1:26" x14ac:dyDescent="0.25">
      <c r="A810" s="24"/>
      <c r="B810" s="135"/>
      <c r="C810" s="136"/>
      <c r="D810" s="137"/>
      <c r="E810" s="138"/>
      <c r="F810" s="139"/>
      <c r="G810" s="140"/>
      <c r="H810" s="141"/>
      <c r="I810" s="118"/>
      <c r="J810" s="150" t="str">
        <f t="shared" si="108"/>
        <v/>
      </c>
      <c r="K810" s="24"/>
      <c r="M810" s="11" t="b">
        <f t="shared" si="109"/>
        <v>0</v>
      </c>
      <c r="N810" s="9" t="str">
        <f t="shared" si="110"/>
        <v/>
      </c>
      <c r="O810" s="9" t="str">
        <f t="shared" si="111"/>
        <v/>
      </c>
      <c r="P810" s="9" t="str">
        <f t="shared" si="112"/>
        <v/>
      </c>
      <c r="R810" s="9">
        <v>802</v>
      </c>
      <c r="T810" s="9" t="str">
        <f t="shared" si="113"/>
        <v/>
      </c>
      <c r="V810" s="9" t="str">
        <f t="shared" si="114"/>
        <v/>
      </c>
      <c r="X810" s="9" t="str">
        <f>IF(COUNTIF('Required Materials'!$BE$4:$CH$43, $B810)&gt;0, $B810, "")</f>
        <v/>
      </c>
      <c r="Y810" s="9" t="str">
        <f t="shared" si="115"/>
        <v/>
      </c>
      <c r="Z810" s="9" t="str">
        <f t="shared" si="116"/>
        <v/>
      </c>
    </row>
    <row r="811" spans="1:26" x14ac:dyDescent="0.25">
      <c r="A811" s="24"/>
      <c r="B811" s="135"/>
      <c r="C811" s="136"/>
      <c r="D811" s="137"/>
      <c r="E811" s="138"/>
      <c r="F811" s="139"/>
      <c r="G811" s="140"/>
      <c r="H811" s="141"/>
      <c r="I811" s="118"/>
      <c r="J811" s="150" t="str">
        <f t="shared" si="108"/>
        <v/>
      </c>
      <c r="K811" s="24"/>
      <c r="M811" s="11" t="b">
        <f t="shared" si="109"/>
        <v>0</v>
      </c>
      <c r="N811" s="9" t="str">
        <f t="shared" si="110"/>
        <v/>
      </c>
      <c r="O811" s="9" t="str">
        <f t="shared" si="111"/>
        <v/>
      </c>
      <c r="P811" s="9" t="str">
        <f t="shared" si="112"/>
        <v/>
      </c>
      <c r="R811" s="9">
        <v>803</v>
      </c>
      <c r="T811" s="9" t="str">
        <f t="shared" si="113"/>
        <v/>
      </c>
      <c r="V811" s="9" t="str">
        <f t="shared" si="114"/>
        <v/>
      </c>
      <c r="X811" s="9" t="str">
        <f>IF(COUNTIF('Required Materials'!$BE$4:$CH$43, $B811)&gt;0, $B811, "")</f>
        <v/>
      </c>
      <c r="Y811" s="9" t="str">
        <f t="shared" si="115"/>
        <v/>
      </c>
      <c r="Z811" s="9" t="str">
        <f t="shared" si="116"/>
        <v/>
      </c>
    </row>
    <row r="812" spans="1:26" x14ac:dyDescent="0.25">
      <c r="A812" s="24"/>
      <c r="B812" s="135"/>
      <c r="C812" s="136"/>
      <c r="D812" s="137"/>
      <c r="E812" s="138"/>
      <c r="F812" s="139"/>
      <c r="G812" s="140"/>
      <c r="H812" s="141"/>
      <c r="I812" s="118"/>
      <c r="J812" s="150" t="str">
        <f t="shared" si="108"/>
        <v/>
      </c>
      <c r="K812" s="24"/>
      <c r="M812" s="11" t="b">
        <f t="shared" si="109"/>
        <v>0</v>
      </c>
      <c r="N812" s="9" t="str">
        <f t="shared" si="110"/>
        <v/>
      </c>
      <c r="O812" s="9" t="str">
        <f t="shared" si="111"/>
        <v/>
      </c>
      <c r="P812" s="9" t="str">
        <f t="shared" si="112"/>
        <v/>
      </c>
      <c r="R812" s="9">
        <v>804</v>
      </c>
      <c r="T812" s="9" t="str">
        <f t="shared" si="113"/>
        <v/>
      </c>
      <c r="V812" s="9" t="str">
        <f t="shared" si="114"/>
        <v/>
      </c>
      <c r="X812" s="9" t="str">
        <f>IF(COUNTIF('Required Materials'!$BE$4:$CH$43, $B812)&gt;0, $B812, "")</f>
        <v/>
      </c>
      <c r="Y812" s="9" t="str">
        <f t="shared" si="115"/>
        <v/>
      </c>
      <c r="Z812" s="9" t="str">
        <f t="shared" si="116"/>
        <v/>
      </c>
    </row>
    <row r="813" spans="1:26" x14ac:dyDescent="0.25">
      <c r="A813" s="24"/>
      <c r="B813" s="135"/>
      <c r="C813" s="136"/>
      <c r="D813" s="137"/>
      <c r="E813" s="138"/>
      <c r="F813" s="139"/>
      <c r="G813" s="140"/>
      <c r="H813" s="141"/>
      <c r="I813" s="118"/>
      <c r="J813" s="150" t="str">
        <f t="shared" si="108"/>
        <v/>
      </c>
      <c r="K813" s="24"/>
      <c r="M813" s="11" t="b">
        <f t="shared" si="109"/>
        <v>0</v>
      </c>
      <c r="N813" s="9" t="str">
        <f t="shared" si="110"/>
        <v/>
      </c>
      <c r="O813" s="9" t="str">
        <f t="shared" si="111"/>
        <v/>
      </c>
      <c r="P813" s="9" t="str">
        <f t="shared" si="112"/>
        <v/>
      </c>
      <c r="R813" s="9">
        <v>805</v>
      </c>
      <c r="T813" s="9" t="str">
        <f t="shared" si="113"/>
        <v/>
      </c>
      <c r="V813" s="9" t="str">
        <f t="shared" si="114"/>
        <v/>
      </c>
      <c r="X813" s="9" t="str">
        <f>IF(COUNTIF('Required Materials'!$BE$4:$CH$43, $B813)&gt;0, $B813, "")</f>
        <v/>
      </c>
      <c r="Y813" s="9" t="str">
        <f t="shared" si="115"/>
        <v/>
      </c>
      <c r="Z813" s="9" t="str">
        <f t="shared" si="116"/>
        <v/>
      </c>
    </row>
    <row r="814" spans="1:26" x14ac:dyDescent="0.25">
      <c r="A814" s="24"/>
      <c r="B814" s="135"/>
      <c r="C814" s="136"/>
      <c r="D814" s="137"/>
      <c r="E814" s="138"/>
      <c r="F814" s="139"/>
      <c r="G814" s="140"/>
      <c r="H814" s="141"/>
      <c r="I814" s="118"/>
      <c r="J814" s="150" t="str">
        <f t="shared" si="108"/>
        <v/>
      </c>
      <c r="K814" s="24"/>
      <c r="M814" s="11" t="b">
        <f t="shared" si="109"/>
        <v>0</v>
      </c>
      <c r="N814" s="9" t="str">
        <f t="shared" si="110"/>
        <v/>
      </c>
      <c r="O814" s="9" t="str">
        <f t="shared" si="111"/>
        <v/>
      </c>
      <c r="P814" s="9" t="str">
        <f t="shared" si="112"/>
        <v/>
      </c>
      <c r="R814" s="9">
        <v>806</v>
      </c>
      <c r="T814" s="9" t="str">
        <f t="shared" si="113"/>
        <v/>
      </c>
      <c r="V814" s="9" t="str">
        <f t="shared" si="114"/>
        <v/>
      </c>
      <c r="X814" s="9" t="str">
        <f>IF(COUNTIF('Required Materials'!$BE$4:$CH$43, $B814)&gt;0, $B814, "")</f>
        <v/>
      </c>
      <c r="Y814" s="9" t="str">
        <f t="shared" si="115"/>
        <v/>
      </c>
      <c r="Z814" s="9" t="str">
        <f t="shared" si="116"/>
        <v/>
      </c>
    </row>
    <row r="815" spans="1:26" x14ac:dyDescent="0.25">
      <c r="A815" s="24"/>
      <c r="B815" s="135"/>
      <c r="C815" s="136"/>
      <c r="D815" s="137"/>
      <c r="E815" s="138"/>
      <c r="F815" s="139"/>
      <c r="G815" s="140"/>
      <c r="H815" s="141"/>
      <c r="I815" s="118"/>
      <c r="J815" s="150" t="str">
        <f t="shared" si="108"/>
        <v/>
      </c>
      <c r="K815" s="24"/>
      <c r="M815" s="11" t="b">
        <f t="shared" si="109"/>
        <v>0</v>
      </c>
      <c r="N815" s="9" t="str">
        <f t="shared" si="110"/>
        <v/>
      </c>
      <c r="O815" s="9" t="str">
        <f t="shared" si="111"/>
        <v/>
      </c>
      <c r="P815" s="9" t="str">
        <f t="shared" si="112"/>
        <v/>
      </c>
      <c r="R815" s="9">
        <v>807</v>
      </c>
      <c r="T815" s="9" t="str">
        <f t="shared" si="113"/>
        <v/>
      </c>
      <c r="V815" s="9" t="str">
        <f t="shared" si="114"/>
        <v/>
      </c>
      <c r="X815" s="9" t="str">
        <f>IF(COUNTIF('Required Materials'!$BE$4:$CH$43, $B815)&gt;0, $B815, "")</f>
        <v/>
      </c>
      <c r="Y815" s="9" t="str">
        <f t="shared" si="115"/>
        <v/>
      </c>
      <c r="Z815" s="9" t="str">
        <f t="shared" si="116"/>
        <v/>
      </c>
    </row>
    <row r="816" spans="1:26" x14ac:dyDescent="0.25">
      <c r="A816" s="24"/>
      <c r="B816" s="135"/>
      <c r="C816" s="136"/>
      <c r="D816" s="137"/>
      <c r="E816" s="138"/>
      <c r="F816" s="139"/>
      <c r="G816" s="140"/>
      <c r="H816" s="141"/>
      <c r="I816" s="118"/>
      <c r="J816" s="150" t="str">
        <f t="shared" si="108"/>
        <v/>
      </c>
      <c r="K816" s="24"/>
      <c r="M816" s="11" t="b">
        <f t="shared" si="109"/>
        <v>0</v>
      </c>
      <c r="N816" s="9" t="str">
        <f t="shared" si="110"/>
        <v/>
      </c>
      <c r="O816" s="9" t="str">
        <f t="shared" si="111"/>
        <v/>
      </c>
      <c r="P816" s="9" t="str">
        <f t="shared" si="112"/>
        <v/>
      </c>
      <c r="R816" s="9">
        <v>808</v>
      </c>
      <c r="T816" s="9" t="str">
        <f t="shared" si="113"/>
        <v/>
      </c>
      <c r="V816" s="9" t="str">
        <f t="shared" si="114"/>
        <v/>
      </c>
      <c r="X816" s="9" t="str">
        <f>IF(COUNTIF('Required Materials'!$BE$4:$CH$43, $B816)&gt;0, $B816, "")</f>
        <v/>
      </c>
      <c r="Y816" s="9" t="str">
        <f t="shared" si="115"/>
        <v/>
      </c>
      <c r="Z816" s="9" t="str">
        <f t="shared" si="116"/>
        <v/>
      </c>
    </row>
    <row r="817" spans="1:26" x14ac:dyDescent="0.25">
      <c r="A817" s="24"/>
      <c r="B817" s="135"/>
      <c r="C817" s="136"/>
      <c r="D817" s="137"/>
      <c r="E817" s="138"/>
      <c r="F817" s="139"/>
      <c r="G817" s="140"/>
      <c r="H817" s="141"/>
      <c r="I817" s="118"/>
      <c r="J817" s="150" t="str">
        <f t="shared" si="108"/>
        <v/>
      </c>
      <c r="K817" s="24"/>
      <c r="M817" s="11" t="b">
        <f t="shared" si="109"/>
        <v>0</v>
      </c>
      <c r="N817" s="9" t="str">
        <f t="shared" si="110"/>
        <v/>
      </c>
      <c r="O817" s="9" t="str">
        <f t="shared" si="111"/>
        <v/>
      </c>
      <c r="P817" s="9" t="str">
        <f t="shared" si="112"/>
        <v/>
      </c>
      <c r="R817" s="9">
        <v>809</v>
      </c>
      <c r="T817" s="9" t="str">
        <f t="shared" si="113"/>
        <v/>
      </c>
      <c r="V817" s="9" t="str">
        <f t="shared" si="114"/>
        <v/>
      </c>
      <c r="X817" s="9" t="str">
        <f>IF(COUNTIF('Required Materials'!$BE$4:$CH$43, $B817)&gt;0, $B817, "")</f>
        <v/>
      </c>
      <c r="Y817" s="9" t="str">
        <f t="shared" si="115"/>
        <v/>
      </c>
      <c r="Z817" s="9" t="str">
        <f t="shared" si="116"/>
        <v/>
      </c>
    </row>
    <row r="818" spans="1:26" x14ac:dyDescent="0.25">
      <c r="A818" s="24"/>
      <c r="B818" s="135"/>
      <c r="C818" s="136"/>
      <c r="D818" s="137"/>
      <c r="E818" s="138"/>
      <c r="F818" s="139"/>
      <c r="G818" s="140"/>
      <c r="H818" s="141"/>
      <c r="I818" s="118"/>
      <c r="J818" s="150" t="str">
        <f t="shared" si="108"/>
        <v/>
      </c>
      <c r="K818" s="24"/>
      <c r="M818" s="11" t="b">
        <f t="shared" si="109"/>
        <v>0</v>
      </c>
      <c r="N818" s="9" t="str">
        <f t="shared" si="110"/>
        <v/>
      </c>
      <c r="O818" s="9" t="str">
        <f t="shared" si="111"/>
        <v/>
      </c>
      <c r="P818" s="9" t="str">
        <f t="shared" si="112"/>
        <v/>
      </c>
      <c r="R818" s="9">
        <v>810</v>
      </c>
      <c r="T818" s="9" t="str">
        <f t="shared" si="113"/>
        <v/>
      </c>
      <c r="V818" s="9" t="str">
        <f t="shared" si="114"/>
        <v/>
      </c>
      <c r="X818" s="9" t="str">
        <f>IF(COUNTIF('Required Materials'!$BE$4:$CH$43, $B818)&gt;0, $B818, "")</f>
        <v/>
      </c>
      <c r="Y818" s="9" t="str">
        <f t="shared" si="115"/>
        <v/>
      </c>
      <c r="Z818" s="9" t="str">
        <f t="shared" si="116"/>
        <v/>
      </c>
    </row>
    <row r="819" spans="1:26" x14ac:dyDescent="0.25">
      <c r="A819" s="24"/>
      <c r="B819" s="135"/>
      <c r="C819" s="136"/>
      <c r="D819" s="137"/>
      <c r="E819" s="138"/>
      <c r="F819" s="139"/>
      <c r="G819" s="140"/>
      <c r="H819" s="141"/>
      <c r="I819" s="118"/>
      <c r="J819" s="150" t="str">
        <f t="shared" si="108"/>
        <v/>
      </c>
      <c r="K819" s="24"/>
      <c r="M819" s="11" t="b">
        <f t="shared" si="109"/>
        <v>0</v>
      </c>
      <c r="N819" s="9" t="str">
        <f t="shared" si="110"/>
        <v/>
      </c>
      <c r="O819" s="9" t="str">
        <f t="shared" si="111"/>
        <v/>
      </c>
      <c r="P819" s="9" t="str">
        <f t="shared" si="112"/>
        <v/>
      </c>
      <c r="R819" s="9">
        <v>811</v>
      </c>
      <c r="T819" s="9" t="str">
        <f t="shared" si="113"/>
        <v/>
      </c>
      <c r="V819" s="9" t="str">
        <f t="shared" si="114"/>
        <v/>
      </c>
      <c r="X819" s="9" t="str">
        <f>IF(COUNTIF('Required Materials'!$BE$4:$CH$43, $B819)&gt;0, $B819, "")</f>
        <v/>
      </c>
      <c r="Y819" s="9" t="str">
        <f t="shared" si="115"/>
        <v/>
      </c>
      <c r="Z819" s="9" t="str">
        <f t="shared" si="116"/>
        <v/>
      </c>
    </row>
    <row r="820" spans="1:26" x14ac:dyDescent="0.25">
      <c r="A820" s="24"/>
      <c r="B820" s="135"/>
      <c r="C820" s="136"/>
      <c r="D820" s="137"/>
      <c r="E820" s="138"/>
      <c r="F820" s="139"/>
      <c r="G820" s="140"/>
      <c r="H820" s="141"/>
      <c r="I820" s="118"/>
      <c r="J820" s="150" t="str">
        <f t="shared" si="108"/>
        <v/>
      </c>
      <c r="K820" s="24"/>
      <c r="M820" s="11" t="b">
        <f t="shared" si="109"/>
        <v>0</v>
      </c>
      <c r="N820" s="9" t="str">
        <f t="shared" si="110"/>
        <v/>
      </c>
      <c r="O820" s="9" t="str">
        <f t="shared" si="111"/>
        <v/>
      </c>
      <c r="P820" s="9" t="str">
        <f t="shared" si="112"/>
        <v/>
      </c>
      <c r="R820" s="9">
        <v>812</v>
      </c>
      <c r="T820" s="9" t="str">
        <f t="shared" si="113"/>
        <v/>
      </c>
      <c r="V820" s="9" t="str">
        <f t="shared" si="114"/>
        <v/>
      </c>
      <c r="X820" s="9" t="str">
        <f>IF(COUNTIF('Required Materials'!$BE$4:$CH$43, $B820)&gt;0, $B820, "")</f>
        <v/>
      </c>
      <c r="Y820" s="9" t="str">
        <f t="shared" si="115"/>
        <v/>
      </c>
      <c r="Z820" s="9" t="str">
        <f t="shared" si="116"/>
        <v/>
      </c>
    </row>
    <row r="821" spans="1:26" x14ac:dyDescent="0.25">
      <c r="A821" s="24"/>
      <c r="B821" s="135"/>
      <c r="C821" s="136"/>
      <c r="D821" s="137"/>
      <c r="E821" s="138"/>
      <c r="F821" s="139"/>
      <c r="G821" s="140"/>
      <c r="H821" s="141"/>
      <c r="I821" s="118"/>
      <c r="J821" s="150" t="str">
        <f t="shared" si="108"/>
        <v/>
      </c>
      <c r="K821" s="24"/>
      <c r="M821" s="11" t="b">
        <f t="shared" si="109"/>
        <v>0</v>
      </c>
      <c r="N821" s="9" t="str">
        <f t="shared" si="110"/>
        <v/>
      </c>
      <c r="O821" s="9" t="str">
        <f t="shared" si="111"/>
        <v/>
      </c>
      <c r="P821" s="9" t="str">
        <f t="shared" si="112"/>
        <v/>
      </c>
      <c r="R821" s="9">
        <v>813</v>
      </c>
      <c r="T821" s="9" t="str">
        <f t="shared" si="113"/>
        <v/>
      </c>
      <c r="V821" s="9" t="str">
        <f t="shared" si="114"/>
        <v/>
      </c>
      <c r="X821" s="9" t="str">
        <f>IF(COUNTIF('Required Materials'!$BE$4:$CH$43, $B821)&gt;0, $B821, "")</f>
        <v/>
      </c>
      <c r="Y821" s="9" t="str">
        <f t="shared" si="115"/>
        <v/>
      </c>
      <c r="Z821" s="9" t="str">
        <f t="shared" si="116"/>
        <v/>
      </c>
    </row>
    <row r="822" spans="1:26" x14ac:dyDescent="0.25">
      <c r="A822" s="24"/>
      <c r="B822" s="135"/>
      <c r="C822" s="136"/>
      <c r="D822" s="137"/>
      <c r="E822" s="138"/>
      <c r="F822" s="139"/>
      <c r="G822" s="140"/>
      <c r="H822" s="141"/>
      <c r="I822" s="118"/>
      <c r="J822" s="150" t="str">
        <f t="shared" si="108"/>
        <v/>
      </c>
      <c r="K822" s="24"/>
      <c r="M822" s="11" t="b">
        <f t="shared" si="109"/>
        <v>0</v>
      </c>
      <c r="N822" s="9" t="str">
        <f t="shared" si="110"/>
        <v/>
      </c>
      <c r="O822" s="9" t="str">
        <f t="shared" si="111"/>
        <v/>
      </c>
      <c r="P822" s="9" t="str">
        <f t="shared" si="112"/>
        <v/>
      </c>
      <c r="R822" s="9">
        <v>814</v>
      </c>
      <c r="T822" s="9" t="str">
        <f t="shared" si="113"/>
        <v/>
      </c>
      <c r="V822" s="9" t="str">
        <f t="shared" si="114"/>
        <v/>
      </c>
      <c r="X822" s="9" t="str">
        <f>IF(COUNTIF('Required Materials'!$BE$4:$CH$43, $B822)&gt;0, $B822, "")</f>
        <v/>
      </c>
      <c r="Y822" s="9" t="str">
        <f t="shared" si="115"/>
        <v/>
      </c>
      <c r="Z822" s="9" t="str">
        <f t="shared" si="116"/>
        <v/>
      </c>
    </row>
    <row r="823" spans="1:26" x14ac:dyDescent="0.25">
      <c r="A823" s="24"/>
      <c r="B823" s="135"/>
      <c r="C823" s="136"/>
      <c r="D823" s="137"/>
      <c r="E823" s="138"/>
      <c r="F823" s="139"/>
      <c r="G823" s="140"/>
      <c r="H823" s="141"/>
      <c r="I823" s="118"/>
      <c r="J823" s="150" t="str">
        <f t="shared" si="108"/>
        <v/>
      </c>
      <c r="K823" s="24"/>
      <c r="M823" s="11" t="b">
        <f t="shared" si="109"/>
        <v>0</v>
      </c>
      <c r="N823" s="9" t="str">
        <f t="shared" si="110"/>
        <v/>
      </c>
      <c r="O823" s="9" t="str">
        <f t="shared" si="111"/>
        <v/>
      </c>
      <c r="P823" s="9" t="str">
        <f t="shared" si="112"/>
        <v/>
      </c>
      <c r="R823" s="9">
        <v>815</v>
      </c>
      <c r="T823" s="9" t="str">
        <f t="shared" si="113"/>
        <v/>
      </c>
      <c r="V823" s="9" t="str">
        <f t="shared" si="114"/>
        <v/>
      </c>
      <c r="X823" s="9" t="str">
        <f>IF(COUNTIF('Required Materials'!$BE$4:$CH$43, $B823)&gt;0, $B823, "")</f>
        <v/>
      </c>
      <c r="Y823" s="9" t="str">
        <f t="shared" si="115"/>
        <v/>
      </c>
      <c r="Z823" s="9" t="str">
        <f t="shared" si="116"/>
        <v/>
      </c>
    </row>
    <row r="824" spans="1:26" x14ac:dyDescent="0.25">
      <c r="A824" s="24"/>
      <c r="B824" s="135"/>
      <c r="C824" s="136"/>
      <c r="D824" s="137"/>
      <c r="E824" s="138"/>
      <c r="F824" s="139"/>
      <c r="G824" s="140"/>
      <c r="H824" s="141"/>
      <c r="I824" s="118"/>
      <c r="J824" s="150" t="str">
        <f t="shared" si="108"/>
        <v/>
      </c>
      <c r="K824" s="24"/>
      <c r="M824" s="11" t="b">
        <f t="shared" si="109"/>
        <v>0</v>
      </c>
      <c r="N824" s="9" t="str">
        <f t="shared" si="110"/>
        <v/>
      </c>
      <c r="O824" s="9" t="str">
        <f t="shared" si="111"/>
        <v/>
      </c>
      <c r="P824" s="9" t="str">
        <f t="shared" si="112"/>
        <v/>
      </c>
      <c r="R824" s="9">
        <v>816</v>
      </c>
      <c r="T824" s="9" t="str">
        <f t="shared" si="113"/>
        <v/>
      </c>
      <c r="V824" s="9" t="str">
        <f t="shared" si="114"/>
        <v/>
      </c>
      <c r="X824" s="9" t="str">
        <f>IF(COUNTIF('Required Materials'!$BE$4:$CH$43, $B824)&gt;0, $B824, "")</f>
        <v/>
      </c>
      <c r="Y824" s="9" t="str">
        <f t="shared" si="115"/>
        <v/>
      </c>
      <c r="Z824" s="9" t="str">
        <f t="shared" si="116"/>
        <v/>
      </c>
    </row>
    <row r="825" spans="1:26" x14ac:dyDescent="0.25">
      <c r="A825" s="24"/>
      <c r="B825" s="135"/>
      <c r="C825" s="136"/>
      <c r="D825" s="137"/>
      <c r="E825" s="138"/>
      <c r="F825" s="139"/>
      <c r="G825" s="140"/>
      <c r="H825" s="141"/>
      <c r="I825" s="118"/>
      <c r="J825" s="150" t="str">
        <f t="shared" si="108"/>
        <v/>
      </c>
      <c r="K825" s="24"/>
      <c r="M825" s="11" t="b">
        <f t="shared" si="109"/>
        <v>0</v>
      </c>
      <c r="N825" s="9" t="str">
        <f t="shared" si="110"/>
        <v/>
      </c>
      <c r="O825" s="9" t="str">
        <f t="shared" si="111"/>
        <v/>
      </c>
      <c r="P825" s="9" t="str">
        <f t="shared" si="112"/>
        <v/>
      </c>
      <c r="R825" s="9">
        <v>817</v>
      </c>
      <c r="T825" s="9" t="str">
        <f t="shared" si="113"/>
        <v/>
      </c>
      <c r="V825" s="9" t="str">
        <f t="shared" si="114"/>
        <v/>
      </c>
      <c r="X825" s="9" t="str">
        <f>IF(COUNTIF('Required Materials'!$BE$4:$CH$43, $B825)&gt;0, $B825, "")</f>
        <v/>
      </c>
      <c r="Y825" s="9" t="str">
        <f t="shared" si="115"/>
        <v/>
      </c>
      <c r="Z825" s="9" t="str">
        <f t="shared" si="116"/>
        <v/>
      </c>
    </row>
    <row r="826" spans="1:26" x14ac:dyDescent="0.25">
      <c r="A826" s="24"/>
      <c r="B826" s="135"/>
      <c r="C826" s="136"/>
      <c r="D826" s="137"/>
      <c r="E826" s="138"/>
      <c r="F826" s="139"/>
      <c r="G826" s="140"/>
      <c r="H826" s="141"/>
      <c r="I826" s="118"/>
      <c r="J826" s="150" t="str">
        <f t="shared" si="108"/>
        <v/>
      </c>
      <c r="K826" s="24"/>
      <c r="M826" s="11" t="b">
        <f t="shared" si="109"/>
        <v>0</v>
      </c>
      <c r="N826" s="9" t="str">
        <f t="shared" si="110"/>
        <v/>
      </c>
      <c r="O826" s="9" t="str">
        <f t="shared" si="111"/>
        <v/>
      </c>
      <c r="P826" s="9" t="str">
        <f t="shared" si="112"/>
        <v/>
      </c>
      <c r="R826" s="9">
        <v>818</v>
      </c>
      <c r="T826" s="9" t="str">
        <f t="shared" si="113"/>
        <v/>
      </c>
      <c r="V826" s="9" t="str">
        <f t="shared" si="114"/>
        <v/>
      </c>
      <c r="X826" s="9" t="str">
        <f>IF(COUNTIF('Required Materials'!$BE$4:$CH$43, $B826)&gt;0, $B826, "")</f>
        <v/>
      </c>
      <c r="Y826" s="9" t="str">
        <f t="shared" si="115"/>
        <v/>
      </c>
      <c r="Z826" s="9" t="str">
        <f t="shared" si="116"/>
        <v/>
      </c>
    </row>
    <row r="827" spans="1:26" x14ac:dyDescent="0.25">
      <c r="A827" s="24"/>
      <c r="B827" s="135"/>
      <c r="C827" s="136"/>
      <c r="D827" s="137"/>
      <c r="E827" s="138"/>
      <c r="F827" s="139"/>
      <c r="G827" s="140"/>
      <c r="H827" s="141"/>
      <c r="I827" s="118"/>
      <c r="J827" s="150" t="str">
        <f t="shared" si="108"/>
        <v/>
      </c>
      <c r="K827" s="24"/>
      <c r="M827" s="11" t="b">
        <f t="shared" si="109"/>
        <v>0</v>
      </c>
      <c r="N827" s="9" t="str">
        <f t="shared" si="110"/>
        <v/>
      </c>
      <c r="O827" s="9" t="str">
        <f t="shared" si="111"/>
        <v/>
      </c>
      <c r="P827" s="9" t="str">
        <f t="shared" si="112"/>
        <v/>
      </c>
      <c r="R827" s="9">
        <v>819</v>
      </c>
      <c r="T827" s="9" t="str">
        <f t="shared" si="113"/>
        <v/>
      </c>
      <c r="V827" s="9" t="str">
        <f t="shared" si="114"/>
        <v/>
      </c>
      <c r="X827" s="9" t="str">
        <f>IF(COUNTIF('Required Materials'!$BE$4:$CH$43, $B827)&gt;0, $B827, "")</f>
        <v/>
      </c>
      <c r="Y827" s="9" t="str">
        <f t="shared" si="115"/>
        <v/>
      </c>
      <c r="Z827" s="9" t="str">
        <f t="shared" si="116"/>
        <v/>
      </c>
    </row>
    <row r="828" spans="1:26" x14ac:dyDescent="0.25">
      <c r="A828" s="24"/>
      <c r="B828" s="135"/>
      <c r="C828" s="136"/>
      <c r="D828" s="137"/>
      <c r="E828" s="138"/>
      <c r="F828" s="139"/>
      <c r="G828" s="140"/>
      <c r="H828" s="141"/>
      <c r="I828" s="118"/>
      <c r="J828" s="150" t="str">
        <f t="shared" si="108"/>
        <v/>
      </c>
      <c r="K828" s="24"/>
      <c r="M828" s="11" t="b">
        <f t="shared" si="109"/>
        <v>0</v>
      </c>
      <c r="N828" s="9" t="str">
        <f t="shared" si="110"/>
        <v/>
      </c>
      <c r="O828" s="9" t="str">
        <f t="shared" si="111"/>
        <v/>
      </c>
      <c r="P828" s="9" t="str">
        <f t="shared" si="112"/>
        <v/>
      </c>
      <c r="R828" s="9">
        <v>820</v>
      </c>
      <c r="T828" s="9" t="str">
        <f t="shared" si="113"/>
        <v/>
      </c>
      <c r="V828" s="9" t="str">
        <f t="shared" si="114"/>
        <v/>
      </c>
      <c r="X828" s="9" t="str">
        <f>IF(COUNTIF('Required Materials'!$BE$4:$CH$43, $B828)&gt;0, $B828, "")</f>
        <v/>
      </c>
      <c r="Y828" s="9" t="str">
        <f t="shared" si="115"/>
        <v/>
      </c>
      <c r="Z828" s="9" t="str">
        <f t="shared" si="116"/>
        <v/>
      </c>
    </row>
    <row r="829" spans="1:26" x14ac:dyDescent="0.25">
      <c r="A829" s="24"/>
      <c r="B829" s="135"/>
      <c r="C829" s="136"/>
      <c r="D829" s="137"/>
      <c r="E829" s="138"/>
      <c r="F829" s="139"/>
      <c r="G829" s="140"/>
      <c r="H829" s="141"/>
      <c r="I829" s="118"/>
      <c r="J829" s="150" t="str">
        <f t="shared" si="108"/>
        <v/>
      </c>
      <c r="K829" s="24"/>
      <c r="M829" s="11" t="b">
        <f t="shared" si="109"/>
        <v>0</v>
      </c>
      <c r="N829" s="9" t="str">
        <f t="shared" si="110"/>
        <v/>
      </c>
      <c r="O829" s="9" t="str">
        <f t="shared" si="111"/>
        <v/>
      </c>
      <c r="P829" s="9" t="str">
        <f t="shared" si="112"/>
        <v/>
      </c>
      <c r="R829" s="9">
        <v>821</v>
      </c>
      <c r="T829" s="9" t="str">
        <f t="shared" si="113"/>
        <v/>
      </c>
      <c r="V829" s="9" t="str">
        <f t="shared" si="114"/>
        <v/>
      </c>
      <c r="X829" s="9" t="str">
        <f>IF(COUNTIF('Required Materials'!$BE$4:$CH$43, $B829)&gt;0, $B829, "")</f>
        <v/>
      </c>
      <c r="Y829" s="9" t="str">
        <f t="shared" si="115"/>
        <v/>
      </c>
      <c r="Z829" s="9" t="str">
        <f t="shared" si="116"/>
        <v/>
      </c>
    </row>
    <row r="830" spans="1:26" x14ac:dyDescent="0.25">
      <c r="A830" s="24"/>
      <c r="B830" s="135"/>
      <c r="C830" s="136"/>
      <c r="D830" s="137"/>
      <c r="E830" s="138"/>
      <c r="F830" s="139"/>
      <c r="G830" s="140"/>
      <c r="H830" s="141"/>
      <c r="I830" s="118"/>
      <c r="J830" s="150" t="str">
        <f t="shared" si="108"/>
        <v/>
      </c>
      <c r="K830" s="24"/>
      <c r="M830" s="11" t="b">
        <f t="shared" si="109"/>
        <v>0</v>
      </c>
      <c r="N830" s="9" t="str">
        <f t="shared" si="110"/>
        <v/>
      </c>
      <c r="O830" s="9" t="str">
        <f t="shared" si="111"/>
        <v/>
      </c>
      <c r="P830" s="9" t="str">
        <f t="shared" si="112"/>
        <v/>
      </c>
      <c r="R830" s="9">
        <v>822</v>
      </c>
      <c r="T830" s="9" t="str">
        <f t="shared" si="113"/>
        <v/>
      </c>
      <c r="V830" s="9" t="str">
        <f t="shared" si="114"/>
        <v/>
      </c>
      <c r="X830" s="9" t="str">
        <f>IF(COUNTIF('Required Materials'!$BE$4:$CH$43, $B830)&gt;0, $B830, "")</f>
        <v/>
      </c>
      <c r="Y830" s="9" t="str">
        <f t="shared" si="115"/>
        <v/>
      </c>
      <c r="Z830" s="9" t="str">
        <f t="shared" si="116"/>
        <v/>
      </c>
    </row>
    <row r="831" spans="1:26" x14ac:dyDescent="0.25">
      <c r="A831" s="24"/>
      <c r="B831" s="135"/>
      <c r="C831" s="136"/>
      <c r="D831" s="137"/>
      <c r="E831" s="138"/>
      <c r="F831" s="139"/>
      <c r="G831" s="140"/>
      <c r="H831" s="141"/>
      <c r="I831" s="118"/>
      <c r="J831" s="150" t="str">
        <f t="shared" si="108"/>
        <v/>
      </c>
      <c r="K831" s="24"/>
      <c r="M831" s="11" t="b">
        <f t="shared" si="109"/>
        <v>0</v>
      </c>
      <c r="N831" s="9" t="str">
        <f t="shared" si="110"/>
        <v/>
      </c>
      <c r="O831" s="9" t="str">
        <f t="shared" si="111"/>
        <v/>
      </c>
      <c r="P831" s="9" t="str">
        <f t="shared" si="112"/>
        <v/>
      </c>
      <c r="R831" s="9">
        <v>823</v>
      </c>
      <c r="T831" s="9" t="str">
        <f t="shared" si="113"/>
        <v/>
      </c>
      <c r="V831" s="9" t="str">
        <f t="shared" si="114"/>
        <v/>
      </c>
      <c r="X831" s="9" t="str">
        <f>IF(COUNTIF('Required Materials'!$BE$4:$CH$43, $B831)&gt;0, $B831, "")</f>
        <v/>
      </c>
      <c r="Y831" s="9" t="str">
        <f t="shared" si="115"/>
        <v/>
      </c>
      <c r="Z831" s="9" t="str">
        <f t="shared" si="116"/>
        <v/>
      </c>
    </row>
    <row r="832" spans="1:26" x14ac:dyDescent="0.25">
      <c r="A832" s="24"/>
      <c r="B832" s="135"/>
      <c r="C832" s="136"/>
      <c r="D832" s="137"/>
      <c r="E832" s="138"/>
      <c r="F832" s="139"/>
      <c r="G832" s="140"/>
      <c r="H832" s="141"/>
      <c r="I832" s="118"/>
      <c r="J832" s="150" t="str">
        <f t="shared" si="108"/>
        <v/>
      </c>
      <c r="K832" s="24"/>
      <c r="M832" s="11" t="b">
        <f t="shared" si="109"/>
        <v>0</v>
      </c>
      <c r="N832" s="9" t="str">
        <f t="shared" si="110"/>
        <v/>
      </c>
      <c r="O832" s="9" t="str">
        <f t="shared" si="111"/>
        <v/>
      </c>
      <c r="P832" s="9" t="str">
        <f t="shared" si="112"/>
        <v/>
      </c>
      <c r="R832" s="9">
        <v>824</v>
      </c>
      <c r="T832" s="9" t="str">
        <f t="shared" si="113"/>
        <v/>
      </c>
      <c r="V832" s="9" t="str">
        <f t="shared" si="114"/>
        <v/>
      </c>
      <c r="X832" s="9" t="str">
        <f>IF(COUNTIF('Required Materials'!$BE$4:$CH$43, $B832)&gt;0, $B832, "")</f>
        <v/>
      </c>
      <c r="Y832" s="9" t="str">
        <f t="shared" si="115"/>
        <v/>
      </c>
      <c r="Z832" s="9" t="str">
        <f t="shared" si="116"/>
        <v/>
      </c>
    </row>
    <row r="833" spans="1:26" x14ac:dyDescent="0.25">
      <c r="A833" s="24"/>
      <c r="B833" s="135"/>
      <c r="C833" s="136"/>
      <c r="D833" s="137"/>
      <c r="E833" s="138"/>
      <c r="F833" s="139"/>
      <c r="G833" s="140"/>
      <c r="H833" s="141"/>
      <c r="I833" s="118"/>
      <c r="J833" s="150" t="str">
        <f t="shared" si="108"/>
        <v/>
      </c>
      <c r="K833" s="24"/>
      <c r="M833" s="11" t="b">
        <f t="shared" si="109"/>
        <v>0</v>
      </c>
      <c r="N833" s="9" t="str">
        <f t="shared" si="110"/>
        <v/>
      </c>
      <c r="O833" s="9" t="str">
        <f t="shared" si="111"/>
        <v/>
      </c>
      <c r="P833" s="9" t="str">
        <f t="shared" si="112"/>
        <v/>
      </c>
      <c r="R833" s="9">
        <v>825</v>
      </c>
      <c r="T833" s="9" t="str">
        <f t="shared" si="113"/>
        <v/>
      </c>
      <c r="V833" s="9" t="str">
        <f t="shared" si="114"/>
        <v/>
      </c>
      <c r="X833" s="9" t="str">
        <f>IF(COUNTIF('Required Materials'!$BE$4:$CH$43, $B833)&gt;0, $B833, "")</f>
        <v/>
      </c>
      <c r="Y833" s="9" t="str">
        <f t="shared" si="115"/>
        <v/>
      </c>
      <c r="Z833" s="9" t="str">
        <f t="shared" si="116"/>
        <v/>
      </c>
    </row>
    <row r="834" spans="1:26" x14ac:dyDescent="0.25">
      <c r="A834" s="24"/>
      <c r="B834" s="135"/>
      <c r="C834" s="136"/>
      <c r="D834" s="137"/>
      <c r="E834" s="138"/>
      <c r="F834" s="139"/>
      <c r="G834" s="140"/>
      <c r="H834" s="141"/>
      <c r="I834" s="118"/>
      <c r="J834" s="150" t="str">
        <f t="shared" si="108"/>
        <v/>
      </c>
      <c r="K834" s="24"/>
      <c r="M834" s="11" t="b">
        <f t="shared" si="109"/>
        <v>0</v>
      </c>
      <c r="N834" s="9" t="str">
        <f t="shared" si="110"/>
        <v/>
      </c>
      <c r="O834" s="9" t="str">
        <f t="shared" si="111"/>
        <v/>
      </c>
      <c r="P834" s="9" t="str">
        <f t="shared" si="112"/>
        <v/>
      </c>
      <c r="R834" s="9">
        <v>826</v>
      </c>
      <c r="T834" s="9" t="str">
        <f t="shared" si="113"/>
        <v/>
      </c>
      <c r="V834" s="9" t="str">
        <f t="shared" si="114"/>
        <v/>
      </c>
      <c r="X834" s="9" t="str">
        <f>IF(COUNTIF('Required Materials'!$BE$4:$CH$43, $B834)&gt;0, $B834, "")</f>
        <v/>
      </c>
      <c r="Y834" s="9" t="str">
        <f t="shared" si="115"/>
        <v/>
      </c>
      <c r="Z834" s="9" t="str">
        <f t="shared" si="116"/>
        <v/>
      </c>
    </row>
    <row r="835" spans="1:26" x14ac:dyDescent="0.25">
      <c r="A835" s="24"/>
      <c r="B835" s="135"/>
      <c r="C835" s="136"/>
      <c r="D835" s="137"/>
      <c r="E835" s="138"/>
      <c r="F835" s="139"/>
      <c r="G835" s="140"/>
      <c r="H835" s="141"/>
      <c r="I835" s="118"/>
      <c r="J835" s="150" t="str">
        <f t="shared" si="108"/>
        <v/>
      </c>
      <c r="K835" s="24"/>
      <c r="M835" s="11" t="b">
        <f t="shared" si="109"/>
        <v>0</v>
      </c>
      <c r="N835" s="9" t="str">
        <f t="shared" si="110"/>
        <v/>
      </c>
      <c r="O835" s="9" t="str">
        <f t="shared" si="111"/>
        <v/>
      </c>
      <c r="P835" s="9" t="str">
        <f t="shared" si="112"/>
        <v/>
      </c>
      <c r="R835" s="9">
        <v>827</v>
      </c>
      <c r="T835" s="9" t="str">
        <f t="shared" si="113"/>
        <v/>
      </c>
      <c r="V835" s="9" t="str">
        <f t="shared" si="114"/>
        <v/>
      </c>
      <c r="X835" s="9" t="str">
        <f>IF(COUNTIF('Required Materials'!$BE$4:$CH$43, $B835)&gt;0, $B835, "")</f>
        <v/>
      </c>
      <c r="Y835" s="9" t="str">
        <f t="shared" si="115"/>
        <v/>
      </c>
      <c r="Z835" s="9" t="str">
        <f t="shared" si="116"/>
        <v/>
      </c>
    </row>
    <row r="836" spans="1:26" x14ac:dyDescent="0.25">
      <c r="A836" s="24"/>
      <c r="B836" s="135"/>
      <c r="C836" s="136"/>
      <c r="D836" s="137"/>
      <c r="E836" s="138"/>
      <c r="F836" s="139"/>
      <c r="G836" s="140"/>
      <c r="H836" s="141"/>
      <c r="I836" s="118"/>
      <c r="J836" s="150" t="str">
        <f t="shared" si="108"/>
        <v/>
      </c>
      <c r="K836" s="24"/>
      <c r="M836" s="11" t="b">
        <f t="shared" si="109"/>
        <v>0</v>
      </c>
      <c r="N836" s="9" t="str">
        <f t="shared" si="110"/>
        <v/>
      </c>
      <c r="O836" s="9" t="str">
        <f t="shared" si="111"/>
        <v/>
      </c>
      <c r="P836" s="9" t="str">
        <f t="shared" si="112"/>
        <v/>
      </c>
      <c r="R836" s="9">
        <v>828</v>
      </c>
      <c r="T836" s="9" t="str">
        <f t="shared" si="113"/>
        <v/>
      </c>
      <c r="V836" s="9" t="str">
        <f t="shared" si="114"/>
        <v/>
      </c>
      <c r="X836" s="9" t="str">
        <f>IF(COUNTIF('Required Materials'!$BE$4:$CH$43, $B836)&gt;0, $B836, "")</f>
        <v/>
      </c>
      <c r="Y836" s="9" t="str">
        <f t="shared" si="115"/>
        <v/>
      </c>
      <c r="Z836" s="9" t="str">
        <f t="shared" si="116"/>
        <v/>
      </c>
    </row>
    <row r="837" spans="1:26" x14ac:dyDescent="0.25">
      <c r="A837" s="24"/>
      <c r="B837" s="135"/>
      <c r="C837" s="136"/>
      <c r="D837" s="137"/>
      <c r="E837" s="138"/>
      <c r="F837" s="139"/>
      <c r="G837" s="140"/>
      <c r="H837" s="141"/>
      <c r="I837" s="118"/>
      <c r="J837" s="150" t="str">
        <f t="shared" si="108"/>
        <v/>
      </c>
      <c r="K837" s="24"/>
      <c r="M837" s="11" t="b">
        <f t="shared" si="109"/>
        <v>0</v>
      </c>
      <c r="N837" s="9" t="str">
        <f t="shared" si="110"/>
        <v/>
      </c>
      <c r="O837" s="9" t="str">
        <f t="shared" si="111"/>
        <v/>
      </c>
      <c r="P837" s="9" t="str">
        <f t="shared" si="112"/>
        <v/>
      </c>
      <c r="R837" s="9">
        <v>829</v>
      </c>
      <c r="T837" s="9" t="str">
        <f t="shared" si="113"/>
        <v/>
      </c>
      <c r="V837" s="9" t="str">
        <f t="shared" si="114"/>
        <v/>
      </c>
      <c r="X837" s="9" t="str">
        <f>IF(COUNTIF('Required Materials'!$BE$4:$CH$43, $B837)&gt;0, $B837, "")</f>
        <v/>
      </c>
      <c r="Y837" s="9" t="str">
        <f t="shared" si="115"/>
        <v/>
      </c>
      <c r="Z837" s="9" t="str">
        <f t="shared" si="116"/>
        <v/>
      </c>
    </row>
    <row r="838" spans="1:26" x14ac:dyDescent="0.25">
      <c r="A838" s="24"/>
      <c r="B838" s="135"/>
      <c r="C838" s="136"/>
      <c r="D838" s="137"/>
      <c r="E838" s="138"/>
      <c r="F838" s="139"/>
      <c r="G838" s="140"/>
      <c r="H838" s="141"/>
      <c r="I838" s="118"/>
      <c r="J838" s="150" t="str">
        <f t="shared" si="108"/>
        <v/>
      </c>
      <c r="K838" s="24"/>
      <c r="M838" s="11" t="b">
        <f t="shared" si="109"/>
        <v>0</v>
      </c>
      <c r="N838" s="9" t="str">
        <f t="shared" si="110"/>
        <v/>
      </c>
      <c r="O838" s="9" t="str">
        <f t="shared" si="111"/>
        <v/>
      </c>
      <c r="P838" s="9" t="str">
        <f t="shared" si="112"/>
        <v/>
      </c>
      <c r="R838" s="9">
        <v>830</v>
      </c>
      <c r="T838" s="9" t="str">
        <f t="shared" si="113"/>
        <v/>
      </c>
      <c r="V838" s="9" t="str">
        <f t="shared" si="114"/>
        <v/>
      </c>
      <c r="X838" s="9" t="str">
        <f>IF(COUNTIF('Required Materials'!$BE$4:$CH$43, $B838)&gt;0, $B838, "")</f>
        <v/>
      </c>
      <c r="Y838" s="9" t="str">
        <f t="shared" si="115"/>
        <v/>
      </c>
      <c r="Z838" s="9" t="str">
        <f t="shared" si="116"/>
        <v/>
      </c>
    </row>
    <row r="839" spans="1:26" x14ac:dyDescent="0.25">
      <c r="A839" s="24"/>
      <c r="B839" s="135"/>
      <c r="C839" s="136"/>
      <c r="D839" s="137"/>
      <c r="E839" s="138"/>
      <c r="F839" s="139"/>
      <c r="G839" s="140"/>
      <c r="H839" s="141"/>
      <c r="I839" s="118"/>
      <c r="J839" s="150" t="str">
        <f t="shared" si="108"/>
        <v/>
      </c>
      <c r="K839" s="24"/>
      <c r="M839" s="11" t="b">
        <f t="shared" si="109"/>
        <v>0</v>
      </c>
      <c r="N839" s="9" t="str">
        <f t="shared" si="110"/>
        <v/>
      </c>
      <c r="O839" s="9" t="str">
        <f t="shared" si="111"/>
        <v/>
      </c>
      <c r="P839" s="9" t="str">
        <f t="shared" si="112"/>
        <v/>
      </c>
      <c r="R839" s="9">
        <v>831</v>
      </c>
      <c r="T839" s="9" t="str">
        <f t="shared" si="113"/>
        <v/>
      </c>
      <c r="V839" s="9" t="str">
        <f t="shared" si="114"/>
        <v/>
      </c>
      <c r="X839" s="9" t="str">
        <f>IF(COUNTIF('Required Materials'!$BE$4:$CH$43, $B839)&gt;0, $B839, "")</f>
        <v/>
      </c>
      <c r="Y839" s="9" t="str">
        <f t="shared" si="115"/>
        <v/>
      </c>
      <c r="Z839" s="9" t="str">
        <f t="shared" si="116"/>
        <v/>
      </c>
    </row>
    <row r="840" spans="1:26" x14ac:dyDescent="0.25">
      <c r="A840" s="24"/>
      <c r="B840" s="135"/>
      <c r="C840" s="136"/>
      <c r="D840" s="137"/>
      <c r="E840" s="138"/>
      <c r="F840" s="139"/>
      <c r="G840" s="140"/>
      <c r="H840" s="141"/>
      <c r="I840" s="118"/>
      <c r="J840" s="150" t="str">
        <f t="shared" si="108"/>
        <v/>
      </c>
      <c r="K840" s="24"/>
      <c r="M840" s="11" t="b">
        <f t="shared" si="109"/>
        <v>0</v>
      </c>
      <c r="N840" s="9" t="str">
        <f t="shared" si="110"/>
        <v/>
      </c>
      <c r="O840" s="9" t="str">
        <f t="shared" si="111"/>
        <v/>
      </c>
      <c r="P840" s="9" t="str">
        <f t="shared" si="112"/>
        <v/>
      </c>
      <c r="R840" s="9">
        <v>832</v>
      </c>
      <c r="T840" s="9" t="str">
        <f t="shared" si="113"/>
        <v/>
      </c>
      <c r="V840" s="9" t="str">
        <f t="shared" si="114"/>
        <v/>
      </c>
      <c r="X840" s="9" t="str">
        <f>IF(COUNTIF('Required Materials'!$BE$4:$CH$43, $B840)&gt;0, $B840, "")</f>
        <v/>
      </c>
      <c r="Y840" s="9" t="str">
        <f t="shared" si="115"/>
        <v/>
      </c>
      <c r="Z840" s="9" t="str">
        <f t="shared" si="116"/>
        <v/>
      </c>
    </row>
    <row r="841" spans="1:26" x14ac:dyDescent="0.25">
      <c r="A841" s="24"/>
      <c r="B841" s="135"/>
      <c r="C841" s="136"/>
      <c r="D841" s="137"/>
      <c r="E841" s="138"/>
      <c r="F841" s="139"/>
      <c r="G841" s="140"/>
      <c r="H841" s="141"/>
      <c r="I841" s="118"/>
      <c r="J841" s="150" t="str">
        <f t="shared" ref="J841:J904" si="117">IF(COUNTIF($B$9:$B$2508, B841)&gt;1, $M$2, IF(M841=TRUE, $M$3, ""))</f>
        <v/>
      </c>
      <c r="K841" s="24"/>
      <c r="M841" s="11" t="b">
        <f t="shared" si="109"/>
        <v>0</v>
      </c>
      <c r="N841" s="9" t="str">
        <f t="shared" si="110"/>
        <v/>
      </c>
      <c r="O841" s="9" t="str">
        <f t="shared" si="111"/>
        <v/>
      </c>
      <c r="P841" s="9" t="str">
        <f t="shared" si="112"/>
        <v/>
      </c>
      <c r="R841" s="9">
        <v>833</v>
      </c>
      <c r="T841" s="9" t="str">
        <f t="shared" si="113"/>
        <v/>
      </c>
      <c r="V841" s="9" t="str">
        <f t="shared" si="114"/>
        <v/>
      </c>
      <c r="X841" s="9" t="str">
        <f>IF(COUNTIF('Required Materials'!$BE$4:$CH$43, $B841)&gt;0, $B841, "")</f>
        <v/>
      </c>
      <c r="Y841" s="9" t="str">
        <f t="shared" si="115"/>
        <v/>
      </c>
      <c r="Z841" s="9" t="str">
        <f t="shared" si="116"/>
        <v/>
      </c>
    </row>
    <row r="842" spans="1:26" x14ac:dyDescent="0.25">
      <c r="A842" s="24"/>
      <c r="B842" s="135"/>
      <c r="C842" s="136"/>
      <c r="D842" s="137"/>
      <c r="E842" s="138"/>
      <c r="F842" s="139"/>
      <c r="G842" s="140"/>
      <c r="H842" s="141"/>
      <c r="I842" s="118"/>
      <c r="J842" s="150" t="str">
        <f t="shared" si="117"/>
        <v/>
      </c>
      <c r="K842" s="24"/>
      <c r="M842" s="11" t="b">
        <f t="shared" ref="M842:M905" si="118">IF(AND(COUNTIF(C842:H842, "")&lt;6, B842=""), TRUE, FALSE)</f>
        <v>0</v>
      </c>
      <c r="N842" s="9" t="str">
        <f t="shared" ref="N842:N905" si="119">IF(B842="", "", COUNTIF($O$9:$O$2508, "&lt;"&amp;O842))</f>
        <v/>
      </c>
      <c r="O842" s="9" t="str">
        <f t="shared" ref="O842:O905" si="120">IF(B842="", "", IF(ISNUMBER(B842)=TRUE, CONCATENATE("A", B842), B842))</f>
        <v/>
      </c>
      <c r="P842" s="9" t="str">
        <f t="shared" ref="P842:P905" si="121">IF(N842="", "", RANK(N842, $N$9:$N$2508, 1))</f>
        <v/>
      </c>
      <c r="R842" s="9">
        <v>834</v>
      </c>
      <c r="T842" s="9" t="str">
        <f t="shared" ref="T842:T905" si="122">IF(P842="", "", IFERROR(INDEX($B$9:$B$2508, MATCH(R842, $P$9:$P$2508, 0)), ""))</f>
        <v/>
      </c>
      <c r="V842" s="9" t="str">
        <f t="shared" ref="V842:V905" si="123">IF(B842="", "", IF(D842=$M$5, "A", "P"))</f>
        <v/>
      </c>
      <c r="X842" s="9" t="str">
        <f>IF(COUNTIF('Required Materials'!$BE$4:$CH$43, $B842)&gt;0, $B842, "")</f>
        <v/>
      </c>
      <c r="Y842" s="9" t="str">
        <f t="shared" ref="Y842:Y905" si="124">IF(X842="", "", IFERROR(INDEX($R$9:$R$2508, MATCH(X842, $T$9:$T$2508, 0)), ""))</f>
        <v/>
      </c>
      <c r="Z842" s="9" t="str">
        <f t="shared" ref="Z842:Z905" si="125">IF(Y842="", "", RANK($Y842, $Y$9:$Y$2508, 1))</f>
        <v/>
      </c>
    </row>
    <row r="843" spans="1:26" x14ac:dyDescent="0.25">
      <c r="A843" s="24"/>
      <c r="B843" s="135"/>
      <c r="C843" s="136"/>
      <c r="D843" s="137"/>
      <c r="E843" s="138"/>
      <c r="F843" s="139"/>
      <c r="G843" s="140"/>
      <c r="H843" s="141"/>
      <c r="I843" s="118"/>
      <c r="J843" s="150" t="str">
        <f t="shared" si="117"/>
        <v/>
      </c>
      <c r="K843" s="24"/>
      <c r="M843" s="11" t="b">
        <f t="shared" si="118"/>
        <v>0</v>
      </c>
      <c r="N843" s="9" t="str">
        <f t="shared" si="119"/>
        <v/>
      </c>
      <c r="O843" s="9" t="str">
        <f t="shared" si="120"/>
        <v/>
      </c>
      <c r="P843" s="9" t="str">
        <f t="shared" si="121"/>
        <v/>
      </c>
      <c r="R843" s="9">
        <v>835</v>
      </c>
      <c r="T843" s="9" t="str">
        <f t="shared" si="122"/>
        <v/>
      </c>
      <c r="V843" s="9" t="str">
        <f t="shared" si="123"/>
        <v/>
      </c>
      <c r="X843" s="9" t="str">
        <f>IF(COUNTIF('Required Materials'!$BE$4:$CH$43, $B843)&gt;0, $B843, "")</f>
        <v/>
      </c>
      <c r="Y843" s="9" t="str">
        <f t="shared" si="124"/>
        <v/>
      </c>
      <c r="Z843" s="9" t="str">
        <f t="shared" si="125"/>
        <v/>
      </c>
    </row>
    <row r="844" spans="1:26" x14ac:dyDescent="0.25">
      <c r="A844" s="24"/>
      <c r="B844" s="135"/>
      <c r="C844" s="136"/>
      <c r="D844" s="137"/>
      <c r="E844" s="138"/>
      <c r="F844" s="139"/>
      <c r="G844" s="140"/>
      <c r="H844" s="141"/>
      <c r="I844" s="118"/>
      <c r="J844" s="150" t="str">
        <f t="shared" si="117"/>
        <v/>
      </c>
      <c r="K844" s="24"/>
      <c r="M844" s="11" t="b">
        <f t="shared" si="118"/>
        <v>0</v>
      </c>
      <c r="N844" s="9" t="str">
        <f t="shared" si="119"/>
        <v/>
      </c>
      <c r="O844" s="9" t="str">
        <f t="shared" si="120"/>
        <v/>
      </c>
      <c r="P844" s="9" t="str">
        <f t="shared" si="121"/>
        <v/>
      </c>
      <c r="R844" s="9">
        <v>836</v>
      </c>
      <c r="T844" s="9" t="str">
        <f t="shared" si="122"/>
        <v/>
      </c>
      <c r="V844" s="9" t="str">
        <f t="shared" si="123"/>
        <v/>
      </c>
      <c r="X844" s="9" t="str">
        <f>IF(COUNTIF('Required Materials'!$BE$4:$CH$43, $B844)&gt;0, $B844, "")</f>
        <v/>
      </c>
      <c r="Y844" s="9" t="str">
        <f t="shared" si="124"/>
        <v/>
      </c>
      <c r="Z844" s="9" t="str">
        <f t="shared" si="125"/>
        <v/>
      </c>
    </row>
    <row r="845" spans="1:26" x14ac:dyDescent="0.25">
      <c r="A845" s="24"/>
      <c r="B845" s="135"/>
      <c r="C845" s="136"/>
      <c r="D845" s="137"/>
      <c r="E845" s="138"/>
      <c r="F845" s="139"/>
      <c r="G845" s="140"/>
      <c r="H845" s="141"/>
      <c r="I845" s="118"/>
      <c r="J845" s="150" t="str">
        <f t="shared" si="117"/>
        <v/>
      </c>
      <c r="K845" s="24"/>
      <c r="M845" s="11" t="b">
        <f t="shared" si="118"/>
        <v>0</v>
      </c>
      <c r="N845" s="9" t="str">
        <f t="shared" si="119"/>
        <v/>
      </c>
      <c r="O845" s="9" t="str">
        <f t="shared" si="120"/>
        <v/>
      </c>
      <c r="P845" s="9" t="str">
        <f t="shared" si="121"/>
        <v/>
      </c>
      <c r="R845" s="9">
        <v>837</v>
      </c>
      <c r="T845" s="9" t="str">
        <f t="shared" si="122"/>
        <v/>
      </c>
      <c r="V845" s="9" t="str">
        <f t="shared" si="123"/>
        <v/>
      </c>
      <c r="X845" s="9" t="str">
        <f>IF(COUNTIF('Required Materials'!$BE$4:$CH$43, $B845)&gt;0, $B845, "")</f>
        <v/>
      </c>
      <c r="Y845" s="9" t="str">
        <f t="shared" si="124"/>
        <v/>
      </c>
      <c r="Z845" s="9" t="str">
        <f t="shared" si="125"/>
        <v/>
      </c>
    </row>
    <row r="846" spans="1:26" x14ac:dyDescent="0.25">
      <c r="A846" s="24"/>
      <c r="B846" s="135"/>
      <c r="C846" s="136"/>
      <c r="D846" s="137"/>
      <c r="E846" s="138"/>
      <c r="F846" s="139"/>
      <c r="G846" s="140"/>
      <c r="H846" s="141"/>
      <c r="I846" s="118"/>
      <c r="J846" s="150" t="str">
        <f t="shared" si="117"/>
        <v/>
      </c>
      <c r="K846" s="24"/>
      <c r="M846" s="11" t="b">
        <f t="shared" si="118"/>
        <v>0</v>
      </c>
      <c r="N846" s="9" t="str">
        <f t="shared" si="119"/>
        <v/>
      </c>
      <c r="O846" s="9" t="str">
        <f t="shared" si="120"/>
        <v/>
      </c>
      <c r="P846" s="9" t="str">
        <f t="shared" si="121"/>
        <v/>
      </c>
      <c r="R846" s="9">
        <v>838</v>
      </c>
      <c r="T846" s="9" t="str">
        <f t="shared" si="122"/>
        <v/>
      </c>
      <c r="V846" s="9" t="str">
        <f t="shared" si="123"/>
        <v/>
      </c>
      <c r="X846" s="9" t="str">
        <f>IF(COUNTIF('Required Materials'!$BE$4:$CH$43, $B846)&gt;0, $B846, "")</f>
        <v/>
      </c>
      <c r="Y846" s="9" t="str">
        <f t="shared" si="124"/>
        <v/>
      </c>
      <c r="Z846" s="9" t="str">
        <f t="shared" si="125"/>
        <v/>
      </c>
    </row>
    <row r="847" spans="1:26" x14ac:dyDescent="0.25">
      <c r="A847" s="24"/>
      <c r="B847" s="135"/>
      <c r="C847" s="136"/>
      <c r="D847" s="137"/>
      <c r="E847" s="138"/>
      <c r="F847" s="139"/>
      <c r="G847" s="140"/>
      <c r="H847" s="141"/>
      <c r="I847" s="118"/>
      <c r="J847" s="150" t="str">
        <f t="shared" si="117"/>
        <v/>
      </c>
      <c r="K847" s="24"/>
      <c r="M847" s="11" t="b">
        <f t="shared" si="118"/>
        <v>0</v>
      </c>
      <c r="N847" s="9" t="str">
        <f t="shared" si="119"/>
        <v/>
      </c>
      <c r="O847" s="9" t="str">
        <f t="shared" si="120"/>
        <v/>
      </c>
      <c r="P847" s="9" t="str">
        <f t="shared" si="121"/>
        <v/>
      </c>
      <c r="R847" s="9">
        <v>839</v>
      </c>
      <c r="T847" s="9" t="str">
        <f t="shared" si="122"/>
        <v/>
      </c>
      <c r="V847" s="9" t="str">
        <f t="shared" si="123"/>
        <v/>
      </c>
      <c r="X847" s="9" t="str">
        <f>IF(COUNTIF('Required Materials'!$BE$4:$CH$43, $B847)&gt;0, $B847, "")</f>
        <v/>
      </c>
      <c r="Y847" s="9" t="str">
        <f t="shared" si="124"/>
        <v/>
      </c>
      <c r="Z847" s="9" t="str">
        <f t="shared" si="125"/>
        <v/>
      </c>
    </row>
    <row r="848" spans="1:26" x14ac:dyDescent="0.25">
      <c r="A848" s="24"/>
      <c r="B848" s="135"/>
      <c r="C848" s="136"/>
      <c r="D848" s="137"/>
      <c r="E848" s="138"/>
      <c r="F848" s="139"/>
      <c r="G848" s="140"/>
      <c r="H848" s="141"/>
      <c r="I848" s="118"/>
      <c r="J848" s="150" t="str">
        <f t="shared" si="117"/>
        <v/>
      </c>
      <c r="K848" s="24"/>
      <c r="M848" s="11" t="b">
        <f t="shared" si="118"/>
        <v>0</v>
      </c>
      <c r="N848" s="9" t="str">
        <f t="shared" si="119"/>
        <v/>
      </c>
      <c r="O848" s="9" t="str">
        <f t="shared" si="120"/>
        <v/>
      </c>
      <c r="P848" s="9" t="str">
        <f t="shared" si="121"/>
        <v/>
      </c>
      <c r="R848" s="9">
        <v>840</v>
      </c>
      <c r="T848" s="9" t="str">
        <f t="shared" si="122"/>
        <v/>
      </c>
      <c r="V848" s="9" t="str">
        <f t="shared" si="123"/>
        <v/>
      </c>
      <c r="X848" s="9" t="str">
        <f>IF(COUNTIF('Required Materials'!$BE$4:$CH$43, $B848)&gt;0, $B848, "")</f>
        <v/>
      </c>
      <c r="Y848" s="9" t="str">
        <f t="shared" si="124"/>
        <v/>
      </c>
      <c r="Z848" s="9" t="str">
        <f t="shared" si="125"/>
        <v/>
      </c>
    </row>
    <row r="849" spans="1:26" x14ac:dyDescent="0.25">
      <c r="A849" s="24"/>
      <c r="B849" s="135"/>
      <c r="C849" s="136"/>
      <c r="D849" s="137"/>
      <c r="E849" s="138"/>
      <c r="F849" s="139"/>
      <c r="G849" s="140"/>
      <c r="H849" s="141"/>
      <c r="I849" s="118"/>
      <c r="J849" s="150" t="str">
        <f t="shared" si="117"/>
        <v/>
      </c>
      <c r="K849" s="24"/>
      <c r="M849" s="11" t="b">
        <f t="shared" si="118"/>
        <v>0</v>
      </c>
      <c r="N849" s="9" t="str">
        <f t="shared" si="119"/>
        <v/>
      </c>
      <c r="O849" s="9" t="str">
        <f t="shared" si="120"/>
        <v/>
      </c>
      <c r="P849" s="9" t="str">
        <f t="shared" si="121"/>
        <v/>
      </c>
      <c r="R849" s="9">
        <v>841</v>
      </c>
      <c r="T849" s="9" t="str">
        <f t="shared" si="122"/>
        <v/>
      </c>
      <c r="V849" s="9" t="str">
        <f t="shared" si="123"/>
        <v/>
      </c>
      <c r="X849" s="9" t="str">
        <f>IF(COUNTIF('Required Materials'!$BE$4:$CH$43, $B849)&gt;0, $B849, "")</f>
        <v/>
      </c>
      <c r="Y849" s="9" t="str">
        <f t="shared" si="124"/>
        <v/>
      </c>
      <c r="Z849" s="9" t="str">
        <f t="shared" si="125"/>
        <v/>
      </c>
    </row>
    <row r="850" spans="1:26" x14ac:dyDescent="0.25">
      <c r="A850" s="24"/>
      <c r="B850" s="135"/>
      <c r="C850" s="136"/>
      <c r="D850" s="137"/>
      <c r="E850" s="138"/>
      <c r="F850" s="139"/>
      <c r="G850" s="140"/>
      <c r="H850" s="141"/>
      <c r="I850" s="118"/>
      <c r="J850" s="150" t="str">
        <f t="shared" si="117"/>
        <v/>
      </c>
      <c r="K850" s="24"/>
      <c r="M850" s="11" t="b">
        <f t="shared" si="118"/>
        <v>0</v>
      </c>
      <c r="N850" s="9" t="str">
        <f t="shared" si="119"/>
        <v/>
      </c>
      <c r="O850" s="9" t="str">
        <f t="shared" si="120"/>
        <v/>
      </c>
      <c r="P850" s="9" t="str">
        <f t="shared" si="121"/>
        <v/>
      </c>
      <c r="R850" s="9">
        <v>842</v>
      </c>
      <c r="T850" s="9" t="str">
        <f t="shared" si="122"/>
        <v/>
      </c>
      <c r="V850" s="9" t="str">
        <f t="shared" si="123"/>
        <v/>
      </c>
      <c r="X850" s="9" t="str">
        <f>IF(COUNTIF('Required Materials'!$BE$4:$CH$43, $B850)&gt;0, $B850, "")</f>
        <v/>
      </c>
      <c r="Y850" s="9" t="str">
        <f t="shared" si="124"/>
        <v/>
      </c>
      <c r="Z850" s="9" t="str">
        <f t="shared" si="125"/>
        <v/>
      </c>
    </row>
    <row r="851" spans="1:26" x14ac:dyDescent="0.25">
      <c r="A851" s="24"/>
      <c r="B851" s="135"/>
      <c r="C851" s="136"/>
      <c r="D851" s="137"/>
      <c r="E851" s="138"/>
      <c r="F851" s="139"/>
      <c r="G851" s="140"/>
      <c r="H851" s="141"/>
      <c r="I851" s="118"/>
      <c r="J851" s="150" t="str">
        <f t="shared" si="117"/>
        <v/>
      </c>
      <c r="K851" s="24"/>
      <c r="M851" s="11" t="b">
        <f t="shared" si="118"/>
        <v>0</v>
      </c>
      <c r="N851" s="9" t="str">
        <f t="shared" si="119"/>
        <v/>
      </c>
      <c r="O851" s="9" t="str">
        <f t="shared" si="120"/>
        <v/>
      </c>
      <c r="P851" s="9" t="str">
        <f t="shared" si="121"/>
        <v/>
      </c>
      <c r="R851" s="9">
        <v>843</v>
      </c>
      <c r="T851" s="9" t="str">
        <f t="shared" si="122"/>
        <v/>
      </c>
      <c r="V851" s="9" t="str">
        <f t="shared" si="123"/>
        <v/>
      </c>
      <c r="X851" s="9" t="str">
        <f>IF(COUNTIF('Required Materials'!$BE$4:$CH$43, $B851)&gt;0, $B851, "")</f>
        <v/>
      </c>
      <c r="Y851" s="9" t="str">
        <f t="shared" si="124"/>
        <v/>
      </c>
      <c r="Z851" s="9" t="str">
        <f t="shared" si="125"/>
        <v/>
      </c>
    </row>
    <row r="852" spans="1:26" x14ac:dyDescent="0.25">
      <c r="A852" s="24"/>
      <c r="B852" s="135"/>
      <c r="C852" s="136"/>
      <c r="D852" s="137"/>
      <c r="E852" s="138"/>
      <c r="F852" s="139"/>
      <c r="G852" s="140"/>
      <c r="H852" s="141"/>
      <c r="I852" s="118"/>
      <c r="J852" s="150" t="str">
        <f t="shared" si="117"/>
        <v/>
      </c>
      <c r="K852" s="24"/>
      <c r="M852" s="11" t="b">
        <f t="shared" si="118"/>
        <v>0</v>
      </c>
      <c r="N852" s="9" t="str">
        <f t="shared" si="119"/>
        <v/>
      </c>
      <c r="O852" s="9" t="str">
        <f t="shared" si="120"/>
        <v/>
      </c>
      <c r="P852" s="9" t="str">
        <f t="shared" si="121"/>
        <v/>
      </c>
      <c r="R852" s="9">
        <v>844</v>
      </c>
      <c r="T852" s="9" t="str">
        <f t="shared" si="122"/>
        <v/>
      </c>
      <c r="V852" s="9" t="str">
        <f t="shared" si="123"/>
        <v/>
      </c>
      <c r="X852" s="9" t="str">
        <f>IF(COUNTIF('Required Materials'!$BE$4:$CH$43, $B852)&gt;0, $B852, "")</f>
        <v/>
      </c>
      <c r="Y852" s="9" t="str">
        <f t="shared" si="124"/>
        <v/>
      </c>
      <c r="Z852" s="9" t="str">
        <f t="shared" si="125"/>
        <v/>
      </c>
    </row>
    <row r="853" spans="1:26" x14ac:dyDescent="0.25">
      <c r="A853" s="24"/>
      <c r="B853" s="135"/>
      <c r="C853" s="136"/>
      <c r="D853" s="137"/>
      <c r="E853" s="138"/>
      <c r="F853" s="139"/>
      <c r="G853" s="140"/>
      <c r="H853" s="141"/>
      <c r="I853" s="118"/>
      <c r="J853" s="150" t="str">
        <f t="shared" si="117"/>
        <v/>
      </c>
      <c r="K853" s="24"/>
      <c r="M853" s="11" t="b">
        <f t="shared" si="118"/>
        <v>0</v>
      </c>
      <c r="N853" s="9" t="str">
        <f t="shared" si="119"/>
        <v/>
      </c>
      <c r="O853" s="9" t="str">
        <f t="shared" si="120"/>
        <v/>
      </c>
      <c r="P853" s="9" t="str">
        <f t="shared" si="121"/>
        <v/>
      </c>
      <c r="R853" s="9">
        <v>845</v>
      </c>
      <c r="T853" s="9" t="str">
        <f t="shared" si="122"/>
        <v/>
      </c>
      <c r="V853" s="9" t="str">
        <f t="shared" si="123"/>
        <v/>
      </c>
      <c r="X853" s="9" t="str">
        <f>IF(COUNTIF('Required Materials'!$BE$4:$CH$43, $B853)&gt;0, $B853, "")</f>
        <v/>
      </c>
      <c r="Y853" s="9" t="str">
        <f t="shared" si="124"/>
        <v/>
      </c>
      <c r="Z853" s="9" t="str">
        <f t="shared" si="125"/>
        <v/>
      </c>
    </row>
    <row r="854" spans="1:26" x14ac:dyDescent="0.25">
      <c r="A854" s="24"/>
      <c r="B854" s="135"/>
      <c r="C854" s="136"/>
      <c r="D854" s="137"/>
      <c r="E854" s="138"/>
      <c r="F854" s="139"/>
      <c r="G854" s="140"/>
      <c r="H854" s="141"/>
      <c r="I854" s="118"/>
      <c r="J854" s="150" t="str">
        <f t="shared" si="117"/>
        <v/>
      </c>
      <c r="K854" s="24"/>
      <c r="M854" s="11" t="b">
        <f t="shared" si="118"/>
        <v>0</v>
      </c>
      <c r="N854" s="9" t="str">
        <f t="shared" si="119"/>
        <v/>
      </c>
      <c r="O854" s="9" t="str">
        <f t="shared" si="120"/>
        <v/>
      </c>
      <c r="P854" s="9" t="str">
        <f t="shared" si="121"/>
        <v/>
      </c>
      <c r="R854" s="9">
        <v>846</v>
      </c>
      <c r="T854" s="9" t="str">
        <f t="shared" si="122"/>
        <v/>
      </c>
      <c r="V854" s="9" t="str">
        <f t="shared" si="123"/>
        <v/>
      </c>
      <c r="X854" s="9" t="str">
        <f>IF(COUNTIF('Required Materials'!$BE$4:$CH$43, $B854)&gt;0, $B854, "")</f>
        <v/>
      </c>
      <c r="Y854" s="9" t="str">
        <f t="shared" si="124"/>
        <v/>
      </c>
      <c r="Z854" s="9" t="str">
        <f t="shared" si="125"/>
        <v/>
      </c>
    </row>
    <row r="855" spans="1:26" x14ac:dyDescent="0.25">
      <c r="A855" s="24"/>
      <c r="B855" s="135"/>
      <c r="C855" s="136"/>
      <c r="D855" s="137"/>
      <c r="E855" s="138"/>
      <c r="F855" s="139"/>
      <c r="G855" s="140"/>
      <c r="H855" s="141"/>
      <c r="I855" s="118"/>
      <c r="J855" s="150" t="str">
        <f t="shared" si="117"/>
        <v/>
      </c>
      <c r="K855" s="24"/>
      <c r="M855" s="11" t="b">
        <f t="shared" si="118"/>
        <v>0</v>
      </c>
      <c r="N855" s="9" t="str">
        <f t="shared" si="119"/>
        <v/>
      </c>
      <c r="O855" s="9" t="str">
        <f t="shared" si="120"/>
        <v/>
      </c>
      <c r="P855" s="9" t="str">
        <f t="shared" si="121"/>
        <v/>
      </c>
      <c r="R855" s="9">
        <v>847</v>
      </c>
      <c r="T855" s="9" t="str">
        <f t="shared" si="122"/>
        <v/>
      </c>
      <c r="V855" s="9" t="str">
        <f t="shared" si="123"/>
        <v/>
      </c>
      <c r="X855" s="9" t="str">
        <f>IF(COUNTIF('Required Materials'!$BE$4:$CH$43, $B855)&gt;0, $B855, "")</f>
        <v/>
      </c>
      <c r="Y855" s="9" t="str">
        <f t="shared" si="124"/>
        <v/>
      </c>
      <c r="Z855" s="9" t="str">
        <f t="shared" si="125"/>
        <v/>
      </c>
    </row>
    <row r="856" spans="1:26" x14ac:dyDescent="0.25">
      <c r="A856" s="24"/>
      <c r="B856" s="135"/>
      <c r="C856" s="136"/>
      <c r="D856" s="137"/>
      <c r="E856" s="138"/>
      <c r="F856" s="139"/>
      <c r="G856" s="140"/>
      <c r="H856" s="141"/>
      <c r="I856" s="118"/>
      <c r="J856" s="150" t="str">
        <f t="shared" si="117"/>
        <v/>
      </c>
      <c r="K856" s="24"/>
      <c r="M856" s="11" t="b">
        <f t="shared" si="118"/>
        <v>0</v>
      </c>
      <c r="N856" s="9" t="str">
        <f t="shared" si="119"/>
        <v/>
      </c>
      <c r="O856" s="9" t="str">
        <f t="shared" si="120"/>
        <v/>
      </c>
      <c r="P856" s="9" t="str">
        <f t="shared" si="121"/>
        <v/>
      </c>
      <c r="R856" s="9">
        <v>848</v>
      </c>
      <c r="T856" s="9" t="str">
        <f t="shared" si="122"/>
        <v/>
      </c>
      <c r="V856" s="9" t="str">
        <f t="shared" si="123"/>
        <v/>
      </c>
      <c r="X856" s="9" t="str">
        <f>IF(COUNTIF('Required Materials'!$BE$4:$CH$43, $B856)&gt;0, $B856, "")</f>
        <v/>
      </c>
      <c r="Y856" s="9" t="str">
        <f t="shared" si="124"/>
        <v/>
      </c>
      <c r="Z856" s="9" t="str">
        <f t="shared" si="125"/>
        <v/>
      </c>
    </row>
    <row r="857" spans="1:26" x14ac:dyDescent="0.25">
      <c r="A857" s="24"/>
      <c r="B857" s="135"/>
      <c r="C857" s="136"/>
      <c r="D857" s="137"/>
      <c r="E857" s="138"/>
      <c r="F857" s="139"/>
      <c r="G857" s="140"/>
      <c r="H857" s="141"/>
      <c r="I857" s="118"/>
      <c r="J857" s="150" t="str">
        <f t="shared" si="117"/>
        <v/>
      </c>
      <c r="K857" s="24"/>
      <c r="M857" s="11" t="b">
        <f t="shared" si="118"/>
        <v>0</v>
      </c>
      <c r="N857" s="9" t="str">
        <f t="shared" si="119"/>
        <v/>
      </c>
      <c r="O857" s="9" t="str">
        <f t="shared" si="120"/>
        <v/>
      </c>
      <c r="P857" s="9" t="str">
        <f t="shared" si="121"/>
        <v/>
      </c>
      <c r="R857" s="9">
        <v>849</v>
      </c>
      <c r="T857" s="9" t="str">
        <f t="shared" si="122"/>
        <v/>
      </c>
      <c r="V857" s="9" t="str">
        <f t="shared" si="123"/>
        <v/>
      </c>
      <c r="X857" s="9" t="str">
        <f>IF(COUNTIF('Required Materials'!$BE$4:$CH$43, $B857)&gt;0, $B857, "")</f>
        <v/>
      </c>
      <c r="Y857" s="9" t="str">
        <f t="shared" si="124"/>
        <v/>
      </c>
      <c r="Z857" s="9" t="str">
        <f t="shared" si="125"/>
        <v/>
      </c>
    </row>
    <row r="858" spans="1:26" x14ac:dyDescent="0.25">
      <c r="A858" s="24"/>
      <c r="B858" s="135"/>
      <c r="C858" s="136"/>
      <c r="D858" s="137"/>
      <c r="E858" s="138"/>
      <c r="F858" s="139"/>
      <c r="G858" s="140"/>
      <c r="H858" s="141"/>
      <c r="I858" s="118"/>
      <c r="J858" s="150" t="str">
        <f t="shared" si="117"/>
        <v/>
      </c>
      <c r="K858" s="24"/>
      <c r="M858" s="11" t="b">
        <f t="shared" si="118"/>
        <v>0</v>
      </c>
      <c r="N858" s="9" t="str">
        <f t="shared" si="119"/>
        <v/>
      </c>
      <c r="O858" s="9" t="str">
        <f t="shared" si="120"/>
        <v/>
      </c>
      <c r="P858" s="9" t="str">
        <f t="shared" si="121"/>
        <v/>
      </c>
      <c r="R858" s="9">
        <v>850</v>
      </c>
      <c r="T858" s="9" t="str">
        <f t="shared" si="122"/>
        <v/>
      </c>
      <c r="V858" s="9" t="str">
        <f t="shared" si="123"/>
        <v/>
      </c>
      <c r="X858" s="9" t="str">
        <f>IF(COUNTIF('Required Materials'!$BE$4:$CH$43, $B858)&gt;0, $B858, "")</f>
        <v/>
      </c>
      <c r="Y858" s="9" t="str">
        <f t="shared" si="124"/>
        <v/>
      </c>
      <c r="Z858" s="9" t="str">
        <f t="shared" si="125"/>
        <v/>
      </c>
    </row>
    <row r="859" spans="1:26" x14ac:dyDescent="0.25">
      <c r="A859" s="24"/>
      <c r="B859" s="135"/>
      <c r="C859" s="136"/>
      <c r="D859" s="137"/>
      <c r="E859" s="138"/>
      <c r="F859" s="139"/>
      <c r="G859" s="140"/>
      <c r="H859" s="141"/>
      <c r="I859" s="118"/>
      <c r="J859" s="150" t="str">
        <f t="shared" si="117"/>
        <v/>
      </c>
      <c r="K859" s="24"/>
      <c r="M859" s="11" t="b">
        <f t="shared" si="118"/>
        <v>0</v>
      </c>
      <c r="N859" s="9" t="str">
        <f t="shared" si="119"/>
        <v/>
      </c>
      <c r="O859" s="9" t="str">
        <f t="shared" si="120"/>
        <v/>
      </c>
      <c r="P859" s="9" t="str">
        <f t="shared" si="121"/>
        <v/>
      </c>
      <c r="R859" s="9">
        <v>851</v>
      </c>
      <c r="T859" s="9" t="str">
        <f t="shared" si="122"/>
        <v/>
      </c>
      <c r="V859" s="9" t="str">
        <f t="shared" si="123"/>
        <v/>
      </c>
      <c r="X859" s="9" t="str">
        <f>IF(COUNTIF('Required Materials'!$BE$4:$CH$43, $B859)&gt;0, $B859, "")</f>
        <v/>
      </c>
      <c r="Y859" s="9" t="str">
        <f t="shared" si="124"/>
        <v/>
      </c>
      <c r="Z859" s="9" t="str">
        <f t="shared" si="125"/>
        <v/>
      </c>
    </row>
    <row r="860" spans="1:26" x14ac:dyDescent="0.25">
      <c r="A860" s="24"/>
      <c r="B860" s="135"/>
      <c r="C860" s="136"/>
      <c r="D860" s="137"/>
      <c r="E860" s="138"/>
      <c r="F860" s="139"/>
      <c r="G860" s="140"/>
      <c r="H860" s="141"/>
      <c r="I860" s="118"/>
      <c r="J860" s="150" t="str">
        <f t="shared" si="117"/>
        <v/>
      </c>
      <c r="K860" s="24"/>
      <c r="M860" s="11" t="b">
        <f t="shared" si="118"/>
        <v>0</v>
      </c>
      <c r="N860" s="9" t="str">
        <f t="shared" si="119"/>
        <v/>
      </c>
      <c r="O860" s="9" t="str">
        <f t="shared" si="120"/>
        <v/>
      </c>
      <c r="P860" s="9" t="str">
        <f t="shared" si="121"/>
        <v/>
      </c>
      <c r="R860" s="9">
        <v>852</v>
      </c>
      <c r="T860" s="9" t="str">
        <f t="shared" si="122"/>
        <v/>
      </c>
      <c r="V860" s="9" t="str">
        <f t="shared" si="123"/>
        <v/>
      </c>
      <c r="X860" s="9" t="str">
        <f>IF(COUNTIF('Required Materials'!$BE$4:$CH$43, $B860)&gt;0, $B860, "")</f>
        <v/>
      </c>
      <c r="Y860" s="9" t="str">
        <f t="shared" si="124"/>
        <v/>
      </c>
      <c r="Z860" s="9" t="str">
        <f t="shared" si="125"/>
        <v/>
      </c>
    </row>
    <row r="861" spans="1:26" x14ac:dyDescent="0.25">
      <c r="A861" s="24"/>
      <c r="B861" s="135"/>
      <c r="C861" s="136"/>
      <c r="D861" s="137"/>
      <c r="E861" s="138"/>
      <c r="F861" s="139"/>
      <c r="G861" s="140"/>
      <c r="H861" s="141"/>
      <c r="I861" s="118"/>
      <c r="J861" s="150" t="str">
        <f t="shared" si="117"/>
        <v/>
      </c>
      <c r="K861" s="24"/>
      <c r="M861" s="11" t="b">
        <f t="shared" si="118"/>
        <v>0</v>
      </c>
      <c r="N861" s="9" t="str">
        <f t="shared" si="119"/>
        <v/>
      </c>
      <c r="O861" s="9" t="str">
        <f t="shared" si="120"/>
        <v/>
      </c>
      <c r="P861" s="9" t="str">
        <f t="shared" si="121"/>
        <v/>
      </c>
      <c r="R861" s="9">
        <v>853</v>
      </c>
      <c r="T861" s="9" t="str">
        <f t="shared" si="122"/>
        <v/>
      </c>
      <c r="V861" s="9" t="str">
        <f t="shared" si="123"/>
        <v/>
      </c>
      <c r="X861" s="9" t="str">
        <f>IF(COUNTIF('Required Materials'!$BE$4:$CH$43, $B861)&gt;0, $B861, "")</f>
        <v/>
      </c>
      <c r="Y861" s="9" t="str">
        <f t="shared" si="124"/>
        <v/>
      </c>
      <c r="Z861" s="9" t="str">
        <f t="shared" si="125"/>
        <v/>
      </c>
    </row>
    <row r="862" spans="1:26" x14ac:dyDescent="0.25">
      <c r="A862" s="24"/>
      <c r="B862" s="135"/>
      <c r="C862" s="136"/>
      <c r="D862" s="137"/>
      <c r="E862" s="138"/>
      <c r="F862" s="139"/>
      <c r="G862" s="140"/>
      <c r="H862" s="141"/>
      <c r="I862" s="118"/>
      <c r="J862" s="150" t="str">
        <f t="shared" si="117"/>
        <v/>
      </c>
      <c r="K862" s="24"/>
      <c r="M862" s="11" t="b">
        <f t="shared" si="118"/>
        <v>0</v>
      </c>
      <c r="N862" s="9" t="str">
        <f t="shared" si="119"/>
        <v/>
      </c>
      <c r="O862" s="9" t="str">
        <f t="shared" si="120"/>
        <v/>
      </c>
      <c r="P862" s="9" t="str">
        <f t="shared" si="121"/>
        <v/>
      </c>
      <c r="R862" s="9">
        <v>854</v>
      </c>
      <c r="T862" s="9" t="str">
        <f t="shared" si="122"/>
        <v/>
      </c>
      <c r="V862" s="9" t="str">
        <f t="shared" si="123"/>
        <v/>
      </c>
      <c r="X862" s="9" t="str">
        <f>IF(COUNTIF('Required Materials'!$BE$4:$CH$43, $B862)&gt;0, $B862, "")</f>
        <v/>
      </c>
      <c r="Y862" s="9" t="str">
        <f t="shared" si="124"/>
        <v/>
      </c>
      <c r="Z862" s="9" t="str">
        <f t="shared" si="125"/>
        <v/>
      </c>
    </row>
    <row r="863" spans="1:26" x14ac:dyDescent="0.25">
      <c r="A863" s="24"/>
      <c r="B863" s="135"/>
      <c r="C863" s="136"/>
      <c r="D863" s="137"/>
      <c r="E863" s="138"/>
      <c r="F863" s="139"/>
      <c r="G863" s="140"/>
      <c r="H863" s="141"/>
      <c r="I863" s="118"/>
      <c r="J863" s="150" t="str">
        <f t="shared" si="117"/>
        <v/>
      </c>
      <c r="K863" s="24"/>
      <c r="M863" s="11" t="b">
        <f t="shared" si="118"/>
        <v>0</v>
      </c>
      <c r="N863" s="9" t="str">
        <f t="shared" si="119"/>
        <v/>
      </c>
      <c r="O863" s="9" t="str">
        <f t="shared" si="120"/>
        <v/>
      </c>
      <c r="P863" s="9" t="str">
        <f t="shared" si="121"/>
        <v/>
      </c>
      <c r="R863" s="9">
        <v>855</v>
      </c>
      <c r="T863" s="9" t="str">
        <f t="shared" si="122"/>
        <v/>
      </c>
      <c r="V863" s="9" t="str">
        <f t="shared" si="123"/>
        <v/>
      </c>
      <c r="X863" s="9" t="str">
        <f>IF(COUNTIF('Required Materials'!$BE$4:$CH$43, $B863)&gt;0, $B863, "")</f>
        <v/>
      </c>
      <c r="Y863" s="9" t="str">
        <f t="shared" si="124"/>
        <v/>
      </c>
      <c r="Z863" s="9" t="str">
        <f t="shared" si="125"/>
        <v/>
      </c>
    </row>
    <row r="864" spans="1:26" x14ac:dyDescent="0.25">
      <c r="A864" s="24"/>
      <c r="B864" s="135"/>
      <c r="C864" s="136"/>
      <c r="D864" s="137"/>
      <c r="E864" s="138"/>
      <c r="F864" s="139"/>
      <c r="G864" s="140"/>
      <c r="H864" s="141"/>
      <c r="I864" s="118"/>
      <c r="J864" s="150" t="str">
        <f t="shared" si="117"/>
        <v/>
      </c>
      <c r="K864" s="24"/>
      <c r="M864" s="11" t="b">
        <f t="shared" si="118"/>
        <v>0</v>
      </c>
      <c r="N864" s="9" t="str">
        <f t="shared" si="119"/>
        <v/>
      </c>
      <c r="O864" s="9" t="str">
        <f t="shared" si="120"/>
        <v/>
      </c>
      <c r="P864" s="9" t="str">
        <f t="shared" si="121"/>
        <v/>
      </c>
      <c r="R864" s="9">
        <v>856</v>
      </c>
      <c r="T864" s="9" t="str">
        <f t="shared" si="122"/>
        <v/>
      </c>
      <c r="V864" s="9" t="str">
        <f t="shared" si="123"/>
        <v/>
      </c>
      <c r="X864" s="9" t="str">
        <f>IF(COUNTIF('Required Materials'!$BE$4:$CH$43, $B864)&gt;0, $B864, "")</f>
        <v/>
      </c>
      <c r="Y864" s="9" t="str">
        <f t="shared" si="124"/>
        <v/>
      </c>
      <c r="Z864" s="9" t="str">
        <f t="shared" si="125"/>
        <v/>
      </c>
    </row>
    <row r="865" spans="1:26" x14ac:dyDescent="0.25">
      <c r="A865" s="24"/>
      <c r="B865" s="135"/>
      <c r="C865" s="136"/>
      <c r="D865" s="137"/>
      <c r="E865" s="138"/>
      <c r="F865" s="139"/>
      <c r="G865" s="140"/>
      <c r="H865" s="141"/>
      <c r="I865" s="118"/>
      <c r="J865" s="150" t="str">
        <f t="shared" si="117"/>
        <v/>
      </c>
      <c r="K865" s="24"/>
      <c r="M865" s="11" t="b">
        <f t="shared" si="118"/>
        <v>0</v>
      </c>
      <c r="N865" s="9" t="str">
        <f t="shared" si="119"/>
        <v/>
      </c>
      <c r="O865" s="9" t="str">
        <f t="shared" si="120"/>
        <v/>
      </c>
      <c r="P865" s="9" t="str">
        <f t="shared" si="121"/>
        <v/>
      </c>
      <c r="R865" s="9">
        <v>857</v>
      </c>
      <c r="T865" s="9" t="str">
        <f t="shared" si="122"/>
        <v/>
      </c>
      <c r="V865" s="9" t="str">
        <f t="shared" si="123"/>
        <v/>
      </c>
      <c r="X865" s="9" t="str">
        <f>IF(COUNTIF('Required Materials'!$BE$4:$CH$43, $B865)&gt;0, $B865, "")</f>
        <v/>
      </c>
      <c r="Y865" s="9" t="str">
        <f t="shared" si="124"/>
        <v/>
      </c>
      <c r="Z865" s="9" t="str">
        <f t="shared" si="125"/>
        <v/>
      </c>
    </row>
    <row r="866" spans="1:26" x14ac:dyDescent="0.25">
      <c r="A866" s="24"/>
      <c r="B866" s="135"/>
      <c r="C866" s="136"/>
      <c r="D866" s="137"/>
      <c r="E866" s="138"/>
      <c r="F866" s="139"/>
      <c r="G866" s="140"/>
      <c r="H866" s="141"/>
      <c r="I866" s="118"/>
      <c r="J866" s="150" t="str">
        <f t="shared" si="117"/>
        <v/>
      </c>
      <c r="K866" s="24"/>
      <c r="M866" s="11" t="b">
        <f t="shared" si="118"/>
        <v>0</v>
      </c>
      <c r="N866" s="9" t="str">
        <f t="shared" si="119"/>
        <v/>
      </c>
      <c r="O866" s="9" t="str">
        <f t="shared" si="120"/>
        <v/>
      </c>
      <c r="P866" s="9" t="str">
        <f t="shared" si="121"/>
        <v/>
      </c>
      <c r="R866" s="9">
        <v>858</v>
      </c>
      <c r="T866" s="9" t="str">
        <f t="shared" si="122"/>
        <v/>
      </c>
      <c r="V866" s="9" t="str">
        <f t="shared" si="123"/>
        <v/>
      </c>
      <c r="X866" s="9" t="str">
        <f>IF(COUNTIF('Required Materials'!$BE$4:$CH$43, $B866)&gt;0, $B866, "")</f>
        <v/>
      </c>
      <c r="Y866" s="9" t="str">
        <f t="shared" si="124"/>
        <v/>
      </c>
      <c r="Z866" s="9" t="str">
        <f t="shared" si="125"/>
        <v/>
      </c>
    </row>
    <row r="867" spans="1:26" x14ac:dyDescent="0.25">
      <c r="A867" s="24"/>
      <c r="B867" s="135"/>
      <c r="C867" s="136"/>
      <c r="D867" s="137"/>
      <c r="E867" s="138"/>
      <c r="F867" s="139"/>
      <c r="G867" s="140"/>
      <c r="H867" s="141"/>
      <c r="I867" s="118"/>
      <c r="J867" s="150" t="str">
        <f t="shared" si="117"/>
        <v/>
      </c>
      <c r="K867" s="24"/>
      <c r="M867" s="11" t="b">
        <f t="shared" si="118"/>
        <v>0</v>
      </c>
      <c r="N867" s="9" t="str">
        <f t="shared" si="119"/>
        <v/>
      </c>
      <c r="O867" s="9" t="str">
        <f t="shared" si="120"/>
        <v/>
      </c>
      <c r="P867" s="9" t="str">
        <f t="shared" si="121"/>
        <v/>
      </c>
      <c r="R867" s="9">
        <v>859</v>
      </c>
      <c r="T867" s="9" t="str">
        <f t="shared" si="122"/>
        <v/>
      </c>
      <c r="V867" s="9" t="str">
        <f t="shared" si="123"/>
        <v/>
      </c>
      <c r="X867" s="9" t="str">
        <f>IF(COUNTIF('Required Materials'!$BE$4:$CH$43, $B867)&gt;0, $B867, "")</f>
        <v/>
      </c>
      <c r="Y867" s="9" t="str">
        <f t="shared" si="124"/>
        <v/>
      </c>
      <c r="Z867" s="9" t="str">
        <f t="shared" si="125"/>
        <v/>
      </c>
    </row>
    <row r="868" spans="1:26" x14ac:dyDescent="0.25">
      <c r="A868" s="24"/>
      <c r="B868" s="135"/>
      <c r="C868" s="136"/>
      <c r="D868" s="137"/>
      <c r="E868" s="138"/>
      <c r="F868" s="139"/>
      <c r="G868" s="140"/>
      <c r="H868" s="141"/>
      <c r="I868" s="118"/>
      <c r="J868" s="150" t="str">
        <f t="shared" si="117"/>
        <v/>
      </c>
      <c r="K868" s="24"/>
      <c r="M868" s="11" t="b">
        <f t="shared" si="118"/>
        <v>0</v>
      </c>
      <c r="N868" s="9" t="str">
        <f t="shared" si="119"/>
        <v/>
      </c>
      <c r="O868" s="9" t="str">
        <f t="shared" si="120"/>
        <v/>
      </c>
      <c r="P868" s="9" t="str">
        <f t="shared" si="121"/>
        <v/>
      </c>
      <c r="R868" s="9">
        <v>860</v>
      </c>
      <c r="T868" s="9" t="str">
        <f t="shared" si="122"/>
        <v/>
      </c>
      <c r="V868" s="9" t="str">
        <f t="shared" si="123"/>
        <v/>
      </c>
      <c r="X868" s="9" t="str">
        <f>IF(COUNTIF('Required Materials'!$BE$4:$CH$43, $B868)&gt;0, $B868, "")</f>
        <v/>
      </c>
      <c r="Y868" s="9" t="str">
        <f t="shared" si="124"/>
        <v/>
      </c>
      <c r="Z868" s="9" t="str">
        <f t="shared" si="125"/>
        <v/>
      </c>
    </row>
    <row r="869" spans="1:26" x14ac:dyDescent="0.25">
      <c r="A869" s="24"/>
      <c r="B869" s="135"/>
      <c r="C869" s="136"/>
      <c r="D869" s="137"/>
      <c r="E869" s="138"/>
      <c r="F869" s="139"/>
      <c r="G869" s="140"/>
      <c r="H869" s="141"/>
      <c r="I869" s="118"/>
      <c r="J869" s="150" t="str">
        <f t="shared" si="117"/>
        <v/>
      </c>
      <c r="K869" s="24"/>
      <c r="M869" s="11" t="b">
        <f t="shared" si="118"/>
        <v>0</v>
      </c>
      <c r="N869" s="9" t="str">
        <f t="shared" si="119"/>
        <v/>
      </c>
      <c r="O869" s="9" t="str">
        <f t="shared" si="120"/>
        <v/>
      </c>
      <c r="P869" s="9" t="str">
        <f t="shared" si="121"/>
        <v/>
      </c>
      <c r="R869" s="9">
        <v>861</v>
      </c>
      <c r="T869" s="9" t="str">
        <f t="shared" si="122"/>
        <v/>
      </c>
      <c r="V869" s="9" t="str">
        <f t="shared" si="123"/>
        <v/>
      </c>
      <c r="X869" s="9" t="str">
        <f>IF(COUNTIF('Required Materials'!$BE$4:$CH$43, $B869)&gt;0, $B869, "")</f>
        <v/>
      </c>
      <c r="Y869" s="9" t="str">
        <f t="shared" si="124"/>
        <v/>
      </c>
      <c r="Z869" s="9" t="str">
        <f t="shared" si="125"/>
        <v/>
      </c>
    </row>
    <row r="870" spans="1:26" x14ac:dyDescent="0.25">
      <c r="A870" s="24"/>
      <c r="B870" s="135"/>
      <c r="C870" s="136"/>
      <c r="D870" s="137"/>
      <c r="E870" s="138"/>
      <c r="F870" s="139"/>
      <c r="G870" s="140"/>
      <c r="H870" s="141"/>
      <c r="I870" s="118"/>
      <c r="J870" s="150" t="str">
        <f t="shared" si="117"/>
        <v/>
      </c>
      <c r="K870" s="24"/>
      <c r="M870" s="11" t="b">
        <f t="shared" si="118"/>
        <v>0</v>
      </c>
      <c r="N870" s="9" t="str">
        <f t="shared" si="119"/>
        <v/>
      </c>
      <c r="O870" s="9" t="str">
        <f t="shared" si="120"/>
        <v/>
      </c>
      <c r="P870" s="9" t="str">
        <f t="shared" si="121"/>
        <v/>
      </c>
      <c r="R870" s="9">
        <v>862</v>
      </c>
      <c r="T870" s="9" t="str">
        <f t="shared" si="122"/>
        <v/>
      </c>
      <c r="V870" s="9" t="str">
        <f t="shared" si="123"/>
        <v/>
      </c>
      <c r="X870" s="9" t="str">
        <f>IF(COUNTIF('Required Materials'!$BE$4:$CH$43, $B870)&gt;0, $B870, "")</f>
        <v/>
      </c>
      <c r="Y870" s="9" t="str">
        <f t="shared" si="124"/>
        <v/>
      </c>
      <c r="Z870" s="9" t="str">
        <f t="shared" si="125"/>
        <v/>
      </c>
    </row>
    <row r="871" spans="1:26" x14ac:dyDescent="0.25">
      <c r="A871" s="24"/>
      <c r="B871" s="135"/>
      <c r="C871" s="136"/>
      <c r="D871" s="137"/>
      <c r="E871" s="138"/>
      <c r="F871" s="139"/>
      <c r="G871" s="140"/>
      <c r="H871" s="141"/>
      <c r="I871" s="118"/>
      <c r="J871" s="150" t="str">
        <f t="shared" si="117"/>
        <v/>
      </c>
      <c r="K871" s="24"/>
      <c r="M871" s="11" t="b">
        <f t="shared" si="118"/>
        <v>0</v>
      </c>
      <c r="N871" s="9" t="str">
        <f t="shared" si="119"/>
        <v/>
      </c>
      <c r="O871" s="9" t="str">
        <f t="shared" si="120"/>
        <v/>
      </c>
      <c r="P871" s="9" t="str">
        <f t="shared" si="121"/>
        <v/>
      </c>
      <c r="R871" s="9">
        <v>863</v>
      </c>
      <c r="T871" s="9" t="str">
        <f t="shared" si="122"/>
        <v/>
      </c>
      <c r="V871" s="9" t="str">
        <f t="shared" si="123"/>
        <v/>
      </c>
      <c r="X871" s="9" t="str">
        <f>IF(COUNTIF('Required Materials'!$BE$4:$CH$43, $B871)&gt;0, $B871, "")</f>
        <v/>
      </c>
      <c r="Y871" s="9" t="str">
        <f t="shared" si="124"/>
        <v/>
      </c>
      <c r="Z871" s="9" t="str">
        <f t="shared" si="125"/>
        <v/>
      </c>
    </row>
    <row r="872" spans="1:26" x14ac:dyDescent="0.25">
      <c r="A872" s="24"/>
      <c r="B872" s="135"/>
      <c r="C872" s="136"/>
      <c r="D872" s="137"/>
      <c r="E872" s="138"/>
      <c r="F872" s="139"/>
      <c r="G872" s="140"/>
      <c r="H872" s="141"/>
      <c r="I872" s="118"/>
      <c r="J872" s="150" t="str">
        <f t="shared" si="117"/>
        <v/>
      </c>
      <c r="K872" s="24"/>
      <c r="M872" s="11" t="b">
        <f t="shared" si="118"/>
        <v>0</v>
      </c>
      <c r="N872" s="9" t="str">
        <f t="shared" si="119"/>
        <v/>
      </c>
      <c r="O872" s="9" t="str">
        <f t="shared" si="120"/>
        <v/>
      </c>
      <c r="P872" s="9" t="str">
        <f t="shared" si="121"/>
        <v/>
      </c>
      <c r="R872" s="9">
        <v>864</v>
      </c>
      <c r="T872" s="9" t="str">
        <f t="shared" si="122"/>
        <v/>
      </c>
      <c r="V872" s="9" t="str">
        <f t="shared" si="123"/>
        <v/>
      </c>
      <c r="X872" s="9" t="str">
        <f>IF(COUNTIF('Required Materials'!$BE$4:$CH$43, $B872)&gt;0, $B872, "")</f>
        <v/>
      </c>
      <c r="Y872" s="9" t="str">
        <f t="shared" si="124"/>
        <v/>
      </c>
      <c r="Z872" s="9" t="str">
        <f t="shared" si="125"/>
        <v/>
      </c>
    </row>
    <row r="873" spans="1:26" x14ac:dyDescent="0.25">
      <c r="A873" s="24"/>
      <c r="B873" s="135"/>
      <c r="C873" s="136"/>
      <c r="D873" s="137"/>
      <c r="E873" s="138"/>
      <c r="F873" s="139"/>
      <c r="G873" s="140"/>
      <c r="H873" s="141"/>
      <c r="I873" s="118"/>
      <c r="J873" s="150" t="str">
        <f t="shared" si="117"/>
        <v/>
      </c>
      <c r="K873" s="24"/>
      <c r="M873" s="11" t="b">
        <f t="shared" si="118"/>
        <v>0</v>
      </c>
      <c r="N873" s="9" t="str">
        <f t="shared" si="119"/>
        <v/>
      </c>
      <c r="O873" s="9" t="str">
        <f t="shared" si="120"/>
        <v/>
      </c>
      <c r="P873" s="9" t="str">
        <f t="shared" si="121"/>
        <v/>
      </c>
      <c r="R873" s="9">
        <v>865</v>
      </c>
      <c r="T873" s="9" t="str">
        <f t="shared" si="122"/>
        <v/>
      </c>
      <c r="V873" s="9" t="str">
        <f t="shared" si="123"/>
        <v/>
      </c>
      <c r="X873" s="9" t="str">
        <f>IF(COUNTIF('Required Materials'!$BE$4:$CH$43, $B873)&gt;0, $B873, "")</f>
        <v/>
      </c>
      <c r="Y873" s="9" t="str">
        <f t="shared" si="124"/>
        <v/>
      </c>
      <c r="Z873" s="9" t="str">
        <f t="shared" si="125"/>
        <v/>
      </c>
    </row>
    <row r="874" spans="1:26" x14ac:dyDescent="0.25">
      <c r="A874" s="24"/>
      <c r="B874" s="135"/>
      <c r="C874" s="136"/>
      <c r="D874" s="137"/>
      <c r="E874" s="138"/>
      <c r="F874" s="139"/>
      <c r="G874" s="140"/>
      <c r="H874" s="141"/>
      <c r="I874" s="118"/>
      <c r="J874" s="150" t="str">
        <f t="shared" si="117"/>
        <v/>
      </c>
      <c r="K874" s="24"/>
      <c r="M874" s="11" t="b">
        <f t="shared" si="118"/>
        <v>0</v>
      </c>
      <c r="N874" s="9" t="str">
        <f t="shared" si="119"/>
        <v/>
      </c>
      <c r="O874" s="9" t="str">
        <f t="shared" si="120"/>
        <v/>
      </c>
      <c r="P874" s="9" t="str">
        <f t="shared" si="121"/>
        <v/>
      </c>
      <c r="R874" s="9">
        <v>866</v>
      </c>
      <c r="T874" s="9" t="str">
        <f t="shared" si="122"/>
        <v/>
      </c>
      <c r="V874" s="9" t="str">
        <f t="shared" si="123"/>
        <v/>
      </c>
      <c r="X874" s="9" t="str">
        <f>IF(COUNTIF('Required Materials'!$BE$4:$CH$43, $B874)&gt;0, $B874, "")</f>
        <v/>
      </c>
      <c r="Y874" s="9" t="str">
        <f t="shared" si="124"/>
        <v/>
      </c>
      <c r="Z874" s="9" t="str">
        <f t="shared" si="125"/>
        <v/>
      </c>
    </row>
    <row r="875" spans="1:26" x14ac:dyDescent="0.25">
      <c r="A875" s="24"/>
      <c r="B875" s="135"/>
      <c r="C875" s="136"/>
      <c r="D875" s="137"/>
      <c r="E875" s="138"/>
      <c r="F875" s="139"/>
      <c r="G875" s="140"/>
      <c r="H875" s="141"/>
      <c r="I875" s="118"/>
      <c r="J875" s="150" t="str">
        <f t="shared" si="117"/>
        <v/>
      </c>
      <c r="K875" s="24"/>
      <c r="M875" s="11" t="b">
        <f t="shared" si="118"/>
        <v>0</v>
      </c>
      <c r="N875" s="9" t="str">
        <f t="shared" si="119"/>
        <v/>
      </c>
      <c r="O875" s="9" t="str">
        <f t="shared" si="120"/>
        <v/>
      </c>
      <c r="P875" s="9" t="str">
        <f t="shared" si="121"/>
        <v/>
      </c>
      <c r="R875" s="9">
        <v>867</v>
      </c>
      <c r="T875" s="9" t="str">
        <f t="shared" si="122"/>
        <v/>
      </c>
      <c r="V875" s="9" t="str">
        <f t="shared" si="123"/>
        <v/>
      </c>
      <c r="X875" s="9" t="str">
        <f>IF(COUNTIF('Required Materials'!$BE$4:$CH$43, $B875)&gt;0, $B875, "")</f>
        <v/>
      </c>
      <c r="Y875" s="9" t="str">
        <f t="shared" si="124"/>
        <v/>
      </c>
      <c r="Z875" s="9" t="str">
        <f t="shared" si="125"/>
        <v/>
      </c>
    </row>
    <row r="876" spans="1:26" x14ac:dyDescent="0.25">
      <c r="A876" s="24"/>
      <c r="B876" s="135"/>
      <c r="C876" s="136"/>
      <c r="D876" s="137"/>
      <c r="E876" s="138"/>
      <c r="F876" s="139"/>
      <c r="G876" s="140"/>
      <c r="H876" s="141"/>
      <c r="I876" s="118"/>
      <c r="J876" s="150" t="str">
        <f t="shared" si="117"/>
        <v/>
      </c>
      <c r="K876" s="24"/>
      <c r="M876" s="11" t="b">
        <f t="shared" si="118"/>
        <v>0</v>
      </c>
      <c r="N876" s="9" t="str">
        <f t="shared" si="119"/>
        <v/>
      </c>
      <c r="O876" s="9" t="str">
        <f t="shared" si="120"/>
        <v/>
      </c>
      <c r="P876" s="9" t="str">
        <f t="shared" si="121"/>
        <v/>
      </c>
      <c r="R876" s="9">
        <v>868</v>
      </c>
      <c r="T876" s="9" t="str">
        <f t="shared" si="122"/>
        <v/>
      </c>
      <c r="V876" s="9" t="str">
        <f t="shared" si="123"/>
        <v/>
      </c>
      <c r="X876" s="9" t="str">
        <f>IF(COUNTIF('Required Materials'!$BE$4:$CH$43, $B876)&gt;0, $B876, "")</f>
        <v/>
      </c>
      <c r="Y876" s="9" t="str">
        <f t="shared" si="124"/>
        <v/>
      </c>
      <c r="Z876" s="9" t="str">
        <f t="shared" si="125"/>
        <v/>
      </c>
    </row>
    <row r="877" spans="1:26" x14ac:dyDescent="0.25">
      <c r="A877" s="24"/>
      <c r="B877" s="135"/>
      <c r="C877" s="136"/>
      <c r="D877" s="137"/>
      <c r="E877" s="138"/>
      <c r="F877" s="139"/>
      <c r="G877" s="140"/>
      <c r="H877" s="141"/>
      <c r="I877" s="118"/>
      <c r="J877" s="150" t="str">
        <f t="shared" si="117"/>
        <v/>
      </c>
      <c r="K877" s="24"/>
      <c r="M877" s="11" t="b">
        <f t="shared" si="118"/>
        <v>0</v>
      </c>
      <c r="N877" s="9" t="str">
        <f t="shared" si="119"/>
        <v/>
      </c>
      <c r="O877" s="9" t="str">
        <f t="shared" si="120"/>
        <v/>
      </c>
      <c r="P877" s="9" t="str">
        <f t="shared" si="121"/>
        <v/>
      </c>
      <c r="R877" s="9">
        <v>869</v>
      </c>
      <c r="T877" s="9" t="str">
        <f t="shared" si="122"/>
        <v/>
      </c>
      <c r="V877" s="9" t="str">
        <f t="shared" si="123"/>
        <v/>
      </c>
      <c r="X877" s="9" t="str">
        <f>IF(COUNTIF('Required Materials'!$BE$4:$CH$43, $B877)&gt;0, $B877, "")</f>
        <v/>
      </c>
      <c r="Y877" s="9" t="str">
        <f t="shared" si="124"/>
        <v/>
      </c>
      <c r="Z877" s="9" t="str">
        <f t="shared" si="125"/>
        <v/>
      </c>
    </row>
    <row r="878" spans="1:26" x14ac:dyDescent="0.25">
      <c r="A878" s="24"/>
      <c r="B878" s="135"/>
      <c r="C878" s="136"/>
      <c r="D878" s="137"/>
      <c r="E878" s="138"/>
      <c r="F878" s="139"/>
      <c r="G878" s="140"/>
      <c r="H878" s="141"/>
      <c r="I878" s="118"/>
      <c r="J878" s="150" t="str">
        <f t="shared" si="117"/>
        <v/>
      </c>
      <c r="K878" s="24"/>
      <c r="M878" s="11" t="b">
        <f t="shared" si="118"/>
        <v>0</v>
      </c>
      <c r="N878" s="9" t="str">
        <f t="shared" si="119"/>
        <v/>
      </c>
      <c r="O878" s="9" t="str">
        <f t="shared" si="120"/>
        <v/>
      </c>
      <c r="P878" s="9" t="str">
        <f t="shared" si="121"/>
        <v/>
      </c>
      <c r="R878" s="9">
        <v>870</v>
      </c>
      <c r="T878" s="9" t="str">
        <f t="shared" si="122"/>
        <v/>
      </c>
      <c r="V878" s="9" t="str">
        <f t="shared" si="123"/>
        <v/>
      </c>
      <c r="X878" s="9" t="str">
        <f>IF(COUNTIF('Required Materials'!$BE$4:$CH$43, $B878)&gt;0, $B878, "")</f>
        <v/>
      </c>
      <c r="Y878" s="9" t="str">
        <f t="shared" si="124"/>
        <v/>
      </c>
      <c r="Z878" s="9" t="str">
        <f t="shared" si="125"/>
        <v/>
      </c>
    </row>
    <row r="879" spans="1:26" x14ac:dyDescent="0.25">
      <c r="A879" s="24"/>
      <c r="B879" s="135"/>
      <c r="C879" s="136"/>
      <c r="D879" s="137"/>
      <c r="E879" s="138"/>
      <c r="F879" s="139"/>
      <c r="G879" s="140"/>
      <c r="H879" s="141"/>
      <c r="I879" s="118"/>
      <c r="J879" s="150" t="str">
        <f t="shared" si="117"/>
        <v/>
      </c>
      <c r="K879" s="24"/>
      <c r="M879" s="11" t="b">
        <f t="shared" si="118"/>
        <v>0</v>
      </c>
      <c r="N879" s="9" t="str">
        <f t="shared" si="119"/>
        <v/>
      </c>
      <c r="O879" s="9" t="str">
        <f t="shared" si="120"/>
        <v/>
      </c>
      <c r="P879" s="9" t="str">
        <f t="shared" si="121"/>
        <v/>
      </c>
      <c r="R879" s="9">
        <v>871</v>
      </c>
      <c r="T879" s="9" t="str">
        <f t="shared" si="122"/>
        <v/>
      </c>
      <c r="V879" s="9" t="str">
        <f t="shared" si="123"/>
        <v/>
      </c>
      <c r="X879" s="9" t="str">
        <f>IF(COUNTIF('Required Materials'!$BE$4:$CH$43, $B879)&gt;0, $B879, "")</f>
        <v/>
      </c>
      <c r="Y879" s="9" t="str">
        <f t="shared" si="124"/>
        <v/>
      </c>
      <c r="Z879" s="9" t="str">
        <f t="shared" si="125"/>
        <v/>
      </c>
    </row>
    <row r="880" spans="1:26" x14ac:dyDescent="0.25">
      <c r="A880" s="24"/>
      <c r="B880" s="135"/>
      <c r="C880" s="136"/>
      <c r="D880" s="137"/>
      <c r="E880" s="138"/>
      <c r="F880" s="139"/>
      <c r="G880" s="140"/>
      <c r="H880" s="141"/>
      <c r="I880" s="118"/>
      <c r="J880" s="150" t="str">
        <f t="shared" si="117"/>
        <v/>
      </c>
      <c r="K880" s="24"/>
      <c r="M880" s="11" t="b">
        <f t="shared" si="118"/>
        <v>0</v>
      </c>
      <c r="N880" s="9" t="str">
        <f t="shared" si="119"/>
        <v/>
      </c>
      <c r="O880" s="9" t="str">
        <f t="shared" si="120"/>
        <v/>
      </c>
      <c r="P880" s="9" t="str">
        <f t="shared" si="121"/>
        <v/>
      </c>
      <c r="R880" s="9">
        <v>872</v>
      </c>
      <c r="T880" s="9" t="str">
        <f t="shared" si="122"/>
        <v/>
      </c>
      <c r="V880" s="9" t="str">
        <f t="shared" si="123"/>
        <v/>
      </c>
      <c r="X880" s="9" t="str">
        <f>IF(COUNTIF('Required Materials'!$BE$4:$CH$43, $B880)&gt;0, $B880, "")</f>
        <v/>
      </c>
      <c r="Y880" s="9" t="str">
        <f t="shared" si="124"/>
        <v/>
      </c>
      <c r="Z880" s="9" t="str">
        <f t="shared" si="125"/>
        <v/>
      </c>
    </row>
    <row r="881" spans="1:26" x14ac:dyDescent="0.25">
      <c r="A881" s="24"/>
      <c r="B881" s="135"/>
      <c r="C881" s="136"/>
      <c r="D881" s="137"/>
      <c r="E881" s="138"/>
      <c r="F881" s="139"/>
      <c r="G881" s="140"/>
      <c r="H881" s="141"/>
      <c r="I881" s="118"/>
      <c r="J881" s="150" t="str">
        <f t="shared" si="117"/>
        <v/>
      </c>
      <c r="K881" s="24"/>
      <c r="M881" s="11" t="b">
        <f t="shared" si="118"/>
        <v>0</v>
      </c>
      <c r="N881" s="9" t="str">
        <f t="shared" si="119"/>
        <v/>
      </c>
      <c r="O881" s="9" t="str">
        <f t="shared" si="120"/>
        <v/>
      </c>
      <c r="P881" s="9" t="str">
        <f t="shared" si="121"/>
        <v/>
      </c>
      <c r="R881" s="9">
        <v>873</v>
      </c>
      <c r="T881" s="9" t="str">
        <f t="shared" si="122"/>
        <v/>
      </c>
      <c r="V881" s="9" t="str">
        <f t="shared" si="123"/>
        <v/>
      </c>
      <c r="X881" s="9" t="str">
        <f>IF(COUNTIF('Required Materials'!$BE$4:$CH$43, $B881)&gt;0, $B881, "")</f>
        <v/>
      </c>
      <c r="Y881" s="9" t="str">
        <f t="shared" si="124"/>
        <v/>
      </c>
      <c r="Z881" s="9" t="str">
        <f t="shared" si="125"/>
        <v/>
      </c>
    </row>
    <row r="882" spans="1:26" x14ac:dyDescent="0.25">
      <c r="A882" s="24"/>
      <c r="B882" s="135"/>
      <c r="C882" s="136"/>
      <c r="D882" s="137"/>
      <c r="E882" s="138"/>
      <c r="F882" s="139"/>
      <c r="G882" s="140"/>
      <c r="H882" s="141"/>
      <c r="I882" s="118"/>
      <c r="J882" s="150" t="str">
        <f t="shared" si="117"/>
        <v/>
      </c>
      <c r="K882" s="24"/>
      <c r="M882" s="11" t="b">
        <f t="shared" si="118"/>
        <v>0</v>
      </c>
      <c r="N882" s="9" t="str">
        <f t="shared" si="119"/>
        <v/>
      </c>
      <c r="O882" s="9" t="str">
        <f t="shared" si="120"/>
        <v/>
      </c>
      <c r="P882" s="9" t="str">
        <f t="shared" si="121"/>
        <v/>
      </c>
      <c r="R882" s="9">
        <v>874</v>
      </c>
      <c r="T882" s="9" t="str">
        <f t="shared" si="122"/>
        <v/>
      </c>
      <c r="V882" s="9" t="str">
        <f t="shared" si="123"/>
        <v/>
      </c>
      <c r="X882" s="9" t="str">
        <f>IF(COUNTIF('Required Materials'!$BE$4:$CH$43, $B882)&gt;0, $B882, "")</f>
        <v/>
      </c>
      <c r="Y882" s="9" t="str">
        <f t="shared" si="124"/>
        <v/>
      </c>
      <c r="Z882" s="9" t="str">
        <f t="shared" si="125"/>
        <v/>
      </c>
    </row>
    <row r="883" spans="1:26" x14ac:dyDescent="0.25">
      <c r="A883" s="24"/>
      <c r="B883" s="135"/>
      <c r="C883" s="136"/>
      <c r="D883" s="137"/>
      <c r="E883" s="138"/>
      <c r="F883" s="139"/>
      <c r="G883" s="140"/>
      <c r="H883" s="141"/>
      <c r="I883" s="118"/>
      <c r="J883" s="150" t="str">
        <f t="shared" si="117"/>
        <v/>
      </c>
      <c r="K883" s="24"/>
      <c r="M883" s="11" t="b">
        <f t="shared" si="118"/>
        <v>0</v>
      </c>
      <c r="N883" s="9" t="str">
        <f t="shared" si="119"/>
        <v/>
      </c>
      <c r="O883" s="9" t="str">
        <f t="shared" si="120"/>
        <v/>
      </c>
      <c r="P883" s="9" t="str">
        <f t="shared" si="121"/>
        <v/>
      </c>
      <c r="R883" s="9">
        <v>875</v>
      </c>
      <c r="T883" s="9" t="str">
        <f t="shared" si="122"/>
        <v/>
      </c>
      <c r="V883" s="9" t="str">
        <f t="shared" si="123"/>
        <v/>
      </c>
      <c r="X883" s="9" t="str">
        <f>IF(COUNTIF('Required Materials'!$BE$4:$CH$43, $B883)&gt;0, $B883, "")</f>
        <v/>
      </c>
      <c r="Y883" s="9" t="str">
        <f t="shared" si="124"/>
        <v/>
      </c>
      <c r="Z883" s="9" t="str">
        <f t="shared" si="125"/>
        <v/>
      </c>
    </row>
    <row r="884" spans="1:26" x14ac:dyDescent="0.25">
      <c r="A884" s="24"/>
      <c r="B884" s="135"/>
      <c r="C884" s="136"/>
      <c r="D884" s="137"/>
      <c r="E884" s="138"/>
      <c r="F884" s="139"/>
      <c r="G884" s="140"/>
      <c r="H884" s="141"/>
      <c r="I884" s="118"/>
      <c r="J884" s="150" t="str">
        <f t="shared" si="117"/>
        <v/>
      </c>
      <c r="K884" s="24"/>
      <c r="M884" s="11" t="b">
        <f t="shared" si="118"/>
        <v>0</v>
      </c>
      <c r="N884" s="9" t="str">
        <f t="shared" si="119"/>
        <v/>
      </c>
      <c r="O884" s="9" t="str">
        <f t="shared" si="120"/>
        <v/>
      </c>
      <c r="P884" s="9" t="str">
        <f t="shared" si="121"/>
        <v/>
      </c>
      <c r="R884" s="9">
        <v>876</v>
      </c>
      <c r="T884" s="9" t="str">
        <f t="shared" si="122"/>
        <v/>
      </c>
      <c r="V884" s="9" t="str">
        <f t="shared" si="123"/>
        <v/>
      </c>
      <c r="X884" s="9" t="str">
        <f>IF(COUNTIF('Required Materials'!$BE$4:$CH$43, $B884)&gt;0, $B884, "")</f>
        <v/>
      </c>
      <c r="Y884" s="9" t="str">
        <f t="shared" si="124"/>
        <v/>
      </c>
      <c r="Z884" s="9" t="str">
        <f t="shared" si="125"/>
        <v/>
      </c>
    </row>
    <row r="885" spans="1:26" x14ac:dyDescent="0.25">
      <c r="A885" s="24"/>
      <c r="B885" s="135"/>
      <c r="C885" s="136"/>
      <c r="D885" s="137"/>
      <c r="E885" s="138"/>
      <c r="F885" s="139"/>
      <c r="G885" s="140"/>
      <c r="H885" s="141"/>
      <c r="I885" s="118"/>
      <c r="J885" s="150" t="str">
        <f t="shared" si="117"/>
        <v/>
      </c>
      <c r="K885" s="24"/>
      <c r="M885" s="11" t="b">
        <f t="shared" si="118"/>
        <v>0</v>
      </c>
      <c r="N885" s="9" t="str">
        <f t="shared" si="119"/>
        <v/>
      </c>
      <c r="O885" s="9" t="str">
        <f t="shared" si="120"/>
        <v/>
      </c>
      <c r="P885" s="9" t="str">
        <f t="shared" si="121"/>
        <v/>
      </c>
      <c r="R885" s="9">
        <v>877</v>
      </c>
      <c r="T885" s="9" t="str">
        <f t="shared" si="122"/>
        <v/>
      </c>
      <c r="V885" s="9" t="str">
        <f t="shared" si="123"/>
        <v/>
      </c>
      <c r="X885" s="9" t="str">
        <f>IF(COUNTIF('Required Materials'!$BE$4:$CH$43, $B885)&gt;0, $B885, "")</f>
        <v/>
      </c>
      <c r="Y885" s="9" t="str">
        <f t="shared" si="124"/>
        <v/>
      </c>
      <c r="Z885" s="9" t="str">
        <f t="shared" si="125"/>
        <v/>
      </c>
    </row>
    <row r="886" spans="1:26" x14ac:dyDescent="0.25">
      <c r="A886" s="24"/>
      <c r="B886" s="135"/>
      <c r="C886" s="136"/>
      <c r="D886" s="137"/>
      <c r="E886" s="138"/>
      <c r="F886" s="139"/>
      <c r="G886" s="140"/>
      <c r="H886" s="141"/>
      <c r="I886" s="118"/>
      <c r="J886" s="150" t="str">
        <f t="shared" si="117"/>
        <v/>
      </c>
      <c r="K886" s="24"/>
      <c r="M886" s="11" t="b">
        <f t="shared" si="118"/>
        <v>0</v>
      </c>
      <c r="N886" s="9" t="str">
        <f t="shared" si="119"/>
        <v/>
      </c>
      <c r="O886" s="9" t="str">
        <f t="shared" si="120"/>
        <v/>
      </c>
      <c r="P886" s="9" t="str">
        <f t="shared" si="121"/>
        <v/>
      </c>
      <c r="R886" s="9">
        <v>878</v>
      </c>
      <c r="T886" s="9" t="str">
        <f t="shared" si="122"/>
        <v/>
      </c>
      <c r="V886" s="9" t="str">
        <f t="shared" si="123"/>
        <v/>
      </c>
      <c r="X886" s="9" t="str">
        <f>IF(COUNTIF('Required Materials'!$BE$4:$CH$43, $B886)&gt;0, $B886, "")</f>
        <v/>
      </c>
      <c r="Y886" s="9" t="str">
        <f t="shared" si="124"/>
        <v/>
      </c>
      <c r="Z886" s="9" t="str">
        <f t="shared" si="125"/>
        <v/>
      </c>
    </row>
    <row r="887" spans="1:26" x14ac:dyDescent="0.25">
      <c r="A887" s="24"/>
      <c r="B887" s="135"/>
      <c r="C887" s="136"/>
      <c r="D887" s="137"/>
      <c r="E887" s="138"/>
      <c r="F887" s="139"/>
      <c r="G887" s="140"/>
      <c r="H887" s="141"/>
      <c r="I887" s="118"/>
      <c r="J887" s="150" t="str">
        <f t="shared" si="117"/>
        <v/>
      </c>
      <c r="K887" s="24"/>
      <c r="M887" s="11" t="b">
        <f t="shared" si="118"/>
        <v>0</v>
      </c>
      <c r="N887" s="9" t="str">
        <f t="shared" si="119"/>
        <v/>
      </c>
      <c r="O887" s="9" t="str">
        <f t="shared" si="120"/>
        <v/>
      </c>
      <c r="P887" s="9" t="str">
        <f t="shared" si="121"/>
        <v/>
      </c>
      <c r="R887" s="9">
        <v>879</v>
      </c>
      <c r="T887" s="9" t="str">
        <f t="shared" si="122"/>
        <v/>
      </c>
      <c r="V887" s="9" t="str">
        <f t="shared" si="123"/>
        <v/>
      </c>
      <c r="X887" s="9" t="str">
        <f>IF(COUNTIF('Required Materials'!$BE$4:$CH$43, $B887)&gt;0, $B887, "")</f>
        <v/>
      </c>
      <c r="Y887" s="9" t="str">
        <f t="shared" si="124"/>
        <v/>
      </c>
      <c r="Z887" s="9" t="str">
        <f t="shared" si="125"/>
        <v/>
      </c>
    </row>
    <row r="888" spans="1:26" x14ac:dyDescent="0.25">
      <c r="A888" s="24"/>
      <c r="B888" s="135"/>
      <c r="C888" s="136"/>
      <c r="D888" s="137"/>
      <c r="E888" s="138"/>
      <c r="F888" s="139"/>
      <c r="G888" s="140"/>
      <c r="H888" s="141"/>
      <c r="I888" s="118"/>
      <c r="J888" s="150" t="str">
        <f t="shared" si="117"/>
        <v/>
      </c>
      <c r="K888" s="24"/>
      <c r="M888" s="11" t="b">
        <f t="shared" si="118"/>
        <v>0</v>
      </c>
      <c r="N888" s="9" t="str">
        <f t="shared" si="119"/>
        <v/>
      </c>
      <c r="O888" s="9" t="str">
        <f t="shared" si="120"/>
        <v/>
      </c>
      <c r="P888" s="9" t="str">
        <f t="shared" si="121"/>
        <v/>
      </c>
      <c r="R888" s="9">
        <v>880</v>
      </c>
      <c r="T888" s="9" t="str">
        <f t="shared" si="122"/>
        <v/>
      </c>
      <c r="V888" s="9" t="str">
        <f t="shared" si="123"/>
        <v/>
      </c>
      <c r="X888" s="9" t="str">
        <f>IF(COUNTIF('Required Materials'!$BE$4:$CH$43, $B888)&gt;0, $B888, "")</f>
        <v/>
      </c>
      <c r="Y888" s="9" t="str">
        <f t="shared" si="124"/>
        <v/>
      </c>
      <c r="Z888" s="9" t="str">
        <f t="shared" si="125"/>
        <v/>
      </c>
    </row>
    <row r="889" spans="1:26" x14ac:dyDescent="0.25">
      <c r="A889" s="24"/>
      <c r="B889" s="135"/>
      <c r="C889" s="136"/>
      <c r="D889" s="137"/>
      <c r="E889" s="138"/>
      <c r="F889" s="139"/>
      <c r="G889" s="140"/>
      <c r="H889" s="141"/>
      <c r="I889" s="118"/>
      <c r="J889" s="150" t="str">
        <f t="shared" si="117"/>
        <v/>
      </c>
      <c r="K889" s="24"/>
      <c r="M889" s="11" t="b">
        <f t="shared" si="118"/>
        <v>0</v>
      </c>
      <c r="N889" s="9" t="str">
        <f t="shared" si="119"/>
        <v/>
      </c>
      <c r="O889" s="9" t="str">
        <f t="shared" si="120"/>
        <v/>
      </c>
      <c r="P889" s="9" t="str">
        <f t="shared" si="121"/>
        <v/>
      </c>
      <c r="R889" s="9">
        <v>881</v>
      </c>
      <c r="T889" s="9" t="str">
        <f t="shared" si="122"/>
        <v/>
      </c>
      <c r="V889" s="9" t="str">
        <f t="shared" si="123"/>
        <v/>
      </c>
      <c r="X889" s="9" t="str">
        <f>IF(COUNTIF('Required Materials'!$BE$4:$CH$43, $B889)&gt;0, $B889, "")</f>
        <v/>
      </c>
      <c r="Y889" s="9" t="str">
        <f t="shared" si="124"/>
        <v/>
      </c>
      <c r="Z889" s="9" t="str">
        <f t="shared" si="125"/>
        <v/>
      </c>
    </row>
    <row r="890" spans="1:26" x14ac:dyDescent="0.25">
      <c r="A890" s="24"/>
      <c r="B890" s="135"/>
      <c r="C890" s="136"/>
      <c r="D890" s="137"/>
      <c r="E890" s="138"/>
      <c r="F890" s="139"/>
      <c r="G890" s="140"/>
      <c r="H890" s="141"/>
      <c r="I890" s="118"/>
      <c r="J890" s="150" t="str">
        <f t="shared" si="117"/>
        <v/>
      </c>
      <c r="K890" s="24"/>
      <c r="M890" s="11" t="b">
        <f t="shared" si="118"/>
        <v>0</v>
      </c>
      <c r="N890" s="9" t="str">
        <f t="shared" si="119"/>
        <v/>
      </c>
      <c r="O890" s="9" t="str">
        <f t="shared" si="120"/>
        <v/>
      </c>
      <c r="P890" s="9" t="str">
        <f t="shared" si="121"/>
        <v/>
      </c>
      <c r="R890" s="9">
        <v>882</v>
      </c>
      <c r="T890" s="9" t="str">
        <f t="shared" si="122"/>
        <v/>
      </c>
      <c r="V890" s="9" t="str">
        <f t="shared" si="123"/>
        <v/>
      </c>
      <c r="X890" s="9" t="str">
        <f>IF(COUNTIF('Required Materials'!$BE$4:$CH$43, $B890)&gt;0, $B890, "")</f>
        <v/>
      </c>
      <c r="Y890" s="9" t="str">
        <f t="shared" si="124"/>
        <v/>
      </c>
      <c r="Z890" s="9" t="str">
        <f t="shared" si="125"/>
        <v/>
      </c>
    </row>
    <row r="891" spans="1:26" x14ac:dyDescent="0.25">
      <c r="A891" s="24"/>
      <c r="B891" s="135"/>
      <c r="C891" s="136"/>
      <c r="D891" s="137"/>
      <c r="E891" s="138"/>
      <c r="F891" s="139"/>
      <c r="G891" s="140"/>
      <c r="H891" s="141"/>
      <c r="I891" s="118"/>
      <c r="J891" s="150" t="str">
        <f t="shared" si="117"/>
        <v/>
      </c>
      <c r="K891" s="24"/>
      <c r="M891" s="11" t="b">
        <f t="shared" si="118"/>
        <v>0</v>
      </c>
      <c r="N891" s="9" t="str">
        <f t="shared" si="119"/>
        <v/>
      </c>
      <c r="O891" s="9" t="str">
        <f t="shared" si="120"/>
        <v/>
      </c>
      <c r="P891" s="9" t="str">
        <f t="shared" si="121"/>
        <v/>
      </c>
      <c r="R891" s="9">
        <v>883</v>
      </c>
      <c r="T891" s="9" t="str">
        <f t="shared" si="122"/>
        <v/>
      </c>
      <c r="V891" s="9" t="str">
        <f t="shared" si="123"/>
        <v/>
      </c>
      <c r="X891" s="9" t="str">
        <f>IF(COUNTIF('Required Materials'!$BE$4:$CH$43, $B891)&gt;0, $B891, "")</f>
        <v/>
      </c>
      <c r="Y891" s="9" t="str">
        <f t="shared" si="124"/>
        <v/>
      </c>
      <c r="Z891" s="9" t="str">
        <f t="shared" si="125"/>
        <v/>
      </c>
    </row>
    <row r="892" spans="1:26" x14ac:dyDescent="0.25">
      <c r="A892" s="24"/>
      <c r="B892" s="135"/>
      <c r="C892" s="136"/>
      <c r="D892" s="137"/>
      <c r="E892" s="138"/>
      <c r="F892" s="139"/>
      <c r="G892" s="140"/>
      <c r="H892" s="141"/>
      <c r="I892" s="118"/>
      <c r="J892" s="150" t="str">
        <f t="shared" si="117"/>
        <v/>
      </c>
      <c r="K892" s="24"/>
      <c r="M892" s="11" t="b">
        <f t="shared" si="118"/>
        <v>0</v>
      </c>
      <c r="N892" s="9" t="str">
        <f t="shared" si="119"/>
        <v/>
      </c>
      <c r="O892" s="9" t="str">
        <f t="shared" si="120"/>
        <v/>
      </c>
      <c r="P892" s="9" t="str">
        <f t="shared" si="121"/>
        <v/>
      </c>
      <c r="R892" s="9">
        <v>884</v>
      </c>
      <c r="T892" s="9" t="str">
        <f t="shared" si="122"/>
        <v/>
      </c>
      <c r="V892" s="9" t="str">
        <f t="shared" si="123"/>
        <v/>
      </c>
      <c r="X892" s="9" t="str">
        <f>IF(COUNTIF('Required Materials'!$BE$4:$CH$43, $B892)&gt;0, $B892, "")</f>
        <v/>
      </c>
      <c r="Y892" s="9" t="str">
        <f t="shared" si="124"/>
        <v/>
      </c>
      <c r="Z892" s="9" t="str">
        <f t="shared" si="125"/>
        <v/>
      </c>
    </row>
    <row r="893" spans="1:26" x14ac:dyDescent="0.25">
      <c r="A893" s="24"/>
      <c r="B893" s="135"/>
      <c r="C893" s="136"/>
      <c r="D893" s="137"/>
      <c r="E893" s="138"/>
      <c r="F893" s="139"/>
      <c r="G893" s="140"/>
      <c r="H893" s="141"/>
      <c r="I893" s="118"/>
      <c r="J893" s="150" t="str">
        <f t="shared" si="117"/>
        <v/>
      </c>
      <c r="K893" s="24"/>
      <c r="M893" s="11" t="b">
        <f t="shared" si="118"/>
        <v>0</v>
      </c>
      <c r="N893" s="9" t="str">
        <f t="shared" si="119"/>
        <v/>
      </c>
      <c r="O893" s="9" t="str">
        <f t="shared" si="120"/>
        <v/>
      </c>
      <c r="P893" s="9" t="str">
        <f t="shared" si="121"/>
        <v/>
      </c>
      <c r="R893" s="9">
        <v>885</v>
      </c>
      <c r="T893" s="9" t="str">
        <f t="shared" si="122"/>
        <v/>
      </c>
      <c r="V893" s="9" t="str">
        <f t="shared" si="123"/>
        <v/>
      </c>
      <c r="X893" s="9" t="str">
        <f>IF(COUNTIF('Required Materials'!$BE$4:$CH$43, $B893)&gt;0, $B893, "")</f>
        <v/>
      </c>
      <c r="Y893" s="9" t="str">
        <f t="shared" si="124"/>
        <v/>
      </c>
      <c r="Z893" s="9" t="str">
        <f t="shared" si="125"/>
        <v/>
      </c>
    </row>
    <row r="894" spans="1:26" x14ac:dyDescent="0.25">
      <c r="A894" s="24"/>
      <c r="B894" s="135"/>
      <c r="C894" s="136"/>
      <c r="D894" s="137"/>
      <c r="E894" s="138"/>
      <c r="F894" s="139"/>
      <c r="G894" s="140"/>
      <c r="H894" s="141"/>
      <c r="I894" s="118"/>
      <c r="J894" s="150" t="str">
        <f t="shared" si="117"/>
        <v/>
      </c>
      <c r="K894" s="24"/>
      <c r="M894" s="11" t="b">
        <f t="shared" si="118"/>
        <v>0</v>
      </c>
      <c r="N894" s="9" t="str">
        <f t="shared" si="119"/>
        <v/>
      </c>
      <c r="O894" s="9" t="str">
        <f t="shared" si="120"/>
        <v/>
      </c>
      <c r="P894" s="9" t="str">
        <f t="shared" si="121"/>
        <v/>
      </c>
      <c r="R894" s="9">
        <v>886</v>
      </c>
      <c r="T894" s="9" t="str">
        <f t="shared" si="122"/>
        <v/>
      </c>
      <c r="V894" s="9" t="str">
        <f t="shared" si="123"/>
        <v/>
      </c>
      <c r="X894" s="9" t="str">
        <f>IF(COUNTIF('Required Materials'!$BE$4:$CH$43, $B894)&gt;0, $B894, "")</f>
        <v/>
      </c>
      <c r="Y894" s="9" t="str">
        <f t="shared" si="124"/>
        <v/>
      </c>
      <c r="Z894" s="9" t="str">
        <f t="shared" si="125"/>
        <v/>
      </c>
    </row>
    <row r="895" spans="1:26" x14ac:dyDescent="0.25">
      <c r="A895" s="24"/>
      <c r="B895" s="135"/>
      <c r="C895" s="136"/>
      <c r="D895" s="137"/>
      <c r="E895" s="138"/>
      <c r="F895" s="139"/>
      <c r="G895" s="140"/>
      <c r="H895" s="141"/>
      <c r="I895" s="118"/>
      <c r="J895" s="150" t="str">
        <f t="shared" si="117"/>
        <v/>
      </c>
      <c r="K895" s="24"/>
      <c r="M895" s="11" t="b">
        <f t="shared" si="118"/>
        <v>0</v>
      </c>
      <c r="N895" s="9" t="str">
        <f t="shared" si="119"/>
        <v/>
      </c>
      <c r="O895" s="9" t="str">
        <f t="shared" si="120"/>
        <v/>
      </c>
      <c r="P895" s="9" t="str">
        <f t="shared" si="121"/>
        <v/>
      </c>
      <c r="R895" s="9">
        <v>887</v>
      </c>
      <c r="T895" s="9" t="str">
        <f t="shared" si="122"/>
        <v/>
      </c>
      <c r="V895" s="9" t="str">
        <f t="shared" si="123"/>
        <v/>
      </c>
      <c r="X895" s="9" t="str">
        <f>IF(COUNTIF('Required Materials'!$BE$4:$CH$43, $B895)&gt;0, $B895, "")</f>
        <v/>
      </c>
      <c r="Y895" s="9" t="str">
        <f t="shared" si="124"/>
        <v/>
      </c>
      <c r="Z895" s="9" t="str">
        <f t="shared" si="125"/>
        <v/>
      </c>
    </row>
    <row r="896" spans="1:26" x14ac:dyDescent="0.25">
      <c r="A896" s="24"/>
      <c r="B896" s="135"/>
      <c r="C896" s="136"/>
      <c r="D896" s="137"/>
      <c r="E896" s="138"/>
      <c r="F896" s="139"/>
      <c r="G896" s="140"/>
      <c r="H896" s="141"/>
      <c r="I896" s="118"/>
      <c r="J896" s="150" t="str">
        <f t="shared" si="117"/>
        <v/>
      </c>
      <c r="K896" s="24"/>
      <c r="M896" s="11" t="b">
        <f t="shared" si="118"/>
        <v>0</v>
      </c>
      <c r="N896" s="9" t="str">
        <f t="shared" si="119"/>
        <v/>
      </c>
      <c r="O896" s="9" t="str">
        <f t="shared" si="120"/>
        <v/>
      </c>
      <c r="P896" s="9" t="str">
        <f t="shared" si="121"/>
        <v/>
      </c>
      <c r="R896" s="9">
        <v>888</v>
      </c>
      <c r="T896" s="9" t="str">
        <f t="shared" si="122"/>
        <v/>
      </c>
      <c r="V896" s="9" t="str">
        <f t="shared" si="123"/>
        <v/>
      </c>
      <c r="X896" s="9" t="str">
        <f>IF(COUNTIF('Required Materials'!$BE$4:$CH$43, $B896)&gt;0, $B896, "")</f>
        <v/>
      </c>
      <c r="Y896" s="9" t="str">
        <f t="shared" si="124"/>
        <v/>
      </c>
      <c r="Z896" s="9" t="str">
        <f t="shared" si="125"/>
        <v/>
      </c>
    </row>
    <row r="897" spans="1:26" x14ac:dyDescent="0.25">
      <c r="A897" s="24"/>
      <c r="B897" s="135"/>
      <c r="C897" s="136"/>
      <c r="D897" s="137"/>
      <c r="E897" s="138"/>
      <c r="F897" s="139"/>
      <c r="G897" s="140"/>
      <c r="H897" s="141"/>
      <c r="I897" s="118"/>
      <c r="J897" s="150" t="str">
        <f t="shared" si="117"/>
        <v/>
      </c>
      <c r="K897" s="24"/>
      <c r="M897" s="11" t="b">
        <f t="shared" si="118"/>
        <v>0</v>
      </c>
      <c r="N897" s="9" t="str">
        <f t="shared" si="119"/>
        <v/>
      </c>
      <c r="O897" s="9" t="str">
        <f t="shared" si="120"/>
        <v/>
      </c>
      <c r="P897" s="9" t="str">
        <f t="shared" si="121"/>
        <v/>
      </c>
      <c r="R897" s="9">
        <v>889</v>
      </c>
      <c r="T897" s="9" t="str">
        <f t="shared" si="122"/>
        <v/>
      </c>
      <c r="V897" s="9" t="str">
        <f t="shared" si="123"/>
        <v/>
      </c>
      <c r="X897" s="9" t="str">
        <f>IF(COUNTIF('Required Materials'!$BE$4:$CH$43, $B897)&gt;0, $B897, "")</f>
        <v/>
      </c>
      <c r="Y897" s="9" t="str">
        <f t="shared" si="124"/>
        <v/>
      </c>
      <c r="Z897" s="9" t="str">
        <f t="shared" si="125"/>
        <v/>
      </c>
    </row>
    <row r="898" spans="1:26" x14ac:dyDescent="0.25">
      <c r="A898" s="24"/>
      <c r="B898" s="135"/>
      <c r="C898" s="136"/>
      <c r="D898" s="137"/>
      <c r="E898" s="138"/>
      <c r="F898" s="139"/>
      <c r="G898" s="140"/>
      <c r="H898" s="141"/>
      <c r="I898" s="118"/>
      <c r="J898" s="150" t="str">
        <f t="shared" si="117"/>
        <v/>
      </c>
      <c r="K898" s="24"/>
      <c r="M898" s="11" t="b">
        <f t="shared" si="118"/>
        <v>0</v>
      </c>
      <c r="N898" s="9" t="str">
        <f t="shared" si="119"/>
        <v/>
      </c>
      <c r="O898" s="9" t="str">
        <f t="shared" si="120"/>
        <v/>
      </c>
      <c r="P898" s="9" t="str">
        <f t="shared" si="121"/>
        <v/>
      </c>
      <c r="R898" s="9">
        <v>890</v>
      </c>
      <c r="T898" s="9" t="str">
        <f t="shared" si="122"/>
        <v/>
      </c>
      <c r="V898" s="9" t="str">
        <f t="shared" si="123"/>
        <v/>
      </c>
      <c r="X898" s="9" t="str">
        <f>IF(COUNTIF('Required Materials'!$BE$4:$CH$43, $B898)&gt;0, $B898, "")</f>
        <v/>
      </c>
      <c r="Y898" s="9" t="str">
        <f t="shared" si="124"/>
        <v/>
      </c>
      <c r="Z898" s="9" t="str">
        <f t="shared" si="125"/>
        <v/>
      </c>
    </row>
    <row r="899" spans="1:26" x14ac:dyDescent="0.25">
      <c r="A899" s="24"/>
      <c r="B899" s="135"/>
      <c r="C899" s="136"/>
      <c r="D899" s="137"/>
      <c r="E899" s="138"/>
      <c r="F899" s="139"/>
      <c r="G899" s="140"/>
      <c r="H899" s="141"/>
      <c r="I899" s="118"/>
      <c r="J899" s="150" t="str">
        <f t="shared" si="117"/>
        <v/>
      </c>
      <c r="K899" s="24"/>
      <c r="M899" s="11" t="b">
        <f t="shared" si="118"/>
        <v>0</v>
      </c>
      <c r="N899" s="9" t="str">
        <f t="shared" si="119"/>
        <v/>
      </c>
      <c r="O899" s="9" t="str">
        <f t="shared" si="120"/>
        <v/>
      </c>
      <c r="P899" s="9" t="str">
        <f t="shared" si="121"/>
        <v/>
      </c>
      <c r="R899" s="9">
        <v>891</v>
      </c>
      <c r="T899" s="9" t="str">
        <f t="shared" si="122"/>
        <v/>
      </c>
      <c r="V899" s="9" t="str">
        <f t="shared" si="123"/>
        <v/>
      </c>
      <c r="X899" s="9" t="str">
        <f>IF(COUNTIF('Required Materials'!$BE$4:$CH$43, $B899)&gt;0, $B899, "")</f>
        <v/>
      </c>
      <c r="Y899" s="9" t="str">
        <f t="shared" si="124"/>
        <v/>
      </c>
      <c r="Z899" s="9" t="str">
        <f t="shared" si="125"/>
        <v/>
      </c>
    </row>
    <row r="900" spans="1:26" x14ac:dyDescent="0.25">
      <c r="A900" s="24"/>
      <c r="B900" s="135"/>
      <c r="C900" s="136"/>
      <c r="D900" s="137"/>
      <c r="E900" s="138"/>
      <c r="F900" s="139"/>
      <c r="G900" s="140"/>
      <c r="H900" s="141"/>
      <c r="I900" s="118"/>
      <c r="J900" s="150" t="str">
        <f t="shared" si="117"/>
        <v/>
      </c>
      <c r="K900" s="24"/>
      <c r="M900" s="11" t="b">
        <f t="shared" si="118"/>
        <v>0</v>
      </c>
      <c r="N900" s="9" t="str">
        <f t="shared" si="119"/>
        <v/>
      </c>
      <c r="O900" s="9" t="str">
        <f t="shared" si="120"/>
        <v/>
      </c>
      <c r="P900" s="9" t="str">
        <f t="shared" si="121"/>
        <v/>
      </c>
      <c r="R900" s="9">
        <v>892</v>
      </c>
      <c r="T900" s="9" t="str">
        <f t="shared" si="122"/>
        <v/>
      </c>
      <c r="V900" s="9" t="str">
        <f t="shared" si="123"/>
        <v/>
      </c>
      <c r="X900" s="9" t="str">
        <f>IF(COUNTIF('Required Materials'!$BE$4:$CH$43, $B900)&gt;0, $B900, "")</f>
        <v/>
      </c>
      <c r="Y900" s="9" t="str">
        <f t="shared" si="124"/>
        <v/>
      </c>
      <c r="Z900" s="9" t="str">
        <f t="shared" si="125"/>
        <v/>
      </c>
    </row>
    <row r="901" spans="1:26" x14ac:dyDescent="0.25">
      <c r="A901" s="24"/>
      <c r="B901" s="135"/>
      <c r="C901" s="136"/>
      <c r="D901" s="137"/>
      <c r="E901" s="138"/>
      <c r="F901" s="139"/>
      <c r="G901" s="140"/>
      <c r="H901" s="141"/>
      <c r="I901" s="118"/>
      <c r="J901" s="150" t="str">
        <f t="shared" si="117"/>
        <v/>
      </c>
      <c r="K901" s="24"/>
      <c r="M901" s="11" t="b">
        <f t="shared" si="118"/>
        <v>0</v>
      </c>
      <c r="N901" s="9" t="str">
        <f t="shared" si="119"/>
        <v/>
      </c>
      <c r="O901" s="9" t="str">
        <f t="shared" si="120"/>
        <v/>
      </c>
      <c r="P901" s="9" t="str">
        <f t="shared" si="121"/>
        <v/>
      </c>
      <c r="R901" s="9">
        <v>893</v>
      </c>
      <c r="T901" s="9" t="str">
        <f t="shared" si="122"/>
        <v/>
      </c>
      <c r="V901" s="9" t="str">
        <f t="shared" si="123"/>
        <v/>
      </c>
      <c r="X901" s="9" t="str">
        <f>IF(COUNTIF('Required Materials'!$BE$4:$CH$43, $B901)&gt;0, $B901, "")</f>
        <v/>
      </c>
      <c r="Y901" s="9" t="str">
        <f t="shared" si="124"/>
        <v/>
      </c>
      <c r="Z901" s="9" t="str">
        <f t="shared" si="125"/>
        <v/>
      </c>
    </row>
    <row r="902" spans="1:26" x14ac:dyDescent="0.25">
      <c r="A902" s="24"/>
      <c r="B902" s="135"/>
      <c r="C902" s="136"/>
      <c r="D902" s="137"/>
      <c r="E902" s="138"/>
      <c r="F902" s="139"/>
      <c r="G902" s="140"/>
      <c r="H902" s="141"/>
      <c r="I902" s="118"/>
      <c r="J902" s="150" t="str">
        <f t="shared" si="117"/>
        <v/>
      </c>
      <c r="K902" s="24"/>
      <c r="M902" s="11" t="b">
        <f t="shared" si="118"/>
        <v>0</v>
      </c>
      <c r="N902" s="9" t="str">
        <f t="shared" si="119"/>
        <v/>
      </c>
      <c r="O902" s="9" t="str">
        <f t="shared" si="120"/>
        <v/>
      </c>
      <c r="P902" s="9" t="str">
        <f t="shared" si="121"/>
        <v/>
      </c>
      <c r="R902" s="9">
        <v>894</v>
      </c>
      <c r="T902" s="9" t="str">
        <f t="shared" si="122"/>
        <v/>
      </c>
      <c r="V902" s="9" t="str">
        <f t="shared" si="123"/>
        <v/>
      </c>
      <c r="X902" s="9" t="str">
        <f>IF(COUNTIF('Required Materials'!$BE$4:$CH$43, $B902)&gt;0, $B902, "")</f>
        <v/>
      </c>
      <c r="Y902" s="9" t="str">
        <f t="shared" si="124"/>
        <v/>
      </c>
      <c r="Z902" s="9" t="str">
        <f t="shared" si="125"/>
        <v/>
      </c>
    </row>
    <row r="903" spans="1:26" x14ac:dyDescent="0.25">
      <c r="A903" s="24"/>
      <c r="B903" s="135"/>
      <c r="C903" s="136"/>
      <c r="D903" s="137"/>
      <c r="E903" s="138"/>
      <c r="F903" s="139"/>
      <c r="G903" s="140"/>
      <c r="H903" s="141"/>
      <c r="I903" s="118"/>
      <c r="J903" s="150" t="str">
        <f t="shared" si="117"/>
        <v/>
      </c>
      <c r="K903" s="24"/>
      <c r="M903" s="11" t="b">
        <f t="shared" si="118"/>
        <v>0</v>
      </c>
      <c r="N903" s="9" t="str">
        <f t="shared" si="119"/>
        <v/>
      </c>
      <c r="O903" s="9" t="str">
        <f t="shared" si="120"/>
        <v/>
      </c>
      <c r="P903" s="9" t="str">
        <f t="shared" si="121"/>
        <v/>
      </c>
      <c r="R903" s="9">
        <v>895</v>
      </c>
      <c r="T903" s="9" t="str">
        <f t="shared" si="122"/>
        <v/>
      </c>
      <c r="V903" s="9" t="str">
        <f t="shared" si="123"/>
        <v/>
      </c>
      <c r="X903" s="9" t="str">
        <f>IF(COUNTIF('Required Materials'!$BE$4:$CH$43, $B903)&gt;0, $B903, "")</f>
        <v/>
      </c>
      <c r="Y903" s="9" t="str">
        <f t="shared" si="124"/>
        <v/>
      </c>
      <c r="Z903" s="9" t="str">
        <f t="shared" si="125"/>
        <v/>
      </c>
    </row>
    <row r="904" spans="1:26" x14ac:dyDescent="0.25">
      <c r="A904" s="24"/>
      <c r="B904" s="135"/>
      <c r="C904" s="136"/>
      <c r="D904" s="137"/>
      <c r="E904" s="138"/>
      <c r="F904" s="139"/>
      <c r="G904" s="140"/>
      <c r="H904" s="141"/>
      <c r="I904" s="118"/>
      <c r="J904" s="150" t="str">
        <f t="shared" si="117"/>
        <v/>
      </c>
      <c r="K904" s="24"/>
      <c r="M904" s="11" t="b">
        <f t="shared" si="118"/>
        <v>0</v>
      </c>
      <c r="N904" s="9" t="str">
        <f t="shared" si="119"/>
        <v/>
      </c>
      <c r="O904" s="9" t="str">
        <f t="shared" si="120"/>
        <v/>
      </c>
      <c r="P904" s="9" t="str">
        <f t="shared" si="121"/>
        <v/>
      </c>
      <c r="R904" s="9">
        <v>896</v>
      </c>
      <c r="T904" s="9" t="str">
        <f t="shared" si="122"/>
        <v/>
      </c>
      <c r="V904" s="9" t="str">
        <f t="shared" si="123"/>
        <v/>
      </c>
      <c r="X904" s="9" t="str">
        <f>IF(COUNTIF('Required Materials'!$BE$4:$CH$43, $B904)&gt;0, $B904, "")</f>
        <v/>
      </c>
      <c r="Y904" s="9" t="str">
        <f t="shared" si="124"/>
        <v/>
      </c>
      <c r="Z904" s="9" t="str">
        <f t="shared" si="125"/>
        <v/>
      </c>
    </row>
    <row r="905" spans="1:26" x14ac:dyDescent="0.25">
      <c r="A905" s="24"/>
      <c r="B905" s="135"/>
      <c r="C905" s="136"/>
      <c r="D905" s="137"/>
      <c r="E905" s="138"/>
      <c r="F905" s="139"/>
      <c r="G905" s="140"/>
      <c r="H905" s="141"/>
      <c r="I905" s="118"/>
      <c r="J905" s="150" t="str">
        <f t="shared" ref="J905:J968" si="126">IF(COUNTIF($B$9:$B$2508, B905)&gt;1, $M$2, IF(M905=TRUE, $M$3, ""))</f>
        <v/>
      </c>
      <c r="K905" s="24"/>
      <c r="M905" s="11" t="b">
        <f t="shared" si="118"/>
        <v>0</v>
      </c>
      <c r="N905" s="9" t="str">
        <f t="shared" si="119"/>
        <v/>
      </c>
      <c r="O905" s="9" t="str">
        <f t="shared" si="120"/>
        <v/>
      </c>
      <c r="P905" s="9" t="str">
        <f t="shared" si="121"/>
        <v/>
      </c>
      <c r="R905" s="9">
        <v>897</v>
      </c>
      <c r="T905" s="9" t="str">
        <f t="shared" si="122"/>
        <v/>
      </c>
      <c r="V905" s="9" t="str">
        <f t="shared" si="123"/>
        <v/>
      </c>
      <c r="X905" s="9" t="str">
        <f>IF(COUNTIF('Required Materials'!$BE$4:$CH$43, $B905)&gt;0, $B905, "")</f>
        <v/>
      </c>
      <c r="Y905" s="9" t="str">
        <f t="shared" si="124"/>
        <v/>
      </c>
      <c r="Z905" s="9" t="str">
        <f t="shared" si="125"/>
        <v/>
      </c>
    </row>
    <row r="906" spans="1:26" x14ac:dyDescent="0.25">
      <c r="A906" s="24"/>
      <c r="B906" s="135"/>
      <c r="C906" s="136"/>
      <c r="D906" s="137"/>
      <c r="E906" s="138"/>
      <c r="F906" s="139"/>
      <c r="G906" s="140"/>
      <c r="H906" s="141"/>
      <c r="I906" s="118"/>
      <c r="J906" s="150" t="str">
        <f t="shared" si="126"/>
        <v/>
      </c>
      <c r="K906" s="24"/>
      <c r="M906" s="11" t="b">
        <f t="shared" ref="M906:M969" si="127">IF(AND(COUNTIF(C906:H906, "")&lt;6, B906=""), TRUE, FALSE)</f>
        <v>0</v>
      </c>
      <c r="N906" s="9" t="str">
        <f t="shared" ref="N906:N969" si="128">IF(B906="", "", COUNTIF($O$9:$O$2508, "&lt;"&amp;O906))</f>
        <v/>
      </c>
      <c r="O906" s="9" t="str">
        <f t="shared" ref="O906:O969" si="129">IF(B906="", "", IF(ISNUMBER(B906)=TRUE, CONCATENATE("A", B906), B906))</f>
        <v/>
      </c>
      <c r="P906" s="9" t="str">
        <f t="shared" ref="P906:P969" si="130">IF(N906="", "", RANK(N906, $N$9:$N$2508, 1))</f>
        <v/>
      </c>
      <c r="R906" s="9">
        <v>898</v>
      </c>
      <c r="T906" s="9" t="str">
        <f t="shared" ref="T906:T969" si="131">IF(P906="", "", IFERROR(INDEX($B$9:$B$2508, MATCH(R906, $P$9:$P$2508, 0)), ""))</f>
        <v/>
      </c>
      <c r="V906" s="9" t="str">
        <f t="shared" ref="V906:V969" si="132">IF(B906="", "", IF(D906=$M$5, "A", "P"))</f>
        <v/>
      </c>
      <c r="X906" s="9" t="str">
        <f>IF(COUNTIF('Required Materials'!$BE$4:$CH$43, $B906)&gt;0, $B906, "")</f>
        <v/>
      </c>
      <c r="Y906" s="9" t="str">
        <f t="shared" ref="Y906:Y969" si="133">IF(X906="", "", IFERROR(INDEX($R$9:$R$2508, MATCH(X906, $T$9:$T$2508, 0)), ""))</f>
        <v/>
      </c>
      <c r="Z906" s="9" t="str">
        <f t="shared" ref="Z906:Z969" si="134">IF(Y906="", "", RANK($Y906, $Y$9:$Y$2508, 1))</f>
        <v/>
      </c>
    </row>
    <row r="907" spans="1:26" x14ac:dyDescent="0.25">
      <c r="A907" s="24"/>
      <c r="B907" s="135"/>
      <c r="C907" s="136"/>
      <c r="D907" s="137"/>
      <c r="E907" s="138"/>
      <c r="F907" s="139"/>
      <c r="G907" s="140"/>
      <c r="H907" s="141"/>
      <c r="I907" s="118"/>
      <c r="J907" s="150" t="str">
        <f t="shared" si="126"/>
        <v/>
      </c>
      <c r="K907" s="24"/>
      <c r="M907" s="11" t="b">
        <f t="shared" si="127"/>
        <v>0</v>
      </c>
      <c r="N907" s="9" t="str">
        <f t="shared" si="128"/>
        <v/>
      </c>
      <c r="O907" s="9" t="str">
        <f t="shared" si="129"/>
        <v/>
      </c>
      <c r="P907" s="9" t="str">
        <f t="shared" si="130"/>
        <v/>
      </c>
      <c r="R907" s="9">
        <v>899</v>
      </c>
      <c r="T907" s="9" t="str">
        <f t="shared" si="131"/>
        <v/>
      </c>
      <c r="V907" s="9" t="str">
        <f t="shared" si="132"/>
        <v/>
      </c>
      <c r="X907" s="9" t="str">
        <f>IF(COUNTIF('Required Materials'!$BE$4:$CH$43, $B907)&gt;0, $B907, "")</f>
        <v/>
      </c>
      <c r="Y907" s="9" t="str">
        <f t="shared" si="133"/>
        <v/>
      </c>
      <c r="Z907" s="9" t="str">
        <f t="shared" si="134"/>
        <v/>
      </c>
    </row>
    <row r="908" spans="1:26" x14ac:dyDescent="0.25">
      <c r="A908" s="24"/>
      <c r="B908" s="135"/>
      <c r="C908" s="136"/>
      <c r="D908" s="137"/>
      <c r="E908" s="138"/>
      <c r="F908" s="139"/>
      <c r="G908" s="140"/>
      <c r="H908" s="141"/>
      <c r="I908" s="118"/>
      <c r="J908" s="150" t="str">
        <f t="shared" si="126"/>
        <v/>
      </c>
      <c r="K908" s="24"/>
      <c r="M908" s="11" t="b">
        <f t="shared" si="127"/>
        <v>0</v>
      </c>
      <c r="N908" s="9" t="str">
        <f t="shared" si="128"/>
        <v/>
      </c>
      <c r="O908" s="9" t="str">
        <f t="shared" si="129"/>
        <v/>
      </c>
      <c r="P908" s="9" t="str">
        <f t="shared" si="130"/>
        <v/>
      </c>
      <c r="R908" s="9">
        <v>900</v>
      </c>
      <c r="T908" s="9" t="str">
        <f t="shared" si="131"/>
        <v/>
      </c>
      <c r="V908" s="9" t="str">
        <f t="shared" si="132"/>
        <v/>
      </c>
      <c r="X908" s="9" t="str">
        <f>IF(COUNTIF('Required Materials'!$BE$4:$CH$43, $B908)&gt;0, $B908, "")</f>
        <v/>
      </c>
      <c r="Y908" s="9" t="str">
        <f t="shared" si="133"/>
        <v/>
      </c>
      <c r="Z908" s="9" t="str">
        <f t="shared" si="134"/>
        <v/>
      </c>
    </row>
    <row r="909" spans="1:26" x14ac:dyDescent="0.25">
      <c r="A909" s="24"/>
      <c r="B909" s="135"/>
      <c r="C909" s="136"/>
      <c r="D909" s="137"/>
      <c r="E909" s="138"/>
      <c r="F909" s="139"/>
      <c r="G909" s="140"/>
      <c r="H909" s="141"/>
      <c r="I909" s="118"/>
      <c r="J909" s="150" t="str">
        <f t="shared" si="126"/>
        <v/>
      </c>
      <c r="K909" s="24"/>
      <c r="M909" s="11" t="b">
        <f t="shared" si="127"/>
        <v>0</v>
      </c>
      <c r="N909" s="9" t="str">
        <f t="shared" si="128"/>
        <v/>
      </c>
      <c r="O909" s="9" t="str">
        <f t="shared" si="129"/>
        <v/>
      </c>
      <c r="P909" s="9" t="str">
        <f t="shared" si="130"/>
        <v/>
      </c>
      <c r="R909" s="9">
        <v>901</v>
      </c>
      <c r="T909" s="9" t="str">
        <f t="shared" si="131"/>
        <v/>
      </c>
      <c r="V909" s="9" t="str">
        <f t="shared" si="132"/>
        <v/>
      </c>
      <c r="X909" s="9" t="str">
        <f>IF(COUNTIF('Required Materials'!$BE$4:$CH$43, $B909)&gt;0, $B909, "")</f>
        <v/>
      </c>
      <c r="Y909" s="9" t="str">
        <f t="shared" si="133"/>
        <v/>
      </c>
      <c r="Z909" s="9" t="str">
        <f t="shared" si="134"/>
        <v/>
      </c>
    </row>
    <row r="910" spans="1:26" x14ac:dyDescent="0.25">
      <c r="A910" s="24"/>
      <c r="B910" s="135"/>
      <c r="C910" s="136"/>
      <c r="D910" s="137"/>
      <c r="E910" s="138"/>
      <c r="F910" s="139"/>
      <c r="G910" s="140"/>
      <c r="H910" s="141"/>
      <c r="I910" s="118"/>
      <c r="J910" s="150" t="str">
        <f t="shared" si="126"/>
        <v/>
      </c>
      <c r="K910" s="24"/>
      <c r="M910" s="11" t="b">
        <f t="shared" si="127"/>
        <v>0</v>
      </c>
      <c r="N910" s="9" t="str">
        <f t="shared" si="128"/>
        <v/>
      </c>
      <c r="O910" s="9" t="str">
        <f t="shared" si="129"/>
        <v/>
      </c>
      <c r="P910" s="9" t="str">
        <f t="shared" si="130"/>
        <v/>
      </c>
      <c r="R910" s="9">
        <v>902</v>
      </c>
      <c r="T910" s="9" t="str">
        <f t="shared" si="131"/>
        <v/>
      </c>
      <c r="V910" s="9" t="str">
        <f t="shared" si="132"/>
        <v/>
      </c>
      <c r="X910" s="9" t="str">
        <f>IF(COUNTIF('Required Materials'!$BE$4:$CH$43, $B910)&gt;0, $B910, "")</f>
        <v/>
      </c>
      <c r="Y910" s="9" t="str">
        <f t="shared" si="133"/>
        <v/>
      </c>
      <c r="Z910" s="9" t="str">
        <f t="shared" si="134"/>
        <v/>
      </c>
    </row>
    <row r="911" spans="1:26" x14ac:dyDescent="0.25">
      <c r="A911" s="24"/>
      <c r="B911" s="135"/>
      <c r="C911" s="136"/>
      <c r="D911" s="137"/>
      <c r="E911" s="138"/>
      <c r="F911" s="139"/>
      <c r="G911" s="140"/>
      <c r="H911" s="141"/>
      <c r="I911" s="118"/>
      <c r="J911" s="150" t="str">
        <f t="shared" si="126"/>
        <v/>
      </c>
      <c r="K911" s="24"/>
      <c r="M911" s="11" t="b">
        <f t="shared" si="127"/>
        <v>0</v>
      </c>
      <c r="N911" s="9" t="str">
        <f t="shared" si="128"/>
        <v/>
      </c>
      <c r="O911" s="9" t="str">
        <f t="shared" si="129"/>
        <v/>
      </c>
      <c r="P911" s="9" t="str">
        <f t="shared" si="130"/>
        <v/>
      </c>
      <c r="R911" s="9">
        <v>903</v>
      </c>
      <c r="T911" s="9" t="str">
        <f t="shared" si="131"/>
        <v/>
      </c>
      <c r="V911" s="9" t="str">
        <f t="shared" si="132"/>
        <v/>
      </c>
      <c r="X911" s="9" t="str">
        <f>IF(COUNTIF('Required Materials'!$BE$4:$CH$43, $B911)&gt;0, $B911, "")</f>
        <v/>
      </c>
      <c r="Y911" s="9" t="str">
        <f t="shared" si="133"/>
        <v/>
      </c>
      <c r="Z911" s="9" t="str">
        <f t="shared" si="134"/>
        <v/>
      </c>
    </row>
    <row r="912" spans="1:26" x14ac:dyDescent="0.25">
      <c r="A912" s="24"/>
      <c r="B912" s="135"/>
      <c r="C912" s="136"/>
      <c r="D912" s="137"/>
      <c r="E912" s="138"/>
      <c r="F912" s="139"/>
      <c r="G912" s="140"/>
      <c r="H912" s="141"/>
      <c r="I912" s="118"/>
      <c r="J912" s="150" t="str">
        <f t="shared" si="126"/>
        <v/>
      </c>
      <c r="K912" s="24"/>
      <c r="M912" s="11" t="b">
        <f t="shared" si="127"/>
        <v>0</v>
      </c>
      <c r="N912" s="9" t="str">
        <f t="shared" si="128"/>
        <v/>
      </c>
      <c r="O912" s="9" t="str">
        <f t="shared" si="129"/>
        <v/>
      </c>
      <c r="P912" s="9" t="str">
        <f t="shared" si="130"/>
        <v/>
      </c>
      <c r="R912" s="9">
        <v>904</v>
      </c>
      <c r="T912" s="9" t="str">
        <f t="shared" si="131"/>
        <v/>
      </c>
      <c r="V912" s="9" t="str">
        <f t="shared" si="132"/>
        <v/>
      </c>
      <c r="X912" s="9" t="str">
        <f>IF(COUNTIF('Required Materials'!$BE$4:$CH$43, $B912)&gt;0, $B912, "")</f>
        <v/>
      </c>
      <c r="Y912" s="9" t="str">
        <f t="shared" si="133"/>
        <v/>
      </c>
      <c r="Z912" s="9" t="str">
        <f t="shared" si="134"/>
        <v/>
      </c>
    </row>
    <row r="913" spans="1:26" x14ac:dyDescent="0.25">
      <c r="A913" s="24"/>
      <c r="B913" s="135"/>
      <c r="C913" s="136"/>
      <c r="D913" s="137"/>
      <c r="E913" s="138"/>
      <c r="F913" s="139"/>
      <c r="G913" s="140"/>
      <c r="H913" s="141"/>
      <c r="I913" s="118"/>
      <c r="J913" s="150" t="str">
        <f t="shared" si="126"/>
        <v/>
      </c>
      <c r="K913" s="24"/>
      <c r="M913" s="11" t="b">
        <f t="shared" si="127"/>
        <v>0</v>
      </c>
      <c r="N913" s="9" t="str">
        <f t="shared" si="128"/>
        <v/>
      </c>
      <c r="O913" s="9" t="str">
        <f t="shared" si="129"/>
        <v/>
      </c>
      <c r="P913" s="9" t="str">
        <f t="shared" si="130"/>
        <v/>
      </c>
      <c r="R913" s="9">
        <v>905</v>
      </c>
      <c r="T913" s="9" t="str">
        <f t="shared" si="131"/>
        <v/>
      </c>
      <c r="V913" s="9" t="str">
        <f t="shared" si="132"/>
        <v/>
      </c>
      <c r="X913" s="9" t="str">
        <f>IF(COUNTIF('Required Materials'!$BE$4:$CH$43, $B913)&gt;0, $B913, "")</f>
        <v/>
      </c>
      <c r="Y913" s="9" t="str">
        <f t="shared" si="133"/>
        <v/>
      </c>
      <c r="Z913" s="9" t="str">
        <f t="shared" si="134"/>
        <v/>
      </c>
    </row>
    <row r="914" spans="1:26" x14ac:dyDescent="0.25">
      <c r="A914" s="24"/>
      <c r="B914" s="135"/>
      <c r="C914" s="136"/>
      <c r="D914" s="137"/>
      <c r="E914" s="138"/>
      <c r="F914" s="139"/>
      <c r="G914" s="140"/>
      <c r="H914" s="141"/>
      <c r="I914" s="118"/>
      <c r="J914" s="150" t="str">
        <f t="shared" si="126"/>
        <v/>
      </c>
      <c r="K914" s="24"/>
      <c r="M914" s="11" t="b">
        <f t="shared" si="127"/>
        <v>0</v>
      </c>
      <c r="N914" s="9" t="str">
        <f t="shared" si="128"/>
        <v/>
      </c>
      <c r="O914" s="9" t="str">
        <f t="shared" si="129"/>
        <v/>
      </c>
      <c r="P914" s="9" t="str">
        <f t="shared" si="130"/>
        <v/>
      </c>
      <c r="R914" s="9">
        <v>906</v>
      </c>
      <c r="T914" s="9" t="str">
        <f t="shared" si="131"/>
        <v/>
      </c>
      <c r="V914" s="9" t="str">
        <f t="shared" si="132"/>
        <v/>
      </c>
      <c r="X914" s="9" t="str">
        <f>IF(COUNTIF('Required Materials'!$BE$4:$CH$43, $B914)&gt;0, $B914, "")</f>
        <v/>
      </c>
      <c r="Y914" s="9" t="str">
        <f t="shared" si="133"/>
        <v/>
      </c>
      <c r="Z914" s="9" t="str">
        <f t="shared" si="134"/>
        <v/>
      </c>
    </row>
    <row r="915" spans="1:26" x14ac:dyDescent="0.25">
      <c r="A915" s="24"/>
      <c r="B915" s="135"/>
      <c r="C915" s="136"/>
      <c r="D915" s="137"/>
      <c r="E915" s="138"/>
      <c r="F915" s="139"/>
      <c r="G915" s="140"/>
      <c r="H915" s="141"/>
      <c r="I915" s="118"/>
      <c r="J915" s="150" t="str">
        <f t="shared" si="126"/>
        <v/>
      </c>
      <c r="K915" s="24"/>
      <c r="M915" s="11" t="b">
        <f t="shared" si="127"/>
        <v>0</v>
      </c>
      <c r="N915" s="9" t="str">
        <f t="shared" si="128"/>
        <v/>
      </c>
      <c r="O915" s="9" t="str">
        <f t="shared" si="129"/>
        <v/>
      </c>
      <c r="P915" s="9" t="str">
        <f t="shared" si="130"/>
        <v/>
      </c>
      <c r="R915" s="9">
        <v>907</v>
      </c>
      <c r="T915" s="9" t="str">
        <f t="shared" si="131"/>
        <v/>
      </c>
      <c r="V915" s="9" t="str">
        <f t="shared" si="132"/>
        <v/>
      </c>
      <c r="X915" s="9" t="str">
        <f>IF(COUNTIF('Required Materials'!$BE$4:$CH$43, $B915)&gt;0, $B915, "")</f>
        <v/>
      </c>
      <c r="Y915" s="9" t="str">
        <f t="shared" si="133"/>
        <v/>
      </c>
      <c r="Z915" s="9" t="str">
        <f t="shared" si="134"/>
        <v/>
      </c>
    </row>
    <row r="916" spans="1:26" x14ac:dyDescent="0.25">
      <c r="A916" s="24"/>
      <c r="B916" s="135"/>
      <c r="C916" s="136"/>
      <c r="D916" s="137"/>
      <c r="E916" s="138"/>
      <c r="F916" s="139"/>
      <c r="G916" s="140"/>
      <c r="H916" s="141"/>
      <c r="I916" s="118"/>
      <c r="J916" s="150" t="str">
        <f t="shared" si="126"/>
        <v/>
      </c>
      <c r="K916" s="24"/>
      <c r="M916" s="11" t="b">
        <f t="shared" si="127"/>
        <v>0</v>
      </c>
      <c r="N916" s="9" t="str">
        <f t="shared" si="128"/>
        <v/>
      </c>
      <c r="O916" s="9" t="str">
        <f t="shared" si="129"/>
        <v/>
      </c>
      <c r="P916" s="9" t="str">
        <f t="shared" si="130"/>
        <v/>
      </c>
      <c r="R916" s="9">
        <v>908</v>
      </c>
      <c r="T916" s="9" t="str">
        <f t="shared" si="131"/>
        <v/>
      </c>
      <c r="V916" s="9" t="str">
        <f t="shared" si="132"/>
        <v/>
      </c>
      <c r="X916" s="9" t="str">
        <f>IF(COUNTIF('Required Materials'!$BE$4:$CH$43, $B916)&gt;0, $B916, "")</f>
        <v/>
      </c>
      <c r="Y916" s="9" t="str">
        <f t="shared" si="133"/>
        <v/>
      </c>
      <c r="Z916" s="9" t="str">
        <f t="shared" si="134"/>
        <v/>
      </c>
    </row>
    <row r="917" spans="1:26" x14ac:dyDescent="0.25">
      <c r="A917" s="24"/>
      <c r="B917" s="135"/>
      <c r="C917" s="136"/>
      <c r="D917" s="137"/>
      <c r="E917" s="138"/>
      <c r="F917" s="139"/>
      <c r="G917" s="140"/>
      <c r="H917" s="141"/>
      <c r="I917" s="118"/>
      <c r="J917" s="150" t="str">
        <f t="shared" si="126"/>
        <v/>
      </c>
      <c r="K917" s="24"/>
      <c r="M917" s="11" t="b">
        <f t="shared" si="127"/>
        <v>0</v>
      </c>
      <c r="N917" s="9" t="str">
        <f t="shared" si="128"/>
        <v/>
      </c>
      <c r="O917" s="9" t="str">
        <f t="shared" si="129"/>
        <v/>
      </c>
      <c r="P917" s="9" t="str">
        <f t="shared" si="130"/>
        <v/>
      </c>
      <c r="R917" s="9">
        <v>909</v>
      </c>
      <c r="T917" s="9" t="str">
        <f t="shared" si="131"/>
        <v/>
      </c>
      <c r="V917" s="9" t="str">
        <f t="shared" si="132"/>
        <v/>
      </c>
      <c r="X917" s="9" t="str">
        <f>IF(COUNTIF('Required Materials'!$BE$4:$CH$43, $B917)&gt;0, $B917, "")</f>
        <v/>
      </c>
      <c r="Y917" s="9" t="str">
        <f t="shared" si="133"/>
        <v/>
      </c>
      <c r="Z917" s="9" t="str">
        <f t="shared" si="134"/>
        <v/>
      </c>
    </row>
    <row r="918" spans="1:26" x14ac:dyDescent="0.25">
      <c r="A918" s="24"/>
      <c r="B918" s="135"/>
      <c r="C918" s="136"/>
      <c r="D918" s="137"/>
      <c r="E918" s="138"/>
      <c r="F918" s="139"/>
      <c r="G918" s="140"/>
      <c r="H918" s="141"/>
      <c r="I918" s="118"/>
      <c r="J918" s="150" t="str">
        <f t="shared" si="126"/>
        <v/>
      </c>
      <c r="K918" s="24"/>
      <c r="M918" s="11" t="b">
        <f t="shared" si="127"/>
        <v>0</v>
      </c>
      <c r="N918" s="9" t="str">
        <f t="shared" si="128"/>
        <v/>
      </c>
      <c r="O918" s="9" t="str">
        <f t="shared" si="129"/>
        <v/>
      </c>
      <c r="P918" s="9" t="str">
        <f t="shared" si="130"/>
        <v/>
      </c>
      <c r="R918" s="9">
        <v>910</v>
      </c>
      <c r="T918" s="9" t="str">
        <f t="shared" si="131"/>
        <v/>
      </c>
      <c r="V918" s="9" t="str">
        <f t="shared" si="132"/>
        <v/>
      </c>
      <c r="X918" s="9" t="str">
        <f>IF(COUNTIF('Required Materials'!$BE$4:$CH$43, $B918)&gt;0, $B918, "")</f>
        <v/>
      </c>
      <c r="Y918" s="9" t="str">
        <f t="shared" si="133"/>
        <v/>
      </c>
      <c r="Z918" s="9" t="str">
        <f t="shared" si="134"/>
        <v/>
      </c>
    </row>
    <row r="919" spans="1:26" x14ac:dyDescent="0.25">
      <c r="A919" s="24"/>
      <c r="B919" s="135"/>
      <c r="C919" s="136"/>
      <c r="D919" s="137"/>
      <c r="E919" s="138"/>
      <c r="F919" s="139"/>
      <c r="G919" s="140"/>
      <c r="H919" s="141"/>
      <c r="I919" s="118"/>
      <c r="J919" s="150" t="str">
        <f t="shared" si="126"/>
        <v/>
      </c>
      <c r="K919" s="24"/>
      <c r="M919" s="11" t="b">
        <f t="shared" si="127"/>
        <v>0</v>
      </c>
      <c r="N919" s="9" t="str">
        <f t="shared" si="128"/>
        <v/>
      </c>
      <c r="O919" s="9" t="str">
        <f t="shared" si="129"/>
        <v/>
      </c>
      <c r="P919" s="9" t="str">
        <f t="shared" si="130"/>
        <v/>
      </c>
      <c r="R919" s="9">
        <v>911</v>
      </c>
      <c r="T919" s="9" t="str">
        <f t="shared" si="131"/>
        <v/>
      </c>
      <c r="V919" s="9" t="str">
        <f t="shared" si="132"/>
        <v/>
      </c>
      <c r="X919" s="9" t="str">
        <f>IF(COUNTIF('Required Materials'!$BE$4:$CH$43, $B919)&gt;0, $B919, "")</f>
        <v/>
      </c>
      <c r="Y919" s="9" t="str">
        <f t="shared" si="133"/>
        <v/>
      </c>
      <c r="Z919" s="9" t="str">
        <f t="shared" si="134"/>
        <v/>
      </c>
    </row>
    <row r="920" spans="1:26" x14ac:dyDescent="0.25">
      <c r="A920" s="24"/>
      <c r="B920" s="135"/>
      <c r="C920" s="136"/>
      <c r="D920" s="137"/>
      <c r="E920" s="138"/>
      <c r="F920" s="139"/>
      <c r="G920" s="140"/>
      <c r="H920" s="141"/>
      <c r="I920" s="118"/>
      <c r="J920" s="150" t="str">
        <f t="shared" si="126"/>
        <v/>
      </c>
      <c r="K920" s="24"/>
      <c r="M920" s="11" t="b">
        <f t="shared" si="127"/>
        <v>0</v>
      </c>
      <c r="N920" s="9" t="str">
        <f t="shared" si="128"/>
        <v/>
      </c>
      <c r="O920" s="9" t="str">
        <f t="shared" si="129"/>
        <v/>
      </c>
      <c r="P920" s="9" t="str">
        <f t="shared" si="130"/>
        <v/>
      </c>
      <c r="R920" s="9">
        <v>912</v>
      </c>
      <c r="T920" s="9" t="str">
        <f t="shared" si="131"/>
        <v/>
      </c>
      <c r="V920" s="9" t="str">
        <f t="shared" si="132"/>
        <v/>
      </c>
      <c r="X920" s="9" t="str">
        <f>IF(COUNTIF('Required Materials'!$BE$4:$CH$43, $B920)&gt;0, $B920, "")</f>
        <v/>
      </c>
      <c r="Y920" s="9" t="str">
        <f t="shared" si="133"/>
        <v/>
      </c>
      <c r="Z920" s="9" t="str">
        <f t="shared" si="134"/>
        <v/>
      </c>
    </row>
    <row r="921" spans="1:26" x14ac:dyDescent="0.25">
      <c r="A921" s="24"/>
      <c r="B921" s="135"/>
      <c r="C921" s="136"/>
      <c r="D921" s="137"/>
      <c r="E921" s="138"/>
      <c r="F921" s="139"/>
      <c r="G921" s="140"/>
      <c r="H921" s="141"/>
      <c r="I921" s="118"/>
      <c r="J921" s="150" t="str">
        <f t="shared" si="126"/>
        <v/>
      </c>
      <c r="K921" s="24"/>
      <c r="M921" s="11" t="b">
        <f t="shared" si="127"/>
        <v>0</v>
      </c>
      <c r="N921" s="9" t="str">
        <f t="shared" si="128"/>
        <v/>
      </c>
      <c r="O921" s="9" t="str">
        <f t="shared" si="129"/>
        <v/>
      </c>
      <c r="P921" s="9" t="str">
        <f t="shared" si="130"/>
        <v/>
      </c>
      <c r="R921" s="9">
        <v>913</v>
      </c>
      <c r="T921" s="9" t="str">
        <f t="shared" si="131"/>
        <v/>
      </c>
      <c r="V921" s="9" t="str">
        <f t="shared" si="132"/>
        <v/>
      </c>
      <c r="X921" s="9" t="str">
        <f>IF(COUNTIF('Required Materials'!$BE$4:$CH$43, $B921)&gt;0, $B921, "")</f>
        <v/>
      </c>
      <c r="Y921" s="9" t="str">
        <f t="shared" si="133"/>
        <v/>
      </c>
      <c r="Z921" s="9" t="str">
        <f t="shared" si="134"/>
        <v/>
      </c>
    </row>
    <row r="922" spans="1:26" x14ac:dyDescent="0.25">
      <c r="A922" s="24"/>
      <c r="B922" s="135"/>
      <c r="C922" s="136"/>
      <c r="D922" s="137"/>
      <c r="E922" s="138"/>
      <c r="F922" s="139"/>
      <c r="G922" s="140"/>
      <c r="H922" s="141"/>
      <c r="I922" s="118"/>
      <c r="J922" s="150" t="str">
        <f t="shared" si="126"/>
        <v/>
      </c>
      <c r="K922" s="24"/>
      <c r="M922" s="11" t="b">
        <f t="shared" si="127"/>
        <v>0</v>
      </c>
      <c r="N922" s="9" t="str">
        <f t="shared" si="128"/>
        <v/>
      </c>
      <c r="O922" s="9" t="str">
        <f t="shared" si="129"/>
        <v/>
      </c>
      <c r="P922" s="9" t="str">
        <f t="shared" si="130"/>
        <v/>
      </c>
      <c r="R922" s="9">
        <v>914</v>
      </c>
      <c r="T922" s="9" t="str">
        <f t="shared" si="131"/>
        <v/>
      </c>
      <c r="V922" s="9" t="str">
        <f t="shared" si="132"/>
        <v/>
      </c>
      <c r="X922" s="9" t="str">
        <f>IF(COUNTIF('Required Materials'!$BE$4:$CH$43, $B922)&gt;0, $B922, "")</f>
        <v/>
      </c>
      <c r="Y922" s="9" t="str">
        <f t="shared" si="133"/>
        <v/>
      </c>
      <c r="Z922" s="9" t="str">
        <f t="shared" si="134"/>
        <v/>
      </c>
    </row>
    <row r="923" spans="1:26" x14ac:dyDescent="0.25">
      <c r="A923" s="24"/>
      <c r="B923" s="135"/>
      <c r="C923" s="136"/>
      <c r="D923" s="137"/>
      <c r="E923" s="138"/>
      <c r="F923" s="139"/>
      <c r="G923" s="140"/>
      <c r="H923" s="141"/>
      <c r="I923" s="118"/>
      <c r="J923" s="150" t="str">
        <f t="shared" si="126"/>
        <v/>
      </c>
      <c r="K923" s="24"/>
      <c r="M923" s="11" t="b">
        <f t="shared" si="127"/>
        <v>0</v>
      </c>
      <c r="N923" s="9" t="str">
        <f t="shared" si="128"/>
        <v/>
      </c>
      <c r="O923" s="9" t="str">
        <f t="shared" si="129"/>
        <v/>
      </c>
      <c r="P923" s="9" t="str">
        <f t="shared" si="130"/>
        <v/>
      </c>
      <c r="R923" s="9">
        <v>915</v>
      </c>
      <c r="T923" s="9" t="str">
        <f t="shared" si="131"/>
        <v/>
      </c>
      <c r="V923" s="9" t="str">
        <f t="shared" si="132"/>
        <v/>
      </c>
      <c r="X923" s="9" t="str">
        <f>IF(COUNTIF('Required Materials'!$BE$4:$CH$43, $B923)&gt;0, $B923, "")</f>
        <v/>
      </c>
      <c r="Y923" s="9" t="str">
        <f t="shared" si="133"/>
        <v/>
      </c>
      <c r="Z923" s="9" t="str">
        <f t="shared" si="134"/>
        <v/>
      </c>
    </row>
    <row r="924" spans="1:26" x14ac:dyDescent="0.25">
      <c r="A924" s="24"/>
      <c r="B924" s="135"/>
      <c r="C924" s="136"/>
      <c r="D924" s="137"/>
      <c r="E924" s="138"/>
      <c r="F924" s="139"/>
      <c r="G924" s="140"/>
      <c r="H924" s="141"/>
      <c r="I924" s="118"/>
      <c r="J924" s="150" t="str">
        <f t="shared" si="126"/>
        <v/>
      </c>
      <c r="K924" s="24"/>
      <c r="M924" s="11" t="b">
        <f t="shared" si="127"/>
        <v>0</v>
      </c>
      <c r="N924" s="9" t="str">
        <f t="shared" si="128"/>
        <v/>
      </c>
      <c r="O924" s="9" t="str">
        <f t="shared" si="129"/>
        <v/>
      </c>
      <c r="P924" s="9" t="str">
        <f t="shared" si="130"/>
        <v/>
      </c>
      <c r="R924" s="9">
        <v>916</v>
      </c>
      <c r="T924" s="9" t="str">
        <f t="shared" si="131"/>
        <v/>
      </c>
      <c r="V924" s="9" t="str">
        <f t="shared" si="132"/>
        <v/>
      </c>
      <c r="X924" s="9" t="str">
        <f>IF(COUNTIF('Required Materials'!$BE$4:$CH$43, $B924)&gt;0, $B924, "")</f>
        <v/>
      </c>
      <c r="Y924" s="9" t="str">
        <f t="shared" si="133"/>
        <v/>
      </c>
      <c r="Z924" s="9" t="str">
        <f t="shared" si="134"/>
        <v/>
      </c>
    </row>
    <row r="925" spans="1:26" x14ac:dyDescent="0.25">
      <c r="A925" s="24"/>
      <c r="B925" s="135"/>
      <c r="C925" s="136"/>
      <c r="D925" s="137"/>
      <c r="E925" s="138"/>
      <c r="F925" s="139"/>
      <c r="G925" s="140"/>
      <c r="H925" s="141"/>
      <c r="I925" s="118"/>
      <c r="J925" s="150" t="str">
        <f t="shared" si="126"/>
        <v/>
      </c>
      <c r="K925" s="24"/>
      <c r="M925" s="11" t="b">
        <f t="shared" si="127"/>
        <v>0</v>
      </c>
      <c r="N925" s="9" t="str">
        <f t="shared" si="128"/>
        <v/>
      </c>
      <c r="O925" s="9" t="str">
        <f t="shared" si="129"/>
        <v/>
      </c>
      <c r="P925" s="9" t="str">
        <f t="shared" si="130"/>
        <v/>
      </c>
      <c r="R925" s="9">
        <v>917</v>
      </c>
      <c r="T925" s="9" t="str">
        <f t="shared" si="131"/>
        <v/>
      </c>
      <c r="V925" s="9" t="str">
        <f t="shared" si="132"/>
        <v/>
      </c>
      <c r="X925" s="9" t="str">
        <f>IF(COUNTIF('Required Materials'!$BE$4:$CH$43, $B925)&gt;0, $B925, "")</f>
        <v/>
      </c>
      <c r="Y925" s="9" t="str">
        <f t="shared" si="133"/>
        <v/>
      </c>
      <c r="Z925" s="9" t="str">
        <f t="shared" si="134"/>
        <v/>
      </c>
    </row>
    <row r="926" spans="1:26" x14ac:dyDescent="0.25">
      <c r="A926" s="24"/>
      <c r="B926" s="135"/>
      <c r="C926" s="136"/>
      <c r="D926" s="137"/>
      <c r="E926" s="138"/>
      <c r="F926" s="139"/>
      <c r="G926" s="140"/>
      <c r="H926" s="141"/>
      <c r="I926" s="118"/>
      <c r="J926" s="150" t="str">
        <f t="shared" si="126"/>
        <v/>
      </c>
      <c r="K926" s="24"/>
      <c r="M926" s="11" t="b">
        <f t="shared" si="127"/>
        <v>0</v>
      </c>
      <c r="N926" s="9" t="str">
        <f t="shared" si="128"/>
        <v/>
      </c>
      <c r="O926" s="9" t="str">
        <f t="shared" si="129"/>
        <v/>
      </c>
      <c r="P926" s="9" t="str">
        <f t="shared" si="130"/>
        <v/>
      </c>
      <c r="R926" s="9">
        <v>918</v>
      </c>
      <c r="T926" s="9" t="str">
        <f t="shared" si="131"/>
        <v/>
      </c>
      <c r="V926" s="9" t="str">
        <f t="shared" si="132"/>
        <v/>
      </c>
      <c r="X926" s="9" t="str">
        <f>IF(COUNTIF('Required Materials'!$BE$4:$CH$43, $B926)&gt;0, $B926, "")</f>
        <v/>
      </c>
      <c r="Y926" s="9" t="str">
        <f t="shared" si="133"/>
        <v/>
      </c>
      <c r="Z926" s="9" t="str">
        <f t="shared" si="134"/>
        <v/>
      </c>
    </row>
    <row r="927" spans="1:26" x14ac:dyDescent="0.25">
      <c r="A927" s="24"/>
      <c r="B927" s="135"/>
      <c r="C927" s="136"/>
      <c r="D927" s="137"/>
      <c r="E927" s="138"/>
      <c r="F927" s="139"/>
      <c r="G927" s="140"/>
      <c r="H927" s="141"/>
      <c r="I927" s="118"/>
      <c r="J927" s="150" t="str">
        <f t="shared" si="126"/>
        <v/>
      </c>
      <c r="K927" s="24"/>
      <c r="M927" s="11" t="b">
        <f t="shared" si="127"/>
        <v>0</v>
      </c>
      <c r="N927" s="9" t="str">
        <f t="shared" si="128"/>
        <v/>
      </c>
      <c r="O927" s="9" t="str">
        <f t="shared" si="129"/>
        <v/>
      </c>
      <c r="P927" s="9" t="str">
        <f t="shared" si="130"/>
        <v/>
      </c>
      <c r="R927" s="9">
        <v>919</v>
      </c>
      <c r="T927" s="9" t="str">
        <f t="shared" si="131"/>
        <v/>
      </c>
      <c r="V927" s="9" t="str">
        <f t="shared" si="132"/>
        <v/>
      </c>
      <c r="X927" s="9" t="str">
        <f>IF(COUNTIF('Required Materials'!$BE$4:$CH$43, $B927)&gt;0, $B927, "")</f>
        <v/>
      </c>
      <c r="Y927" s="9" t="str">
        <f t="shared" si="133"/>
        <v/>
      </c>
      <c r="Z927" s="9" t="str">
        <f t="shared" si="134"/>
        <v/>
      </c>
    </row>
    <row r="928" spans="1:26" x14ac:dyDescent="0.25">
      <c r="A928" s="24"/>
      <c r="B928" s="135"/>
      <c r="C928" s="136"/>
      <c r="D928" s="137"/>
      <c r="E928" s="138"/>
      <c r="F928" s="139"/>
      <c r="G928" s="140"/>
      <c r="H928" s="141"/>
      <c r="I928" s="118"/>
      <c r="J928" s="150" t="str">
        <f t="shared" si="126"/>
        <v/>
      </c>
      <c r="K928" s="24"/>
      <c r="M928" s="11" t="b">
        <f t="shared" si="127"/>
        <v>0</v>
      </c>
      <c r="N928" s="9" t="str">
        <f t="shared" si="128"/>
        <v/>
      </c>
      <c r="O928" s="9" t="str">
        <f t="shared" si="129"/>
        <v/>
      </c>
      <c r="P928" s="9" t="str">
        <f t="shared" si="130"/>
        <v/>
      </c>
      <c r="R928" s="9">
        <v>920</v>
      </c>
      <c r="T928" s="9" t="str">
        <f t="shared" si="131"/>
        <v/>
      </c>
      <c r="V928" s="9" t="str">
        <f t="shared" si="132"/>
        <v/>
      </c>
      <c r="X928" s="9" t="str">
        <f>IF(COUNTIF('Required Materials'!$BE$4:$CH$43, $B928)&gt;0, $B928, "")</f>
        <v/>
      </c>
      <c r="Y928" s="9" t="str">
        <f t="shared" si="133"/>
        <v/>
      </c>
      <c r="Z928" s="9" t="str">
        <f t="shared" si="134"/>
        <v/>
      </c>
    </row>
    <row r="929" spans="1:26" x14ac:dyDescent="0.25">
      <c r="A929" s="24"/>
      <c r="B929" s="135"/>
      <c r="C929" s="136"/>
      <c r="D929" s="137"/>
      <c r="E929" s="138"/>
      <c r="F929" s="139"/>
      <c r="G929" s="140"/>
      <c r="H929" s="141"/>
      <c r="I929" s="118"/>
      <c r="J929" s="150" t="str">
        <f t="shared" si="126"/>
        <v/>
      </c>
      <c r="K929" s="24"/>
      <c r="M929" s="11" t="b">
        <f t="shared" si="127"/>
        <v>0</v>
      </c>
      <c r="N929" s="9" t="str">
        <f t="shared" si="128"/>
        <v/>
      </c>
      <c r="O929" s="9" t="str">
        <f t="shared" si="129"/>
        <v/>
      </c>
      <c r="P929" s="9" t="str">
        <f t="shared" si="130"/>
        <v/>
      </c>
      <c r="R929" s="9">
        <v>921</v>
      </c>
      <c r="T929" s="9" t="str">
        <f t="shared" si="131"/>
        <v/>
      </c>
      <c r="V929" s="9" t="str">
        <f t="shared" si="132"/>
        <v/>
      </c>
      <c r="X929" s="9" t="str">
        <f>IF(COUNTIF('Required Materials'!$BE$4:$CH$43, $B929)&gt;0, $B929, "")</f>
        <v/>
      </c>
      <c r="Y929" s="9" t="str">
        <f t="shared" si="133"/>
        <v/>
      </c>
      <c r="Z929" s="9" t="str">
        <f t="shared" si="134"/>
        <v/>
      </c>
    </row>
    <row r="930" spans="1:26" x14ac:dyDescent="0.25">
      <c r="A930" s="24"/>
      <c r="B930" s="135"/>
      <c r="C930" s="136"/>
      <c r="D930" s="137"/>
      <c r="E930" s="138"/>
      <c r="F930" s="139"/>
      <c r="G930" s="140"/>
      <c r="H930" s="141"/>
      <c r="I930" s="118"/>
      <c r="J930" s="150" t="str">
        <f t="shared" si="126"/>
        <v/>
      </c>
      <c r="K930" s="24"/>
      <c r="M930" s="11" t="b">
        <f t="shared" si="127"/>
        <v>0</v>
      </c>
      <c r="N930" s="9" t="str">
        <f t="shared" si="128"/>
        <v/>
      </c>
      <c r="O930" s="9" t="str">
        <f t="shared" si="129"/>
        <v/>
      </c>
      <c r="P930" s="9" t="str">
        <f t="shared" si="130"/>
        <v/>
      </c>
      <c r="R930" s="9">
        <v>922</v>
      </c>
      <c r="T930" s="9" t="str">
        <f t="shared" si="131"/>
        <v/>
      </c>
      <c r="V930" s="9" t="str">
        <f t="shared" si="132"/>
        <v/>
      </c>
      <c r="X930" s="9" t="str">
        <f>IF(COUNTIF('Required Materials'!$BE$4:$CH$43, $B930)&gt;0, $B930, "")</f>
        <v/>
      </c>
      <c r="Y930" s="9" t="str">
        <f t="shared" si="133"/>
        <v/>
      </c>
      <c r="Z930" s="9" t="str">
        <f t="shared" si="134"/>
        <v/>
      </c>
    </row>
    <row r="931" spans="1:26" x14ac:dyDescent="0.25">
      <c r="A931" s="24"/>
      <c r="B931" s="135"/>
      <c r="C931" s="136"/>
      <c r="D931" s="137"/>
      <c r="E931" s="138"/>
      <c r="F931" s="139"/>
      <c r="G931" s="140"/>
      <c r="H931" s="141"/>
      <c r="I931" s="118"/>
      <c r="J931" s="150" t="str">
        <f t="shared" si="126"/>
        <v/>
      </c>
      <c r="K931" s="24"/>
      <c r="M931" s="11" t="b">
        <f t="shared" si="127"/>
        <v>0</v>
      </c>
      <c r="N931" s="9" t="str">
        <f t="shared" si="128"/>
        <v/>
      </c>
      <c r="O931" s="9" t="str">
        <f t="shared" si="129"/>
        <v/>
      </c>
      <c r="P931" s="9" t="str">
        <f t="shared" si="130"/>
        <v/>
      </c>
      <c r="R931" s="9">
        <v>923</v>
      </c>
      <c r="T931" s="9" t="str">
        <f t="shared" si="131"/>
        <v/>
      </c>
      <c r="V931" s="9" t="str">
        <f t="shared" si="132"/>
        <v/>
      </c>
      <c r="X931" s="9" t="str">
        <f>IF(COUNTIF('Required Materials'!$BE$4:$CH$43, $B931)&gt;0, $B931, "")</f>
        <v/>
      </c>
      <c r="Y931" s="9" t="str">
        <f t="shared" si="133"/>
        <v/>
      </c>
      <c r="Z931" s="9" t="str">
        <f t="shared" si="134"/>
        <v/>
      </c>
    </row>
    <row r="932" spans="1:26" x14ac:dyDescent="0.25">
      <c r="A932" s="24"/>
      <c r="B932" s="135"/>
      <c r="C932" s="136"/>
      <c r="D932" s="137"/>
      <c r="E932" s="138"/>
      <c r="F932" s="139"/>
      <c r="G932" s="140"/>
      <c r="H932" s="141"/>
      <c r="I932" s="118"/>
      <c r="J932" s="150" t="str">
        <f t="shared" si="126"/>
        <v/>
      </c>
      <c r="K932" s="24"/>
      <c r="M932" s="11" t="b">
        <f t="shared" si="127"/>
        <v>0</v>
      </c>
      <c r="N932" s="9" t="str">
        <f t="shared" si="128"/>
        <v/>
      </c>
      <c r="O932" s="9" t="str">
        <f t="shared" si="129"/>
        <v/>
      </c>
      <c r="P932" s="9" t="str">
        <f t="shared" si="130"/>
        <v/>
      </c>
      <c r="R932" s="9">
        <v>924</v>
      </c>
      <c r="T932" s="9" t="str">
        <f t="shared" si="131"/>
        <v/>
      </c>
      <c r="V932" s="9" t="str">
        <f t="shared" si="132"/>
        <v/>
      </c>
      <c r="X932" s="9" t="str">
        <f>IF(COUNTIF('Required Materials'!$BE$4:$CH$43, $B932)&gt;0, $B932, "")</f>
        <v/>
      </c>
      <c r="Y932" s="9" t="str">
        <f t="shared" si="133"/>
        <v/>
      </c>
      <c r="Z932" s="9" t="str">
        <f t="shared" si="134"/>
        <v/>
      </c>
    </row>
    <row r="933" spans="1:26" x14ac:dyDescent="0.25">
      <c r="A933" s="24"/>
      <c r="B933" s="135"/>
      <c r="C933" s="136"/>
      <c r="D933" s="137"/>
      <c r="E933" s="138"/>
      <c r="F933" s="139"/>
      <c r="G933" s="140"/>
      <c r="H933" s="141"/>
      <c r="I933" s="118"/>
      <c r="J933" s="150" t="str">
        <f t="shared" si="126"/>
        <v/>
      </c>
      <c r="K933" s="24"/>
      <c r="M933" s="11" t="b">
        <f t="shared" si="127"/>
        <v>0</v>
      </c>
      <c r="N933" s="9" t="str">
        <f t="shared" si="128"/>
        <v/>
      </c>
      <c r="O933" s="9" t="str">
        <f t="shared" si="129"/>
        <v/>
      </c>
      <c r="P933" s="9" t="str">
        <f t="shared" si="130"/>
        <v/>
      </c>
      <c r="R933" s="9">
        <v>925</v>
      </c>
      <c r="T933" s="9" t="str">
        <f t="shared" si="131"/>
        <v/>
      </c>
      <c r="V933" s="9" t="str">
        <f t="shared" si="132"/>
        <v/>
      </c>
      <c r="X933" s="9" t="str">
        <f>IF(COUNTIF('Required Materials'!$BE$4:$CH$43, $B933)&gt;0, $B933, "")</f>
        <v/>
      </c>
      <c r="Y933" s="9" t="str">
        <f t="shared" si="133"/>
        <v/>
      </c>
      <c r="Z933" s="9" t="str">
        <f t="shared" si="134"/>
        <v/>
      </c>
    </row>
    <row r="934" spans="1:26" x14ac:dyDescent="0.25">
      <c r="A934" s="24"/>
      <c r="B934" s="135"/>
      <c r="C934" s="136"/>
      <c r="D934" s="137"/>
      <c r="E934" s="138"/>
      <c r="F934" s="139"/>
      <c r="G934" s="140"/>
      <c r="H934" s="141"/>
      <c r="I934" s="118"/>
      <c r="J934" s="150" t="str">
        <f t="shared" si="126"/>
        <v/>
      </c>
      <c r="K934" s="24"/>
      <c r="M934" s="11" t="b">
        <f t="shared" si="127"/>
        <v>0</v>
      </c>
      <c r="N934" s="9" t="str">
        <f t="shared" si="128"/>
        <v/>
      </c>
      <c r="O934" s="9" t="str">
        <f t="shared" si="129"/>
        <v/>
      </c>
      <c r="P934" s="9" t="str">
        <f t="shared" si="130"/>
        <v/>
      </c>
      <c r="R934" s="9">
        <v>926</v>
      </c>
      <c r="T934" s="9" t="str">
        <f t="shared" si="131"/>
        <v/>
      </c>
      <c r="V934" s="9" t="str">
        <f t="shared" si="132"/>
        <v/>
      </c>
      <c r="X934" s="9" t="str">
        <f>IF(COUNTIF('Required Materials'!$BE$4:$CH$43, $B934)&gt;0, $B934, "")</f>
        <v/>
      </c>
      <c r="Y934" s="9" t="str">
        <f t="shared" si="133"/>
        <v/>
      </c>
      <c r="Z934" s="9" t="str">
        <f t="shared" si="134"/>
        <v/>
      </c>
    </row>
    <row r="935" spans="1:26" x14ac:dyDescent="0.25">
      <c r="A935" s="24"/>
      <c r="B935" s="135"/>
      <c r="C935" s="136"/>
      <c r="D935" s="137"/>
      <c r="E935" s="138"/>
      <c r="F935" s="139"/>
      <c r="G935" s="140"/>
      <c r="H935" s="141"/>
      <c r="I935" s="118"/>
      <c r="J935" s="150" t="str">
        <f t="shared" si="126"/>
        <v/>
      </c>
      <c r="K935" s="24"/>
      <c r="M935" s="11" t="b">
        <f t="shared" si="127"/>
        <v>0</v>
      </c>
      <c r="N935" s="9" t="str">
        <f t="shared" si="128"/>
        <v/>
      </c>
      <c r="O935" s="9" t="str">
        <f t="shared" si="129"/>
        <v/>
      </c>
      <c r="P935" s="9" t="str">
        <f t="shared" si="130"/>
        <v/>
      </c>
      <c r="R935" s="9">
        <v>927</v>
      </c>
      <c r="T935" s="9" t="str">
        <f t="shared" si="131"/>
        <v/>
      </c>
      <c r="V935" s="9" t="str">
        <f t="shared" si="132"/>
        <v/>
      </c>
      <c r="X935" s="9" t="str">
        <f>IF(COUNTIF('Required Materials'!$BE$4:$CH$43, $B935)&gt;0, $B935, "")</f>
        <v/>
      </c>
      <c r="Y935" s="9" t="str">
        <f t="shared" si="133"/>
        <v/>
      </c>
      <c r="Z935" s="9" t="str">
        <f t="shared" si="134"/>
        <v/>
      </c>
    </row>
    <row r="936" spans="1:26" x14ac:dyDescent="0.25">
      <c r="A936" s="24"/>
      <c r="B936" s="135"/>
      <c r="C936" s="136"/>
      <c r="D936" s="137"/>
      <c r="E936" s="138"/>
      <c r="F936" s="139"/>
      <c r="G936" s="140"/>
      <c r="H936" s="141"/>
      <c r="I936" s="118"/>
      <c r="J936" s="150" t="str">
        <f t="shared" si="126"/>
        <v/>
      </c>
      <c r="K936" s="24"/>
      <c r="M936" s="11" t="b">
        <f t="shared" si="127"/>
        <v>0</v>
      </c>
      <c r="N936" s="9" t="str">
        <f t="shared" si="128"/>
        <v/>
      </c>
      <c r="O936" s="9" t="str">
        <f t="shared" si="129"/>
        <v/>
      </c>
      <c r="P936" s="9" t="str">
        <f t="shared" si="130"/>
        <v/>
      </c>
      <c r="R936" s="9">
        <v>928</v>
      </c>
      <c r="T936" s="9" t="str">
        <f t="shared" si="131"/>
        <v/>
      </c>
      <c r="V936" s="9" t="str">
        <f t="shared" si="132"/>
        <v/>
      </c>
      <c r="X936" s="9" t="str">
        <f>IF(COUNTIF('Required Materials'!$BE$4:$CH$43, $B936)&gt;0, $B936, "")</f>
        <v/>
      </c>
      <c r="Y936" s="9" t="str">
        <f t="shared" si="133"/>
        <v/>
      </c>
      <c r="Z936" s="9" t="str">
        <f t="shared" si="134"/>
        <v/>
      </c>
    </row>
    <row r="937" spans="1:26" x14ac:dyDescent="0.25">
      <c r="A937" s="24"/>
      <c r="B937" s="135"/>
      <c r="C937" s="136"/>
      <c r="D937" s="137"/>
      <c r="E937" s="138"/>
      <c r="F937" s="139"/>
      <c r="G937" s="140"/>
      <c r="H937" s="141"/>
      <c r="I937" s="118"/>
      <c r="J937" s="150" t="str">
        <f t="shared" si="126"/>
        <v/>
      </c>
      <c r="K937" s="24"/>
      <c r="M937" s="11" t="b">
        <f t="shared" si="127"/>
        <v>0</v>
      </c>
      <c r="N937" s="9" t="str">
        <f t="shared" si="128"/>
        <v/>
      </c>
      <c r="O937" s="9" t="str">
        <f t="shared" si="129"/>
        <v/>
      </c>
      <c r="P937" s="9" t="str">
        <f t="shared" si="130"/>
        <v/>
      </c>
      <c r="R937" s="9">
        <v>929</v>
      </c>
      <c r="T937" s="9" t="str">
        <f t="shared" si="131"/>
        <v/>
      </c>
      <c r="V937" s="9" t="str">
        <f t="shared" si="132"/>
        <v/>
      </c>
      <c r="X937" s="9" t="str">
        <f>IF(COUNTIF('Required Materials'!$BE$4:$CH$43, $B937)&gt;0, $B937, "")</f>
        <v/>
      </c>
      <c r="Y937" s="9" t="str">
        <f t="shared" si="133"/>
        <v/>
      </c>
      <c r="Z937" s="9" t="str">
        <f t="shared" si="134"/>
        <v/>
      </c>
    </row>
    <row r="938" spans="1:26" x14ac:dyDescent="0.25">
      <c r="A938" s="24"/>
      <c r="B938" s="135"/>
      <c r="C938" s="136"/>
      <c r="D938" s="137"/>
      <c r="E938" s="138"/>
      <c r="F938" s="139"/>
      <c r="G938" s="140"/>
      <c r="H938" s="141"/>
      <c r="I938" s="118"/>
      <c r="J938" s="150" t="str">
        <f t="shared" si="126"/>
        <v/>
      </c>
      <c r="K938" s="24"/>
      <c r="M938" s="11" t="b">
        <f t="shared" si="127"/>
        <v>0</v>
      </c>
      <c r="N938" s="9" t="str">
        <f t="shared" si="128"/>
        <v/>
      </c>
      <c r="O938" s="9" t="str">
        <f t="shared" si="129"/>
        <v/>
      </c>
      <c r="P938" s="9" t="str">
        <f t="shared" si="130"/>
        <v/>
      </c>
      <c r="R938" s="9">
        <v>930</v>
      </c>
      <c r="T938" s="9" t="str">
        <f t="shared" si="131"/>
        <v/>
      </c>
      <c r="V938" s="9" t="str">
        <f t="shared" si="132"/>
        <v/>
      </c>
      <c r="X938" s="9" t="str">
        <f>IF(COUNTIF('Required Materials'!$BE$4:$CH$43, $B938)&gt;0, $B938, "")</f>
        <v/>
      </c>
      <c r="Y938" s="9" t="str">
        <f t="shared" si="133"/>
        <v/>
      </c>
      <c r="Z938" s="9" t="str">
        <f t="shared" si="134"/>
        <v/>
      </c>
    </row>
    <row r="939" spans="1:26" x14ac:dyDescent="0.25">
      <c r="A939" s="24"/>
      <c r="B939" s="135"/>
      <c r="C939" s="136"/>
      <c r="D939" s="137"/>
      <c r="E939" s="138"/>
      <c r="F939" s="139"/>
      <c r="G939" s="140"/>
      <c r="H939" s="141"/>
      <c r="I939" s="118"/>
      <c r="J939" s="150" t="str">
        <f t="shared" si="126"/>
        <v/>
      </c>
      <c r="K939" s="24"/>
      <c r="M939" s="11" t="b">
        <f t="shared" si="127"/>
        <v>0</v>
      </c>
      <c r="N939" s="9" t="str">
        <f t="shared" si="128"/>
        <v/>
      </c>
      <c r="O939" s="9" t="str">
        <f t="shared" si="129"/>
        <v/>
      </c>
      <c r="P939" s="9" t="str">
        <f t="shared" si="130"/>
        <v/>
      </c>
      <c r="R939" s="9">
        <v>931</v>
      </c>
      <c r="T939" s="9" t="str">
        <f t="shared" si="131"/>
        <v/>
      </c>
      <c r="V939" s="9" t="str">
        <f t="shared" si="132"/>
        <v/>
      </c>
      <c r="X939" s="9" t="str">
        <f>IF(COUNTIF('Required Materials'!$BE$4:$CH$43, $B939)&gt;0, $B939, "")</f>
        <v/>
      </c>
      <c r="Y939" s="9" t="str">
        <f t="shared" si="133"/>
        <v/>
      </c>
      <c r="Z939" s="9" t="str">
        <f t="shared" si="134"/>
        <v/>
      </c>
    </row>
    <row r="940" spans="1:26" x14ac:dyDescent="0.25">
      <c r="A940" s="24"/>
      <c r="B940" s="135"/>
      <c r="C940" s="136"/>
      <c r="D940" s="137"/>
      <c r="E940" s="138"/>
      <c r="F940" s="139"/>
      <c r="G940" s="140"/>
      <c r="H940" s="141"/>
      <c r="I940" s="118"/>
      <c r="J940" s="150" t="str">
        <f t="shared" si="126"/>
        <v/>
      </c>
      <c r="K940" s="24"/>
      <c r="M940" s="11" t="b">
        <f t="shared" si="127"/>
        <v>0</v>
      </c>
      <c r="N940" s="9" t="str">
        <f t="shared" si="128"/>
        <v/>
      </c>
      <c r="O940" s="9" t="str">
        <f t="shared" si="129"/>
        <v/>
      </c>
      <c r="P940" s="9" t="str">
        <f t="shared" si="130"/>
        <v/>
      </c>
      <c r="R940" s="9">
        <v>932</v>
      </c>
      <c r="T940" s="9" t="str">
        <f t="shared" si="131"/>
        <v/>
      </c>
      <c r="V940" s="9" t="str">
        <f t="shared" si="132"/>
        <v/>
      </c>
      <c r="X940" s="9" t="str">
        <f>IF(COUNTIF('Required Materials'!$BE$4:$CH$43, $B940)&gt;0, $B940, "")</f>
        <v/>
      </c>
      <c r="Y940" s="9" t="str">
        <f t="shared" si="133"/>
        <v/>
      </c>
      <c r="Z940" s="9" t="str">
        <f t="shared" si="134"/>
        <v/>
      </c>
    </row>
    <row r="941" spans="1:26" x14ac:dyDescent="0.25">
      <c r="A941" s="24"/>
      <c r="B941" s="135"/>
      <c r="C941" s="136"/>
      <c r="D941" s="137"/>
      <c r="E941" s="138"/>
      <c r="F941" s="139"/>
      <c r="G941" s="140"/>
      <c r="H941" s="141"/>
      <c r="I941" s="118"/>
      <c r="J941" s="150" t="str">
        <f t="shared" si="126"/>
        <v/>
      </c>
      <c r="K941" s="24"/>
      <c r="M941" s="11" t="b">
        <f t="shared" si="127"/>
        <v>0</v>
      </c>
      <c r="N941" s="9" t="str">
        <f t="shared" si="128"/>
        <v/>
      </c>
      <c r="O941" s="9" t="str">
        <f t="shared" si="129"/>
        <v/>
      </c>
      <c r="P941" s="9" t="str">
        <f t="shared" si="130"/>
        <v/>
      </c>
      <c r="R941" s="9">
        <v>933</v>
      </c>
      <c r="T941" s="9" t="str">
        <f t="shared" si="131"/>
        <v/>
      </c>
      <c r="V941" s="9" t="str">
        <f t="shared" si="132"/>
        <v/>
      </c>
      <c r="X941" s="9" t="str">
        <f>IF(COUNTIF('Required Materials'!$BE$4:$CH$43, $B941)&gt;0, $B941, "")</f>
        <v/>
      </c>
      <c r="Y941" s="9" t="str">
        <f t="shared" si="133"/>
        <v/>
      </c>
      <c r="Z941" s="9" t="str">
        <f t="shared" si="134"/>
        <v/>
      </c>
    </row>
    <row r="942" spans="1:26" x14ac:dyDescent="0.25">
      <c r="A942" s="24"/>
      <c r="B942" s="135"/>
      <c r="C942" s="136"/>
      <c r="D942" s="137"/>
      <c r="E942" s="138"/>
      <c r="F942" s="139"/>
      <c r="G942" s="140"/>
      <c r="H942" s="141"/>
      <c r="I942" s="118"/>
      <c r="J942" s="150" t="str">
        <f t="shared" si="126"/>
        <v/>
      </c>
      <c r="K942" s="24"/>
      <c r="M942" s="11" t="b">
        <f t="shared" si="127"/>
        <v>0</v>
      </c>
      <c r="N942" s="9" t="str">
        <f t="shared" si="128"/>
        <v/>
      </c>
      <c r="O942" s="9" t="str">
        <f t="shared" si="129"/>
        <v/>
      </c>
      <c r="P942" s="9" t="str">
        <f t="shared" si="130"/>
        <v/>
      </c>
      <c r="R942" s="9">
        <v>934</v>
      </c>
      <c r="T942" s="9" t="str">
        <f t="shared" si="131"/>
        <v/>
      </c>
      <c r="V942" s="9" t="str">
        <f t="shared" si="132"/>
        <v/>
      </c>
      <c r="X942" s="9" t="str">
        <f>IF(COUNTIF('Required Materials'!$BE$4:$CH$43, $B942)&gt;0, $B942, "")</f>
        <v/>
      </c>
      <c r="Y942" s="9" t="str">
        <f t="shared" si="133"/>
        <v/>
      </c>
      <c r="Z942" s="9" t="str">
        <f t="shared" si="134"/>
        <v/>
      </c>
    </row>
    <row r="943" spans="1:26" x14ac:dyDescent="0.25">
      <c r="A943" s="24"/>
      <c r="B943" s="135"/>
      <c r="C943" s="136"/>
      <c r="D943" s="137"/>
      <c r="E943" s="138"/>
      <c r="F943" s="139"/>
      <c r="G943" s="140"/>
      <c r="H943" s="141"/>
      <c r="I943" s="118"/>
      <c r="J943" s="150" t="str">
        <f t="shared" si="126"/>
        <v/>
      </c>
      <c r="K943" s="24"/>
      <c r="M943" s="11" t="b">
        <f t="shared" si="127"/>
        <v>0</v>
      </c>
      <c r="N943" s="9" t="str">
        <f t="shared" si="128"/>
        <v/>
      </c>
      <c r="O943" s="9" t="str">
        <f t="shared" si="129"/>
        <v/>
      </c>
      <c r="P943" s="9" t="str">
        <f t="shared" si="130"/>
        <v/>
      </c>
      <c r="R943" s="9">
        <v>935</v>
      </c>
      <c r="T943" s="9" t="str">
        <f t="shared" si="131"/>
        <v/>
      </c>
      <c r="V943" s="9" t="str">
        <f t="shared" si="132"/>
        <v/>
      </c>
      <c r="X943" s="9" t="str">
        <f>IF(COUNTIF('Required Materials'!$BE$4:$CH$43, $B943)&gt;0, $B943, "")</f>
        <v/>
      </c>
      <c r="Y943" s="9" t="str">
        <f t="shared" si="133"/>
        <v/>
      </c>
      <c r="Z943" s="9" t="str">
        <f t="shared" si="134"/>
        <v/>
      </c>
    </row>
    <row r="944" spans="1:26" x14ac:dyDescent="0.25">
      <c r="A944" s="24"/>
      <c r="B944" s="135"/>
      <c r="C944" s="136"/>
      <c r="D944" s="137"/>
      <c r="E944" s="138"/>
      <c r="F944" s="139"/>
      <c r="G944" s="140"/>
      <c r="H944" s="141"/>
      <c r="I944" s="118"/>
      <c r="J944" s="150" t="str">
        <f t="shared" si="126"/>
        <v/>
      </c>
      <c r="K944" s="24"/>
      <c r="M944" s="11" t="b">
        <f t="shared" si="127"/>
        <v>0</v>
      </c>
      <c r="N944" s="9" t="str">
        <f t="shared" si="128"/>
        <v/>
      </c>
      <c r="O944" s="9" t="str">
        <f t="shared" si="129"/>
        <v/>
      </c>
      <c r="P944" s="9" t="str">
        <f t="shared" si="130"/>
        <v/>
      </c>
      <c r="R944" s="9">
        <v>936</v>
      </c>
      <c r="T944" s="9" t="str">
        <f t="shared" si="131"/>
        <v/>
      </c>
      <c r="V944" s="9" t="str">
        <f t="shared" si="132"/>
        <v/>
      </c>
      <c r="X944" s="9" t="str">
        <f>IF(COUNTIF('Required Materials'!$BE$4:$CH$43, $B944)&gt;0, $B944, "")</f>
        <v/>
      </c>
      <c r="Y944" s="9" t="str">
        <f t="shared" si="133"/>
        <v/>
      </c>
      <c r="Z944" s="9" t="str">
        <f t="shared" si="134"/>
        <v/>
      </c>
    </row>
    <row r="945" spans="1:26" x14ac:dyDescent="0.25">
      <c r="A945" s="24"/>
      <c r="B945" s="135"/>
      <c r="C945" s="136"/>
      <c r="D945" s="137"/>
      <c r="E945" s="138"/>
      <c r="F945" s="139"/>
      <c r="G945" s="140"/>
      <c r="H945" s="141"/>
      <c r="I945" s="118"/>
      <c r="J945" s="150" t="str">
        <f t="shared" si="126"/>
        <v/>
      </c>
      <c r="K945" s="24"/>
      <c r="M945" s="11" t="b">
        <f t="shared" si="127"/>
        <v>0</v>
      </c>
      <c r="N945" s="9" t="str">
        <f t="shared" si="128"/>
        <v/>
      </c>
      <c r="O945" s="9" t="str">
        <f t="shared" si="129"/>
        <v/>
      </c>
      <c r="P945" s="9" t="str">
        <f t="shared" si="130"/>
        <v/>
      </c>
      <c r="R945" s="9">
        <v>937</v>
      </c>
      <c r="T945" s="9" t="str">
        <f t="shared" si="131"/>
        <v/>
      </c>
      <c r="V945" s="9" t="str">
        <f t="shared" si="132"/>
        <v/>
      </c>
      <c r="X945" s="9" t="str">
        <f>IF(COUNTIF('Required Materials'!$BE$4:$CH$43, $B945)&gt;0, $B945, "")</f>
        <v/>
      </c>
      <c r="Y945" s="9" t="str">
        <f t="shared" si="133"/>
        <v/>
      </c>
      <c r="Z945" s="9" t="str">
        <f t="shared" si="134"/>
        <v/>
      </c>
    </row>
    <row r="946" spans="1:26" x14ac:dyDescent="0.25">
      <c r="A946" s="24"/>
      <c r="B946" s="135"/>
      <c r="C946" s="136"/>
      <c r="D946" s="137"/>
      <c r="E946" s="138"/>
      <c r="F946" s="139"/>
      <c r="G946" s="140"/>
      <c r="H946" s="141"/>
      <c r="I946" s="118"/>
      <c r="J946" s="150" t="str">
        <f t="shared" si="126"/>
        <v/>
      </c>
      <c r="K946" s="24"/>
      <c r="M946" s="11" t="b">
        <f t="shared" si="127"/>
        <v>0</v>
      </c>
      <c r="N946" s="9" t="str">
        <f t="shared" si="128"/>
        <v/>
      </c>
      <c r="O946" s="9" t="str">
        <f t="shared" si="129"/>
        <v/>
      </c>
      <c r="P946" s="9" t="str">
        <f t="shared" si="130"/>
        <v/>
      </c>
      <c r="R946" s="9">
        <v>938</v>
      </c>
      <c r="T946" s="9" t="str">
        <f t="shared" si="131"/>
        <v/>
      </c>
      <c r="V946" s="9" t="str">
        <f t="shared" si="132"/>
        <v/>
      </c>
      <c r="X946" s="9" t="str">
        <f>IF(COUNTIF('Required Materials'!$BE$4:$CH$43, $B946)&gt;0, $B946, "")</f>
        <v/>
      </c>
      <c r="Y946" s="9" t="str">
        <f t="shared" si="133"/>
        <v/>
      </c>
      <c r="Z946" s="9" t="str">
        <f t="shared" si="134"/>
        <v/>
      </c>
    </row>
    <row r="947" spans="1:26" x14ac:dyDescent="0.25">
      <c r="A947" s="24"/>
      <c r="B947" s="135"/>
      <c r="C947" s="136"/>
      <c r="D947" s="137"/>
      <c r="E947" s="138"/>
      <c r="F947" s="139"/>
      <c r="G947" s="140"/>
      <c r="H947" s="141"/>
      <c r="I947" s="118"/>
      <c r="J947" s="150" t="str">
        <f t="shared" si="126"/>
        <v/>
      </c>
      <c r="K947" s="24"/>
      <c r="M947" s="11" t="b">
        <f t="shared" si="127"/>
        <v>0</v>
      </c>
      <c r="N947" s="9" t="str">
        <f t="shared" si="128"/>
        <v/>
      </c>
      <c r="O947" s="9" t="str">
        <f t="shared" si="129"/>
        <v/>
      </c>
      <c r="P947" s="9" t="str">
        <f t="shared" si="130"/>
        <v/>
      </c>
      <c r="R947" s="9">
        <v>939</v>
      </c>
      <c r="T947" s="9" t="str">
        <f t="shared" si="131"/>
        <v/>
      </c>
      <c r="V947" s="9" t="str">
        <f t="shared" si="132"/>
        <v/>
      </c>
      <c r="X947" s="9" t="str">
        <f>IF(COUNTIF('Required Materials'!$BE$4:$CH$43, $B947)&gt;0, $B947, "")</f>
        <v/>
      </c>
      <c r="Y947" s="9" t="str">
        <f t="shared" si="133"/>
        <v/>
      </c>
      <c r="Z947" s="9" t="str">
        <f t="shared" si="134"/>
        <v/>
      </c>
    </row>
    <row r="948" spans="1:26" x14ac:dyDescent="0.25">
      <c r="A948" s="24"/>
      <c r="B948" s="135"/>
      <c r="C948" s="136"/>
      <c r="D948" s="137"/>
      <c r="E948" s="138"/>
      <c r="F948" s="139"/>
      <c r="G948" s="140"/>
      <c r="H948" s="141"/>
      <c r="I948" s="118"/>
      <c r="J948" s="150" t="str">
        <f t="shared" si="126"/>
        <v/>
      </c>
      <c r="K948" s="24"/>
      <c r="M948" s="11" t="b">
        <f t="shared" si="127"/>
        <v>0</v>
      </c>
      <c r="N948" s="9" t="str">
        <f t="shared" si="128"/>
        <v/>
      </c>
      <c r="O948" s="9" t="str">
        <f t="shared" si="129"/>
        <v/>
      </c>
      <c r="P948" s="9" t="str">
        <f t="shared" si="130"/>
        <v/>
      </c>
      <c r="R948" s="9">
        <v>940</v>
      </c>
      <c r="T948" s="9" t="str">
        <f t="shared" si="131"/>
        <v/>
      </c>
      <c r="V948" s="9" t="str">
        <f t="shared" si="132"/>
        <v/>
      </c>
      <c r="X948" s="9" t="str">
        <f>IF(COUNTIF('Required Materials'!$BE$4:$CH$43, $B948)&gt;0, $B948, "")</f>
        <v/>
      </c>
      <c r="Y948" s="9" t="str">
        <f t="shared" si="133"/>
        <v/>
      </c>
      <c r="Z948" s="9" t="str">
        <f t="shared" si="134"/>
        <v/>
      </c>
    </row>
    <row r="949" spans="1:26" x14ac:dyDescent="0.25">
      <c r="A949" s="24"/>
      <c r="B949" s="135"/>
      <c r="C949" s="136"/>
      <c r="D949" s="137"/>
      <c r="E949" s="138"/>
      <c r="F949" s="139"/>
      <c r="G949" s="140"/>
      <c r="H949" s="141"/>
      <c r="I949" s="118"/>
      <c r="J949" s="150" t="str">
        <f t="shared" si="126"/>
        <v/>
      </c>
      <c r="K949" s="24"/>
      <c r="M949" s="11" t="b">
        <f t="shared" si="127"/>
        <v>0</v>
      </c>
      <c r="N949" s="9" t="str">
        <f t="shared" si="128"/>
        <v/>
      </c>
      <c r="O949" s="9" t="str">
        <f t="shared" si="129"/>
        <v/>
      </c>
      <c r="P949" s="9" t="str">
        <f t="shared" si="130"/>
        <v/>
      </c>
      <c r="R949" s="9">
        <v>941</v>
      </c>
      <c r="T949" s="9" t="str">
        <f t="shared" si="131"/>
        <v/>
      </c>
      <c r="V949" s="9" t="str">
        <f t="shared" si="132"/>
        <v/>
      </c>
      <c r="X949" s="9" t="str">
        <f>IF(COUNTIF('Required Materials'!$BE$4:$CH$43, $B949)&gt;0, $B949, "")</f>
        <v/>
      </c>
      <c r="Y949" s="9" t="str">
        <f t="shared" si="133"/>
        <v/>
      </c>
      <c r="Z949" s="9" t="str">
        <f t="shared" si="134"/>
        <v/>
      </c>
    </row>
    <row r="950" spans="1:26" x14ac:dyDescent="0.25">
      <c r="A950" s="24"/>
      <c r="B950" s="135"/>
      <c r="C950" s="136"/>
      <c r="D950" s="137"/>
      <c r="E950" s="138"/>
      <c r="F950" s="139"/>
      <c r="G950" s="140"/>
      <c r="H950" s="141"/>
      <c r="I950" s="118"/>
      <c r="J950" s="150" t="str">
        <f t="shared" si="126"/>
        <v/>
      </c>
      <c r="K950" s="24"/>
      <c r="M950" s="11" t="b">
        <f t="shared" si="127"/>
        <v>0</v>
      </c>
      <c r="N950" s="9" t="str">
        <f t="shared" si="128"/>
        <v/>
      </c>
      <c r="O950" s="9" t="str">
        <f t="shared" si="129"/>
        <v/>
      </c>
      <c r="P950" s="9" t="str">
        <f t="shared" si="130"/>
        <v/>
      </c>
      <c r="R950" s="9">
        <v>942</v>
      </c>
      <c r="T950" s="9" t="str">
        <f t="shared" si="131"/>
        <v/>
      </c>
      <c r="V950" s="9" t="str">
        <f t="shared" si="132"/>
        <v/>
      </c>
      <c r="X950" s="9" t="str">
        <f>IF(COUNTIF('Required Materials'!$BE$4:$CH$43, $B950)&gt;0, $B950, "")</f>
        <v/>
      </c>
      <c r="Y950" s="9" t="str">
        <f t="shared" si="133"/>
        <v/>
      </c>
      <c r="Z950" s="9" t="str">
        <f t="shared" si="134"/>
        <v/>
      </c>
    </row>
    <row r="951" spans="1:26" x14ac:dyDescent="0.25">
      <c r="A951" s="24"/>
      <c r="B951" s="135"/>
      <c r="C951" s="136"/>
      <c r="D951" s="137"/>
      <c r="E951" s="138"/>
      <c r="F951" s="139"/>
      <c r="G951" s="140"/>
      <c r="H951" s="141"/>
      <c r="I951" s="118"/>
      <c r="J951" s="150" t="str">
        <f t="shared" si="126"/>
        <v/>
      </c>
      <c r="K951" s="24"/>
      <c r="M951" s="11" t="b">
        <f t="shared" si="127"/>
        <v>0</v>
      </c>
      <c r="N951" s="9" t="str">
        <f t="shared" si="128"/>
        <v/>
      </c>
      <c r="O951" s="9" t="str">
        <f t="shared" si="129"/>
        <v/>
      </c>
      <c r="P951" s="9" t="str">
        <f t="shared" si="130"/>
        <v/>
      </c>
      <c r="R951" s="9">
        <v>943</v>
      </c>
      <c r="T951" s="9" t="str">
        <f t="shared" si="131"/>
        <v/>
      </c>
      <c r="V951" s="9" t="str">
        <f t="shared" si="132"/>
        <v/>
      </c>
      <c r="X951" s="9" t="str">
        <f>IF(COUNTIF('Required Materials'!$BE$4:$CH$43, $B951)&gt;0, $B951, "")</f>
        <v/>
      </c>
      <c r="Y951" s="9" t="str">
        <f t="shared" si="133"/>
        <v/>
      </c>
      <c r="Z951" s="9" t="str">
        <f t="shared" si="134"/>
        <v/>
      </c>
    </row>
    <row r="952" spans="1:26" x14ac:dyDescent="0.25">
      <c r="A952" s="24"/>
      <c r="B952" s="135"/>
      <c r="C952" s="136"/>
      <c r="D952" s="137"/>
      <c r="E952" s="138"/>
      <c r="F952" s="139"/>
      <c r="G952" s="140"/>
      <c r="H952" s="141"/>
      <c r="I952" s="118"/>
      <c r="J952" s="150" t="str">
        <f t="shared" si="126"/>
        <v/>
      </c>
      <c r="K952" s="24"/>
      <c r="M952" s="11" t="b">
        <f t="shared" si="127"/>
        <v>0</v>
      </c>
      <c r="N952" s="9" t="str">
        <f t="shared" si="128"/>
        <v/>
      </c>
      <c r="O952" s="9" t="str">
        <f t="shared" si="129"/>
        <v/>
      </c>
      <c r="P952" s="9" t="str">
        <f t="shared" si="130"/>
        <v/>
      </c>
      <c r="R952" s="9">
        <v>944</v>
      </c>
      <c r="T952" s="9" t="str">
        <f t="shared" si="131"/>
        <v/>
      </c>
      <c r="V952" s="9" t="str">
        <f t="shared" si="132"/>
        <v/>
      </c>
      <c r="X952" s="9" t="str">
        <f>IF(COUNTIF('Required Materials'!$BE$4:$CH$43, $B952)&gt;0, $B952, "")</f>
        <v/>
      </c>
      <c r="Y952" s="9" t="str">
        <f t="shared" si="133"/>
        <v/>
      </c>
      <c r="Z952" s="9" t="str">
        <f t="shared" si="134"/>
        <v/>
      </c>
    </row>
    <row r="953" spans="1:26" x14ac:dyDescent="0.25">
      <c r="A953" s="24"/>
      <c r="B953" s="135"/>
      <c r="C953" s="136"/>
      <c r="D953" s="137"/>
      <c r="E953" s="138"/>
      <c r="F953" s="139"/>
      <c r="G953" s="140"/>
      <c r="H953" s="141"/>
      <c r="I953" s="118"/>
      <c r="J953" s="150" t="str">
        <f t="shared" si="126"/>
        <v/>
      </c>
      <c r="K953" s="24"/>
      <c r="M953" s="11" t="b">
        <f t="shared" si="127"/>
        <v>0</v>
      </c>
      <c r="N953" s="9" t="str">
        <f t="shared" si="128"/>
        <v/>
      </c>
      <c r="O953" s="9" t="str">
        <f t="shared" si="129"/>
        <v/>
      </c>
      <c r="P953" s="9" t="str">
        <f t="shared" si="130"/>
        <v/>
      </c>
      <c r="R953" s="9">
        <v>945</v>
      </c>
      <c r="T953" s="9" t="str">
        <f t="shared" si="131"/>
        <v/>
      </c>
      <c r="V953" s="9" t="str">
        <f t="shared" si="132"/>
        <v/>
      </c>
      <c r="X953" s="9" t="str">
        <f>IF(COUNTIF('Required Materials'!$BE$4:$CH$43, $B953)&gt;0, $B953, "")</f>
        <v/>
      </c>
      <c r="Y953" s="9" t="str">
        <f t="shared" si="133"/>
        <v/>
      </c>
      <c r="Z953" s="9" t="str">
        <f t="shared" si="134"/>
        <v/>
      </c>
    </row>
    <row r="954" spans="1:26" x14ac:dyDescent="0.25">
      <c r="A954" s="24"/>
      <c r="B954" s="135"/>
      <c r="C954" s="136"/>
      <c r="D954" s="137"/>
      <c r="E954" s="138"/>
      <c r="F954" s="139"/>
      <c r="G954" s="140"/>
      <c r="H954" s="141"/>
      <c r="I954" s="118"/>
      <c r="J954" s="150" t="str">
        <f t="shared" si="126"/>
        <v/>
      </c>
      <c r="K954" s="24"/>
      <c r="M954" s="11" t="b">
        <f t="shared" si="127"/>
        <v>0</v>
      </c>
      <c r="N954" s="9" t="str">
        <f t="shared" si="128"/>
        <v/>
      </c>
      <c r="O954" s="9" t="str">
        <f t="shared" si="129"/>
        <v/>
      </c>
      <c r="P954" s="9" t="str">
        <f t="shared" si="130"/>
        <v/>
      </c>
      <c r="R954" s="9">
        <v>946</v>
      </c>
      <c r="T954" s="9" t="str">
        <f t="shared" si="131"/>
        <v/>
      </c>
      <c r="V954" s="9" t="str">
        <f t="shared" si="132"/>
        <v/>
      </c>
      <c r="X954" s="9" t="str">
        <f>IF(COUNTIF('Required Materials'!$BE$4:$CH$43, $B954)&gt;0, $B954, "")</f>
        <v/>
      </c>
      <c r="Y954" s="9" t="str">
        <f t="shared" si="133"/>
        <v/>
      </c>
      <c r="Z954" s="9" t="str">
        <f t="shared" si="134"/>
        <v/>
      </c>
    </row>
    <row r="955" spans="1:26" x14ac:dyDescent="0.25">
      <c r="A955" s="24"/>
      <c r="B955" s="135"/>
      <c r="C955" s="136"/>
      <c r="D955" s="137"/>
      <c r="E955" s="138"/>
      <c r="F955" s="139"/>
      <c r="G955" s="140"/>
      <c r="H955" s="141"/>
      <c r="I955" s="118"/>
      <c r="J955" s="150" t="str">
        <f t="shared" si="126"/>
        <v/>
      </c>
      <c r="K955" s="24"/>
      <c r="M955" s="11" t="b">
        <f t="shared" si="127"/>
        <v>0</v>
      </c>
      <c r="N955" s="9" t="str">
        <f t="shared" si="128"/>
        <v/>
      </c>
      <c r="O955" s="9" t="str">
        <f t="shared" si="129"/>
        <v/>
      </c>
      <c r="P955" s="9" t="str">
        <f t="shared" si="130"/>
        <v/>
      </c>
      <c r="R955" s="9">
        <v>947</v>
      </c>
      <c r="T955" s="9" t="str">
        <f t="shared" si="131"/>
        <v/>
      </c>
      <c r="V955" s="9" t="str">
        <f t="shared" si="132"/>
        <v/>
      </c>
      <c r="X955" s="9" t="str">
        <f>IF(COUNTIF('Required Materials'!$BE$4:$CH$43, $B955)&gt;0, $B955, "")</f>
        <v/>
      </c>
      <c r="Y955" s="9" t="str">
        <f t="shared" si="133"/>
        <v/>
      </c>
      <c r="Z955" s="9" t="str">
        <f t="shared" si="134"/>
        <v/>
      </c>
    </row>
    <row r="956" spans="1:26" x14ac:dyDescent="0.25">
      <c r="A956" s="24"/>
      <c r="B956" s="135"/>
      <c r="C956" s="136"/>
      <c r="D956" s="137"/>
      <c r="E956" s="138"/>
      <c r="F956" s="139"/>
      <c r="G956" s="140"/>
      <c r="H956" s="141"/>
      <c r="I956" s="118"/>
      <c r="J956" s="150" t="str">
        <f t="shared" si="126"/>
        <v/>
      </c>
      <c r="K956" s="24"/>
      <c r="M956" s="11" t="b">
        <f t="shared" si="127"/>
        <v>0</v>
      </c>
      <c r="N956" s="9" t="str">
        <f t="shared" si="128"/>
        <v/>
      </c>
      <c r="O956" s="9" t="str">
        <f t="shared" si="129"/>
        <v/>
      </c>
      <c r="P956" s="9" t="str">
        <f t="shared" si="130"/>
        <v/>
      </c>
      <c r="R956" s="9">
        <v>948</v>
      </c>
      <c r="T956" s="9" t="str">
        <f t="shared" si="131"/>
        <v/>
      </c>
      <c r="V956" s="9" t="str">
        <f t="shared" si="132"/>
        <v/>
      </c>
      <c r="X956" s="9" t="str">
        <f>IF(COUNTIF('Required Materials'!$BE$4:$CH$43, $B956)&gt;0, $B956, "")</f>
        <v/>
      </c>
      <c r="Y956" s="9" t="str">
        <f t="shared" si="133"/>
        <v/>
      </c>
      <c r="Z956" s="9" t="str">
        <f t="shared" si="134"/>
        <v/>
      </c>
    </row>
    <row r="957" spans="1:26" x14ac:dyDescent="0.25">
      <c r="A957" s="24"/>
      <c r="B957" s="135"/>
      <c r="C957" s="136"/>
      <c r="D957" s="137"/>
      <c r="E957" s="138"/>
      <c r="F957" s="139"/>
      <c r="G957" s="140"/>
      <c r="H957" s="141"/>
      <c r="I957" s="118"/>
      <c r="J957" s="150" t="str">
        <f t="shared" si="126"/>
        <v/>
      </c>
      <c r="K957" s="24"/>
      <c r="M957" s="11" t="b">
        <f t="shared" si="127"/>
        <v>0</v>
      </c>
      <c r="N957" s="9" t="str">
        <f t="shared" si="128"/>
        <v/>
      </c>
      <c r="O957" s="9" t="str">
        <f t="shared" si="129"/>
        <v/>
      </c>
      <c r="P957" s="9" t="str">
        <f t="shared" si="130"/>
        <v/>
      </c>
      <c r="R957" s="9">
        <v>949</v>
      </c>
      <c r="T957" s="9" t="str">
        <f t="shared" si="131"/>
        <v/>
      </c>
      <c r="V957" s="9" t="str">
        <f t="shared" si="132"/>
        <v/>
      </c>
      <c r="X957" s="9" t="str">
        <f>IF(COUNTIF('Required Materials'!$BE$4:$CH$43, $B957)&gt;0, $B957, "")</f>
        <v/>
      </c>
      <c r="Y957" s="9" t="str">
        <f t="shared" si="133"/>
        <v/>
      </c>
      <c r="Z957" s="9" t="str">
        <f t="shared" si="134"/>
        <v/>
      </c>
    </row>
    <row r="958" spans="1:26" x14ac:dyDescent="0.25">
      <c r="A958" s="24"/>
      <c r="B958" s="135"/>
      <c r="C958" s="136"/>
      <c r="D958" s="137"/>
      <c r="E958" s="138"/>
      <c r="F958" s="139"/>
      <c r="G958" s="140"/>
      <c r="H958" s="141"/>
      <c r="I958" s="118"/>
      <c r="J958" s="150" t="str">
        <f t="shared" si="126"/>
        <v/>
      </c>
      <c r="K958" s="24"/>
      <c r="M958" s="11" t="b">
        <f t="shared" si="127"/>
        <v>0</v>
      </c>
      <c r="N958" s="9" t="str">
        <f t="shared" si="128"/>
        <v/>
      </c>
      <c r="O958" s="9" t="str">
        <f t="shared" si="129"/>
        <v/>
      </c>
      <c r="P958" s="9" t="str">
        <f t="shared" si="130"/>
        <v/>
      </c>
      <c r="R958" s="9">
        <v>950</v>
      </c>
      <c r="T958" s="9" t="str">
        <f t="shared" si="131"/>
        <v/>
      </c>
      <c r="V958" s="9" t="str">
        <f t="shared" si="132"/>
        <v/>
      </c>
      <c r="X958" s="9" t="str">
        <f>IF(COUNTIF('Required Materials'!$BE$4:$CH$43, $B958)&gt;0, $B958, "")</f>
        <v/>
      </c>
      <c r="Y958" s="9" t="str">
        <f t="shared" si="133"/>
        <v/>
      </c>
      <c r="Z958" s="9" t="str">
        <f t="shared" si="134"/>
        <v/>
      </c>
    </row>
    <row r="959" spans="1:26" x14ac:dyDescent="0.25">
      <c r="A959" s="24"/>
      <c r="B959" s="135"/>
      <c r="C959" s="136"/>
      <c r="D959" s="137"/>
      <c r="E959" s="138"/>
      <c r="F959" s="139"/>
      <c r="G959" s="140"/>
      <c r="H959" s="141"/>
      <c r="I959" s="118"/>
      <c r="J959" s="150" t="str">
        <f t="shared" si="126"/>
        <v/>
      </c>
      <c r="K959" s="24"/>
      <c r="M959" s="11" t="b">
        <f t="shared" si="127"/>
        <v>0</v>
      </c>
      <c r="N959" s="9" t="str">
        <f t="shared" si="128"/>
        <v/>
      </c>
      <c r="O959" s="9" t="str">
        <f t="shared" si="129"/>
        <v/>
      </c>
      <c r="P959" s="9" t="str">
        <f t="shared" si="130"/>
        <v/>
      </c>
      <c r="R959" s="9">
        <v>951</v>
      </c>
      <c r="T959" s="9" t="str">
        <f t="shared" si="131"/>
        <v/>
      </c>
      <c r="V959" s="9" t="str">
        <f t="shared" si="132"/>
        <v/>
      </c>
      <c r="X959" s="9" t="str">
        <f>IF(COUNTIF('Required Materials'!$BE$4:$CH$43, $B959)&gt;0, $B959, "")</f>
        <v/>
      </c>
      <c r="Y959" s="9" t="str">
        <f t="shared" si="133"/>
        <v/>
      </c>
      <c r="Z959" s="9" t="str">
        <f t="shared" si="134"/>
        <v/>
      </c>
    </row>
    <row r="960" spans="1:26" x14ac:dyDescent="0.25">
      <c r="A960" s="24"/>
      <c r="B960" s="135"/>
      <c r="C960" s="136"/>
      <c r="D960" s="137"/>
      <c r="E960" s="138"/>
      <c r="F960" s="139"/>
      <c r="G960" s="140"/>
      <c r="H960" s="141"/>
      <c r="I960" s="118"/>
      <c r="J960" s="150" t="str">
        <f t="shared" si="126"/>
        <v/>
      </c>
      <c r="K960" s="24"/>
      <c r="M960" s="11" t="b">
        <f t="shared" si="127"/>
        <v>0</v>
      </c>
      <c r="N960" s="9" t="str">
        <f t="shared" si="128"/>
        <v/>
      </c>
      <c r="O960" s="9" t="str">
        <f t="shared" si="129"/>
        <v/>
      </c>
      <c r="P960" s="9" t="str">
        <f t="shared" si="130"/>
        <v/>
      </c>
      <c r="R960" s="9">
        <v>952</v>
      </c>
      <c r="T960" s="9" t="str">
        <f t="shared" si="131"/>
        <v/>
      </c>
      <c r="V960" s="9" t="str">
        <f t="shared" si="132"/>
        <v/>
      </c>
      <c r="X960" s="9" t="str">
        <f>IF(COUNTIF('Required Materials'!$BE$4:$CH$43, $B960)&gt;0, $B960, "")</f>
        <v/>
      </c>
      <c r="Y960" s="9" t="str">
        <f t="shared" si="133"/>
        <v/>
      </c>
      <c r="Z960" s="9" t="str">
        <f t="shared" si="134"/>
        <v/>
      </c>
    </row>
    <row r="961" spans="1:26" x14ac:dyDescent="0.25">
      <c r="A961" s="24"/>
      <c r="B961" s="135"/>
      <c r="C961" s="136"/>
      <c r="D961" s="137"/>
      <c r="E961" s="138"/>
      <c r="F961" s="139"/>
      <c r="G961" s="140"/>
      <c r="H961" s="141"/>
      <c r="I961" s="118"/>
      <c r="J961" s="150" t="str">
        <f t="shared" si="126"/>
        <v/>
      </c>
      <c r="K961" s="24"/>
      <c r="M961" s="11" t="b">
        <f t="shared" si="127"/>
        <v>0</v>
      </c>
      <c r="N961" s="9" t="str">
        <f t="shared" si="128"/>
        <v/>
      </c>
      <c r="O961" s="9" t="str">
        <f t="shared" si="129"/>
        <v/>
      </c>
      <c r="P961" s="9" t="str">
        <f t="shared" si="130"/>
        <v/>
      </c>
      <c r="R961" s="9">
        <v>953</v>
      </c>
      <c r="T961" s="9" t="str">
        <f t="shared" si="131"/>
        <v/>
      </c>
      <c r="V961" s="9" t="str">
        <f t="shared" si="132"/>
        <v/>
      </c>
      <c r="X961" s="9" t="str">
        <f>IF(COUNTIF('Required Materials'!$BE$4:$CH$43, $B961)&gt;0, $B961, "")</f>
        <v/>
      </c>
      <c r="Y961" s="9" t="str">
        <f t="shared" si="133"/>
        <v/>
      </c>
      <c r="Z961" s="9" t="str">
        <f t="shared" si="134"/>
        <v/>
      </c>
    </row>
    <row r="962" spans="1:26" x14ac:dyDescent="0.25">
      <c r="A962" s="24"/>
      <c r="B962" s="135"/>
      <c r="C962" s="136"/>
      <c r="D962" s="137"/>
      <c r="E962" s="138"/>
      <c r="F962" s="139"/>
      <c r="G962" s="140"/>
      <c r="H962" s="141"/>
      <c r="I962" s="118"/>
      <c r="J962" s="150" t="str">
        <f t="shared" si="126"/>
        <v/>
      </c>
      <c r="K962" s="24"/>
      <c r="M962" s="11" t="b">
        <f t="shared" si="127"/>
        <v>0</v>
      </c>
      <c r="N962" s="9" t="str">
        <f t="shared" si="128"/>
        <v/>
      </c>
      <c r="O962" s="9" t="str">
        <f t="shared" si="129"/>
        <v/>
      </c>
      <c r="P962" s="9" t="str">
        <f t="shared" si="130"/>
        <v/>
      </c>
      <c r="R962" s="9">
        <v>954</v>
      </c>
      <c r="T962" s="9" t="str">
        <f t="shared" si="131"/>
        <v/>
      </c>
      <c r="V962" s="9" t="str">
        <f t="shared" si="132"/>
        <v/>
      </c>
      <c r="X962" s="9" t="str">
        <f>IF(COUNTIF('Required Materials'!$BE$4:$CH$43, $B962)&gt;0, $B962, "")</f>
        <v/>
      </c>
      <c r="Y962" s="9" t="str">
        <f t="shared" si="133"/>
        <v/>
      </c>
      <c r="Z962" s="9" t="str">
        <f t="shared" si="134"/>
        <v/>
      </c>
    </row>
    <row r="963" spans="1:26" x14ac:dyDescent="0.25">
      <c r="A963" s="24"/>
      <c r="B963" s="135"/>
      <c r="C963" s="136"/>
      <c r="D963" s="137"/>
      <c r="E963" s="138"/>
      <c r="F963" s="139"/>
      <c r="G963" s="140"/>
      <c r="H963" s="141"/>
      <c r="I963" s="118"/>
      <c r="J963" s="150" t="str">
        <f t="shared" si="126"/>
        <v/>
      </c>
      <c r="K963" s="24"/>
      <c r="M963" s="11" t="b">
        <f t="shared" si="127"/>
        <v>0</v>
      </c>
      <c r="N963" s="9" t="str">
        <f t="shared" si="128"/>
        <v/>
      </c>
      <c r="O963" s="9" t="str">
        <f t="shared" si="129"/>
        <v/>
      </c>
      <c r="P963" s="9" t="str">
        <f t="shared" si="130"/>
        <v/>
      </c>
      <c r="R963" s="9">
        <v>955</v>
      </c>
      <c r="T963" s="9" t="str">
        <f t="shared" si="131"/>
        <v/>
      </c>
      <c r="V963" s="9" t="str">
        <f t="shared" si="132"/>
        <v/>
      </c>
      <c r="X963" s="9" t="str">
        <f>IF(COUNTIF('Required Materials'!$BE$4:$CH$43, $B963)&gt;0, $B963, "")</f>
        <v/>
      </c>
      <c r="Y963" s="9" t="str">
        <f t="shared" si="133"/>
        <v/>
      </c>
      <c r="Z963" s="9" t="str">
        <f t="shared" si="134"/>
        <v/>
      </c>
    </row>
    <row r="964" spans="1:26" x14ac:dyDescent="0.25">
      <c r="A964" s="24"/>
      <c r="B964" s="135"/>
      <c r="C964" s="136"/>
      <c r="D964" s="137"/>
      <c r="E964" s="138"/>
      <c r="F964" s="139"/>
      <c r="G964" s="140"/>
      <c r="H964" s="141"/>
      <c r="I964" s="118"/>
      <c r="J964" s="150" t="str">
        <f t="shared" si="126"/>
        <v/>
      </c>
      <c r="K964" s="24"/>
      <c r="M964" s="11" t="b">
        <f t="shared" si="127"/>
        <v>0</v>
      </c>
      <c r="N964" s="9" t="str">
        <f t="shared" si="128"/>
        <v/>
      </c>
      <c r="O964" s="9" t="str">
        <f t="shared" si="129"/>
        <v/>
      </c>
      <c r="P964" s="9" t="str">
        <f t="shared" si="130"/>
        <v/>
      </c>
      <c r="R964" s="9">
        <v>956</v>
      </c>
      <c r="T964" s="9" t="str">
        <f t="shared" si="131"/>
        <v/>
      </c>
      <c r="V964" s="9" t="str">
        <f t="shared" si="132"/>
        <v/>
      </c>
      <c r="X964" s="9" t="str">
        <f>IF(COUNTIF('Required Materials'!$BE$4:$CH$43, $B964)&gt;0, $B964, "")</f>
        <v/>
      </c>
      <c r="Y964" s="9" t="str">
        <f t="shared" si="133"/>
        <v/>
      </c>
      <c r="Z964" s="9" t="str">
        <f t="shared" si="134"/>
        <v/>
      </c>
    </row>
    <row r="965" spans="1:26" x14ac:dyDescent="0.25">
      <c r="A965" s="24"/>
      <c r="B965" s="135"/>
      <c r="C965" s="136"/>
      <c r="D965" s="137"/>
      <c r="E965" s="138"/>
      <c r="F965" s="139"/>
      <c r="G965" s="140"/>
      <c r="H965" s="141"/>
      <c r="I965" s="118"/>
      <c r="J965" s="150" t="str">
        <f t="shared" si="126"/>
        <v/>
      </c>
      <c r="K965" s="24"/>
      <c r="M965" s="11" t="b">
        <f t="shared" si="127"/>
        <v>0</v>
      </c>
      <c r="N965" s="9" t="str">
        <f t="shared" si="128"/>
        <v/>
      </c>
      <c r="O965" s="9" t="str">
        <f t="shared" si="129"/>
        <v/>
      </c>
      <c r="P965" s="9" t="str">
        <f t="shared" si="130"/>
        <v/>
      </c>
      <c r="R965" s="9">
        <v>957</v>
      </c>
      <c r="T965" s="9" t="str">
        <f t="shared" si="131"/>
        <v/>
      </c>
      <c r="V965" s="9" t="str">
        <f t="shared" si="132"/>
        <v/>
      </c>
      <c r="X965" s="9" t="str">
        <f>IF(COUNTIF('Required Materials'!$BE$4:$CH$43, $B965)&gt;0, $B965, "")</f>
        <v/>
      </c>
      <c r="Y965" s="9" t="str">
        <f t="shared" si="133"/>
        <v/>
      </c>
      <c r="Z965" s="9" t="str">
        <f t="shared" si="134"/>
        <v/>
      </c>
    </row>
    <row r="966" spans="1:26" x14ac:dyDescent="0.25">
      <c r="A966" s="24"/>
      <c r="B966" s="135"/>
      <c r="C966" s="136"/>
      <c r="D966" s="137"/>
      <c r="E966" s="138"/>
      <c r="F966" s="139"/>
      <c r="G966" s="140"/>
      <c r="H966" s="141"/>
      <c r="I966" s="118"/>
      <c r="J966" s="150" t="str">
        <f t="shared" si="126"/>
        <v/>
      </c>
      <c r="K966" s="24"/>
      <c r="M966" s="11" t="b">
        <f t="shared" si="127"/>
        <v>0</v>
      </c>
      <c r="N966" s="9" t="str">
        <f t="shared" si="128"/>
        <v/>
      </c>
      <c r="O966" s="9" t="str">
        <f t="shared" si="129"/>
        <v/>
      </c>
      <c r="P966" s="9" t="str">
        <f t="shared" si="130"/>
        <v/>
      </c>
      <c r="R966" s="9">
        <v>958</v>
      </c>
      <c r="T966" s="9" t="str">
        <f t="shared" si="131"/>
        <v/>
      </c>
      <c r="V966" s="9" t="str">
        <f t="shared" si="132"/>
        <v/>
      </c>
      <c r="X966" s="9" t="str">
        <f>IF(COUNTIF('Required Materials'!$BE$4:$CH$43, $B966)&gt;0, $B966, "")</f>
        <v/>
      </c>
      <c r="Y966" s="9" t="str">
        <f t="shared" si="133"/>
        <v/>
      </c>
      <c r="Z966" s="9" t="str">
        <f t="shared" si="134"/>
        <v/>
      </c>
    </row>
    <row r="967" spans="1:26" x14ac:dyDescent="0.25">
      <c r="A967" s="24"/>
      <c r="B967" s="135"/>
      <c r="C967" s="136"/>
      <c r="D967" s="137"/>
      <c r="E967" s="138"/>
      <c r="F967" s="139"/>
      <c r="G967" s="140"/>
      <c r="H967" s="141"/>
      <c r="I967" s="118"/>
      <c r="J967" s="150" t="str">
        <f t="shared" si="126"/>
        <v/>
      </c>
      <c r="K967" s="24"/>
      <c r="M967" s="11" t="b">
        <f t="shared" si="127"/>
        <v>0</v>
      </c>
      <c r="N967" s="9" t="str">
        <f t="shared" si="128"/>
        <v/>
      </c>
      <c r="O967" s="9" t="str">
        <f t="shared" si="129"/>
        <v/>
      </c>
      <c r="P967" s="9" t="str">
        <f t="shared" si="130"/>
        <v/>
      </c>
      <c r="R967" s="9">
        <v>959</v>
      </c>
      <c r="T967" s="9" t="str">
        <f t="shared" si="131"/>
        <v/>
      </c>
      <c r="V967" s="9" t="str">
        <f t="shared" si="132"/>
        <v/>
      </c>
      <c r="X967" s="9" t="str">
        <f>IF(COUNTIF('Required Materials'!$BE$4:$CH$43, $B967)&gt;0, $B967, "")</f>
        <v/>
      </c>
      <c r="Y967" s="9" t="str">
        <f t="shared" si="133"/>
        <v/>
      </c>
      <c r="Z967" s="9" t="str">
        <f t="shared" si="134"/>
        <v/>
      </c>
    </row>
    <row r="968" spans="1:26" x14ac:dyDescent="0.25">
      <c r="A968" s="24"/>
      <c r="B968" s="135"/>
      <c r="C968" s="136"/>
      <c r="D968" s="137"/>
      <c r="E968" s="138"/>
      <c r="F968" s="139"/>
      <c r="G968" s="140"/>
      <c r="H968" s="141"/>
      <c r="I968" s="118"/>
      <c r="J968" s="150" t="str">
        <f t="shared" si="126"/>
        <v/>
      </c>
      <c r="K968" s="24"/>
      <c r="M968" s="11" t="b">
        <f t="shared" si="127"/>
        <v>0</v>
      </c>
      <c r="N968" s="9" t="str">
        <f t="shared" si="128"/>
        <v/>
      </c>
      <c r="O968" s="9" t="str">
        <f t="shared" si="129"/>
        <v/>
      </c>
      <c r="P968" s="9" t="str">
        <f t="shared" si="130"/>
        <v/>
      </c>
      <c r="R968" s="9">
        <v>960</v>
      </c>
      <c r="T968" s="9" t="str">
        <f t="shared" si="131"/>
        <v/>
      </c>
      <c r="V968" s="9" t="str">
        <f t="shared" si="132"/>
        <v/>
      </c>
      <c r="X968" s="9" t="str">
        <f>IF(COUNTIF('Required Materials'!$BE$4:$CH$43, $B968)&gt;0, $B968, "")</f>
        <v/>
      </c>
      <c r="Y968" s="9" t="str">
        <f t="shared" si="133"/>
        <v/>
      </c>
      <c r="Z968" s="9" t="str">
        <f t="shared" si="134"/>
        <v/>
      </c>
    </row>
    <row r="969" spans="1:26" x14ac:dyDescent="0.25">
      <c r="A969" s="24"/>
      <c r="B969" s="135"/>
      <c r="C969" s="136"/>
      <c r="D969" s="137"/>
      <c r="E969" s="138"/>
      <c r="F969" s="139"/>
      <c r="G969" s="140"/>
      <c r="H969" s="141"/>
      <c r="I969" s="118"/>
      <c r="J969" s="150" t="str">
        <f t="shared" ref="J969:J1032" si="135">IF(COUNTIF($B$9:$B$2508, B969)&gt;1, $M$2, IF(M969=TRUE, $M$3, ""))</f>
        <v/>
      </c>
      <c r="K969" s="24"/>
      <c r="M969" s="11" t="b">
        <f t="shared" si="127"/>
        <v>0</v>
      </c>
      <c r="N969" s="9" t="str">
        <f t="shared" si="128"/>
        <v/>
      </c>
      <c r="O969" s="9" t="str">
        <f t="shared" si="129"/>
        <v/>
      </c>
      <c r="P969" s="9" t="str">
        <f t="shared" si="130"/>
        <v/>
      </c>
      <c r="R969" s="9">
        <v>961</v>
      </c>
      <c r="T969" s="9" t="str">
        <f t="shared" si="131"/>
        <v/>
      </c>
      <c r="V969" s="9" t="str">
        <f t="shared" si="132"/>
        <v/>
      </c>
      <c r="X969" s="9" t="str">
        <f>IF(COUNTIF('Required Materials'!$BE$4:$CH$43, $B969)&gt;0, $B969, "")</f>
        <v/>
      </c>
      <c r="Y969" s="9" t="str">
        <f t="shared" si="133"/>
        <v/>
      </c>
      <c r="Z969" s="9" t="str">
        <f t="shared" si="134"/>
        <v/>
      </c>
    </row>
    <row r="970" spans="1:26" x14ac:dyDescent="0.25">
      <c r="A970" s="24"/>
      <c r="B970" s="135"/>
      <c r="C970" s="136"/>
      <c r="D970" s="137"/>
      <c r="E970" s="138"/>
      <c r="F970" s="139"/>
      <c r="G970" s="140"/>
      <c r="H970" s="141"/>
      <c r="I970" s="118"/>
      <c r="J970" s="150" t="str">
        <f t="shared" si="135"/>
        <v/>
      </c>
      <c r="K970" s="24"/>
      <c r="M970" s="11" t="b">
        <f t="shared" ref="M970:M1033" si="136">IF(AND(COUNTIF(C970:H970, "")&lt;6, B970=""), TRUE, FALSE)</f>
        <v>0</v>
      </c>
      <c r="N970" s="9" t="str">
        <f t="shared" ref="N970:N1033" si="137">IF(B970="", "", COUNTIF($O$9:$O$2508, "&lt;"&amp;O970))</f>
        <v/>
      </c>
      <c r="O970" s="9" t="str">
        <f t="shared" ref="O970:O1033" si="138">IF(B970="", "", IF(ISNUMBER(B970)=TRUE, CONCATENATE("A", B970), B970))</f>
        <v/>
      </c>
      <c r="P970" s="9" t="str">
        <f t="shared" ref="P970:P1033" si="139">IF(N970="", "", RANK(N970, $N$9:$N$2508, 1))</f>
        <v/>
      </c>
      <c r="R970" s="9">
        <v>962</v>
      </c>
      <c r="T970" s="9" t="str">
        <f t="shared" ref="T970:T1033" si="140">IF(P970="", "", IFERROR(INDEX($B$9:$B$2508, MATCH(R970, $P$9:$P$2508, 0)), ""))</f>
        <v/>
      </c>
      <c r="V970" s="9" t="str">
        <f t="shared" ref="V970:V1033" si="141">IF(B970="", "", IF(D970=$M$5, "A", "P"))</f>
        <v/>
      </c>
      <c r="X970" s="9" t="str">
        <f>IF(COUNTIF('Required Materials'!$BE$4:$CH$43, $B970)&gt;0, $B970, "")</f>
        <v/>
      </c>
      <c r="Y970" s="9" t="str">
        <f t="shared" ref="Y970:Y1033" si="142">IF(X970="", "", IFERROR(INDEX($R$9:$R$2508, MATCH(X970, $T$9:$T$2508, 0)), ""))</f>
        <v/>
      </c>
      <c r="Z970" s="9" t="str">
        <f t="shared" ref="Z970:Z1033" si="143">IF(Y970="", "", RANK($Y970, $Y$9:$Y$2508, 1))</f>
        <v/>
      </c>
    </row>
    <row r="971" spans="1:26" x14ac:dyDescent="0.25">
      <c r="A971" s="24"/>
      <c r="B971" s="135"/>
      <c r="C971" s="136"/>
      <c r="D971" s="137"/>
      <c r="E971" s="138"/>
      <c r="F971" s="139"/>
      <c r="G971" s="140"/>
      <c r="H971" s="141"/>
      <c r="I971" s="118"/>
      <c r="J971" s="150" t="str">
        <f t="shared" si="135"/>
        <v/>
      </c>
      <c r="K971" s="24"/>
      <c r="M971" s="11" t="b">
        <f t="shared" si="136"/>
        <v>0</v>
      </c>
      <c r="N971" s="9" t="str">
        <f t="shared" si="137"/>
        <v/>
      </c>
      <c r="O971" s="9" t="str">
        <f t="shared" si="138"/>
        <v/>
      </c>
      <c r="P971" s="9" t="str">
        <f t="shared" si="139"/>
        <v/>
      </c>
      <c r="R971" s="9">
        <v>963</v>
      </c>
      <c r="T971" s="9" t="str">
        <f t="shared" si="140"/>
        <v/>
      </c>
      <c r="V971" s="9" t="str">
        <f t="shared" si="141"/>
        <v/>
      </c>
      <c r="X971" s="9" t="str">
        <f>IF(COUNTIF('Required Materials'!$BE$4:$CH$43, $B971)&gt;0, $B971, "")</f>
        <v/>
      </c>
      <c r="Y971" s="9" t="str">
        <f t="shared" si="142"/>
        <v/>
      </c>
      <c r="Z971" s="9" t="str">
        <f t="shared" si="143"/>
        <v/>
      </c>
    </row>
    <row r="972" spans="1:26" x14ac:dyDescent="0.25">
      <c r="A972" s="24"/>
      <c r="B972" s="135"/>
      <c r="C972" s="136"/>
      <c r="D972" s="137"/>
      <c r="E972" s="138"/>
      <c r="F972" s="139"/>
      <c r="G972" s="140"/>
      <c r="H972" s="141"/>
      <c r="I972" s="118"/>
      <c r="J972" s="150" t="str">
        <f t="shared" si="135"/>
        <v/>
      </c>
      <c r="K972" s="24"/>
      <c r="M972" s="11" t="b">
        <f t="shared" si="136"/>
        <v>0</v>
      </c>
      <c r="N972" s="9" t="str">
        <f t="shared" si="137"/>
        <v/>
      </c>
      <c r="O972" s="9" t="str">
        <f t="shared" si="138"/>
        <v/>
      </c>
      <c r="P972" s="9" t="str">
        <f t="shared" si="139"/>
        <v/>
      </c>
      <c r="R972" s="9">
        <v>964</v>
      </c>
      <c r="T972" s="9" t="str">
        <f t="shared" si="140"/>
        <v/>
      </c>
      <c r="V972" s="9" t="str">
        <f t="shared" si="141"/>
        <v/>
      </c>
      <c r="X972" s="9" t="str">
        <f>IF(COUNTIF('Required Materials'!$BE$4:$CH$43, $B972)&gt;0, $B972, "")</f>
        <v/>
      </c>
      <c r="Y972" s="9" t="str">
        <f t="shared" si="142"/>
        <v/>
      </c>
      <c r="Z972" s="9" t="str">
        <f t="shared" si="143"/>
        <v/>
      </c>
    </row>
    <row r="973" spans="1:26" x14ac:dyDescent="0.25">
      <c r="A973" s="24"/>
      <c r="B973" s="135"/>
      <c r="C973" s="136"/>
      <c r="D973" s="137"/>
      <c r="E973" s="138"/>
      <c r="F973" s="139"/>
      <c r="G973" s="140"/>
      <c r="H973" s="141"/>
      <c r="I973" s="118"/>
      <c r="J973" s="150" t="str">
        <f t="shared" si="135"/>
        <v/>
      </c>
      <c r="K973" s="24"/>
      <c r="M973" s="11" t="b">
        <f t="shared" si="136"/>
        <v>0</v>
      </c>
      <c r="N973" s="9" t="str">
        <f t="shared" si="137"/>
        <v/>
      </c>
      <c r="O973" s="9" t="str">
        <f t="shared" si="138"/>
        <v/>
      </c>
      <c r="P973" s="9" t="str">
        <f t="shared" si="139"/>
        <v/>
      </c>
      <c r="R973" s="9">
        <v>965</v>
      </c>
      <c r="T973" s="9" t="str">
        <f t="shared" si="140"/>
        <v/>
      </c>
      <c r="V973" s="9" t="str">
        <f t="shared" si="141"/>
        <v/>
      </c>
      <c r="X973" s="9" t="str">
        <f>IF(COUNTIF('Required Materials'!$BE$4:$CH$43, $B973)&gt;0, $B973, "")</f>
        <v/>
      </c>
      <c r="Y973" s="9" t="str">
        <f t="shared" si="142"/>
        <v/>
      </c>
      <c r="Z973" s="9" t="str">
        <f t="shared" si="143"/>
        <v/>
      </c>
    </row>
    <row r="974" spans="1:26" x14ac:dyDescent="0.25">
      <c r="A974" s="24"/>
      <c r="B974" s="135"/>
      <c r="C974" s="136"/>
      <c r="D974" s="137"/>
      <c r="E974" s="138"/>
      <c r="F974" s="139"/>
      <c r="G974" s="140"/>
      <c r="H974" s="141"/>
      <c r="I974" s="118"/>
      <c r="J974" s="150" t="str">
        <f t="shared" si="135"/>
        <v/>
      </c>
      <c r="K974" s="24"/>
      <c r="M974" s="11" t="b">
        <f t="shared" si="136"/>
        <v>0</v>
      </c>
      <c r="N974" s="9" t="str">
        <f t="shared" si="137"/>
        <v/>
      </c>
      <c r="O974" s="9" t="str">
        <f t="shared" si="138"/>
        <v/>
      </c>
      <c r="P974" s="9" t="str">
        <f t="shared" si="139"/>
        <v/>
      </c>
      <c r="R974" s="9">
        <v>966</v>
      </c>
      <c r="T974" s="9" t="str">
        <f t="shared" si="140"/>
        <v/>
      </c>
      <c r="V974" s="9" t="str">
        <f t="shared" si="141"/>
        <v/>
      </c>
      <c r="X974" s="9" t="str">
        <f>IF(COUNTIF('Required Materials'!$BE$4:$CH$43, $B974)&gt;0, $B974, "")</f>
        <v/>
      </c>
      <c r="Y974" s="9" t="str">
        <f t="shared" si="142"/>
        <v/>
      </c>
      <c r="Z974" s="9" t="str">
        <f t="shared" si="143"/>
        <v/>
      </c>
    </row>
    <row r="975" spans="1:26" x14ac:dyDescent="0.25">
      <c r="A975" s="24"/>
      <c r="B975" s="135"/>
      <c r="C975" s="136"/>
      <c r="D975" s="137"/>
      <c r="E975" s="138"/>
      <c r="F975" s="139"/>
      <c r="G975" s="140"/>
      <c r="H975" s="141"/>
      <c r="I975" s="118"/>
      <c r="J975" s="150" t="str">
        <f t="shared" si="135"/>
        <v/>
      </c>
      <c r="K975" s="24"/>
      <c r="M975" s="11" t="b">
        <f t="shared" si="136"/>
        <v>0</v>
      </c>
      <c r="N975" s="9" t="str">
        <f t="shared" si="137"/>
        <v/>
      </c>
      <c r="O975" s="9" t="str">
        <f t="shared" si="138"/>
        <v/>
      </c>
      <c r="P975" s="9" t="str">
        <f t="shared" si="139"/>
        <v/>
      </c>
      <c r="R975" s="9">
        <v>967</v>
      </c>
      <c r="T975" s="9" t="str">
        <f t="shared" si="140"/>
        <v/>
      </c>
      <c r="V975" s="9" t="str">
        <f t="shared" si="141"/>
        <v/>
      </c>
      <c r="X975" s="9" t="str">
        <f>IF(COUNTIF('Required Materials'!$BE$4:$CH$43, $B975)&gt;0, $B975, "")</f>
        <v/>
      </c>
      <c r="Y975" s="9" t="str">
        <f t="shared" si="142"/>
        <v/>
      </c>
      <c r="Z975" s="9" t="str">
        <f t="shared" si="143"/>
        <v/>
      </c>
    </row>
    <row r="976" spans="1:26" x14ac:dyDescent="0.25">
      <c r="A976" s="24"/>
      <c r="B976" s="135"/>
      <c r="C976" s="136"/>
      <c r="D976" s="137"/>
      <c r="E976" s="138"/>
      <c r="F976" s="139"/>
      <c r="G976" s="140"/>
      <c r="H976" s="141"/>
      <c r="I976" s="118"/>
      <c r="J976" s="150" t="str">
        <f t="shared" si="135"/>
        <v/>
      </c>
      <c r="K976" s="24"/>
      <c r="M976" s="11" t="b">
        <f t="shared" si="136"/>
        <v>0</v>
      </c>
      <c r="N976" s="9" t="str">
        <f t="shared" si="137"/>
        <v/>
      </c>
      <c r="O976" s="9" t="str">
        <f t="shared" si="138"/>
        <v/>
      </c>
      <c r="P976" s="9" t="str">
        <f t="shared" si="139"/>
        <v/>
      </c>
      <c r="R976" s="9">
        <v>968</v>
      </c>
      <c r="T976" s="9" t="str">
        <f t="shared" si="140"/>
        <v/>
      </c>
      <c r="V976" s="9" t="str">
        <f t="shared" si="141"/>
        <v/>
      </c>
      <c r="X976" s="9" t="str">
        <f>IF(COUNTIF('Required Materials'!$BE$4:$CH$43, $B976)&gt;0, $B976, "")</f>
        <v/>
      </c>
      <c r="Y976" s="9" t="str">
        <f t="shared" si="142"/>
        <v/>
      </c>
      <c r="Z976" s="9" t="str">
        <f t="shared" si="143"/>
        <v/>
      </c>
    </row>
    <row r="977" spans="1:26" x14ac:dyDescent="0.25">
      <c r="A977" s="24"/>
      <c r="B977" s="135"/>
      <c r="C977" s="136"/>
      <c r="D977" s="137"/>
      <c r="E977" s="138"/>
      <c r="F977" s="139"/>
      <c r="G977" s="140"/>
      <c r="H977" s="141"/>
      <c r="I977" s="118"/>
      <c r="J977" s="150" t="str">
        <f t="shared" si="135"/>
        <v/>
      </c>
      <c r="K977" s="24"/>
      <c r="M977" s="11" t="b">
        <f t="shared" si="136"/>
        <v>0</v>
      </c>
      <c r="N977" s="9" t="str">
        <f t="shared" si="137"/>
        <v/>
      </c>
      <c r="O977" s="9" t="str">
        <f t="shared" si="138"/>
        <v/>
      </c>
      <c r="P977" s="9" t="str">
        <f t="shared" si="139"/>
        <v/>
      </c>
      <c r="R977" s="9">
        <v>969</v>
      </c>
      <c r="T977" s="9" t="str">
        <f t="shared" si="140"/>
        <v/>
      </c>
      <c r="V977" s="9" t="str">
        <f t="shared" si="141"/>
        <v/>
      </c>
      <c r="X977" s="9" t="str">
        <f>IF(COUNTIF('Required Materials'!$BE$4:$CH$43, $B977)&gt;0, $B977, "")</f>
        <v/>
      </c>
      <c r="Y977" s="9" t="str">
        <f t="shared" si="142"/>
        <v/>
      </c>
      <c r="Z977" s="9" t="str">
        <f t="shared" si="143"/>
        <v/>
      </c>
    </row>
    <row r="978" spans="1:26" x14ac:dyDescent="0.25">
      <c r="A978" s="24"/>
      <c r="B978" s="135"/>
      <c r="C978" s="136"/>
      <c r="D978" s="137"/>
      <c r="E978" s="138"/>
      <c r="F978" s="139"/>
      <c r="G978" s="140"/>
      <c r="H978" s="141"/>
      <c r="I978" s="118"/>
      <c r="J978" s="150" t="str">
        <f t="shared" si="135"/>
        <v/>
      </c>
      <c r="K978" s="24"/>
      <c r="M978" s="11" t="b">
        <f t="shared" si="136"/>
        <v>0</v>
      </c>
      <c r="N978" s="9" t="str">
        <f t="shared" si="137"/>
        <v/>
      </c>
      <c r="O978" s="9" t="str">
        <f t="shared" si="138"/>
        <v/>
      </c>
      <c r="P978" s="9" t="str">
        <f t="shared" si="139"/>
        <v/>
      </c>
      <c r="R978" s="9">
        <v>970</v>
      </c>
      <c r="T978" s="9" t="str">
        <f t="shared" si="140"/>
        <v/>
      </c>
      <c r="V978" s="9" t="str">
        <f t="shared" si="141"/>
        <v/>
      </c>
      <c r="X978" s="9" t="str">
        <f>IF(COUNTIF('Required Materials'!$BE$4:$CH$43, $B978)&gt;0, $B978, "")</f>
        <v/>
      </c>
      <c r="Y978" s="9" t="str">
        <f t="shared" si="142"/>
        <v/>
      </c>
      <c r="Z978" s="9" t="str">
        <f t="shared" si="143"/>
        <v/>
      </c>
    </row>
    <row r="979" spans="1:26" x14ac:dyDescent="0.25">
      <c r="A979" s="24"/>
      <c r="B979" s="135"/>
      <c r="C979" s="136"/>
      <c r="D979" s="137"/>
      <c r="E979" s="138"/>
      <c r="F979" s="139"/>
      <c r="G979" s="140"/>
      <c r="H979" s="141"/>
      <c r="I979" s="118"/>
      <c r="J979" s="150" t="str">
        <f t="shared" si="135"/>
        <v/>
      </c>
      <c r="K979" s="24"/>
      <c r="M979" s="11" t="b">
        <f t="shared" si="136"/>
        <v>0</v>
      </c>
      <c r="N979" s="9" t="str">
        <f t="shared" si="137"/>
        <v/>
      </c>
      <c r="O979" s="9" t="str">
        <f t="shared" si="138"/>
        <v/>
      </c>
      <c r="P979" s="9" t="str">
        <f t="shared" si="139"/>
        <v/>
      </c>
      <c r="R979" s="9">
        <v>971</v>
      </c>
      <c r="T979" s="9" t="str">
        <f t="shared" si="140"/>
        <v/>
      </c>
      <c r="V979" s="9" t="str">
        <f t="shared" si="141"/>
        <v/>
      </c>
      <c r="X979" s="9" t="str">
        <f>IF(COUNTIF('Required Materials'!$BE$4:$CH$43, $B979)&gt;0, $B979, "")</f>
        <v/>
      </c>
      <c r="Y979" s="9" t="str">
        <f t="shared" si="142"/>
        <v/>
      </c>
      <c r="Z979" s="9" t="str">
        <f t="shared" si="143"/>
        <v/>
      </c>
    </row>
    <row r="980" spans="1:26" x14ac:dyDescent="0.25">
      <c r="A980" s="24"/>
      <c r="B980" s="135"/>
      <c r="C980" s="136"/>
      <c r="D980" s="137"/>
      <c r="E980" s="138"/>
      <c r="F980" s="139"/>
      <c r="G980" s="140"/>
      <c r="H980" s="141"/>
      <c r="I980" s="118"/>
      <c r="J980" s="150" t="str">
        <f t="shared" si="135"/>
        <v/>
      </c>
      <c r="K980" s="24"/>
      <c r="M980" s="11" t="b">
        <f t="shared" si="136"/>
        <v>0</v>
      </c>
      <c r="N980" s="9" t="str">
        <f t="shared" si="137"/>
        <v/>
      </c>
      <c r="O980" s="9" t="str">
        <f t="shared" si="138"/>
        <v/>
      </c>
      <c r="P980" s="9" t="str">
        <f t="shared" si="139"/>
        <v/>
      </c>
      <c r="R980" s="9">
        <v>972</v>
      </c>
      <c r="T980" s="9" t="str">
        <f t="shared" si="140"/>
        <v/>
      </c>
      <c r="V980" s="9" t="str">
        <f t="shared" si="141"/>
        <v/>
      </c>
      <c r="X980" s="9" t="str">
        <f>IF(COUNTIF('Required Materials'!$BE$4:$CH$43, $B980)&gt;0, $B980, "")</f>
        <v/>
      </c>
      <c r="Y980" s="9" t="str">
        <f t="shared" si="142"/>
        <v/>
      </c>
      <c r="Z980" s="9" t="str">
        <f t="shared" si="143"/>
        <v/>
      </c>
    </row>
    <row r="981" spans="1:26" x14ac:dyDescent="0.25">
      <c r="A981" s="24"/>
      <c r="B981" s="135"/>
      <c r="C981" s="136"/>
      <c r="D981" s="137"/>
      <c r="E981" s="138"/>
      <c r="F981" s="139"/>
      <c r="G981" s="140"/>
      <c r="H981" s="141"/>
      <c r="I981" s="118"/>
      <c r="J981" s="150" t="str">
        <f t="shared" si="135"/>
        <v/>
      </c>
      <c r="K981" s="24"/>
      <c r="M981" s="11" t="b">
        <f t="shared" si="136"/>
        <v>0</v>
      </c>
      <c r="N981" s="9" t="str">
        <f t="shared" si="137"/>
        <v/>
      </c>
      <c r="O981" s="9" t="str">
        <f t="shared" si="138"/>
        <v/>
      </c>
      <c r="P981" s="9" t="str">
        <f t="shared" si="139"/>
        <v/>
      </c>
      <c r="R981" s="9">
        <v>973</v>
      </c>
      <c r="T981" s="9" t="str">
        <f t="shared" si="140"/>
        <v/>
      </c>
      <c r="V981" s="9" t="str">
        <f t="shared" si="141"/>
        <v/>
      </c>
      <c r="X981" s="9" t="str">
        <f>IF(COUNTIF('Required Materials'!$BE$4:$CH$43, $B981)&gt;0, $B981, "")</f>
        <v/>
      </c>
      <c r="Y981" s="9" t="str">
        <f t="shared" si="142"/>
        <v/>
      </c>
      <c r="Z981" s="9" t="str">
        <f t="shared" si="143"/>
        <v/>
      </c>
    </row>
    <row r="982" spans="1:26" x14ac:dyDescent="0.25">
      <c r="A982" s="24"/>
      <c r="B982" s="135"/>
      <c r="C982" s="136"/>
      <c r="D982" s="137"/>
      <c r="E982" s="138"/>
      <c r="F982" s="139"/>
      <c r="G982" s="140"/>
      <c r="H982" s="141"/>
      <c r="I982" s="118"/>
      <c r="J982" s="150" t="str">
        <f t="shared" si="135"/>
        <v/>
      </c>
      <c r="K982" s="24"/>
      <c r="M982" s="11" t="b">
        <f t="shared" si="136"/>
        <v>0</v>
      </c>
      <c r="N982" s="9" t="str">
        <f t="shared" si="137"/>
        <v/>
      </c>
      <c r="O982" s="9" t="str">
        <f t="shared" si="138"/>
        <v/>
      </c>
      <c r="P982" s="9" t="str">
        <f t="shared" si="139"/>
        <v/>
      </c>
      <c r="R982" s="9">
        <v>974</v>
      </c>
      <c r="T982" s="9" t="str">
        <f t="shared" si="140"/>
        <v/>
      </c>
      <c r="V982" s="9" t="str">
        <f t="shared" si="141"/>
        <v/>
      </c>
      <c r="X982" s="9" t="str">
        <f>IF(COUNTIF('Required Materials'!$BE$4:$CH$43, $B982)&gt;0, $B982, "")</f>
        <v/>
      </c>
      <c r="Y982" s="9" t="str">
        <f t="shared" si="142"/>
        <v/>
      </c>
      <c r="Z982" s="9" t="str">
        <f t="shared" si="143"/>
        <v/>
      </c>
    </row>
    <row r="983" spans="1:26" x14ac:dyDescent="0.25">
      <c r="A983" s="24"/>
      <c r="B983" s="135"/>
      <c r="C983" s="136"/>
      <c r="D983" s="137"/>
      <c r="E983" s="138"/>
      <c r="F983" s="139"/>
      <c r="G983" s="140"/>
      <c r="H983" s="141"/>
      <c r="I983" s="118"/>
      <c r="J983" s="150" t="str">
        <f t="shared" si="135"/>
        <v/>
      </c>
      <c r="K983" s="24"/>
      <c r="M983" s="11" t="b">
        <f t="shared" si="136"/>
        <v>0</v>
      </c>
      <c r="N983" s="9" t="str">
        <f t="shared" si="137"/>
        <v/>
      </c>
      <c r="O983" s="9" t="str">
        <f t="shared" si="138"/>
        <v/>
      </c>
      <c r="P983" s="9" t="str">
        <f t="shared" si="139"/>
        <v/>
      </c>
      <c r="R983" s="9">
        <v>975</v>
      </c>
      <c r="T983" s="9" t="str">
        <f t="shared" si="140"/>
        <v/>
      </c>
      <c r="V983" s="9" t="str">
        <f t="shared" si="141"/>
        <v/>
      </c>
      <c r="X983" s="9" t="str">
        <f>IF(COUNTIF('Required Materials'!$BE$4:$CH$43, $B983)&gt;0, $B983, "")</f>
        <v/>
      </c>
      <c r="Y983" s="9" t="str">
        <f t="shared" si="142"/>
        <v/>
      </c>
      <c r="Z983" s="9" t="str">
        <f t="shared" si="143"/>
        <v/>
      </c>
    </row>
    <row r="984" spans="1:26" x14ac:dyDescent="0.25">
      <c r="A984" s="24"/>
      <c r="B984" s="135"/>
      <c r="C984" s="136"/>
      <c r="D984" s="137"/>
      <c r="E984" s="138"/>
      <c r="F984" s="139"/>
      <c r="G984" s="140"/>
      <c r="H984" s="141"/>
      <c r="I984" s="118"/>
      <c r="J984" s="150" t="str">
        <f t="shared" si="135"/>
        <v/>
      </c>
      <c r="K984" s="24"/>
      <c r="M984" s="11" t="b">
        <f t="shared" si="136"/>
        <v>0</v>
      </c>
      <c r="N984" s="9" t="str">
        <f t="shared" si="137"/>
        <v/>
      </c>
      <c r="O984" s="9" t="str">
        <f t="shared" si="138"/>
        <v/>
      </c>
      <c r="P984" s="9" t="str">
        <f t="shared" si="139"/>
        <v/>
      </c>
      <c r="R984" s="9">
        <v>976</v>
      </c>
      <c r="T984" s="9" t="str">
        <f t="shared" si="140"/>
        <v/>
      </c>
      <c r="V984" s="9" t="str">
        <f t="shared" si="141"/>
        <v/>
      </c>
      <c r="X984" s="9" t="str">
        <f>IF(COUNTIF('Required Materials'!$BE$4:$CH$43, $B984)&gt;0, $B984, "")</f>
        <v/>
      </c>
      <c r="Y984" s="9" t="str">
        <f t="shared" si="142"/>
        <v/>
      </c>
      <c r="Z984" s="9" t="str">
        <f t="shared" si="143"/>
        <v/>
      </c>
    </row>
    <row r="985" spans="1:26" x14ac:dyDescent="0.25">
      <c r="A985" s="24"/>
      <c r="B985" s="135"/>
      <c r="C985" s="136"/>
      <c r="D985" s="137"/>
      <c r="E985" s="138"/>
      <c r="F985" s="139"/>
      <c r="G985" s="140"/>
      <c r="H985" s="141"/>
      <c r="I985" s="118"/>
      <c r="J985" s="150" t="str">
        <f t="shared" si="135"/>
        <v/>
      </c>
      <c r="K985" s="24"/>
      <c r="M985" s="11" t="b">
        <f t="shared" si="136"/>
        <v>0</v>
      </c>
      <c r="N985" s="9" t="str">
        <f t="shared" si="137"/>
        <v/>
      </c>
      <c r="O985" s="9" t="str">
        <f t="shared" si="138"/>
        <v/>
      </c>
      <c r="P985" s="9" t="str">
        <f t="shared" si="139"/>
        <v/>
      </c>
      <c r="R985" s="9">
        <v>977</v>
      </c>
      <c r="T985" s="9" t="str">
        <f t="shared" si="140"/>
        <v/>
      </c>
      <c r="V985" s="9" t="str">
        <f t="shared" si="141"/>
        <v/>
      </c>
      <c r="X985" s="9" t="str">
        <f>IF(COUNTIF('Required Materials'!$BE$4:$CH$43, $B985)&gt;0, $B985, "")</f>
        <v/>
      </c>
      <c r="Y985" s="9" t="str">
        <f t="shared" si="142"/>
        <v/>
      </c>
      <c r="Z985" s="9" t="str">
        <f t="shared" si="143"/>
        <v/>
      </c>
    </row>
    <row r="986" spans="1:26" x14ac:dyDescent="0.25">
      <c r="A986" s="24"/>
      <c r="B986" s="135"/>
      <c r="C986" s="136"/>
      <c r="D986" s="137"/>
      <c r="E986" s="138"/>
      <c r="F986" s="139"/>
      <c r="G986" s="140"/>
      <c r="H986" s="141"/>
      <c r="I986" s="118"/>
      <c r="J986" s="150" t="str">
        <f t="shared" si="135"/>
        <v/>
      </c>
      <c r="K986" s="24"/>
      <c r="M986" s="11" t="b">
        <f t="shared" si="136"/>
        <v>0</v>
      </c>
      <c r="N986" s="9" t="str">
        <f t="shared" si="137"/>
        <v/>
      </c>
      <c r="O986" s="9" t="str">
        <f t="shared" si="138"/>
        <v/>
      </c>
      <c r="P986" s="9" t="str">
        <f t="shared" si="139"/>
        <v/>
      </c>
      <c r="R986" s="9">
        <v>978</v>
      </c>
      <c r="T986" s="9" t="str">
        <f t="shared" si="140"/>
        <v/>
      </c>
      <c r="V986" s="9" t="str">
        <f t="shared" si="141"/>
        <v/>
      </c>
      <c r="X986" s="9" t="str">
        <f>IF(COUNTIF('Required Materials'!$BE$4:$CH$43, $B986)&gt;0, $B986, "")</f>
        <v/>
      </c>
      <c r="Y986" s="9" t="str">
        <f t="shared" si="142"/>
        <v/>
      </c>
      <c r="Z986" s="9" t="str">
        <f t="shared" si="143"/>
        <v/>
      </c>
    </row>
    <row r="987" spans="1:26" x14ac:dyDescent="0.25">
      <c r="A987" s="24"/>
      <c r="B987" s="135"/>
      <c r="C987" s="136"/>
      <c r="D987" s="137"/>
      <c r="E987" s="138"/>
      <c r="F987" s="139"/>
      <c r="G987" s="140"/>
      <c r="H987" s="141"/>
      <c r="I987" s="118"/>
      <c r="J987" s="150" t="str">
        <f t="shared" si="135"/>
        <v/>
      </c>
      <c r="K987" s="24"/>
      <c r="M987" s="11" t="b">
        <f t="shared" si="136"/>
        <v>0</v>
      </c>
      <c r="N987" s="9" t="str">
        <f t="shared" si="137"/>
        <v/>
      </c>
      <c r="O987" s="9" t="str">
        <f t="shared" si="138"/>
        <v/>
      </c>
      <c r="P987" s="9" t="str">
        <f t="shared" si="139"/>
        <v/>
      </c>
      <c r="R987" s="9">
        <v>979</v>
      </c>
      <c r="T987" s="9" t="str">
        <f t="shared" si="140"/>
        <v/>
      </c>
      <c r="V987" s="9" t="str">
        <f t="shared" si="141"/>
        <v/>
      </c>
      <c r="X987" s="9" t="str">
        <f>IF(COUNTIF('Required Materials'!$BE$4:$CH$43, $B987)&gt;0, $B987, "")</f>
        <v/>
      </c>
      <c r="Y987" s="9" t="str">
        <f t="shared" si="142"/>
        <v/>
      </c>
      <c r="Z987" s="9" t="str">
        <f t="shared" si="143"/>
        <v/>
      </c>
    </row>
    <row r="988" spans="1:26" x14ac:dyDescent="0.25">
      <c r="A988" s="24"/>
      <c r="B988" s="135"/>
      <c r="C988" s="136"/>
      <c r="D988" s="137"/>
      <c r="E988" s="138"/>
      <c r="F988" s="139"/>
      <c r="G988" s="140"/>
      <c r="H988" s="141"/>
      <c r="I988" s="118"/>
      <c r="J988" s="150" t="str">
        <f t="shared" si="135"/>
        <v/>
      </c>
      <c r="K988" s="24"/>
      <c r="M988" s="11" t="b">
        <f t="shared" si="136"/>
        <v>0</v>
      </c>
      <c r="N988" s="9" t="str">
        <f t="shared" si="137"/>
        <v/>
      </c>
      <c r="O988" s="9" t="str">
        <f t="shared" si="138"/>
        <v/>
      </c>
      <c r="P988" s="9" t="str">
        <f t="shared" si="139"/>
        <v/>
      </c>
      <c r="R988" s="9">
        <v>980</v>
      </c>
      <c r="T988" s="9" t="str">
        <f t="shared" si="140"/>
        <v/>
      </c>
      <c r="V988" s="9" t="str">
        <f t="shared" si="141"/>
        <v/>
      </c>
      <c r="X988" s="9" t="str">
        <f>IF(COUNTIF('Required Materials'!$BE$4:$CH$43, $B988)&gt;0, $B988, "")</f>
        <v/>
      </c>
      <c r="Y988" s="9" t="str">
        <f t="shared" si="142"/>
        <v/>
      </c>
      <c r="Z988" s="9" t="str">
        <f t="shared" si="143"/>
        <v/>
      </c>
    </row>
    <row r="989" spans="1:26" x14ac:dyDescent="0.25">
      <c r="A989" s="24"/>
      <c r="B989" s="135"/>
      <c r="C989" s="136"/>
      <c r="D989" s="137"/>
      <c r="E989" s="138"/>
      <c r="F989" s="139"/>
      <c r="G989" s="140"/>
      <c r="H989" s="141"/>
      <c r="I989" s="118"/>
      <c r="J989" s="150" t="str">
        <f t="shared" si="135"/>
        <v/>
      </c>
      <c r="K989" s="24"/>
      <c r="M989" s="11" t="b">
        <f t="shared" si="136"/>
        <v>0</v>
      </c>
      <c r="N989" s="9" t="str">
        <f t="shared" si="137"/>
        <v/>
      </c>
      <c r="O989" s="9" t="str">
        <f t="shared" si="138"/>
        <v/>
      </c>
      <c r="P989" s="9" t="str">
        <f t="shared" si="139"/>
        <v/>
      </c>
      <c r="R989" s="9">
        <v>981</v>
      </c>
      <c r="T989" s="9" t="str">
        <f t="shared" si="140"/>
        <v/>
      </c>
      <c r="V989" s="9" t="str">
        <f t="shared" si="141"/>
        <v/>
      </c>
      <c r="X989" s="9" t="str">
        <f>IF(COUNTIF('Required Materials'!$BE$4:$CH$43, $B989)&gt;0, $B989, "")</f>
        <v/>
      </c>
      <c r="Y989" s="9" t="str">
        <f t="shared" si="142"/>
        <v/>
      </c>
      <c r="Z989" s="9" t="str">
        <f t="shared" si="143"/>
        <v/>
      </c>
    </row>
    <row r="990" spans="1:26" x14ac:dyDescent="0.25">
      <c r="A990" s="24"/>
      <c r="B990" s="135"/>
      <c r="C990" s="136"/>
      <c r="D990" s="137"/>
      <c r="E990" s="138"/>
      <c r="F990" s="139"/>
      <c r="G990" s="140"/>
      <c r="H990" s="141"/>
      <c r="I990" s="118"/>
      <c r="J990" s="150" t="str">
        <f t="shared" si="135"/>
        <v/>
      </c>
      <c r="K990" s="24"/>
      <c r="M990" s="11" t="b">
        <f t="shared" si="136"/>
        <v>0</v>
      </c>
      <c r="N990" s="9" t="str">
        <f t="shared" si="137"/>
        <v/>
      </c>
      <c r="O990" s="9" t="str">
        <f t="shared" si="138"/>
        <v/>
      </c>
      <c r="P990" s="9" t="str">
        <f t="shared" si="139"/>
        <v/>
      </c>
      <c r="R990" s="9">
        <v>982</v>
      </c>
      <c r="T990" s="9" t="str">
        <f t="shared" si="140"/>
        <v/>
      </c>
      <c r="V990" s="9" t="str">
        <f t="shared" si="141"/>
        <v/>
      </c>
      <c r="X990" s="9" t="str">
        <f>IF(COUNTIF('Required Materials'!$BE$4:$CH$43, $B990)&gt;0, $B990, "")</f>
        <v/>
      </c>
      <c r="Y990" s="9" t="str">
        <f t="shared" si="142"/>
        <v/>
      </c>
      <c r="Z990" s="9" t="str">
        <f t="shared" si="143"/>
        <v/>
      </c>
    </row>
    <row r="991" spans="1:26" x14ac:dyDescent="0.25">
      <c r="A991" s="24"/>
      <c r="B991" s="135"/>
      <c r="C991" s="136"/>
      <c r="D991" s="137"/>
      <c r="E991" s="138"/>
      <c r="F991" s="139"/>
      <c r="G991" s="140"/>
      <c r="H991" s="141"/>
      <c r="I991" s="118"/>
      <c r="J991" s="150" t="str">
        <f t="shared" si="135"/>
        <v/>
      </c>
      <c r="K991" s="24"/>
      <c r="M991" s="11" t="b">
        <f t="shared" si="136"/>
        <v>0</v>
      </c>
      <c r="N991" s="9" t="str">
        <f t="shared" si="137"/>
        <v/>
      </c>
      <c r="O991" s="9" t="str">
        <f t="shared" si="138"/>
        <v/>
      </c>
      <c r="P991" s="9" t="str">
        <f t="shared" si="139"/>
        <v/>
      </c>
      <c r="R991" s="9">
        <v>983</v>
      </c>
      <c r="T991" s="9" t="str">
        <f t="shared" si="140"/>
        <v/>
      </c>
      <c r="V991" s="9" t="str">
        <f t="shared" si="141"/>
        <v/>
      </c>
      <c r="X991" s="9" t="str">
        <f>IF(COUNTIF('Required Materials'!$BE$4:$CH$43, $B991)&gt;0, $B991, "")</f>
        <v/>
      </c>
      <c r="Y991" s="9" t="str">
        <f t="shared" si="142"/>
        <v/>
      </c>
      <c r="Z991" s="9" t="str">
        <f t="shared" si="143"/>
        <v/>
      </c>
    </row>
    <row r="992" spans="1:26" x14ac:dyDescent="0.25">
      <c r="A992" s="24"/>
      <c r="B992" s="135"/>
      <c r="C992" s="136"/>
      <c r="D992" s="137"/>
      <c r="E992" s="138"/>
      <c r="F992" s="139"/>
      <c r="G992" s="140"/>
      <c r="H992" s="141"/>
      <c r="I992" s="118"/>
      <c r="J992" s="150" t="str">
        <f t="shared" si="135"/>
        <v/>
      </c>
      <c r="K992" s="24"/>
      <c r="M992" s="11" t="b">
        <f t="shared" si="136"/>
        <v>0</v>
      </c>
      <c r="N992" s="9" t="str">
        <f t="shared" si="137"/>
        <v/>
      </c>
      <c r="O992" s="9" t="str">
        <f t="shared" si="138"/>
        <v/>
      </c>
      <c r="P992" s="9" t="str">
        <f t="shared" si="139"/>
        <v/>
      </c>
      <c r="R992" s="9">
        <v>984</v>
      </c>
      <c r="T992" s="9" t="str">
        <f t="shared" si="140"/>
        <v/>
      </c>
      <c r="V992" s="9" t="str">
        <f t="shared" si="141"/>
        <v/>
      </c>
      <c r="X992" s="9" t="str">
        <f>IF(COUNTIF('Required Materials'!$BE$4:$CH$43, $B992)&gt;0, $B992, "")</f>
        <v/>
      </c>
      <c r="Y992" s="9" t="str">
        <f t="shared" si="142"/>
        <v/>
      </c>
      <c r="Z992" s="9" t="str">
        <f t="shared" si="143"/>
        <v/>
      </c>
    </row>
    <row r="993" spans="1:26" x14ac:dyDescent="0.25">
      <c r="A993" s="24"/>
      <c r="B993" s="135"/>
      <c r="C993" s="136"/>
      <c r="D993" s="137"/>
      <c r="E993" s="138"/>
      <c r="F993" s="139"/>
      <c r="G993" s="140"/>
      <c r="H993" s="141"/>
      <c r="I993" s="118"/>
      <c r="J993" s="150" t="str">
        <f t="shared" si="135"/>
        <v/>
      </c>
      <c r="K993" s="24"/>
      <c r="M993" s="11" t="b">
        <f t="shared" si="136"/>
        <v>0</v>
      </c>
      <c r="N993" s="9" t="str">
        <f t="shared" si="137"/>
        <v/>
      </c>
      <c r="O993" s="9" t="str">
        <f t="shared" si="138"/>
        <v/>
      </c>
      <c r="P993" s="9" t="str">
        <f t="shared" si="139"/>
        <v/>
      </c>
      <c r="R993" s="9">
        <v>985</v>
      </c>
      <c r="T993" s="9" t="str">
        <f t="shared" si="140"/>
        <v/>
      </c>
      <c r="V993" s="9" t="str">
        <f t="shared" si="141"/>
        <v/>
      </c>
      <c r="X993" s="9" t="str">
        <f>IF(COUNTIF('Required Materials'!$BE$4:$CH$43, $B993)&gt;0, $B993, "")</f>
        <v/>
      </c>
      <c r="Y993" s="9" t="str">
        <f t="shared" si="142"/>
        <v/>
      </c>
      <c r="Z993" s="9" t="str">
        <f t="shared" si="143"/>
        <v/>
      </c>
    </row>
    <row r="994" spans="1:26" x14ac:dyDescent="0.25">
      <c r="A994" s="24"/>
      <c r="B994" s="135"/>
      <c r="C994" s="136"/>
      <c r="D994" s="137"/>
      <c r="E994" s="138"/>
      <c r="F994" s="139"/>
      <c r="G994" s="140"/>
      <c r="H994" s="141"/>
      <c r="I994" s="118"/>
      <c r="J994" s="150" t="str">
        <f t="shared" si="135"/>
        <v/>
      </c>
      <c r="K994" s="24"/>
      <c r="M994" s="11" t="b">
        <f t="shared" si="136"/>
        <v>0</v>
      </c>
      <c r="N994" s="9" t="str">
        <f t="shared" si="137"/>
        <v/>
      </c>
      <c r="O994" s="9" t="str">
        <f t="shared" si="138"/>
        <v/>
      </c>
      <c r="P994" s="9" t="str">
        <f t="shared" si="139"/>
        <v/>
      </c>
      <c r="R994" s="9">
        <v>986</v>
      </c>
      <c r="T994" s="9" t="str">
        <f t="shared" si="140"/>
        <v/>
      </c>
      <c r="V994" s="9" t="str">
        <f t="shared" si="141"/>
        <v/>
      </c>
      <c r="X994" s="9" t="str">
        <f>IF(COUNTIF('Required Materials'!$BE$4:$CH$43, $B994)&gt;0, $B994, "")</f>
        <v/>
      </c>
      <c r="Y994" s="9" t="str">
        <f t="shared" si="142"/>
        <v/>
      </c>
      <c r="Z994" s="9" t="str">
        <f t="shared" si="143"/>
        <v/>
      </c>
    </row>
    <row r="995" spans="1:26" x14ac:dyDescent="0.25">
      <c r="A995" s="24"/>
      <c r="B995" s="135"/>
      <c r="C995" s="136"/>
      <c r="D995" s="137"/>
      <c r="E995" s="138"/>
      <c r="F995" s="139"/>
      <c r="G995" s="140"/>
      <c r="H995" s="141"/>
      <c r="I995" s="118"/>
      <c r="J995" s="150" t="str">
        <f t="shared" si="135"/>
        <v/>
      </c>
      <c r="K995" s="24"/>
      <c r="M995" s="11" t="b">
        <f t="shared" si="136"/>
        <v>0</v>
      </c>
      <c r="N995" s="9" t="str">
        <f t="shared" si="137"/>
        <v/>
      </c>
      <c r="O995" s="9" t="str">
        <f t="shared" si="138"/>
        <v/>
      </c>
      <c r="P995" s="9" t="str">
        <f t="shared" si="139"/>
        <v/>
      </c>
      <c r="R995" s="9">
        <v>987</v>
      </c>
      <c r="T995" s="9" t="str">
        <f t="shared" si="140"/>
        <v/>
      </c>
      <c r="V995" s="9" t="str">
        <f t="shared" si="141"/>
        <v/>
      </c>
      <c r="X995" s="9" t="str">
        <f>IF(COUNTIF('Required Materials'!$BE$4:$CH$43, $B995)&gt;0, $B995, "")</f>
        <v/>
      </c>
      <c r="Y995" s="9" t="str">
        <f t="shared" si="142"/>
        <v/>
      </c>
      <c r="Z995" s="9" t="str">
        <f t="shared" si="143"/>
        <v/>
      </c>
    </row>
    <row r="996" spans="1:26" x14ac:dyDescent="0.25">
      <c r="A996" s="24"/>
      <c r="B996" s="135"/>
      <c r="C996" s="136"/>
      <c r="D996" s="137"/>
      <c r="E996" s="138"/>
      <c r="F996" s="139"/>
      <c r="G996" s="140"/>
      <c r="H996" s="141"/>
      <c r="I996" s="118"/>
      <c r="J996" s="150" t="str">
        <f t="shared" si="135"/>
        <v/>
      </c>
      <c r="K996" s="24"/>
      <c r="M996" s="11" t="b">
        <f t="shared" si="136"/>
        <v>0</v>
      </c>
      <c r="N996" s="9" t="str">
        <f t="shared" si="137"/>
        <v/>
      </c>
      <c r="O996" s="9" t="str">
        <f t="shared" si="138"/>
        <v/>
      </c>
      <c r="P996" s="9" t="str">
        <f t="shared" si="139"/>
        <v/>
      </c>
      <c r="R996" s="9">
        <v>988</v>
      </c>
      <c r="T996" s="9" t="str">
        <f t="shared" si="140"/>
        <v/>
      </c>
      <c r="V996" s="9" t="str">
        <f t="shared" si="141"/>
        <v/>
      </c>
      <c r="X996" s="9" t="str">
        <f>IF(COUNTIF('Required Materials'!$BE$4:$CH$43, $B996)&gt;0, $B996, "")</f>
        <v/>
      </c>
      <c r="Y996" s="9" t="str">
        <f t="shared" si="142"/>
        <v/>
      </c>
      <c r="Z996" s="9" t="str">
        <f t="shared" si="143"/>
        <v/>
      </c>
    </row>
    <row r="997" spans="1:26" x14ac:dyDescent="0.25">
      <c r="A997" s="24"/>
      <c r="B997" s="135"/>
      <c r="C997" s="136"/>
      <c r="D997" s="137"/>
      <c r="E997" s="138"/>
      <c r="F997" s="139"/>
      <c r="G997" s="140"/>
      <c r="H997" s="141"/>
      <c r="I997" s="118"/>
      <c r="J997" s="150" t="str">
        <f t="shared" si="135"/>
        <v/>
      </c>
      <c r="K997" s="24"/>
      <c r="M997" s="11" t="b">
        <f t="shared" si="136"/>
        <v>0</v>
      </c>
      <c r="N997" s="9" t="str">
        <f t="shared" si="137"/>
        <v/>
      </c>
      <c r="O997" s="9" t="str">
        <f t="shared" si="138"/>
        <v/>
      </c>
      <c r="P997" s="9" t="str">
        <f t="shared" si="139"/>
        <v/>
      </c>
      <c r="R997" s="9">
        <v>989</v>
      </c>
      <c r="T997" s="9" t="str">
        <f t="shared" si="140"/>
        <v/>
      </c>
      <c r="V997" s="9" t="str">
        <f t="shared" si="141"/>
        <v/>
      </c>
      <c r="X997" s="9" t="str">
        <f>IF(COUNTIF('Required Materials'!$BE$4:$CH$43, $B997)&gt;0, $B997, "")</f>
        <v/>
      </c>
      <c r="Y997" s="9" t="str">
        <f t="shared" si="142"/>
        <v/>
      </c>
      <c r="Z997" s="9" t="str">
        <f t="shared" si="143"/>
        <v/>
      </c>
    </row>
    <row r="998" spans="1:26" x14ac:dyDescent="0.25">
      <c r="A998" s="24"/>
      <c r="B998" s="135"/>
      <c r="C998" s="136"/>
      <c r="D998" s="137"/>
      <c r="E998" s="138"/>
      <c r="F998" s="139"/>
      <c r="G998" s="140"/>
      <c r="H998" s="141"/>
      <c r="I998" s="118"/>
      <c r="J998" s="150" t="str">
        <f t="shared" si="135"/>
        <v/>
      </c>
      <c r="K998" s="24"/>
      <c r="M998" s="11" t="b">
        <f t="shared" si="136"/>
        <v>0</v>
      </c>
      <c r="N998" s="9" t="str">
        <f t="shared" si="137"/>
        <v/>
      </c>
      <c r="O998" s="9" t="str">
        <f t="shared" si="138"/>
        <v/>
      </c>
      <c r="P998" s="9" t="str">
        <f t="shared" si="139"/>
        <v/>
      </c>
      <c r="R998" s="9">
        <v>990</v>
      </c>
      <c r="T998" s="9" t="str">
        <f t="shared" si="140"/>
        <v/>
      </c>
      <c r="V998" s="9" t="str">
        <f t="shared" si="141"/>
        <v/>
      </c>
      <c r="X998" s="9" t="str">
        <f>IF(COUNTIF('Required Materials'!$BE$4:$CH$43, $B998)&gt;0, $B998, "")</f>
        <v/>
      </c>
      <c r="Y998" s="9" t="str">
        <f t="shared" si="142"/>
        <v/>
      </c>
      <c r="Z998" s="9" t="str">
        <f t="shared" si="143"/>
        <v/>
      </c>
    </row>
    <row r="999" spans="1:26" x14ac:dyDescent="0.25">
      <c r="A999" s="24"/>
      <c r="B999" s="135"/>
      <c r="C999" s="136"/>
      <c r="D999" s="137"/>
      <c r="E999" s="138"/>
      <c r="F999" s="139"/>
      <c r="G999" s="140"/>
      <c r="H999" s="141"/>
      <c r="I999" s="118"/>
      <c r="J999" s="150" t="str">
        <f t="shared" si="135"/>
        <v/>
      </c>
      <c r="K999" s="24"/>
      <c r="M999" s="11" t="b">
        <f t="shared" si="136"/>
        <v>0</v>
      </c>
      <c r="N999" s="9" t="str">
        <f t="shared" si="137"/>
        <v/>
      </c>
      <c r="O999" s="9" t="str">
        <f t="shared" si="138"/>
        <v/>
      </c>
      <c r="P999" s="9" t="str">
        <f t="shared" si="139"/>
        <v/>
      </c>
      <c r="R999" s="9">
        <v>991</v>
      </c>
      <c r="T999" s="9" t="str">
        <f t="shared" si="140"/>
        <v/>
      </c>
      <c r="V999" s="9" t="str">
        <f t="shared" si="141"/>
        <v/>
      </c>
      <c r="X999" s="9" t="str">
        <f>IF(COUNTIF('Required Materials'!$BE$4:$CH$43, $B999)&gt;0, $B999, "")</f>
        <v/>
      </c>
      <c r="Y999" s="9" t="str">
        <f t="shared" si="142"/>
        <v/>
      </c>
      <c r="Z999" s="9" t="str">
        <f t="shared" si="143"/>
        <v/>
      </c>
    </row>
    <row r="1000" spans="1:26" x14ac:dyDescent="0.25">
      <c r="A1000" s="24"/>
      <c r="B1000" s="135"/>
      <c r="C1000" s="136"/>
      <c r="D1000" s="137"/>
      <c r="E1000" s="138"/>
      <c r="F1000" s="139"/>
      <c r="G1000" s="140"/>
      <c r="H1000" s="141"/>
      <c r="I1000" s="118"/>
      <c r="J1000" s="150" t="str">
        <f t="shared" si="135"/>
        <v/>
      </c>
      <c r="K1000" s="24"/>
      <c r="M1000" s="11" t="b">
        <f t="shared" si="136"/>
        <v>0</v>
      </c>
      <c r="N1000" s="9" t="str">
        <f t="shared" si="137"/>
        <v/>
      </c>
      <c r="O1000" s="9" t="str">
        <f t="shared" si="138"/>
        <v/>
      </c>
      <c r="P1000" s="9" t="str">
        <f t="shared" si="139"/>
        <v/>
      </c>
      <c r="R1000" s="9">
        <v>992</v>
      </c>
      <c r="T1000" s="9" t="str">
        <f t="shared" si="140"/>
        <v/>
      </c>
      <c r="V1000" s="9" t="str">
        <f t="shared" si="141"/>
        <v/>
      </c>
      <c r="X1000" s="9" t="str">
        <f>IF(COUNTIF('Required Materials'!$BE$4:$CH$43, $B1000)&gt;0, $B1000, "")</f>
        <v/>
      </c>
      <c r="Y1000" s="9" t="str">
        <f t="shared" si="142"/>
        <v/>
      </c>
      <c r="Z1000" s="9" t="str">
        <f t="shared" si="143"/>
        <v/>
      </c>
    </row>
    <row r="1001" spans="1:26" x14ac:dyDescent="0.25">
      <c r="A1001" s="24"/>
      <c r="B1001" s="135"/>
      <c r="C1001" s="136"/>
      <c r="D1001" s="137"/>
      <c r="E1001" s="138"/>
      <c r="F1001" s="139"/>
      <c r="G1001" s="140"/>
      <c r="H1001" s="141"/>
      <c r="I1001" s="118"/>
      <c r="J1001" s="150" t="str">
        <f t="shared" si="135"/>
        <v/>
      </c>
      <c r="K1001" s="24"/>
      <c r="M1001" s="11" t="b">
        <f t="shared" si="136"/>
        <v>0</v>
      </c>
      <c r="N1001" s="9" t="str">
        <f t="shared" si="137"/>
        <v/>
      </c>
      <c r="O1001" s="9" t="str">
        <f t="shared" si="138"/>
        <v/>
      </c>
      <c r="P1001" s="9" t="str">
        <f t="shared" si="139"/>
        <v/>
      </c>
      <c r="R1001" s="9">
        <v>993</v>
      </c>
      <c r="T1001" s="9" t="str">
        <f t="shared" si="140"/>
        <v/>
      </c>
      <c r="V1001" s="9" t="str">
        <f t="shared" si="141"/>
        <v/>
      </c>
      <c r="X1001" s="9" t="str">
        <f>IF(COUNTIF('Required Materials'!$BE$4:$CH$43, $B1001)&gt;0, $B1001, "")</f>
        <v/>
      </c>
      <c r="Y1001" s="9" t="str">
        <f t="shared" si="142"/>
        <v/>
      </c>
      <c r="Z1001" s="9" t="str">
        <f t="shared" si="143"/>
        <v/>
      </c>
    </row>
    <row r="1002" spans="1:26" x14ac:dyDescent="0.25">
      <c r="A1002" s="24"/>
      <c r="B1002" s="135"/>
      <c r="C1002" s="136"/>
      <c r="D1002" s="137"/>
      <c r="E1002" s="138"/>
      <c r="F1002" s="139"/>
      <c r="G1002" s="140"/>
      <c r="H1002" s="141"/>
      <c r="I1002" s="118"/>
      <c r="J1002" s="150" t="str">
        <f t="shared" si="135"/>
        <v/>
      </c>
      <c r="K1002" s="24"/>
      <c r="M1002" s="11" t="b">
        <f t="shared" si="136"/>
        <v>0</v>
      </c>
      <c r="N1002" s="9" t="str">
        <f t="shared" si="137"/>
        <v/>
      </c>
      <c r="O1002" s="9" t="str">
        <f t="shared" si="138"/>
        <v/>
      </c>
      <c r="P1002" s="9" t="str">
        <f t="shared" si="139"/>
        <v/>
      </c>
      <c r="R1002" s="9">
        <v>994</v>
      </c>
      <c r="T1002" s="9" t="str">
        <f t="shared" si="140"/>
        <v/>
      </c>
      <c r="V1002" s="9" t="str">
        <f t="shared" si="141"/>
        <v/>
      </c>
      <c r="X1002" s="9" t="str">
        <f>IF(COUNTIF('Required Materials'!$BE$4:$CH$43, $B1002)&gt;0, $B1002, "")</f>
        <v/>
      </c>
      <c r="Y1002" s="9" t="str">
        <f t="shared" si="142"/>
        <v/>
      </c>
      <c r="Z1002" s="9" t="str">
        <f t="shared" si="143"/>
        <v/>
      </c>
    </row>
    <row r="1003" spans="1:26" x14ac:dyDescent="0.25">
      <c r="A1003" s="24"/>
      <c r="B1003" s="135"/>
      <c r="C1003" s="136"/>
      <c r="D1003" s="137"/>
      <c r="E1003" s="138"/>
      <c r="F1003" s="139"/>
      <c r="G1003" s="140"/>
      <c r="H1003" s="141"/>
      <c r="I1003" s="118"/>
      <c r="J1003" s="150" t="str">
        <f t="shared" si="135"/>
        <v/>
      </c>
      <c r="K1003" s="24"/>
      <c r="M1003" s="11" t="b">
        <f t="shared" si="136"/>
        <v>0</v>
      </c>
      <c r="N1003" s="9" t="str">
        <f t="shared" si="137"/>
        <v/>
      </c>
      <c r="O1003" s="9" t="str">
        <f t="shared" si="138"/>
        <v/>
      </c>
      <c r="P1003" s="9" t="str">
        <f t="shared" si="139"/>
        <v/>
      </c>
      <c r="R1003" s="9">
        <v>995</v>
      </c>
      <c r="T1003" s="9" t="str">
        <f t="shared" si="140"/>
        <v/>
      </c>
      <c r="V1003" s="9" t="str">
        <f t="shared" si="141"/>
        <v/>
      </c>
      <c r="X1003" s="9" t="str">
        <f>IF(COUNTIF('Required Materials'!$BE$4:$CH$43, $B1003)&gt;0, $B1003, "")</f>
        <v/>
      </c>
      <c r="Y1003" s="9" t="str">
        <f t="shared" si="142"/>
        <v/>
      </c>
      <c r="Z1003" s="9" t="str">
        <f t="shared" si="143"/>
        <v/>
      </c>
    </row>
    <row r="1004" spans="1:26" x14ac:dyDescent="0.25">
      <c r="A1004" s="24"/>
      <c r="B1004" s="135"/>
      <c r="C1004" s="136"/>
      <c r="D1004" s="137"/>
      <c r="E1004" s="138"/>
      <c r="F1004" s="139"/>
      <c r="G1004" s="140"/>
      <c r="H1004" s="141"/>
      <c r="I1004" s="118"/>
      <c r="J1004" s="150" t="str">
        <f t="shared" si="135"/>
        <v/>
      </c>
      <c r="K1004" s="24"/>
      <c r="M1004" s="11" t="b">
        <f t="shared" si="136"/>
        <v>0</v>
      </c>
      <c r="N1004" s="9" t="str">
        <f t="shared" si="137"/>
        <v/>
      </c>
      <c r="O1004" s="9" t="str">
        <f t="shared" si="138"/>
        <v/>
      </c>
      <c r="P1004" s="9" t="str">
        <f t="shared" si="139"/>
        <v/>
      </c>
      <c r="R1004" s="9">
        <v>996</v>
      </c>
      <c r="T1004" s="9" t="str">
        <f t="shared" si="140"/>
        <v/>
      </c>
      <c r="V1004" s="9" t="str">
        <f t="shared" si="141"/>
        <v/>
      </c>
      <c r="X1004" s="9" t="str">
        <f>IF(COUNTIF('Required Materials'!$BE$4:$CH$43, $B1004)&gt;0, $B1004, "")</f>
        <v/>
      </c>
      <c r="Y1004" s="9" t="str">
        <f t="shared" si="142"/>
        <v/>
      </c>
      <c r="Z1004" s="9" t="str">
        <f t="shared" si="143"/>
        <v/>
      </c>
    </row>
    <row r="1005" spans="1:26" x14ac:dyDescent="0.25">
      <c r="A1005" s="24"/>
      <c r="B1005" s="135"/>
      <c r="C1005" s="136"/>
      <c r="D1005" s="137"/>
      <c r="E1005" s="138"/>
      <c r="F1005" s="139"/>
      <c r="G1005" s="140"/>
      <c r="H1005" s="141"/>
      <c r="I1005" s="118"/>
      <c r="J1005" s="150" t="str">
        <f t="shared" si="135"/>
        <v/>
      </c>
      <c r="K1005" s="24"/>
      <c r="M1005" s="11" t="b">
        <f t="shared" si="136"/>
        <v>0</v>
      </c>
      <c r="N1005" s="9" t="str">
        <f t="shared" si="137"/>
        <v/>
      </c>
      <c r="O1005" s="9" t="str">
        <f t="shared" si="138"/>
        <v/>
      </c>
      <c r="P1005" s="9" t="str">
        <f t="shared" si="139"/>
        <v/>
      </c>
      <c r="R1005" s="9">
        <v>997</v>
      </c>
      <c r="T1005" s="9" t="str">
        <f t="shared" si="140"/>
        <v/>
      </c>
      <c r="V1005" s="9" t="str">
        <f t="shared" si="141"/>
        <v/>
      </c>
      <c r="X1005" s="9" t="str">
        <f>IF(COUNTIF('Required Materials'!$BE$4:$CH$43, $B1005)&gt;0, $B1005, "")</f>
        <v/>
      </c>
      <c r="Y1005" s="9" t="str">
        <f t="shared" si="142"/>
        <v/>
      </c>
      <c r="Z1005" s="9" t="str">
        <f t="shared" si="143"/>
        <v/>
      </c>
    </row>
    <row r="1006" spans="1:26" x14ac:dyDescent="0.25">
      <c r="A1006" s="24"/>
      <c r="B1006" s="135"/>
      <c r="C1006" s="136"/>
      <c r="D1006" s="137"/>
      <c r="E1006" s="138"/>
      <c r="F1006" s="139"/>
      <c r="G1006" s="140"/>
      <c r="H1006" s="141"/>
      <c r="I1006" s="118"/>
      <c r="J1006" s="150" t="str">
        <f t="shared" si="135"/>
        <v/>
      </c>
      <c r="K1006" s="24"/>
      <c r="M1006" s="11" t="b">
        <f t="shared" si="136"/>
        <v>0</v>
      </c>
      <c r="N1006" s="9" t="str">
        <f t="shared" si="137"/>
        <v/>
      </c>
      <c r="O1006" s="9" t="str">
        <f t="shared" si="138"/>
        <v/>
      </c>
      <c r="P1006" s="9" t="str">
        <f t="shared" si="139"/>
        <v/>
      </c>
      <c r="R1006" s="9">
        <v>998</v>
      </c>
      <c r="T1006" s="9" t="str">
        <f t="shared" si="140"/>
        <v/>
      </c>
      <c r="V1006" s="9" t="str">
        <f t="shared" si="141"/>
        <v/>
      </c>
      <c r="X1006" s="9" t="str">
        <f>IF(COUNTIF('Required Materials'!$BE$4:$CH$43, $B1006)&gt;0, $B1006, "")</f>
        <v/>
      </c>
      <c r="Y1006" s="9" t="str">
        <f t="shared" si="142"/>
        <v/>
      </c>
      <c r="Z1006" s="9" t="str">
        <f t="shared" si="143"/>
        <v/>
      </c>
    </row>
    <row r="1007" spans="1:26" x14ac:dyDescent="0.25">
      <c r="A1007" s="24"/>
      <c r="B1007" s="135"/>
      <c r="C1007" s="136"/>
      <c r="D1007" s="137"/>
      <c r="E1007" s="138"/>
      <c r="F1007" s="139"/>
      <c r="G1007" s="140"/>
      <c r="H1007" s="141"/>
      <c r="I1007" s="118"/>
      <c r="J1007" s="150" t="str">
        <f t="shared" si="135"/>
        <v/>
      </c>
      <c r="K1007" s="24"/>
      <c r="M1007" s="11" t="b">
        <f t="shared" si="136"/>
        <v>0</v>
      </c>
      <c r="N1007" s="9" t="str">
        <f t="shared" si="137"/>
        <v/>
      </c>
      <c r="O1007" s="9" t="str">
        <f t="shared" si="138"/>
        <v/>
      </c>
      <c r="P1007" s="9" t="str">
        <f t="shared" si="139"/>
        <v/>
      </c>
      <c r="R1007" s="9">
        <v>999</v>
      </c>
      <c r="T1007" s="9" t="str">
        <f t="shared" si="140"/>
        <v/>
      </c>
      <c r="V1007" s="9" t="str">
        <f t="shared" si="141"/>
        <v/>
      </c>
      <c r="X1007" s="9" t="str">
        <f>IF(COUNTIF('Required Materials'!$BE$4:$CH$43, $B1007)&gt;0, $B1007, "")</f>
        <v/>
      </c>
      <c r="Y1007" s="9" t="str">
        <f t="shared" si="142"/>
        <v/>
      </c>
      <c r="Z1007" s="9" t="str">
        <f t="shared" si="143"/>
        <v/>
      </c>
    </row>
    <row r="1008" spans="1:26" x14ac:dyDescent="0.25">
      <c r="A1008" s="24"/>
      <c r="B1008" s="135"/>
      <c r="C1008" s="136"/>
      <c r="D1008" s="137"/>
      <c r="E1008" s="138"/>
      <c r="F1008" s="139"/>
      <c r="G1008" s="140"/>
      <c r="H1008" s="141"/>
      <c r="I1008" s="118"/>
      <c r="J1008" s="150" t="str">
        <f t="shared" si="135"/>
        <v/>
      </c>
      <c r="K1008" s="24"/>
      <c r="M1008" s="11" t="b">
        <f t="shared" si="136"/>
        <v>0</v>
      </c>
      <c r="N1008" s="9" t="str">
        <f t="shared" si="137"/>
        <v/>
      </c>
      <c r="O1008" s="9" t="str">
        <f t="shared" si="138"/>
        <v/>
      </c>
      <c r="P1008" s="9" t="str">
        <f t="shared" si="139"/>
        <v/>
      </c>
      <c r="R1008" s="9">
        <v>1000</v>
      </c>
      <c r="T1008" s="9" t="str">
        <f t="shared" si="140"/>
        <v/>
      </c>
      <c r="V1008" s="9" t="str">
        <f t="shared" si="141"/>
        <v/>
      </c>
      <c r="X1008" s="9" t="str">
        <f>IF(COUNTIF('Required Materials'!$BE$4:$CH$43, $B1008)&gt;0, $B1008, "")</f>
        <v/>
      </c>
      <c r="Y1008" s="9" t="str">
        <f t="shared" si="142"/>
        <v/>
      </c>
      <c r="Z1008" s="9" t="str">
        <f t="shared" si="143"/>
        <v/>
      </c>
    </row>
    <row r="1009" spans="1:26" x14ac:dyDescent="0.25">
      <c r="A1009" s="24"/>
      <c r="B1009" s="135"/>
      <c r="C1009" s="136"/>
      <c r="D1009" s="137"/>
      <c r="E1009" s="138"/>
      <c r="F1009" s="139"/>
      <c r="G1009" s="140"/>
      <c r="H1009" s="141"/>
      <c r="I1009" s="118"/>
      <c r="J1009" s="150" t="str">
        <f t="shared" si="135"/>
        <v/>
      </c>
      <c r="K1009" s="24"/>
      <c r="M1009" s="11" t="b">
        <f t="shared" si="136"/>
        <v>0</v>
      </c>
      <c r="N1009" s="9" t="str">
        <f t="shared" si="137"/>
        <v/>
      </c>
      <c r="O1009" s="9" t="str">
        <f t="shared" si="138"/>
        <v/>
      </c>
      <c r="P1009" s="9" t="str">
        <f t="shared" si="139"/>
        <v/>
      </c>
      <c r="R1009" s="9">
        <v>1001</v>
      </c>
      <c r="T1009" s="9" t="str">
        <f t="shared" si="140"/>
        <v/>
      </c>
      <c r="V1009" s="9" t="str">
        <f t="shared" si="141"/>
        <v/>
      </c>
      <c r="X1009" s="9" t="str">
        <f>IF(COUNTIF('Required Materials'!$BE$4:$CH$43, $B1009)&gt;0, $B1009, "")</f>
        <v/>
      </c>
      <c r="Y1009" s="9" t="str">
        <f t="shared" si="142"/>
        <v/>
      </c>
      <c r="Z1009" s="9" t="str">
        <f t="shared" si="143"/>
        <v/>
      </c>
    </row>
    <row r="1010" spans="1:26" x14ac:dyDescent="0.25">
      <c r="A1010" s="24"/>
      <c r="B1010" s="135"/>
      <c r="C1010" s="136"/>
      <c r="D1010" s="137"/>
      <c r="E1010" s="138"/>
      <c r="F1010" s="139"/>
      <c r="G1010" s="140"/>
      <c r="H1010" s="141"/>
      <c r="I1010" s="118"/>
      <c r="J1010" s="150" t="str">
        <f t="shared" si="135"/>
        <v/>
      </c>
      <c r="K1010" s="24"/>
      <c r="M1010" s="11" t="b">
        <f t="shared" si="136"/>
        <v>0</v>
      </c>
      <c r="N1010" s="9" t="str">
        <f t="shared" si="137"/>
        <v/>
      </c>
      <c r="O1010" s="9" t="str">
        <f t="shared" si="138"/>
        <v/>
      </c>
      <c r="P1010" s="9" t="str">
        <f t="shared" si="139"/>
        <v/>
      </c>
      <c r="R1010" s="9">
        <v>1002</v>
      </c>
      <c r="T1010" s="9" t="str">
        <f t="shared" si="140"/>
        <v/>
      </c>
      <c r="V1010" s="9" t="str">
        <f t="shared" si="141"/>
        <v/>
      </c>
      <c r="X1010" s="9" t="str">
        <f>IF(COUNTIF('Required Materials'!$BE$4:$CH$43, $B1010)&gt;0, $B1010, "")</f>
        <v/>
      </c>
      <c r="Y1010" s="9" t="str">
        <f t="shared" si="142"/>
        <v/>
      </c>
      <c r="Z1010" s="9" t="str">
        <f t="shared" si="143"/>
        <v/>
      </c>
    </row>
    <row r="1011" spans="1:26" x14ac:dyDescent="0.25">
      <c r="A1011" s="24"/>
      <c r="B1011" s="135"/>
      <c r="C1011" s="136"/>
      <c r="D1011" s="137"/>
      <c r="E1011" s="138"/>
      <c r="F1011" s="139"/>
      <c r="G1011" s="140"/>
      <c r="H1011" s="141"/>
      <c r="I1011" s="118"/>
      <c r="J1011" s="150" t="str">
        <f t="shared" si="135"/>
        <v/>
      </c>
      <c r="K1011" s="24"/>
      <c r="M1011" s="11" t="b">
        <f t="shared" si="136"/>
        <v>0</v>
      </c>
      <c r="N1011" s="9" t="str">
        <f t="shared" si="137"/>
        <v/>
      </c>
      <c r="O1011" s="9" t="str">
        <f t="shared" si="138"/>
        <v/>
      </c>
      <c r="P1011" s="9" t="str">
        <f t="shared" si="139"/>
        <v/>
      </c>
      <c r="R1011" s="9">
        <v>1003</v>
      </c>
      <c r="T1011" s="9" t="str">
        <f t="shared" si="140"/>
        <v/>
      </c>
      <c r="V1011" s="9" t="str">
        <f t="shared" si="141"/>
        <v/>
      </c>
      <c r="X1011" s="9" t="str">
        <f>IF(COUNTIF('Required Materials'!$BE$4:$CH$43, $B1011)&gt;0, $B1011, "")</f>
        <v/>
      </c>
      <c r="Y1011" s="9" t="str">
        <f t="shared" si="142"/>
        <v/>
      </c>
      <c r="Z1011" s="9" t="str">
        <f t="shared" si="143"/>
        <v/>
      </c>
    </row>
    <row r="1012" spans="1:26" x14ac:dyDescent="0.25">
      <c r="A1012" s="24"/>
      <c r="B1012" s="135"/>
      <c r="C1012" s="136"/>
      <c r="D1012" s="137"/>
      <c r="E1012" s="138"/>
      <c r="F1012" s="139"/>
      <c r="G1012" s="140"/>
      <c r="H1012" s="141"/>
      <c r="I1012" s="118"/>
      <c r="J1012" s="150" t="str">
        <f t="shared" si="135"/>
        <v/>
      </c>
      <c r="K1012" s="24"/>
      <c r="M1012" s="11" t="b">
        <f t="shared" si="136"/>
        <v>0</v>
      </c>
      <c r="N1012" s="9" t="str">
        <f t="shared" si="137"/>
        <v/>
      </c>
      <c r="O1012" s="9" t="str">
        <f t="shared" si="138"/>
        <v/>
      </c>
      <c r="P1012" s="9" t="str">
        <f t="shared" si="139"/>
        <v/>
      </c>
      <c r="R1012" s="9">
        <v>1004</v>
      </c>
      <c r="T1012" s="9" t="str">
        <f t="shared" si="140"/>
        <v/>
      </c>
      <c r="V1012" s="9" t="str">
        <f t="shared" si="141"/>
        <v/>
      </c>
      <c r="X1012" s="9" t="str">
        <f>IF(COUNTIF('Required Materials'!$BE$4:$CH$43, $B1012)&gt;0, $B1012, "")</f>
        <v/>
      </c>
      <c r="Y1012" s="9" t="str">
        <f t="shared" si="142"/>
        <v/>
      </c>
      <c r="Z1012" s="9" t="str">
        <f t="shared" si="143"/>
        <v/>
      </c>
    </row>
    <row r="1013" spans="1:26" x14ac:dyDescent="0.25">
      <c r="A1013" s="24"/>
      <c r="B1013" s="135"/>
      <c r="C1013" s="136"/>
      <c r="D1013" s="137"/>
      <c r="E1013" s="138"/>
      <c r="F1013" s="139"/>
      <c r="G1013" s="140"/>
      <c r="H1013" s="141"/>
      <c r="I1013" s="118"/>
      <c r="J1013" s="150" t="str">
        <f t="shared" si="135"/>
        <v/>
      </c>
      <c r="K1013" s="24"/>
      <c r="M1013" s="11" t="b">
        <f t="shared" si="136"/>
        <v>0</v>
      </c>
      <c r="N1013" s="9" t="str">
        <f t="shared" si="137"/>
        <v/>
      </c>
      <c r="O1013" s="9" t="str">
        <f t="shared" si="138"/>
        <v/>
      </c>
      <c r="P1013" s="9" t="str">
        <f t="shared" si="139"/>
        <v/>
      </c>
      <c r="R1013" s="9">
        <v>1005</v>
      </c>
      <c r="T1013" s="9" t="str">
        <f t="shared" si="140"/>
        <v/>
      </c>
      <c r="V1013" s="9" t="str">
        <f t="shared" si="141"/>
        <v/>
      </c>
      <c r="X1013" s="9" t="str">
        <f>IF(COUNTIF('Required Materials'!$BE$4:$CH$43, $B1013)&gt;0, $B1013, "")</f>
        <v/>
      </c>
      <c r="Y1013" s="9" t="str">
        <f t="shared" si="142"/>
        <v/>
      </c>
      <c r="Z1013" s="9" t="str">
        <f t="shared" si="143"/>
        <v/>
      </c>
    </row>
    <row r="1014" spans="1:26" x14ac:dyDescent="0.25">
      <c r="A1014" s="24"/>
      <c r="B1014" s="135"/>
      <c r="C1014" s="136"/>
      <c r="D1014" s="137"/>
      <c r="E1014" s="138"/>
      <c r="F1014" s="139"/>
      <c r="G1014" s="140"/>
      <c r="H1014" s="141"/>
      <c r="I1014" s="118"/>
      <c r="J1014" s="150" t="str">
        <f t="shared" si="135"/>
        <v/>
      </c>
      <c r="K1014" s="24"/>
      <c r="M1014" s="11" t="b">
        <f t="shared" si="136"/>
        <v>0</v>
      </c>
      <c r="N1014" s="9" t="str">
        <f t="shared" si="137"/>
        <v/>
      </c>
      <c r="O1014" s="9" t="str">
        <f t="shared" si="138"/>
        <v/>
      </c>
      <c r="P1014" s="9" t="str">
        <f t="shared" si="139"/>
        <v/>
      </c>
      <c r="R1014" s="9">
        <v>1006</v>
      </c>
      <c r="T1014" s="9" t="str">
        <f t="shared" si="140"/>
        <v/>
      </c>
      <c r="V1014" s="9" t="str">
        <f t="shared" si="141"/>
        <v/>
      </c>
      <c r="X1014" s="9" t="str">
        <f>IF(COUNTIF('Required Materials'!$BE$4:$CH$43, $B1014)&gt;0, $B1014, "")</f>
        <v/>
      </c>
      <c r="Y1014" s="9" t="str">
        <f t="shared" si="142"/>
        <v/>
      </c>
      <c r="Z1014" s="9" t="str">
        <f t="shared" si="143"/>
        <v/>
      </c>
    </row>
    <row r="1015" spans="1:26" x14ac:dyDescent="0.25">
      <c r="A1015" s="24"/>
      <c r="B1015" s="135"/>
      <c r="C1015" s="136"/>
      <c r="D1015" s="137"/>
      <c r="E1015" s="138"/>
      <c r="F1015" s="139"/>
      <c r="G1015" s="140"/>
      <c r="H1015" s="141"/>
      <c r="I1015" s="118"/>
      <c r="J1015" s="150" t="str">
        <f t="shared" si="135"/>
        <v/>
      </c>
      <c r="K1015" s="24"/>
      <c r="M1015" s="11" t="b">
        <f t="shared" si="136"/>
        <v>0</v>
      </c>
      <c r="N1015" s="9" t="str">
        <f t="shared" si="137"/>
        <v/>
      </c>
      <c r="O1015" s="9" t="str">
        <f t="shared" si="138"/>
        <v/>
      </c>
      <c r="P1015" s="9" t="str">
        <f t="shared" si="139"/>
        <v/>
      </c>
      <c r="R1015" s="9">
        <v>1007</v>
      </c>
      <c r="T1015" s="9" t="str">
        <f t="shared" si="140"/>
        <v/>
      </c>
      <c r="V1015" s="9" t="str">
        <f t="shared" si="141"/>
        <v/>
      </c>
      <c r="X1015" s="9" t="str">
        <f>IF(COUNTIF('Required Materials'!$BE$4:$CH$43, $B1015)&gt;0, $B1015, "")</f>
        <v/>
      </c>
      <c r="Y1015" s="9" t="str">
        <f t="shared" si="142"/>
        <v/>
      </c>
      <c r="Z1015" s="9" t="str">
        <f t="shared" si="143"/>
        <v/>
      </c>
    </row>
    <row r="1016" spans="1:26" x14ac:dyDescent="0.25">
      <c r="A1016" s="24"/>
      <c r="B1016" s="135"/>
      <c r="C1016" s="136"/>
      <c r="D1016" s="137"/>
      <c r="E1016" s="138"/>
      <c r="F1016" s="139"/>
      <c r="G1016" s="140"/>
      <c r="H1016" s="141"/>
      <c r="I1016" s="118"/>
      <c r="J1016" s="150" t="str">
        <f t="shared" si="135"/>
        <v/>
      </c>
      <c r="K1016" s="24"/>
      <c r="M1016" s="11" t="b">
        <f t="shared" si="136"/>
        <v>0</v>
      </c>
      <c r="N1016" s="9" t="str">
        <f t="shared" si="137"/>
        <v/>
      </c>
      <c r="O1016" s="9" t="str">
        <f t="shared" si="138"/>
        <v/>
      </c>
      <c r="P1016" s="9" t="str">
        <f t="shared" si="139"/>
        <v/>
      </c>
      <c r="R1016" s="9">
        <v>1008</v>
      </c>
      <c r="T1016" s="9" t="str">
        <f t="shared" si="140"/>
        <v/>
      </c>
      <c r="V1016" s="9" t="str">
        <f t="shared" si="141"/>
        <v/>
      </c>
      <c r="X1016" s="9" t="str">
        <f>IF(COUNTIF('Required Materials'!$BE$4:$CH$43, $B1016)&gt;0, $B1016, "")</f>
        <v/>
      </c>
      <c r="Y1016" s="9" t="str">
        <f t="shared" si="142"/>
        <v/>
      </c>
      <c r="Z1016" s="9" t="str">
        <f t="shared" si="143"/>
        <v/>
      </c>
    </row>
    <row r="1017" spans="1:26" x14ac:dyDescent="0.25">
      <c r="A1017" s="24"/>
      <c r="B1017" s="135"/>
      <c r="C1017" s="136"/>
      <c r="D1017" s="137"/>
      <c r="E1017" s="138"/>
      <c r="F1017" s="139"/>
      <c r="G1017" s="140"/>
      <c r="H1017" s="141"/>
      <c r="I1017" s="118"/>
      <c r="J1017" s="150" t="str">
        <f t="shared" si="135"/>
        <v/>
      </c>
      <c r="K1017" s="24"/>
      <c r="M1017" s="11" t="b">
        <f t="shared" si="136"/>
        <v>0</v>
      </c>
      <c r="N1017" s="9" t="str">
        <f t="shared" si="137"/>
        <v/>
      </c>
      <c r="O1017" s="9" t="str">
        <f t="shared" si="138"/>
        <v/>
      </c>
      <c r="P1017" s="9" t="str">
        <f t="shared" si="139"/>
        <v/>
      </c>
      <c r="R1017" s="9">
        <v>1009</v>
      </c>
      <c r="T1017" s="9" t="str">
        <f t="shared" si="140"/>
        <v/>
      </c>
      <c r="V1017" s="9" t="str">
        <f t="shared" si="141"/>
        <v/>
      </c>
      <c r="X1017" s="9" t="str">
        <f>IF(COUNTIF('Required Materials'!$BE$4:$CH$43, $B1017)&gt;0, $B1017, "")</f>
        <v/>
      </c>
      <c r="Y1017" s="9" t="str">
        <f t="shared" si="142"/>
        <v/>
      </c>
      <c r="Z1017" s="9" t="str">
        <f t="shared" si="143"/>
        <v/>
      </c>
    </row>
    <row r="1018" spans="1:26" x14ac:dyDescent="0.25">
      <c r="A1018" s="24"/>
      <c r="B1018" s="135"/>
      <c r="C1018" s="136"/>
      <c r="D1018" s="137"/>
      <c r="E1018" s="138"/>
      <c r="F1018" s="139"/>
      <c r="G1018" s="140"/>
      <c r="H1018" s="141"/>
      <c r="I1018" s="118"/>
      <c r="J1018" s="150" t="str">
        <f t="shared" si="135"/>
        <v/>
      </c>
      <c r="K1018" s="24"/>
      <c r="M1018" s="11" t="b">
        <f t="shared" si="136"/>
        <v>0</v>
      </c>
      <c r="N1018" s="9" t="str">
        <f t="shared" si="137"/>
        <v/>
      </c>
      <c r="O1018" s="9" t="str">
        <f t="shared" si="138"/>
        <v/>
      </c>
      <c r="P1018" s="9" t="str">
        <f t="shared" si="139"/>
        <v/>
      </c>
      <c r="R1018" s="9">
        <v>1010</v>
      </c>
      <c r="T1018" s="9" t="str">
        <f t="shared" si="140"/>
        <v/>
      </c>
      <c r="V1018" s="9" t="str">
        <f t="shared" si="141"/>
        <v/>
      </c>
      <c r="X1018" s="9" t="str">
        <f>IF(COUNTIF('Required Materials'!$BE$4:$CH$43, $B1018)&gt;0, $B1018, "")</f>
        <v/>
      </c>
      <c r="Y1018" s="9" t="str">
        <f t="shared" si="142"/>
        <v/>
      </c>
      <c r="Z1018" s="9" t="str">
        <f t="shared" si="143"/>
        <v/>
      </c>
    </row>
    <row r="1019" spans="1:26" x14ac:dyDescent="0.25">
      <c r="A1019" s="24"/>
      <c r="B1019" s="135"/>
      <c r="C1019" s="136"/>
      <c r="D1019" s="137"/>
      <c r="E1019" s="138"/>
      <c r="F1019" s="139"/>
      <c r="G1019" s="140"/>
      <c r="H1019" s="141"/>
      <c r="I1019" s="118"/>
      <c r="J1019" s="150" t="str">
        <f t="shared" si="135"/>
        <v/>
      </c>
      <c r="K1019" s="24"/>
      <c r="M1019" s="11" t="b">
        <f t="shared" si="136"/>
        <v>0</v>
      </c>
      <c r="N1019" s="9" t="str">
        <f t="shared" si="137"/>
        <v/>
      </c>
      <c r="O1019" s="9" t="str">
        <f t="shared" si="138"/>
        <v/>
      </c>
      <c r="P1019" s="9" t="str">
        <f t="shared" si="139"/>
        <v/>
      </c>
      <c r="R1019" s="9">
        <v>1011</v>
      </c>
      <c r="T1019" s="9" t="str">
        <f t="shared" si="140"/>
        <v/>
      </c>
      <c r="V1019" s="9" t="str">
        <f t="shared" si="141"/>
        <v/>
      </c>
      <c r="X1019" s="9" t="str">
        <f>IF(COUNTIF('Required Materials'!$BE$4:$CH$43, $B1019)&gt;0, $B1019, "")</f>
        <v/>
      </c>
      <c r="Y1019" s="9" t="str">
        <f t="shared" si="142"/>
        <v/>
      </c>
      <c r="Z1019" s="9" t="str">
        <f t="shared" si="143"/>
        <v/>
      </c>
    </row>
    <row r="1020" spans="1:26" x14ac:dyDescent="0.25">
      <c r="A1020" s="24"/>
      <c r="B1020" s="135"/>
      <c r="C1020" s="136"/>
      <c r="D1020" s="137"/>
      <c r="E1020" s="138"/>
      <c r="F1020" s="139"/>
      <c r="G1020" s="140"/>
      <c r="H1020" s="141"/>
      <c r="I1020" s="118"/>
      <c r="J1020" s="150" t="str">
        <f t="shared" si="135"/>
        <v/>
      </c>
      <c r="K1020" s="24"/>
      <c r="M1020" s="11" t="b">
        <f t="shared" si="136"/>
        <v>0</v>
      </c>
      <c r="N1020" s="9" t="str">
        <f t="shared" si="137"/>
        <v/>
      </c>
      <c r="O1020" s="9" t="str">
        <f t="shared" si="138"/>
        <v/>
      </c>
      <c r="P1020" s="9" t="str">
        <f t="shared" si="139"/>
        <v/>
      </c>
      <c r="R1020" s="9">
        <v>1012</v>
      </c>
      <c r="T1020" s="9" t="str">
        <f t="shared" si="140"/>
        <v/>
      </c>
      <c r="V1020" s="9" t="str">
        <f t="shared" si="141"/>
        <v/>
      </c>
      <c r="X1020" s="9" t="str">
        <f>IF(COUNTIF('Required Materials'!$BE$4:$CH$43, $B1020)&gt;0, $B1020, "")</f>
        <v/>
      </c>
      <c r="Y1020" s="9" t="str">
        <f t="shared" si="142"/>
        <v/>
      </c>
      <c r="Z1020" s="9" t="str">
        <f t="shared" si="143"/>
        <v/>
      </c>
    </row>
    <row r="1021" spans="1:26" x14ac:dyDescent="0.25">
      <c r="A1021" s="24"/>
      <c r="B1021" s="135"/>
      <c r="C1021" s="136"/>
      <c r="D1021" s="137"/>
      <c r="E1021" s="138"/>
      <c r="F1021" s="139"/>
      <c r="G1021" s="140"/>
      <c r="H1021" s="141"/>
      <c r="I1021" s="118"/>
      <c r="J1021" s="150" t="str">
        <f t="shared" si="135"/>
        <v/>
      </c>
      <c r="K1021" s="24"/>
      <c r="M1021" s="11" t="b">
        <f t="shared" si="136"/>
        <v>0</v>
      </c>
      <c r="N1021" s="9" t="str">
        <f t="shared" si="137"/>
        <v/>
      </c>
      <c r="O1021" s="9" t="str">
        <f t="shared" si="138"/>
        <v/>
      </c>
      <c r="P1021" s="9" t="str">
        <f t="shared" si="139"/>
        <v/>
      </c>
      <c r="R1021" s="9">
        <v>1013</v>
      </c>
      <c r="T1021" s="9" t="str">
        <f t="shared" si="140"/>
        <v/>
      </c>
      <c r="V1021" s="9" t="str">
        <f t="shared" si="141"/>
        <v/>
      </c>
      <c r="X1021" s="9" t="str">
        <f>IF(COUNTIF('Required Materials'!$BE$4:$CH$43, $B1021)&gt;0, $B1021, "")</f>
        <v/>
      </c>
      <c r="Y1021" s="9" t="str">
        <f t="shared" si="142"/>
        <v/>
      </c>
      <c r="Z1021" s="9" t="str">
        <f t="shared" si="143"/>
        <v/>
      </c>
    </row>
    <row r="1022" spans="1:26" x14ac:dyDescent="0.25">
      <c r="A1022" s="24"/>
      <c r="B1022" s="135"/>
      <c r="C1022" s="136"/>
      <c r="D1022" s="137"/>
      <c r="E1022" s="138"/>
      <c r="F1022" s="139"/>
      <c r="G1022" s="140"/>
      <c r="H1022" s="141"/>
      <c r="I1022" s="118"/>
      <c r="J1022" s="150" t="str">
        <f t="shared" si="135"/>
        <v/>
      </c>
      <c r="K1022" s="24"/>
      <c r="M1022" s="11" t="b">
        <f t="shared" si="136"/>
        <v>0</v>
      </c>
      <c r="N1022" s="9" t="str">
        <f t="shared" si="137"/>
        <v/>
      </c>
      <c r="O1022" s="9" t="str">
        <f t="shared" si="138"/>
        <v/>
      </c>
      <c r="P1022" s="9" t="str">
        <f t="shared" si="139"/>
        <v/>
      </c>
      <c r="R1022" s="9">
        <v>1014</v>
      </c>
      <c r="T1022" s="9" t="str">
        <f t="shared" si="140"/>
        <v/>
      </c>
      <c r="V1022" s="9" t="str">
        <f t="shared" si="141"/>
        <v/>
      </c>
      <c r="X1022" s="9" t="str">
        <f>IF(COUNTIF('Required Materials'!$BE$4:$CH$43, $B1022)&gt;0, $B1022, "")</f>
        <v/>
      </c>
      <c r="Y1022" s="9" t="str">
        <f t="shared" si="142"/>
        <v/>
      </c>
      <c r="Z1022" s="9" t="str">
        <f t="shared" si="143"/>
        <v/>
      </c>
    </row>
    <row r="1023" spans="1:26" x14ac:dyDescent="0.25">
      <c r="A1023" s="24"/>
      <c r="B1023" s="135"/>
      <c r="C1023" s="136"/>
      <c r="D1023" s="137"/>
      <c r="E1023" s="138"/>
      <c r="F1023" s="139"/>
      <c r="G1023" s="140"/>
      <c r="H1023" s="141"/>
      <c r="I1023" s="118"/>
      <c r="J1023" s="150" t="str">
        <f t="shared" si="135"/>
        <v/>
      </c>
      <c r="K1023" s="24"/>
      <c r="M1023" s="11" t="b">
        <f t="shared" si="136"/>
        <v>0</v>
      </c>
      <c r="N1023" s="9" t="str">
        <f t="shared" si="137"/>
        <v/>
      </c>
      <c r="O1023" s="9" t="str">
        <f t="shared" si="138"/>
        <v/>
      </c>
      <c r="P1023" s="9" t="str">
        <f t="shared" si="139"/>
        <v/>
      </c>
      <c r="R1023" s="9">
        <v>1015</v>
      </c>
      <c r="T1023" s="9" t="str">
        <f t="shared" si="140"/>
        <v/>
      </c>
      <c r="V1023" s="9" t="str">
        <f t="shared" si="141"/>
        <v/>
      </c>
      <c r="X1023" s="9" t="str">
        <f>IF(COUNTIF('Required Materials'!$BE$4:$CH$43, $B1023)&gt;0, $B1023, "")</f>
        <v/>
      </c>
      <c r="Y1023" s="9" t="str">
        <f t="shared" si="142"/>
        <v/>
      </c>
      <c r="Z1023" s="9" t="str">
        <f t="shared" si="143"/>
        <v/>
      </c>
    </row>
    <row r="1024" spans="1:26" x14ac:dyDescent="0.25">
      <c r="A1024" s="24"/>
      <c r="B1024" s="135"/>
      <c r="C1024" s="136"/>
      <c r="D1024" s="137"/>
      <c r="E1024" s="138"/>
      <c r="F1024" s="139"/>
      <c r="G1024" s="140"/>
      <c r="H1024" s="141"/>
      <c r="I1024" s="118"/>
      <c r="J1024" s="150" t="str">
        <f t="shared" si="135"/>
        <v/>
      </c>
      <c r="K1024" s="24"/>
      <c r="M1024" s="11" t="b">
        <f t="shared" si="136"/>
        <v>0</v>
      </c>
      <c r="N1024" s="9" t="str">
        <f t="shared" si="137"/>
        <v/>
      </c>
      <c r="O1024" s="9" t="str">
        <f t="shared" si="138"/>
        <v/>
      </c>
      <c r="P1024" s="9" t="str">
        <f t="shared" si="139"/>
        <v/>
      </c>
      <c r="R1024" s="9">
        <v>1016</v>
      </c>
      <c r="T1024" s="9" t="str">
        <f t="shared" si="140"/>
        <v/>
      </c>
      <c r="V1024" s="9" t="str">
        <f t="shared" si="141"/>
        <v/>
      </c>
      <c r="X1024" s="9" t="str">
        <f>IF(COUNTIF('Required Materials'!$BE$4:$CH$43, $B1024)&gt;0, $B1024, "")</f>
        <v/>
      </c>
      <c r="Y1024" s="9" t="str">
        <f t="shared" si="142"/>
        <v/>
      </c>
      <c r="Z1024" s="9" t="str">
        <f t="shared" si="143"/>
        <v/>
      </c>
    </row>
    <row r="1025" spans="1:26" x14ac:dyDescent="0.25">
      <c r="A1025" s="24"/>
      <c r="B1025" s="135"/>
      <c r="C1025" s="136"/>
      <c r="D1025" s="137"/>
      <c r="E1025" s="138"/>
      <c r="F1025" s="139"/>
      <c r="G1025" s="140"/>
      <c r="H1025" s="141"/>
      <c r="I1025" s="118"/>
      <c r="J1025" s="150" t="str">
        <f t="shared" si="135"/>
        <v/>
      </c>
      <c r="K1025" s="24"/>
      <c r="M1025" s="11" t="b">
        <f t="shared" si="136"/>
        <v>0</v>
      </c>
      <c r="N1025" s="9" t="str">
        <f t="shared" si="137"/>
        <v/>
      </c>
      <c r="O1025" s="9" t="str">
        <f t="shared" si="138"/>
        <v/>
      </c>
      <c r="P1025" s="9" t="str">
        <f t="shared" si="139"/>
        <v/>
      </c>
      <c r="R1025" s="9">
        <v>1017</v>
      </c>
      <c r="T1025" s="9" t="str">
        <f t="shared" si="140"/>
        <v/>
      </c>
      <c r="V1025" s="9" t="str">
        <f t="shared" si="141"/>
        <v/>
      </c>
      <c r="X1025" s="9" t="str">
        <f>IF(COUNTIF('Required Materials'!$BE$4:$CH$43, $B1025)&gt;0, $B1025, "")</f>
        <v/>
      </c>
      <c r="Y1025" s="9" t="str">
        <f t="shared" si="142"/>
        <v/>
      </c>
      <c r="Z1025" s="9" t="str">
        <f t="shared" si="143"/>
        <v/>
      </c>
    </row>
    <row r="1026" spans="1:26" x14ac:dyDescent="0.25">
      <c r="A1026" s="24"/>
      <c r="B1026" s="135"/>
      <c r="C1026" s="136"/>
      <c r="D1026" s="137"/>
      <c r="E1026" s="138"/>
      <c r="F1026" s="139"/>
      <c r="G1026" s="140"/>
      <c r="H1026" s="141"/>
      <c r="I1026" s="118"/>
      <c r="J1026" s="150" t="str">
        <f t="shared" si="135"/>
        <v/>
      </c>
      <c r="K1026" s="24"/>
      <c r="M1026" s="11" t="b">
        <f t="shared" si="136"/>
        <v>0</v>
      </c>
      <c r="N1026" s="9" t="str">
        <f t="shared" si="137"/>
        <v/>
      </c>
      <c r="O1026" s="9" t="str">
        <f t="shared" si="138"/>
        <v/>
      </c>
      <c r="P1026" s="9" t="str">
        <f t="shared" si="139"/>
        <v/>
      </c>
      <c r="R1026" s="9">
        <v>1018</v>
      </c>
      <c r="T1026" s="9" t="str">
        <f t="shared" si="140"/>
        <v/>
      </c>
      <c r="V1026" s="9" t="str">
        <f t="shared" si="141"/>
        <v/>
      </c>
      <c r="X1026" s="9" t="str">
        <f>IF(COUNTIF('Required Materials'!$BE$4:$CH$43, $B1026)&gt;0, $B1026, "")</f>
        <v/>
      </c>
      <c r="Y1026" s="9" t="str">
        <f t="shared" si="142"/>
        <v/>
      </c>
      <c r="Z1026" s="9" t="str">
        <f t="shared" si="143"/>
        <v/>
      </c>
    </row>
    <row r="1027" spans="1:26" x14ac:dyDescent="0.25">
      <c r="A1027" s="24"/>
      <c r="B1027" s="135"/>
      <c r="C1027" s="136"/>
      <c r="D1027" s="137"/>
      <c r="E1027" s="138"/>
      <c r="F1027" s="139"/>
      <c r="G1027" s="140"/>
      <c r="H1027" s="141"/>
      <c r="I1027" s="118"/>
      <c r="J1027" s="150" t="str">
        <f t="shared" si="135"/>
        <v/>
      </c>
      <c r="K1027" s="24"/>
      <c r="M1027" s="11" t="b">
        <f t="shared" si="136"/>
        <v>0</v>
      </c>
      <c r="N1027" s="9" t="str">
        <f t="shared" si="137"/>
        <v/>
      </c>
      <c r="O1027" s="9" t="str">
        <f t="shared" si="138"/>
        <v/>
      </c>
      <c r="P1027" s="9" t="str">
        <f t="shared" si="139"/>
        <v/>
      </c>
      <c r="R1027" s="9">
        <v>1019</v>
      </c>
      <c r="T1027" s="9" t="str">
        <f t="shared" si="140"/>
        <v/>
      </c>
      <c r="V1027" s="9" t="str">
        <f t="shared" si="141"/>
        <v/>
      </c>
      <c r="X1027" s="9" t="str">
        <f>IF(COUNTIF('Required Materials'!$BE$4:$CH$43, $B1027)&gt;0, $B1027, "")</f>
        <v/>
      </c>
      <c r="Y1027" s="9" t="str">
        <f t="shared" si="142"/>
        <v/>
      </c>
      <c r="Z1027" s="9" t="str">
        <f t="shared" si="143"/>
        <v/>
      </c>
    </row>
    <row r="1028" spans="1:26" x14ac:dyDescent="0.25">
      <c r="A1028" s="24"/>
      <c r="B1028" s="135"/>
      <c r="C1028" s="136"/>
      <c r="D1028" s="137"/>
      <c r="E1028" s="138"/>
      <c r="F1028" s="139"/>
      <c r="G1028" s="140"/>
      <c r="H1028" s="141"/>
      <c r="I1028" s="118"/>
      <c r="J1028" s="150" t="str">
        <f t="shared" si="135"/>
        <v/>
      </c>
      <c r="K1028" s="24"/>
      <c r="M1028" s="11" t="b">
        <f t="shared" si="136"/>
        <v>0</v>
      </c>
      <c r="N1028" s="9" t="str">
        <f t="shared" si="137"/>
        <v/>
      </c>
      <c r="O1028" s="9" t="str">
        <f t="shared" si="138"/>
        <v/>
      </c>
      <c r="P1028" s="9" t="str">
        <f t="shared" si="139"/>
        <v/>
      </c>
      <c r="R1028" s="9">
        <v>1020</v>
      </c>
      <c r="T1028" s="9" t="str">
        <f t="shared" si="140"/>
        <v/>
      </c>
      <c r="V1028" s="9" t="str">
        <f t="shared" si="141"/>
        <v/>
      </c>
      <c r="X1028" s="9" t="str">
        <f>IF(COUNTIF('Required Materials'!$BE$4:$CH$43, $B1028)&gt;0, $B1028, "")</f>
        <v/>
      </c>
      <c r="Y1028" s="9" t="str">
        <f t="shared" si="142"/>
        <v/>
      </c>
      <c r="Z1028" s="9" t="str">
        <f t="shared" si="143"/>
        <v/>
      </c>
    </row>
    <row r="1029" spans="1:26" x14ac:dyDescent="0.25">
      <c r="A1029" s="24"/>
      <c r="B1029" s="135"/>
      <c r="C1029" s="136"/>
      <c r="D1029" s="137"/>
      <c r="E1029" s="138"/>
      <c r="F1029" s="139"/>
      <c r="G1029" s="140"/>
      <c r="H1029" s="141"/>
      <c r="I1029" s="118"/>
      <c r="J1029" s="150" t="str">
        <f t="shared" si="135"/>
        <v/>
      </c>
      <c r="K1029" s="24"/>
      <c r="M1029" s="11" t="b">
        <f t="shared" si="136"/>
        <v>0</v>
      </c>
      <c r="N1029" s="9" t="str">
        <f t="shared" si="137"/>
        <v/>
      </c>
      <c r="O1029" s="9" t="str">
        <f t="shared" si="138"/>
        <v/>
      </c>
      <c r="P1029" s="9" t="str">
        <f t="shared" si="139"/>
        <v/>
      </c>
      <c r="R1029" s="9">
        <v>1021</v>
      </c>
      <c r="T1029" s="9" t="str">
        <f t="shared" si="140"/>
        <v/>
      </c>
      <c r="V1029" s="9" t="str">
        <f t="shared" si="141"/>
        <v/>
      </c>
      <c r="X1029" s="9" t="str">
        <f>IF(COUNTIF('Required Materials'!$BE$4:$CH$43, $B1029)&gt;0, $B1029, "")</f>
        <v/>
      </c>
      <c r="Y1029" s="9" t="str">
        <f t="shared" si="142"/>
        <v/>
      </c>
      <c r="Z1029" s="9" t="str">
        <f t="shared" si="143"/>
        <v/>
      </c>
    </row>
    <row r="1030" spans="1:26" x14ac:dyDescent="0.25">
      <c r="A1030" s="24"/>
      <c r="B1030" s="135"/>
      <c r="C1030" s="136"/>
      <c r="D1030" s="137"/>
      <c r="E1030" s="138"/>
      <c r="F1030" s="139"/>
      <c r="G1030" s="140"/>
      <c r="H1030" s="141"/>
      <c r="I1030" s="118"/>
      <c r="J1030" s="150" t="str">
        <f t="shared" si="135"/>
        <v/>
      </c>
      <c r="K1030" s="24"/>
      <c r="M1030" s="11" t="b">
        <f t="shared" si="136"/>
        <v>0</v>
      </c>
      <c r="N1030" s="9" t="str">
        <f t="shared" si="137"/>
        <v/>
      </c>
      <c r="O1030" s="9" t="str">
        <f t="shared" si="138"/>
        <v/>
      </c>
      <c r="P1030" s="9" t="str">
        <f t="shared" si="139"/>
        <v/>
      </c>
      <c r="R1030" s="9">
        <v>1022</v>
      </c>
      <c r="T1030" s="9" t="str">
        <f t="shared" si="140"/>
        <v/>
      </c>
      <c r="V1030" s="9" t="str">
        <f t="shared" si="141"/>
        <v/>
      </c>
      <c r="X1030" s="9" t="str">
        <f>IF(COUNTIF('Required Materials'!$BE$4:$CH$43, $B1030)&gt;0, $B1030, "")</f>
        <v/>
      </c>
      <c r="Y1030" s="9" t="str">
        <f t="shared" si="142"/>
        <v/>
      </c>
      <c r="Z1030" s="9" t="str">
        <f t="shared" si="143"/>
        <v/>
      </c>
    </row>
    <row r="1031" spans="1:26" x14ac:dyDescent="0.25">
      <c r="A1031" s="24"/>
      <c r="B1031" s="135"/>
      <c r="C1031" s="136"/>
      <c r="D1031" s="137"/>
      <c r="E1031" s="138"/>
      <c r="F1031" s="139"/>
      <c r="G1031" s="140"/>
      <c r="H1031" s="141"/>
      <c r="I1031" s="118"/>
      <c r="J1031" s="150" t="str">
        <f t="shared" si="135"/>
        <v/>
      </c>
      <c r="K1031" s="24"/>
      <c r="M1031" s="11" t="b">
        <f t="shared" si="136"/>
        <v>0</v>
      </c>
      <c r="N1031" s="9" t="str">
        <f t="shared" si="137"/>
        <v/>
      </c>
      <c r="O1031" s="9" t="str">
        <f t="shared" si="138"/>
        <v/>
      </c>
      <c r="P1031" s="9" t="str">
        <f t="shared" si="139"/>
        <v/>
      </c>
      <c r="R1031" s="9">
        <v>1023</v>
      </c>
      <c r="T1031" s="9" t="str">
        <f t="shared" si="140"/>
        <v/>
      </c>
      <c r="V1031" s="9" t="str">
        <f t="shared" si="141"/>
        <v/>
      </c>
      <c r="X1031" s="9" t="str">
        <f>IF(COUNTIF('Required Materials'!$BE$4:$CH$43, $B1031)&gt;0, $B1031, "")</f>
        <v/>
      </c>
      <c r="Y1031" s="9" t="str">
        <f t="shared" si="142"/>
        <v/>
      </c>
      <c r="Z1031" s="9" t="str">
        <f t="shared" si="143"/>
        <v/>
      </c>
    </row>
    <row r="1032" spans="1:26" x14ac:dyDescent="0.25">
      <c r="A1032" s="24"/>
      <c r="B1032" s="135"/>
      <c r="C1032" s="136"/>
      <c r="D1032" s="137"/>
      <c r="E1032" s="138"/>
      <c r="F1032" s="139"/>
      <c r="G1032" s="140"/>
      <c r="H1032" s="141"/>
      <c r="I1032" s="118"/>
      <c r="J1032" s="150" t="str">
        <f t="shared" si="135"/>
        <v/>
      </c>
      <c r="K1032" s="24"/>
      <c r="M1032" s="11" t="b">
        <f t="shared" si="136"/>
        <v>0</v>
      </c>
      <c r="N1032" s="9" t="str">
        <f t="shared" si="137"/>
        <v/>
      </c>
      <c r="O1032" s="9" t="str">
        <f t="shared" si="138"/>
        <v/>
      </c>
      <c r="P1032" s="9" t="str">
        <f t="shared" si="139"/>
        <v/>
      </c>
      <c r="R1032" s="9">
        <v>1024</v>
      </c>
      <c r="T1032" s="9" t="str">
        <f t="shared" si="140"/>
        <v/>
      </c>
      <c r="V1032" s="9" t="str">
        <f t="shared" si="141"/>
        <v/>
      </c>
      <c r="X1032" s="9" t="str">
        <f>IF(COUNTIF('Required Materials'!$BE$4:$CH$43, $B1032)&gt;0, $B1032, "")</f>
        <v/>
      </c>
      <c r="Y1032" s="9" t="str">
        <f t="shared" si="142"/>
        <v/>
      </c>
      <c r="Z1032" s="9" t="str">
        <f t="shared" si="143"/>
        <v/>
      </c>
    </row>
    <row r="1033" spans="1:26" x14ac:dyDescent="0.25">
      <c r="A1033" s="24"/>
      <c r="B1033" s="135"/>
      <c r="C1033" s="136"/>
      <c r="D1033" s="137"/>
      <c r="E1033" s="138"/>
      <c r="F1033" s="139"/>
      <c r="G1033" s="140"/>
      <c r="H1033" s="141"/>
      <c r="I1033" s="118"/>
      <c r="J1033" s="150" t="str">
        <f t="shared" ref="J1033:J1096" si="144">IF(COUNTIF($B$9:$B$2508, B1033)&gt;1, $M$2, IF(M1033=TRUE, $M$3, ""))</f>
        <v/>
      </c>
      <c r="K1033" s="24"/>
      <c r="M1033" s="11" t="b">
        <f t="shared" si="136"/>
        <v>0</v>
      </c>
      <c r="N1033" s="9" t="str">
        <f t="shared" si="137"/>
        <v/>
      </c>
      <c r="O1033" s="9" t="str">
        <f t="shared" si="138"/>
        <v/>
      </c>
      <c r="P1033" s="9" t="str">
        <f t="shared" si="139"/>
        <v/>
      </c>
      <c r="R1033" s="9">
        <v>1025</v>
      </c>
      <c r="T1033" s="9" t="str">
        <f t="shared" si="140"/>
        <v/>
      </c>
      <c r="V1033" s="9" t="str">
        <f t="shared" si="141"/>
        <v/>
      </c>
      <c r="X1033" s="9" t="str">
        <f>IF(COUNTIF('Required Materials'!$BE$4:$CH$43, $B1033)&gt;0, $B1033, "")</f>
        <v/>
      </c>
      <c r="Y1033" s="9" t="str">
        <f t="shared" si="142"/>
        <v/>
      </c>
      <c r="Z1033" s="9" t="str">
        <f t="shared" si="143"/>
        <v/>
      </c>
    </row>
    <row r="1034" spans="1:26" x14ac:dyDescent="0.25">
      <c r="A1034" s="24"/>
      <c r="B1034" s="135"/>
      <c r="C1034" s="136"/>
      <c r="D1034" s="137"/>
      <c r="E1034" s="138"/>
      <c r="F1034" s="139"/>
      <c r="G1034" s="140"/>
      <c r="H1034" s="141"/>
      <c r="I1034" s="118"/>
      <c r="J1034" s="150" t="str">
        <f t="shared" si="144"/>
        <v/>
      </c>
      <c r="K1034" s="24"/>
      <c r="M1034" s="11" t="b">
        <f t="shared" ref="M1034:M1097" si="145">IF(AND(COUNTIF(C1034:H1034, "")&lt;6, B1034=""), TRUE, FALSE)</f>
        <v>0</v>
      </c>
      <c r="N1034" s="9" t="str">
        <f t="shared" ref="N1034:N1097" si="146">IF(B1034="", "", COUNTIF($O$9:$O$2508, "&lt;"&amp;O1034))</f>
        <v/>
      </c>
      <c r="O1034" s="9" t="str">
        <f t="shared" ref="O1034:O1097" si="147">IF(B1034="", "", IF(ISNUMBER(B1034)=TRUE, CONCATENATE("A", B1034), B1034))</f>
        <v/>
      </c>
      <c r="P1034" s="9" t="str">
        <f t="shared" ref="P1034:P1097" si="148">IF(N1034="", "", RANK(N1034, $N$9:$N$2508, 1))</f>
        <v/>
      </c>
      <c r="R1034" s="9">
        <v>1026</v>
      </c>
      <c r="T1034" s="9" t="str">
        <f t="shared" ref="T1034:T1097" si="149">IF(P1034="", "", IFERROR(INDEX($B$9:$B$2508, MATCH(R1034, $P$9:$P$2508, 0)), ""))</f>
        <v/>
      </c>
      <c r="V1034" s="9" t="str">
        <f t="shared" ref="V1034:V1097" si="150">IF(B1034="", "", IF(D1034=$M$5, "A", "P"))</f>
        <v/>
      </c>
      <c r="X1034" s="9" t="str">
        <f>IF(COUNTIF('Required Materials'!$BE$4:$CH$43, $B1034)&gt;0, $B1034, "")</f>
        <v/>
      </c>
      <c r="Y1034" s="9" t="str">
        <f t="shared" ref="Y1034:Y1097" si="151">IF(X1034="", "", IFERROR(INDEX($R$9:$R$2508, MATCH(X1034, $T$9:$T$2508, 0)), ""))</f>
        <v/>
      </c>
      <c r="Z1034" s="9" t="str">
        <f t="shared" ref="Z1034:Z1097" si="152">IF(Y1034="", "", RANK($Y1034, $Y$9:$Y$2508, 1))</f>
        <v/>
      </c>
    </row>
    <row r="1035" spans="1:26" x14ac:dyDescent="0.25">
      <c r="A1035" s="24"/>
      <c r="B1035" s="135"/>
      <c r="C1035" s="136"/>
      <c r="D1035" s="137"/>
      <c r="E1035" s="138"/>
      <c r="F1035" s="139"/>
      <c r="G1035" s="140"/>
      <c r="H1035" s="141"/>
      <c r="I1035" s="118"/>
      <c r="J1035" s="150" t="str">
        <f t="shared" si="144"/>
        <v/>
      </c>
      <c r="K1035" s="24"/>
      <c r="M1035" s="11" t="b">
        <f t="shared" si="145"/>
        <v>0</v>
      </c>
      <c r="N1035" s="9" t="str">
        <f t="shared" si="146"/>
        <v/>
      </c>
      <c r="O1035" s="9" t="str">
        <f t="shared" si="147"/>
        <v/>
      </c>
      <c r="P1035" s="9" t="str">
        <f t="shared" si="148"/>
        <v/>
      </c>
      <c r="R1035" s="9">
        <v>1027</v>
      </c>
      <c r="T1035" s="9" t="str">
        <f t="shared" si="149"/>
        <v/>
      </c>
      <c r="V1035" s="9" t="str">
        <f t="shared" si="150"/>
        <v/>
      </c>
      <c r="X1035" s="9" t="str">
        <f>IF(COUNTIF('Required Materials'!$BE$4:$CH$43, $B1035)&gt;0, $B1035, "")</f>
        <v/>
      </c>
      <c r="Y1035" s="9" t="str">
        <f t="shared" si="151"/>
        <v/>
      </c>
      <c r="Z1035" s="9" t="str">
        <f t="shared" si="152"/>
        <v/>
      </c>
    </row>
    <row r="1036" spans="1:26" x14ac:dyDescent="0.25">
      <c r="A1036" s="24"/>
      <c r="B1036" s="135"/>
      <c r="C1036" s="136"/>
      <c r="D1036" s="137"/>
      <c r="E1036" s="138"/>
      <c r="F1036" s="139"/>
      <c r="G1036" s="140"/>
      <c r="H1036" s="141"/>
      <c r="I1036" s="118"/>
      <c r="J1036" s="150" t="str">
        <f t="shared" si="144"/>
        <v/>
      </c>
      <c r="K1036" s="24"/>
      <c r="M1036" s="11" t="b">
        <f t="shared" si="145"/>
        <v>0</v>
      </c>
      <c r="N1036" s="9" t="str">
        <f t="shared" si="146"/>
        <v/>
      </c>
      <c r="O1036" s="9" t="str">
        <f t="shared" si="147"/>
        <v/>
      </c>
      <c r="P1036" s="9" t="str">
        <f t="shared" si="148"/>
        <v/>
      </c>
      <c r="R1036" s="9">
        <v>1028</v>
      </c>
      <c r="T1036" s="9" t="str">
        <f t="shared" si="149"/>
        <v/>
      </c>
      <c r="V1036" s="9" t="str">
        <f t="shared" si="150"/>
        <v/>
      </c>
      <c r="X1036" s="9" t="str">
        <f>IF(COUNTIF('Required Materials'!$BE$4:$CH$43, $B1036)&gt;0, $B1036, "")</f>
        <v/>
      </c>
      <c r="Y1036" s="9" t="str">
        <f t="shared" si="151"/>
        <v/>
      </c>
      <c r="Z1036" s="9" t="str">
        <f t="shared" si="152"/>
        <v/>
      </c>
    </row>
    <row r="1037" spans="1:26" x14ac:dyDescent="0.25">
      <c r="A1037" s="24"/>
      <c r="B1037" s="135"/>
      <c r="C1037" s="136"/>
      <c r="D1037" s="137"/>
      <c r="E1037" s="138"/>
      <c r="F1037" s="139"/>
      <c r="G1037" s="140"/>
      <c r="H1037" s="141"/>
      <c r="I1037" s="118"/>
      <c r="J1037" s="150" t="str">
        <f t="shared" si="144"/>
        <v/>
      </c>
      <c r="K1037" s="24"/>
      <c r="M1037" s="11" t="b">
        <f t="shared" si="145"/>
        <v>0</v>
      </c>
      <c r="N1037" s="9" t="str">
        <f t="shared" si="146"/>
        <v/>
      </c>
      <c r="O1037" s="9" t="str">
        <f t="shared" si="147"/>
        <v/>
      </c>
      <c r="P1037" s="9" t="str">
        <f t="shared" si="148"/>
        <v/>
      </c>
      <c r="R1037" s="9">
        <v>1029</v>
      </c>
      <c r="T1037" s="9" t="str">
        <f t="shared" si="149"/>
        <v/>
      </c>
      <c r="V1037" s="9" t="str">
        <f t="shared" si="150"/>
        <v/>
      </c>
      <c r="X1037" s="9" t="str">
        <f>IF(COUNTIF('Required Materials'!$BE$4:$CH$43, $B1037)&gt;0, $B1037, "")</f>
        <v/>
      </c>
      <c r="Y1037" s="9" t="str">
        <f t="shared" si="151"/>
        <v/>
      </c>
      <c r="Z1037" s="9" t="str">
        <f t="shared" si="152"/>
        <v/>
      </c>
    </row>
    <row r="1038" spans="1:26" x14ac:dyDescent="0.25">
      <c r="A1038" s="24"/>
      <c r="B1038" s="135"/>
      <c r="C1038" s="136"/>
      <c r="D1038" s="137"/>
      <c r="E1038" s="138"/>
      <c r="F1038" s="139"/>
      <c r="G1038" s="140"/>
      <c r="H1038" s="141"/>
      <c r="I1038" s="118"/>
      <c r="J1038" s="150" t="str">
        <f t="shared" si="144"/>
        <v/>
      </c>
      <c r="K1038" s="24"/>
      <c r="M1038" s="11" t="b">
        <f t="shared" si="145"/>
        <v>0</v>
      </c>
      <c r="N1038" s="9" t="str">
        <f t="shared" si="146"/>
        <v/>
      </c>
      <c r="O1038" s="9" t="str">
        <f t="shared" si="147"/>
        <v/>
      </c>
      <c r="P1038" s="9" t="str">
        <f t="shared" si="148"/>
        <v/>
      </c>
      <c r="R1038" s="9">
        <v>1030</v>
      </c>
      <c r="T1038" s="9" t="str">
        <f t="shared" si="149"/>
        <v/>
      </c>
      <c r="V1038" s="9" t="str">
        <f t="shared" si="150"/>
        <v/>
      </c>
      <c r="X1038" s="9" t="str">
        <f>IF(COUNTIF('Required Materials'!$BE$4:$CH$43, $B1038)&gt;0, $B1038, "")</f>
        <v/>
      </c>
      <c r="Y1038" s="9" t="str">
        <f t="shared" si="151"/>
        <v/>
      </c>
      <c r="Z1038" s="9" t="str">
        <f t="shared" si="152"/>
        <v/>
      </c>
    </row>
    <row r="1039" spans="1:26" x14ac:dyDescent="0.25">
      <c r="A1039" s="24"/>
      <c r="B1039" s="135"/>
      <c r="C1039" s="136"/>
      <c r="D1039" s="137"/>
      <c r="E1039" s="138"/>
      <c r="F1039" s="139"/>
      <c r="G1039" s="140"/>
      <c r="H1039" s="141"/>
      <c r="I1039" s="118"/>
      <c r="J1039" s="150" t="str">
        <f t="shared" si="144"/>
        <v/>
      </c>
      <c r="K1039" s="24"/>
      <c r="M1039" s="11" t="b">
        <f t="shared" si="145"/>
        <v>0</v>
      </c>
      <c r="N1039" s="9" t="str">
        <f t="shared" si="146"/>
        <v/>
      </c>
      <c r="O1039" s="9" t="str">
        <f t="shared" si="147"/>
        <v/>
      </c>
      <c r="P1039" s="9" t="str">
        <f t="shared" si="148"/>
        <v/>
      </c>
      <c r="R1039" s="9">
        <v>1031</v>
      </c>
      <c r="T1039" s="9" t="str">
        <f t="shared" si="149"/>
        <v/>
      </c>
      <c r="V1039" s="9" t="str">
        <f t="shared" si="150"/>
        <v/>
      </c>
      <c r="X1039" s="9" t="str">
        <f>IF(COUNTIF('Required Materials'!$BE$4:$CH$43, $B1039)&gt;0, $B1039, "")</f>
        <v/>
      </c>
      <c r="Y1039" s="9" t="str">
        <f t="shared" si="151"/>
        <v/>
      </c>
      <c r="Z1039" s="9" t="str">
        <f t="shared" si="152"/>
        <v/>
      </c>
    </row>
    <row r="1040" spans="1:26" x14ac:dyDescent="0.25">
      <c r="A1040" s="24"/>
      <c r="B1040" s="135"/>
      <c r="C1040" s="136"/>
      <c r="D1040" s="137"/>
      <c r="E1040" s="138"/>
      <c r="F1040" s="139"/>
      <c r="G1040" s="140"/>
      <c r="H1040" s="141"/>
      <c r="I1040" s="118"/>
      <c r="J1040" s="150" t="str">
        <f t="shared" si="144"/>
        <v/>
      </c>
      <c r="K1040" s="24"/>
      <c r="M1040" s="11" t="b">
        <f t="shared" si="145"/>
        <v>0</v>
      </c>
      <c r="N1040" s="9" t="str">
        <f t="shared" si="146"/>
        <v/>
      </c>
      <c r="O1040" s="9" t="str">
        <f t="shared" si="147"/>
        <v/>
      </c>
      <c r="P1040" s="9" t="str">
        <f t="shared" si="148"/>
        <v/>
      </c>
      <c r="R1040" s="9">
        <v>1032</v>
      </c>
      <c r="T1040" s="9" t="str">
        <f t="shared" si="149"/>
        <v/>
      </c>
      <c r="V1040" s="9" t="str">
        <f t="shared" si="150"/>
        <v/>
      </c>
      <c r="X1040" s="9" t="str">
        <f>IF(COUNTIF('Required Materials'!$BE$4:$CH$43, $B1040)&gt;0, $B1040, "")</f>
        <v/>
      </c>
      <c r="Y1040" s="9" t="str">
        <f t="shared" si="151"/>
        <v/>
      </c>
      <c r="Z1040" s="9" t="str">
        <f t="shared" si="152"/>
        <v/>
      </c>
    </row>
    <row r="1041" spans="1:26" x14ac:dyDescent="0.25">
      <c r="A1041" s="24"/>
      <c r="B1041" s="135"/>
      <c r="C1041" s="136"/>
      <c r="D1041" s="137"/>
      <c r="E1041" s="138"/>
      <c r="F1041" s="139"/>
      <c r="G1041" s="140"/>
      <c r="H1041" s="141"/>
      <c r="I1041" s="118"/>
      <c r="J1041" s="150" t="str">
        <f t="shared" si="144"/>
        <v/>
      </c>
      <c r="K1041" s="24"/>
      <c r="M1041" s="11" t="b">
        <f t="shared" si="145"/>
        <v>0</v>
      </c>
      <c r="N1041" s="9" t="str">
        <f t="shared" si="146"/>
        <v/>
      </c>
      <c r="O1041" s="9" t="str">
        <f t="shared" si="147"/>
        <v/>
      </c>
      <c r="P1041" s="9" t="str">
        <f t="shared" si="148"/>
        <v/>
      </c>
      <c r="R1041" s="9">
        <v>1033</v>
      </c>
      <c r="T1041" s="9" t="str">
        <f t="shared" si="149"/>
        <v/>
      </c>
      <c r="V1041" s="9" t="str">
        <f t="shared" si="150"/>
        <v/>
      </c>
      <c r="X1041" s="9" t="str">
        <f>IF(COUNTIF('Required Materials'!$BE$4:$CH$43, $B1041)&gt;0, $B1041, "")</f>
        <v/>
      </c>
      <c r="Y1041" s="9" t="str">
        <f t="shared" si="151"/>
        <v/>
      </c>
      <c r="Z1041" s="9" t="str">
        <f t="shared" si="152"/>
        <v/>
      </c>
    </row>
    <row r="1042" spans="1:26" x14ac:dyDescent="0.25">
      <c r="A1042" s="24"/>
      <c r="B1042" s="135"/>
      <c r="C1042" s="136"/>
      <c r="D1042" s="137"/>
      <c r="E1042" s="138"/>
      <c r="F1042" s="139"/>
      <c r="G1042" s="140"/>
      <c r="H1042" s="141"/>
      <c r="I1042" s="118"/>
      <c r="J1042" s="150" t="str">
        <f t="shared" si="144"/>
        <v/>
      </c>
      <c r="K1042" s="24"/>
      <c r="M1042" s="11" t="b">
        <f t="shared" si="145"/>
        <v>0</v>
      </c>
      <c r="N1042" s="9" t="str">
        <f t="shared" si="146"/>
        <v/>
      </c>
      <c r="O1042" s="9" t="str">
        <f t="shared" si="147"/>
        <v/>
      </c>
      <c r="P1042" s="9" t="str">
        <f t="shared" si="148"/>
        <v/>
      </c>
      <c r="R1042" s="9">
        <v>1034</v>
      </c>
      <c r="T1042" s="9" t="str">
        <f t="shared" si="149"/>
        <v/>
      </c>
      <c r="V1042" s="9" t="str">
        <f t="shared" si="150"/>
        <v/>
      </c>
      <c r="X1042" s="9" t="str">
        <f>IF(COUNTIF('Required Materials'!$BE$4:$CH$43, $B1042)&gt;0, $B1042, "")</f>
        <v/>
      </c>
      <c r="Y1042" s="9" t="str">
        <f t="shared" si="151"/>
        <v/>
      </c>
      <c r="Z1042" s="9" t="str">
        <f t="shared" si="152"/>
        <v/>
      </c>
    </row>
    <row r="1043" spans="1:26" x14ac:dyDescent="0.25">
      <c r="A1043" s="24"/>
      <c r="B1043" s="135"/>
      <c r="C1043" s="136"/>
      <c r="D1043" s="137"/>
      <c r="E1043" s="138"/>
      <c r="F1043" s="139"/>
      <c r="G1043" s="140"/>
      <c r="H1043" s="141"/>
      <c r="I1043" s="118"/>
      <c r="J1043" s="150" t="str">
        <f t="shared" si="144"/>
        <v/>
      </c>
      <c r="K1043" s="24"/>
      <c r="M1043" s="11" t="b">
        <f t="shared" si="145"/>
        <v>0</v>
      </c>
      <c r="N1043" s="9" t="str">
        <f t="shared" si="146"/>
        <v/>
      </c>
      <c r="O1043" s="9" t="str">
        <f t="shared" si="147"/>
        <v/>
      </c>
      <c r="P1043" s="9" t="str">
        <f t="shared" si="148"/>
        <v/>
      </c>
      <c r="R1043" s="9">
        <v>1035</v>
      </c>
      <c r="T1043" s="9" t="str">
        <f t="shared" si="149"/>
        <v/>
      </c>
      <c r="V1043" s="9" t="str">
        <f t="shared" si="150"/>
        <v/>
      </c>
      <c r="X1043" s="9" t="str">
        <f>IF(COUNTIF('Required Materials'!$BE$4:$CH$43, $B1043)&gt;0, $B1043, "")</f>
        <v/>
      </c>
      <c r="Y1043" s="9" t="str">
        <f t="shared" si="151"/>
        <v/>
      </c>
      <c r="Z1043" s="9" t="str">
        <f t="shared" si="152"/>
        <v/>
      </c>
    </row>
    <row r="1044" spans="1:26" x14ac:dyDescent="0.25">
      <c r="A1044" s="24"/>
      <c r="B1044" s="135"/>
      <c r="C1044" s="136"/>
      <c r="D1044" s="137"/>
      <c r="E1044" s="138"/>
      <c r="F1044" s="139"/>
      <c r="G1044" s="140"/>
      <c r="H1044" s="141"/>
      <c r="I1044" s="118"/>
      <c r="J1044" s="150" t="str">
        <f t="shared" si="144"/>
        <v/>
      </c>
      <c r="K1044" s="24"/>
      <c r="M1044" s="11" t="b">
        <f t="shared" si="145"/>
        <v>0</v>
      </c>
      <c r="N1044" s="9" t="str">
        <f t="shared" si="146"/>
        <v/>
      </c>
      <c r="O1044" s="9" t="str">
        <f t="shared" si="147"/>
        <v/>
      </c>
      <c r="P1044" s="9" t="str">
        <f t="shared" si="148"/>
        <v/>
      </c>
      <c r="R1044" s="9">
        <v>1036</v>
      </c>
      <c r="T1044" s="9" t="str">
        <f t="shared" si="149"/>
        <v/>
      </c>
      <c r="V1044" s="9" t="str">
        <f t="shared" si="150"/>
        <v/>
      </c>
      <c r="X1044" s="9" t="str">
        <f>IF(COUNTIF('Required Materials'!$BE$4:$CH$43, $B1044)&gt;0, $B1044, "")</f>
        <v/>
      </c>
      <c r="Y1044" s="9" t="str">
        <f t="shared" si="151"/>
        <v/>
      </c>
      <c r="Z1044" s="9" t="str">
        <f t="shared" si="152"/>
        <v/>
      </c>
    </row>
    <row r="1045" spans="1:26" x14ac:dyDescent="0.25">
      <c r="A1045" s="24"/>
      <c r="B1045" s="135"/>
      <c r="C1045" s="136"/>
      <c r="D1045" s="137"/>
      <c r="E1045" s="138"/>
      <c r="F1045" s="139"/>
      <c r="G1045" s="140"/>
      <c r="H1045" s="141"/>
      <c r="I1045" s="118"/>
      <c r="J1045" s="150" t="str">
        <f t="shared" si="144"/>
        <v/>
      </c>
      <c r="K1045" s="24"/>
      <c r="M1045" s="11" t="b">
        <f t="shared" si="145"/>
        <v>0</v>
      </c>
      <c r="N1045" s="9" t="str">
        <f t="shared" si="146"/>
        <v/>
      </c>
      <c r="O1045" s="9" t="str">
        <f t="shared" si="147"/>
        <v/>
      </c>
      <c r="P1045" s="9" t="str">
        <f t="shared" si="148"/>
        <v/>
      </c>
      <c r="R1045" s="9">
        <v>1037</v>
      </c>
      <c r="T1045" s="9" t="str">
        <f t="shared" si="149"/>
        <v/>
      </c>
      <c r="V1045" s="9" t="str">
        <f t="shared" si="150"/>
        <v/>
      </c>
      <c r="X1045" s="9" t="str">
        <f>IF(COUNTIF('Required Materials'!$BE$4:$CH$43, $B1045)&gt;0, $B1045, "")</f>
        <v/>
      </c>
      <c r="Y1045" s="9" t="str">
        <f t="shared" si="151"/>
        <v/>
      </c>
      <c r="Z1045" s="9" t="str">
        <f t="shared" si="152"/>
        <v/>
      </c>
    </row>
    <row r="1046" spans="1:26" x14ac:dyDescent="0.25">
      <c r="A1046" s="24"/>
      <c r="B1046" s="135"/>
      <c r="C1046" s="136"/>
      <c r="D1046" s="137"/>
      <c r="E1046" s="138"/>
      <c r="F1046" s="139"/>
      <c r="G1046" s="140"/>
      <c r="H1046" s="141"/>
      <c r="I1046" s="118"/>
      <c r="J1046" s="150" t="str">
        <f t="shared" si="144"/>
        <v/>
      </c>
      <c r="K1046" s="24"/>
      <c r="M1046" s="11" t="b">
        <f t="shared" si="145"/>
        <v>0</v>
      </c>
      <c r="N1046" s="9" t="str">
        <f t="shared" si="146"/>
        <v/>
      </c>
      <c r="O1046" s="9" t="str">
        <f t="shared" si="147"/>
        <v/>
      </c>
      <c r="P1046" s="9" t="str">
        <f t="shared" si="148"/>
        <v/>
      </c>
      <c r="R1046" s="9">
        <v>1038</v>
      </c>
      <c r="T1046" s="9" t="str">
        <f t="shared" si="149"/>
        <v/>
      </c>
      <c r="V1046" s="9" t="str">
        <f t="shared" si="150"/>
        <v/>
      </c>
      <c r="X1046" s="9" t="str">
        <f>IF(COUNTIF('Required Materials'!$BE$4:$CH$43, $B1046)&gt;0, $B1046, "")</f>
        <v/>
      </c>
      <c r="Y1046" s="9" t="str">
        <f t="shared" si="151"/>
        <v/>
      </c>
      <c r="Z1046" s="9" t="str">
        <f t="shared" si="152"/>
        <v/>
      </c>
    </row>
    <row r="1047" spans="1:26" x14ac:dyDescent="0.25">
      <c r="A1047" s="24"/>
      <c r="B1047" s="135"/>
      <c r="C1047" s="136"/>
      <c r="D1047" s="137"/>
      <c r="E1047" s="138"/>
      <c r="F1047" s="139"/>
      <c r="G1047" s="140"/>
      <c r="H1047" s="141"/>
      <c r="I1047" s="118"/>
      <c r="J1047" s="150" t="str">
        <f t="shared" si="144"/>
        <v/>
      </c>
      <c r="K1047" s="24"/>
      <c r="M1047" s="11" t="b">
        <f t="shared" si="145"/>
        <v>0</v>
      </c>
      <c r="N1047" s="9" t="str">
        <f t="shared" si="146"/>
        <v/>
      </c>
      <c r="O1047" s="9" t="str">
        <f t="shared" si="147"/>
        <v/>
      </c>
      <c r="P1047" s="9" t="str">
        <f t="shared" si="148"/>
        <v/>
      </c>
      <c r="R1047" s="9">
        <v>1039</v>
      </c>
      <c r="T1047" s="9" t="str">
        <f t="shared" si="149"/>
        <v/>
      </c>
      <c r="V1047" s="9" t="str">
        <f t="shared" si="150"/>
        <v/>
      </c>
      <c r="X1047" s="9" t="str">
        <f>IF(COUNTIF('Required Materials'!$BE$4:$CH$43, $B1047)&gt;0, $B1047, "")</f>
        <v/>
      </c>
      <c r="Y1047" s="9" t="str">
        <f t="shared" si="151"/>
        <v/>
      </c>
      <c r="Z1047" s="9" t="str">
        <f t="shared" si="152"/>
        <v/>
      </c>
    </row>
    <row r="1048" spans="1:26" x14ac:dyDescent="0.25">
      <c r="A1048" s="24"/>
      <c r="B1048" s="135"/>
      <c r="C1048" s="136"/>
      <c r="D1048" s="137"/>
      <c r="E1048" s="138"/>
      <c r="F1048" s="139"/>
      <c r="G1048" s="140"/>
      <c r="H1048" s="141"/>
      <c r="I1048" s="118"/>
      <c r="J1048" s="150" t="str">
        <f t="shared" si="144"/>
        <v/>
      </c>
      <c r="K1048" s="24"/>
      <c r="M1048" s="11" t="b">
        <f t="shared" si="145"/>
        <v>0</v>
      </c>
      <c r="N1048" s="9" t="str">
        <f t="shared" si="146"/>
        <v/>
      </c>
      <c r="O1048" s="9" t="str">
        <f t="shared" si="147"/>
        <v/>
      </c>
      <c r="P1048" s="9" t="str">
        <f t="shared" si="148"/>
        <v/>
      </c>
      <c r="R1048" s="9">
        <v>1040</v>
      </c>
      <c r="T1048" s="9" t="str">
        <f t="shared" si="149"/>
        <v/>
      </c>
      <c r="V1048" s="9" t="str">
        <f t="shared" si="150"/>
        <v/>
      </c>
      <c r="X1048" s="9" t="str">
        <f>IF(COUNTIF('Required Materials'!$BE$4:$CH$43, $B1048)&gt;0, $B1048, "")</f>
        <v/>
      </c>
      <c r="Y1048" s="9" t="str">
        <f t="shared" si="151"/>
        <v/>
      </c>
      <c r="Z1048" s="9" t="str">
        <f t="shared" si="152"/>
        <v/>
      </c>
    </row>
    <row r="1049" spans="1:26" x14ac:dyDescent="0.25">
      <c r="A1049" s="24"/>
      <c r="B1049" s="135"/>
      <c r="C1049" s="136"/>
      <c r="D1049" s="137"/>
      <c r="E1049" s="138"/>
      <c r="F1049" s="139"/>
      <c r="G1049" s="140"/>
      <c r="H1049" s="141"/>
      <c r="I1049" s="118"/>
      <c r="J1049" s="150" t="str">
        <f t="shared" si="144"/>
        <v/>
      </c>
      <c r="K1049" s="24"/>
      <c r="M1049" s="11" t="b">
        <f t="shared" si="145"/>
        <v>0</v>
      </c>
      <c r="N1049" s="9" t="str">
        <f t="shared" si="146"/>
        <v/>
      </c>
      <c r="O1049" s="9" t="str">
        <f t="shared" si="147"/>
        <v/>
      </c>
      <c r="P1049" s="9" t="str">
        <f t="shared" si="148"/>
        <v/>
      </c>
      <c r="R1049" s="9">
        <v>1041</v>
      </c>
      <c r="T1049" s="9" t="str">
        <f t="shared" si="149"/>
        <v/>
      </c>
      <c r="V1049" s="9" t="str">
        <f t="shared" si="150"/>
        <v/>
      </c>
      <c r="X1049" s="9" t="str">
        <f>IF(COUNTIF('Required Materials'!$BE$4:$CH$43, $B1049)&gt;0, $B1049, "")</f>
        <v/>
      </c>
      <c r="Y1049" s="9" t="str">
        <f t="shared" si="151"/>
        <v/>
      </c>
      <c r="Z1049" s="9" t="str">
        <f t="shared" si="152"/>
        <v/>
      </c>
    </row>
    <row r="1050" spans="1:26" x14ac:dyDescent="0.25">
      <c r="A1050" s="24"/>
      <c r="B1050" s="135"/>
      <c r="C1050" s="136"/>
      <c r="D1050" s="137"/>
      <c r="E1050" s="138"/>
      <c r="F1050" s="139"/>
      <c r="G1050" s="140"/>
      <c r="H1050" s="141"/>
      <c r="I1050" s="118"/>
      <c r="J1050" s="150" t="str">
        <f t="shared" si="144"/>
        <v/>
      </c>
      <c r="K1050" s="24"/>
      <c r="M1050" s="11" t="b">
        <f t="shared" si="145"/>
        <v>0</v>
      </c>
      <c r="N1050" s="9" t="str">
        <f t="shared" si="146"/>
        <v/>
      </c>
      <c r="O1050" s="9" t="str">
        <f t="shared" si="147"/>
        <v/>
      </c>
      <c r="P1050" s="9" t="str">
        <f t="shared" si="148"/>
        <v/>
      </c>
      <c r="R1050" s="9">
        <v>1042</v>
      </c>
      <c r="T1050" s="9" t="str">
        <f t="shared" si="149"/>
        <v/>
      </c>
      <c r="V1050" s="9" t="str">
        <f t="shared" si="150"/>
        <v/>
      </c>
      <c r="X1050" s="9" t="str">
        <f>IF(COUNTIF('Required Materials'!$BE$4:$CH$43, $B1050)&gt;0, $B1050, "")</f>
        <v/>
      </c>
      <c r="Y1050" s="9" t="str">
        <f t="shared" si="151"/>
        <v/>
      </c>
      <c r="Z1050" s="9" t="str">
        <f t="shared" si="152"/>
        <v/>
      </c>
    </row>
    <row r="1051" spans="1:26" x14ac:dyDescent="0.25">
      <c r="A1051" s="24"/>
      <c r="B1051" s="135"/>
      <c r="C1051" s="136"/>
      <c r="D1051" s="137"/>
      <c r="E1051" s="138"/>
      <c r="F1051" s="139"/>
      <c r="G1051" s="140"/>
      <c r="H1051" s="141"/>
      <c r="I1051" s="118"/>
      <c r="J1051" s="150" t="str">
        <f t="shared" si="144"/>
        <v/>
      </c>
      <c r="K1051" s="24"/>
      <c r="M1051" s="11" t="b">
        <f t="shared" si="145"/>
        <v>0</v>
      </c>
      <c r="N1051" s="9" t="str">
        <f t="shared" si="146"/>
        <v/>
      </c>
      <c r="O1051" s="9" t="str">
        <f t="shared" si="147"/>
        <v/>
      </c>
      <c r="P1051" s="9" t="str">
        <f t="shared" si="148"/>
        <v/>
      </c>
      <c r="R1051" s="9">
        <v>1043</v>
      </c>
      <c r="T1051" s="9" t="str">
        <f t="shared" si="149"/>
        <v/>
      </c>
      <c r="V1051" s="9" t="str">
        <f t="shared" si="150"/>
        <v/>
      </c>
      <c r="X1051" s="9" t="str">
        <f>IF(COUNTIF('Required Materials'!$BE$4:$CH$43, $B1051)&gt;0, $B1051, "")</f>
        <v/>
      </c>
      <c r="Y1051" s="9" t="str">
        <f t="shared" si="151"/>
        <v/>
      </c>
      <c r="Z1051" s="9" t="str">
        <f t="shared" si="152"/>
        <v/>
      </c>
    </row>
    <row r="1052" spans="1:26" x14ac:dyDescent="0.25">
      <c r="A1052" s="24"/>
      <c r="B1052" s="135"/>
      <c r="C1052" s="136"/>
      <c r="D1052" s="137"/>
      <c r="E1052" s="138"/>
      <c r="F1052" s="139"/>
      <c r="G1052" s="140"/>
      <c r="H1052" s="141"/>
      <c r="I1052" s="118"/>
      <c r="J1052" s="150" t="str">
        <f t="shared" si="144"/>
        <v/>
      </c>
      <c r="K1052" s="24"/>
      <c r="M1052" s="11" t="b">
        <f t="shared" si="145"/>
        <v>0</v>
      </c>
      <c r="N1052" s="9" t="str">
        <f t="shared" si="146"/>
        <v/>
      </c>
      <c r="O1052" s="9" t="str">
        <f t="shared" si="147"/>
        <v/>
      </c>
      <c r="P1052" s="9" t="str">
        <f t="shared" si="148"/>
        <v/>
      </c>
      <c r="R1052" s="9">
        <v>1044</v>
      </c>
      <c r="T1052" s="9" t="str">
        <f t="shared" si="149"/>
        <v/>
      </c>
      <c r="V1052" s="9" t="str">
        <f t="shared" si="150"/>
        <v/>
      </c>
      <c r="X1052" s="9" t="str">
        <f>IF(COUNTIF('Required Materials'!$BE$4:$CH$43, $B1052)&gt;0, $B1052, "")</f>
        <v/>
      </c>
      <c r="Y1052" s="9" t="str">
        <f t="shared" si="151"/>
        <v/>
      </c>
      <c r="Z1052" s="9" t="str">
        <f t="shared" si="152"/>
        <v/>
      </c>
    </row>
    <row r="1053" spans="1:26" x14ac:dyDescent="0.25">
      <c r="A1053" s="24"/>
      <c r="B1053" s="135"/>
      <c r="C1053" s="136"/>
      <c r="D1053" s="137"/>
      <c r="E1053" s="138"/>
      <c r="F1053" s="139"/>
      <c r="G1053" s="140"/>
      <c r="H1053" s="141"/>
      <c r="I1053" s="118"/>
      <c r="J1053" s="150" t="str">
        <f t="shared" si="144"/>
        <v/>
      </c>
      <c r="K1053" s="24"/>
      <c r="M1053" s="11" t="b">
        <f t="shared" si="145"/>
        <v>0</v>
      </c>
      <c r="N1053" s="9" t="str">
        <f t="shared" si="146"/>
        <v/>
      </c>
      <c r="O1053" s="9" t="str">
        <f t="shared" si="147"/>
        <v/>
      </c>
      <c r="P1053" s="9" t="str">
        <f t="shared" si="148"/>
        <v/>
      </c>
      <c r="R1053" s="9">
        <v>1045</v>
      </c>
      <c r="T1053" s="9" t="str">
        <f t="shared" si="149"/>
        <v/>
      </c>
      <c r="V1053" s="9" t="str">
        <f t="shared" si="150"/>
        <v/>
      </c>
      <c r="X1053" s="9" t="str">
        <f>IF(COUNTIF('Required Materials'!$BE$4:$CH$43, $B1053)&gt;0, $B1053, "")</f>
        <v/>
      </c>
      <c r="Y1053" s="9" t="str">
        <f t="shared" si="151"/>
        <v/>
      </c>
      <c r="Z1053" s="9" t="str">
        <f t="shared" si="152"/>
        <v/>
      </c>
    </row>
    <row r="1054" spans="1:26" x14ac:dyDescent="0.25">
      <c r="A1054" s="24"/>
      <c r="B1054" s="135"/>
      <c r="C1054" s="136"/>
      <c r="D1054" s="137"/>
      <c r="E1054" s="138"/>
      <c r="F1054" s="139"/>
      <c r="G1054" s="140"/>
      <c r="H1054" s="141"/>
      <c r="I1054" s="118"/>
      <c r="J1054" s="150" t="str">
        <f t="shared" si="144"/>
        <v/>
      </c>
      <c r="K1054" s="24"/>
      <c r="M1054" s="11" t="b">
        <f t="shared" si="145"/>
        <v>0</v>
      </c>
      <c r="N1054" s="9" t="str">
        <f t="shared" si="146"/>
        <v/>
      </c>
      <c r="O1054" s="9" t="str">
        <f t="shared" si="147"/>
        <v/>
      </c>
      <c r="P1054" s="9" t="str">
        <f t="shared" si="148"/>
        <v/>
      </c>
      <c r="R1054" s="9">
        <v>1046</v>
      </c>
      <c r="T1054" s="9" t="str">
        <f t="shared" si="149"/>
        <v/>
      </c>
      <c r="V1054" s="9" t="str">
        <f t="shared" si="150"/>
        <v/>
      </c>
      <c r="X1054" s="9" t="str">
        <f>IF(COUNTIF('Required Materials'!$BE$4:$CH$43, $B1054)&gt;0, $B1054, "")</f>
        <v/>
      </c>
      <c r="Y1054" s="9" t="str">
        <f t="shared" si="151"/>
        <v/>
      </c>
      <c r="Z1054" s="9" t="str">
        <f t="shared" si="152"/>
        <v/>
      </c>
    </row>
    <row r="1055" spans="1:26" x14ac:dyDescent="0.25">
      <c r="A1055" s="24"/>
      <c r="B1055" s="135"/>
      <c r="C1055" s="136"/>
      <c r="D1055" s="137"/>
      <c r="E1055" s="138"/>
      <c r="F1055" s="139"/>
      <c r="G1055" s="140"/>
      <c r="H1055" s="141"/>
      <c r="I1055" s="118"/>
      <c r="J1055" s="150" t="str">
        <f t="shared" si="144"/>
        <v/>
      </c>
      <c r="K1055" s="24"/>
      <c r="M1055" s="11" t="b">
        <f t="shared" si="145"/>
        <v>0</v>
      </c>
      <c r="N1055" s="9" t="str">
        <f t="shared" si="146"/>
        <v/>
      </c>
      <c r="O1055" s="9" t="str">
        <f t="shared" si="147"/>
        <v/>
      </c>
      <c r="P1055" s="9" t="str">
        <f t="shared" si="148"/>
        <v/>
      </c>
      <c r="R1055" s="9">
        <v>1047</v>
      </c>
      <c r="T1055" s="9" t="str">
        <f t="shared" si="149"/>
        <v/>
      </c>
      <c r="V1055" s="9" t="str">
        <f t="shared" si="150"/>
        <v/>
      </c>
      <c r="X1055" s="9" t="str">
        <f>IF(COUNTIF('Required Materials'!$BE$4:$CH$43, $B1055)&gt;0, $B1055, "")</f>
        <v/>
      </c>
      <c r="Y1055" s="9" t="str">
        <f t="shared" si="151"/>
        <v/>
      </c>
      <c r="Z1055" s="9" t="str">
        <f t="shared" si="152"/>
        <v/>
      </c>
    </row>
    <row r="1056" spans="1:26" x14ac:dyDescent="0.25">
      <c r="A1056" s="24"/>
      <c r="B1056" s="135"/>
      <c r="C1056" s="136"/>
      <c r="D1056" s="137"/>
      <c r="E1056" s="138"/>
      <c r="F1056" s="139"/>
      <c r="G1056" s="140"/>
      <c r="H1056" s="141"/>
      <c r="I1056" s="118"/>
      <c r="J1056" s="150" t="str">
        <f t="shared" si="144"/>
        <v/>
      </c>
      <c r="K1056" s="24"/>
      <c r="M1056" s="11" t="b">
        <f t="shared" si="145"/>
        <v>0</v>
      </c>
      <c r="N1056" s="9" t="str">
        <f t="shared" si="146"/>
        <v/>
      </c>
      <c r="O1056" s="9" t="str">
        <f t="shared" si="147"/>
        <v/>
      </c>
      <c r="P1056" s="9" t="str">
        <f t="shared" si="148"/>
        <v/>
      </c>
      <c r="R1056" s="9">
        <v>1048</v>
      </c>
      <c r="T1056" s="9" t="str">
        <f t="shared" si="149"/>
        <v/>
      </c>
      <c r="V1056" s="9" t="str">
        <f t="shared" si="150"/>
        <v/>
      </c>
      <c r="X1056" s="9" t="str">
        <f>IF(COUNTIF('Required Materials'!$BE$4:$CH$43, $B1056)&gt;0, $B1056, "")</f>
        <v/>
      </c>
      <c r="Y1056" s="9" t="str">
        <f t="shared" si="151"/>
        <v/>
      </c>
      <c r="Z1056" s="9" t="str">
        <f t="shared" si="152"/>
        <v/>
      </c>
    </row>
    <row r="1057" spans="1:26" x14ac:dyDescent="0.25">
      <c r="A1057" s="24"/>
      <c r="B1057" s="135"/>
      <c r="C1057" s="136"/>
      <c r="D1057" s="137"/>
      <c r="E1057" s="138"/>
      <c r="F1057" s="139"/>
      <c r="G1057" s="140"/>
      <c r="H1057" s="141"/>
      <c r="I1057" s="118"/>
      <c r="J1057" s="150" t="str">
        <f t="shared" si="144"/>
        <v/>
      </c>
      <c r="K1057" s="24"/>
      <c r="M1057" s="11" t="b">
        <f t="shared" si="145"/>
        <v>0</v>
      </c>
      <c r="N1057" s="9" t="str">
        <f t="shared" si="146"/>
        <v/>
      </c>
      <c r="O1057" s="9" t="str">
        <f t="shared" si="147"/>
        <v/>
      </c>
      <c r="P1057" s="9" t="str">
        <f t="shared" si="148"/>
        <v/>
      </c>
      <c r="R1057" s="9">
        <v>1049</v>
      </c>
      <c r="T1057" s="9" t="str">
        <f t="shared" si="149"/>
        <v/>
      </c>
      <c r="V1057" s="9" t="str">
        <f t="shared" si="150"/>
        <v/>
      </c>
      <c r="X1057" s="9" t="str">
        <f>IF(COUNTIF('Required Materials'!$BE$4:$CH$43, $B1057)&gt;0, $B1057, "")</f>
        <v/>
      </c>
      <c r="Y1057" s="9" t="str">
        <f t="shared" si="151"/>
        <v/>
      </c>
      <c r="Z1057" s="9" t="str">
        <f t="shared" si="152"/>
        <v/>
      </c>
    </row>
    <row r="1058" spans="1:26" x14ac:dyDescent="0.25">
      <c r="A1058" s="24"/>
      <c r="B1058" s="135"/>
      <c r="C1058" s="136"/>
      <c r="D1058" s="137"/>
      <c r="E1058" s="138"/>
      <c r="F1058" s="139"/>
      <c r="G1058" s="140"/>
      <c r="H1058" s="141"/>
      <c r="I1058" s="118"/>
      <c r="J1058" s="150" t="str">
        <f t="shared" si="144"/>
        <v/>
      </c>
      <c r="K1058" s="24"/>
      <c r="M1058" s="11" t="b">
        <f t="shared" si="145"/>
        <v>0</v>
      </c>
      <c r="N1058" s="9" t="str">
        <f t="shared" si="146"/>
        <v/>
      </c>
      <c r="O1058" s="9" t="str">
        <f t="shared" si="147"/>
        <v/>
      </c>
      <c r="P1058" s="9" t="str">
        <f t="shared" si="148"/>
        <v/>
      </c>
      <c r="R1058" s="9">
        <v>1050</v>
      </c>
      <c r="T1058" s="9" t="str">
        <f t="shared" si="149"/>
        <v/>
      </c>
      <c r="V1058" s="9" t="str">
        <f t="shared" si="150"/>
        <v/>
      </c>
      <c r="X1058" s="9" t="str">
        <f>IF(COUNTIF('Required Materials'!$BE$4:$CH$43, $B1058)&gt;0, $B1058, "")</f>
        <v/>
      </c>
      <c r="Y1058" s="9" t="str">
        <f t="shared" si="151"/>
        <v/>
      </c>
      <c r="Z1058" s="9" t="str">
        <f t="shared" si="152"/>
        <v/>
      </c>
    </row>
    <row r="1059" spans="1:26" x14ac:dyDescent="0.25">
      <c r="A1059" s="24"/>
      <c r="B1059" s="135"/>
      <c r="C1059" s="136"/>
      <c r="D1059" s="137"/>
      <c r="E1059" s="138"/>
      <c r="F1059" s="139"/>
      <c r="G1059" s="140"/>
      <c r="H1059" s="141"/>
      <c r="I1059" s="118"/>
      <c r="J1059" s="150" t="str">
        <f t="shared" si="144"/>
        <v/>
      </c>
      <c r="K1059" s="24"/>
      <c r="M1059" s="11" t="b">
        <f t="shared" si="145"/>
        <v>0</v>
      </c>
      <c r="N1059" s="9" t="str">
        <f t="shared" si="146"/>
        <v/>
      </c>
      <c r="O1059" s="9" t="str">
        <f t="shared" si="147"/>
        <v/>
      </c>
      <c r="P1059" s="9" t="str">
        <f t="shared" si="148"/>
        <v/>
      </c>
      <c r="R1059" s="9">
        <v>1051</v>
      </c>
      <c r="T1059" s="9" t="str">
        <f t="shared" si="149"/>
        <v/>
      </c>
      <c r="V1059" s="9" t="str">
        <f t="shared" si="150"/>
        <v/>
      </c>
      <c r="X1059" s="9" t="str">
        <f>IF(COUNTIF('Required Materials'!$BE$4:$CH$43, $B1059)&gt;0, $B1059, "")</f>
        <v/>
      </c>
      <c r="Y1059" s="9" t="str">
        <f t="shared" si="151"/>
        <v/>
      </c>
      <c r="Z1059" s="9" t="str">
        <f t="shared" si="152"/>
        <v/>
      </c>
    </row>
    <row r="1060" spans="1:26" x14ac:dyDescent="0.25">
      <c r="A1060" s="24"/>
      <c r="B1060" s="135"/>
      <c r="C1060" s="136"/>
      <c r="D1060" s="137"/>
      <c r="E1060" s="138"/>
      <c r="F1060" s="139"/>
      <c r="G1060" s="140"/>
      <c r="H1060" s="141"/>
      <c r="I1060" s="118"/>
      <c r="J1060" s="150" t="str">
        <f t="shared" si="144"/>
        <v/>
      </c>
      <c r="K1060" s="24"/>
      <c r="M1060" s="11" t="b">
        <f t="shared" si="145"/>
        <v>0</v>
      </c>
      <c r="N1060" s="9" t="str">
        <f t="shared" si="146"/>
        <v/>
      </c>
      <c r="O1060" s="9" t="str">
        <f t="shared" si="147"/>
        <v/>
      </c>
      <c r="P1060" s="9" t="str">
        <f t="shared" si="148"/>
        <v/>
      </c>
      <c r="R1060" s="9">
        <v>1052</v>
      </c>
      <c r="T1060" s="9" t="str">
        <f t="shared" si="149"/>
        <v/>
      </c>
      <c r="V1060" s="9" t="str">
        <f t="shared" si="150"/>
        <v/>
      </c>
      <c r="X1060" s="9" t="str">
        <f>IF(COUNTIF('Required Materials'!$BE$4:$CH$43, $B1060)&gt;0, $B1060, "")</f>
        <v/>
      </c>
      <c r="Y1060" s="9" t="str">
        <f t="shared" si="151"/>
        <v/>
      </c>
      <c r="Z1060" s="9" t="str">
        <f t="shared" si="152"/>
        <v/>
      </c>
    </row>
    <row r="1061" spans="1:26" x14ac:dyDescent="0.25">
      <c r="A1061" s="24"/>
      <c r="B1061" s="135"/>
      <c r="C1061" s="136"/>
      <c r="D1061" s="137"/>
      <c r="E1061" s="138"/>
      <c r="F1061" s="139"/>
      <c r="G1061" s="140"/>
      <c r="H1061" s="141"/>
      <c r="I1061" s="118"/>
      <c r="J1061" s="150" t="str">
        <f t="shared" si="144"/>
        <v/>
      </c>
      <c r="K1061" s="24"/>
      <c r="M1061" s="11" t="b">
        <f t="shared" si="145"/>
        <v>0</v>
      </c>
      <c r="N1061" s="9" t="str">
        <f t="shared" si="146"/>
        <v/>
      </c>
      <c r="O1061" s="9" t="str">
        <f t="shared" si="147"/>
        <v/>
      </c>
      <c r="P1061" s="9" t="str">
        <f t="shared" si="148"/>
        <v/>
      </c>
      <c r="R1061" s="9">
        <v>1053</v>
      </c>
      <c r="T1061" s="9" t="str">
        <f t="shared" si="149"/>
        <v/>
      </c>
      <c r="V1061" s="9" t="str">
        <f t="shared" si="150"/>
        <v/>
      </c>
      <c r="X1061" s="9" t="str">
        <f>IF(COUNTIF('Required Materials'!$BE$4:$CH$43, $B1061)&gt;0, $B1061, "")</f>
        <v/>
      </c>
      <c r="Y1061" s="9" t="str">
        <f t="shared" si="151"/>
        <v/>
      </c>
      <c r="Z1061" s="9" t="str">
        <f t="shared" si="152"/>
        <v/>
      </c>
    </row>
    <row r="1062" spans="1:26" x14ac:dyDescent="0.25">
      <c r="A1062" s="24"/>
      <c r="B1062" s="135"/>
      <c r="C1062" s="136"/>
      <c r="D1062" s="137"/>
      <c r="E1062" s="138"/>
      <c r="F1062" s="139"/>
      <c r="G1062" s="140"/>
      <c r="H1062" s="141"/>
      <c r="I1062" s="118"/>
      <c r="J1062" s="150" t="str">
        <f t="shared" si="144"/>
        <v/>
      </c>
      <c r="K1062" s="24"/>
      <c r="M1062" s="11" t="b">
        <f t="shared" si="145"/>
        <v>0</v>
      </c>
      <c r="N1062" s="9" t="str">
        <f t="shared" si="146"/>
        <v/>
      </c>
      <c r="O1062" s="9" t="str">
        <f t="shared" si="147"/>
        <v/>
      </c>
      <c r="P1062" s="9" t="str">
        <f t="shared" si="148"/>
        <v/>
      </c>
      <c r="R1062" s="9">
        <v>1054</v>
      </c>
      <c r="T1062" s="9" t="str">
        <f t="shared" si="149"/>
        <v/>
      </c>
      <c r="V1062" s="9" t="str">
        <f t="shared" si="150"/>
        <v/>
      </c>
      <c r="X1062" s="9" t="str">
        <f>IF(COUNTIF('Required Materials'!$BE$4:$CH$43, $B1062)&gt;0, $B1062, "")</f>
        <v/>
      </c>
      <c r="Y1062" s="9" t="str">
        <f t="shared" si="151"/>
        <v/>
      </c>
      <c r="Z1062" s="9" t="str">
        <f t="shared" si="152"/>
        <v/>
      </c>
    </row>
    <row r="1063" spans="1:26" x14ac:dyDescent="0.25">
      <c r="A1063" s="24"/>
      <c r="B1063" s="135"/>
      <c r="C1063" s="136"/>
      <c r="D1063" s="137"/>
      <c r="E1063" s="138"/>
      <c r="F1063" s="139"/>
      <c r="G1063" s="140"/>
      <c r="H1063" s="141"/>
      <c r="I1063" s="118"/>
      <c r="J1063" s="150" t="str">
        <f t="shared" si="144"/>
        <v/>
      </c>
      <c r="K1063" s="24"/>
      <c r="M1063" s="11" t="b">
        <f t="shared" si="145"/>
        <v>0</v>
      </c>
      <c r="N1063" s="9" t="str">
        <f t="shared" si="146"/>
        <v/>
      </c>
      <c r="O1063" s="9" t="str">
        <f t="shared" si="147"/>
        <v/>
      </c>
      <c r="P1063" s="9" t="str">
        <f t="shared" si="148"/>
        <v/>
      </c>
      <c r="R1063" s="9">
        <v>1055</v>
      </c>
      <c r="T1063" s="9" t="str">
        <f t="shared" si="149"/>
        <v/>
      </c>
      <c r="V1063" s="9" t="str">
        <f t="shared" si="150"/>
        <v/>
      </c>
      <c r="X1063" s="9" t="str">
        <f>IF(COUNTIF('Required Materials'!$BE$4:$CH$43, $B1063)&gt;0, $B1063, "")</f>
        <v/>
      </c>
      <c r="Y1063" s="9" t="str">
        <f t="shared" si="151"/>
        <v/>
      </c>
      <c r="Z1063" s="9" t="str">
        <f t="shared" si="152"/>
        <v/>
      </c>
    </row>
    <row r="1064" spans="1:26" x14ac:dyDescent="0.25">
      <c r="A1064" s="24"/>
      <c r="B1064" s="135"/>
      <c r="C1064" s="136"/>
      <c r="D1064" s="137"/>
      <c r="E1064" s="138"/>
      <c r="F1064" s="139"/>
      <c r="G1064" s="140"/>
      <c r="H1064" s="141"/>
      <c r="I1064" s="118"/>
      <c r="J1064" s="150" t="str">
        <f t="shared" si="144"/>
        <v/>
      </c>
      <c r="K1064" s="24"/>
      <c r="M1064" s="11" t="b">
        <f t="shared" si="145"/>
        <v>0</v>
      </c>
      <c r="N1064" s="9" t="str">
        <f t="shared" si="146"/>
        <v/>
      </c>
      <c r="O1064" s="9" t="str">
        <f t="shared" si="147"/>
        <v/>
      </c>
      <c r="P1064" s="9" t="str">
        <f t="shared" si="148"/>
        <v/>
      </c>
      <c r="R1064" s="9">
        <v>1056</v>
      </c>
      <c r="T1064" s="9" t="str">
        <f t="shared" si="149"/>
        <v/>
      </c>
      <c r="V1064" s="9" t="str">
        <f t="shared" si="150"/>
        <v/>
      </c>
      <c r="X1064" s="9" t="str">
        <f>IF(COUNTIF('Required Materials'!$BE$4:$CH$43, $B1064)&gt;0, $B1064, "")</f>
        <v/>
      </c>
      <c r="Y1064" s="9" t="str">
        <f t="shared" si="151"/>
        <v/>
      </c>
      <c r="Z1064" s="9" t="str">
        <f t="shared" si="152"/>
        <v/>
      </c>
    </row>
    <row r="1065" spans="1:26" x14ac:dyDescent="0.25">
      <c r="A1065" s="24"/>
      <c r="B1065" s="135"/>
      <c r="C1065" s="136"/>
      <c r="D1065" s="137"/>
      <c r="E1065" s="138"/>
      <c r="F1065" s="139"/>
      <c r="G1065" s="140"/>
      <c r="H1065" s="141"/>
      <c r="I1065" s="118"/>
      <c r="J1065" s="150" t="str">
        <f t="shared" si="144"/>
        <v/>
      </c>
      <c r="K1065" s="24"/>
      <c r="M1065" s="11" t="b">
        <f t="shared" si="145"/>
        <v>0</v>
      </c>
      <c r="N1065" s="9" t="str">
        <f t="shared" si="146"/>
        <v/>
      </c>
      <c r="O1065" s="9" t="str">
        <f t="shared" si="147"/>
        <v/>
      </c>
      <c r="P1065" s="9" t="str">
        <f t="shared" si="148"/>
        <v/>
      </c>
      <c r="R1065" s="9">
        <v>1057</v>
      </c>
      <c r="T1065" s="9" t="str">
        <f t="shared" si="149"/>
        <v/>
      </c>
      <c r="V1065" s="9" t="str">
        <f t="shared" si="150"/>
        <v/>
      </c>
      <c r="X1065" s="9" t="str">
        <f>IF(COUNTIF('Required Materials'!$BE$4:$CH$43, $B1065)&gt;0, $B1065, "")</f>
        <v/>
      </c>
      <c r="Y1065" s="9" t="str">
        <f t="shared" si="151"/>
        <v/>
      </c>
      <c r="Z1065" s="9" t="str">
        <f t="shared" si="152"/>
        <v/>
      </c>
    </row>
    <row r="1066" spans="1:26" x14ac:dyDescent="0.25">
      <c r="A1066" s="24"/>
      <c r="B1066" s="135"/>
      <c r="C1066" s="136"/>
      <c r="D1066" s="137"/>
      <c r="E1066" s="138"/>
      <c r="F1066" s="139"/>
      <c r="G1066" s="140"/>
      <c r="H1066" s="141"/>
      <c r="I1066" s="118"/>
      <c r="J1066" s="150" t="str">
        <f t="shared" si="144"/>
        <v/>
      </c>
      <c r="K1066" s="24"/>
      <c r="M1066" s="11" t="b">
        <f t="shared" si="145"/>
        <v>0</v>
      </c>
      <c r="N1066" s="9" t="str">
        <f t="shared" si="146"/>
        <v/>
      </c>
      <c r="O1066" s="9" t="str">
        <f t="shared" si="147"/>
        <v/>
      </c>
      <c r="P1066" s="9" t="str">
        <f t="shared" si="148"/>
        <v/>
      </c>
      <c r="R1066" s="9">
        <v>1058</v>
      </c>
      <c r="T1066" s="9" t="str">
        <f t="shared" si="149"/>
        <v/>
      </c>
      <c r="V1066" s="9" t="str">
        <f t="shared" si="150"/>
        <v/>
      </c>
      <c r="X1066" s="9" t="str">
        <f>IF(COUNTIF('Required Materials'!$BE$4:$CH$43, $B1066)&gt;0, $B1066, "")</f>
        <v/>
      </c>
      <c r="Y1066" s="9" t="str">
        <f t="shared" si="151"/>
        <v/>
      </c>
      <c r="Z1066" s="9" t="str">
        <f t="shared" si="152"/>
        <v/>
      </c>
    </row>
    <row r="1067" spans="1:26" x14ac:dyDescent="0.25">
      <c r="A1067" s="24"/>
      <c r="B1067" s="135"/>
      <c r="C1067" s="136"/>
      <c r="D1067" s="137"/>
      <c r="E1067" s="138"/>
      <c r="F1067" s="139"/>
      <c r="G1067" s="140"/>
      <c r="H1067" s="141"/>
      <c r="I1067" s="118"/>
      <c r="J1067" s="150" t="str">
        <f t="shared" si="144"/>
        <v/>
      </c>
      <c r="K1067" s="24"/>
      <c r="M1067" s="11" t="b">
        <f t="shared" si="145"/>
        <v>0</v>
      </c>
      <c r="N1067" s="9" t="str">
        <f t="shared" si="146"/>
        <v/>
      </c>
      <c r="O1067" s="9" t="str">
        <f t="shared" si="147"/>
        <v/>
      </c>
      <c r="P1067" s="9" t="str">
        <f t="shared" si="148"/>
        <v/>
      </c>
      <c r="R1067" s="9">
        <v>1059</v>
      </c>
      <c r="T1067" s="9" t="str">
        <f t="shared" si="149"/>
        <v/>
      </c>
      <c r="V1067" s="9" t="str">
        <f t="shared" si="150"/>
        <v/>
      </c>
      <c r="X1067" s="9" t="str">
        <f>IF(COUNTIF('Required Materials'!$BE$4:$CH$43, $B1067)&gt;0, $B1067, "")</f>
        <v/>
      </c>
      <c r="Y1067" s="9" t="str">
        <f t="shared" si="151"/>
        <v/>
      </c>
      <c r="Z1067" s="9" t="str">
        <f t="shared" si="152"/>
        <v/>
      </c>
    </row>
    <row r="1068" spans="1:26" x14ac:dyDescent="0.25">
      <c r="A1068" s="24"/>
      <c r="B1068" s="135"/>
      <c r="C1068" s="136"/>
      <c r="D1068" s="137"/>
      <c r="E1068" s="138"/>
      <c r="F1068" s="139"/>
      <c r="G1068" s="140"/>
      <c r="H1068" s="141"/>
      <c r="I1068" s="118"/>
      <c r="J1068" s="150" t="str">
        <f t="shared" si="144"/>
        <v/>
      </c>
      <c r="K1068" s="24"/>
      <c r="M1068" s="11" t="b">
        <f t="shared" si="145"/>
        <v>0</v>
      </c>
      <c r="N1068" s="9" t="str">
        <f t="shared" si="146"/>
        <v/>
      </c>
      <c r="O1068" s="9" t="str">
        <f t="shared" si="147"/>
        <v/>
      </c>
      <c r="P1068" s="9" t="str">
        <f t="shared" si="148"/>
        <v/>
      </c>
      <c r="R1068" s="9">
        <v>1060</v>
      </c>
      <c r="T1068" s="9" t="str">
        <f t="shared" si="149"/>
        <v/>
      </c>
      <c r="V1068" s="9" t="str">
        <f t="shared" si="150"/>
        <v/>
      </c>
      <c r="X1068" s="9" t="str">
        <f>IF(COUNTIF('Required Materials'!$BE$4:$CH$43, $B1068)&gt;0, $B1068, "")</f>
        <v/>
      </c>
      <c r="Y1068" s="9" t="str">
        <f t="shared" si="151"/>
        <v/>
      </c>
      <c r="Z1068" s="9" t="str">
        <f t="shared" si="152"/>
        <v/>
      </c>
    </row>
    <row r="1069" spans="1:26" x14ac:dyDescent="0.25">
      <c r="A1069" s="24"/>
      <c r="B1069" s="135"/>
      <c r="C1069" s="136"/>
      <c r="D1069" s="137"/>
      <c r="E1069" s="138"/>
      <c r="F1069" s="139"/>
      <c r="G1069" s="140"/>
      <c r="H1069" s="141"/>
      <c r="I1069" s="118"/>
      <c r="J1069" s="150" t="str">
        <f t="shared" si="144"/>
        <v/>
      </c>
      <c r="K1069" s="24"/>
      <c r="M1069" s="11" t="b">
        <f t="shared" si="145"/>
        <v>0</v>
      </c>
      <c r="N1069" s="9" t="str">
        <f t="shared" si="146"/>
        <v/>
      </c>
      <c r="O1069" s="9" t="str">
        <f t="shared" si="147"/>
        <v/>
      </c>
      <c r="P1069" s="9" t="str">
        <f t="shared" si="148"/>
        <v/>
      </c>
      <c r="R1069" s="9">
        <v>1061</v>
      </c>
      <c r="T1069" s="9" t="str">
        <f t="shared" si="149"/>
        <v/>
      </c>
      <c r="V1069" s="9" t="str">
        <f t="shared" si="150"/>
        <v/>
      </c>
      <c r="X1069" s="9" t="str">
        <f>IF(COUNTIF('Required Materials'!$BE$4:$CH$43, $B1069)&gt;0, $B1069, "")</f>
        <v/>
      </c>
      <c r="Y1069" s="9" t="str">
        <f t="shared" si="151"/>
        <v/>
      </c>
      <c r="Z1069" s="9" t="str">
        <f t="shared" si="152"/>
        <v/>
      </c>
    </row>
    <row r="1070" spans="1:26" x14ac:dyDescent="0.25">
      <c r="A1070" s="24"/>
      <c r="B1070" s="135"/>
      <c r="C1070" s="136"/>
      <c r="D1070" s="137"/>
      <c r="E1070" s="138"/>
      <c r="F1070" s="139"/>
      <c r="G1070" s="140"/>
      <c r="H1070" s="141"/>
      <c r="I1070" s="118"/>
      <c r="J1070" s="150" t="str">
        <f t="shared" si="144"/>
        <v/>
      </c>
      <c r="K1070" s="24"/>
      <c r="M1070" s="11" t="b">
        <f t="shared" si="145"/>
        <v>0</v>
      </c>
      <c r="N1070" s="9" t="str">
        <f t="shared" si="146"/>
        <v/>
      </c>
      <c r="O1070" s="9" t="str">
        <f t="shared" si="147"/>
        <v/>
      </c>
      <c r="P1070" s="9" t="str">
        <f t="shared" si="148"/>
        <v/>
      </c>
      <c r="R1070" s="9">
        <v>1062</v>
      </c>
      <c r="T1070" s="9" t="str">
        <f t="shared" si="149"/>
        <v/>
      </c>
      <c r="V1070" s="9" t="str">
        <f t="shared" si="150"/>
        <v/>
      </c>
      <c r="X1070" s="9" t="str">
        <f>IF(COUNTIF('Required Materials'!$BE$4:$CH$43, $B1070)&gt;0, $B1070, "")</f>
        <v/>
      </c>
      <c r="Y1070" s="9" t="str">
        <f t="shared" si="151"/>
        <v/>
      </c>
      <c r="Z1070" s="9" t="str">
        <f t="shared" si="152"/>
        <v/>
      </c>
    </row>
    <row r="1071" spans="1:26" x14ac:dyDescent="0.25">
      <c r="A1071" s="24"/>
      <c r="B1071" s="135"/>
      <c r="C1071" s="136"/>
      <c r="D1071" s="137"/>
      <c r="E1071" s="138"/>
      <c r="F1071" s="139"/>
      <c r="G1071" s="140"/>
      <c r="H1071" s="141"/>
      <c r="I1071" s="118"/>
      <c r="J1071" s="150" t="str">
        <f t="shared" si="144"/>
        <v/>
      </c>
      <c r="K1071" s="24"/>
      <c r="M1071" s="11" t="b">
        <f t="shared" si="145"/>
        <v>0</v>
      </c>
      <c r="N1071" s="9" t="str">
        <f t="shared" si="146"/>
        <v/>
      </c>
      <c r="O1071" s="9" t="str">
        <f t="shared" si="147"/>
        <v/>
      </c>
      <c r="P1071" s="9" t="str">
        <f t="shared" si="148"/>
        <v/>
      </c>
      <c r="R1071" s="9">
        <v>1063</v>
      </c>
      <c r="T1071" s="9" t="str">
        <f t="shared" si="149"/>
        <v/>
      </c>
      <c r="V1071" s="9" t="str">
        <f t="shared" si="150"/>
        <v/>
      </c>
      <c r="X1071" s="9" t="str">
        <f>IF(COUNTIF('Required Materials'!$BE$4:$CH$43, $B1071)&gt;0, $B1071, "")</f>
        <v/>
      </c>
      <c r="Y1071" s="9" t="str">
        <f t="shared" si="151"/>
        <v/>
      </c>
      <c r="Z1071" s="9" t="str">
        <f t="shared" si="152"/>
        <v/>
      </c>
    </row>
    <row r="1072" spans="1:26" x14ac:dyDescent="0.25">
      <c r="A1072" s="24"/>
      <c r="B1072" s="135"/>
      <c r="C1072" s="136"/>
      <c r="D1072" s="137"/>
      <c r="E1072" s="138"/>
      <c r="F1072" s="139"/>
      <c r="G1072" s="140"/>
      <c r="H1072" s="141"/>
      <c r="I1072" s="118"/>
      <c r="J1072" s="150" t="str">
        <f t="shared" si="144"/>
        <v/>
      </c>
      <c r="K1072" s="24"/>
      <c r="M1072" s="11" t="b">
        <f t="shared" si="145"/>
        <v>0</v>
      </c>
      <c r="N1072" s="9" t="str">
        <f t="shared" si="146"/>
        <v/>
      </c>
      <c r="O1072" s="9" t="str">
        <f t="shared" si="147"/>
        <v/>
      </c>
      <c r="P1072" s="9" t="str">
        <f t="shared" si="148"/>
        <v/>
      </c>
      <c r="R1072" s="9">
        <v>1064</v>
      </c>
      <c r="T1072" s="9" t="str">
        <f t="shared" si="149"/>
        <v/>
      </c>
      <c r="V1072" s="9" t="str">
        <f t="shared" si="150"/>
        <v/>
      </c>
      <c r="X1072" s="9" t="str">
        <f>IF(COUNTIF('Required Materials'!$BE$4:$CH$43, $B1072)&gt;0, $B1072, "")</f>
        <v/>
      </c>
      <c r="Y1072" s="9" t="str">
        <f t="shared" si="151"/>
        <v/>
      </c>
      <c r="Z1072" s="9" t="str">
        <f t="shared" si="152"/>
        <v/>
      </c>
    </row>
    <row r="1073" spans="1:26" x14ac:dyDescent="0.25">
      <c r="A1073" s="24"/>
      <c r="B1073" s="135"/>
      <c r="C1073" s="136"/>
      <c r="D1073" s="137"/>
      <c r="E1073" s="138"/>
      <c r="F1073" s="139"/>
      <c r="G1073" s="140"/>
      <c r="H1073" s="141"/>
      <c r="I1073" s="118"/>
      <c r="J1073" s="150" t="str">
        <f t="shared" si="144"/>
        <v/>
      </c>
      <c r="K1073" s="24"/>
      <c r="M1073" s="11" t="b">
        <f t="shared" si="145"/>
        <v>0</v>
      </c>
      <c r="N1073" s="9" t="str">
        <f t="shared" si="146"/>
        <v/>
      </c>
      <c r="O1073" s="9" t="str">
        <f t="shared" si="147"/>
        <v/>
      </c>
      <c r="P1073" s="9" t="str">
        <f t="shared" si="148"/>
        <v/>
      </c>
      <c r="R1073" s="9">
        <v>1065</v>
      </c>
      <c r="T1073" s="9" t="str">
        <f t="shared" si="149"/>
        <v/>
      </c>
      <c r="V1073" s="9" t="str">
        <f t="shared" si="150"/>
        <v/>
      </c>
      <c r="X1073" s="9" t="str">
        <f>IF(COUNTIF('Required Materials'!$BE$4:$CH$43, $B1073)&gt;0, $B1073, "")</f>
        <v/>
      </c>
      <c r="Y1073" s="9" t="str">
        <f t="shared" si="151"/>
        <v/>
      </c>
      <c r="Z1073" s="9" t="str">
        <f t="shared" si="152"/>
        <v/>
      </c>
    </row>
    <row r="1074" spans="1:26" x14ac:dyDescent="0.25">
      <c r="A1074" s="24"/>
      <c r="B1074" s="135"/>
      <c r="C1074" s="136"/>
      <c r="D1074" s="137"/>
      <c r="E1074" s="138"/>
      <c r="F1074" s="139"/>
      <c r="G1074" s="140"/>
      <c r="H1074" s="141"/>
      <c r="I1074" s="118"/>
      <c r="J1074" s="150" t="str">
        <f t="shared" si="144"/>
        <v/>
      </c>
      <c r="K1074" s="24"/>
      <c r="M1074" s="11" t="b">
        <f t="shared" si="145"/>
        <v>0</v>
      </c>
      <c r="N1074" s="9" t="str">
        <f t="shared" si="146"/>
        <v/>
      </c>
      <c r="O1074" s="9" t="str">
        <f t="shared" si="147"/>
        <v/>
      </c>
      <c r="P1074" s="9" t="str">
        <f t="shared" si="148"/>
        <v/>
      </c>
      <c r="R1074" s="9">
        <v>1066</v>
      </c>
      <c r="T1074" s="9" t="str">
        <f t="shared" si="149"/>
        <v/>
      </c>
      <c r="V1074" s="9" t="str">
        <f t="shared" si="150"/>
        <v/>
      </c>
      <c r="X1074" s="9" t="str">
        <f>IF(COUNTIF('Required Materials'!$BE$4:$CH$43, $B1074)&gt;0, $B1074, "")</f>
        <v/>
      </c>
      <c r="Y1074" s="9" t="str">
        <f t="shared" si="151"/>
        <v/>
      </c>
      <c r="Z1074" s="9" t="str">
        <f t="shared" si="152"/>
        <v/>
      </c>
    </row>
    <row r="1075" spans="1:26" x14ac:dyDescent="0.25">
      <c r="A1075" s="24"/>
      <c r="B1075" s="135"/>
      <c r="C1075" s="136"/>
      <c r="D1075" s="137"/>
      <c r="E1075" s="138"/>
      <c r="F1075" s="139"/>
      <c r="G1075" s="140"/>
      <c r="H1075" s="141"/>
      <c r="I1075" s="118"/>
      <c r="J1075" s="150" t="str">
        <f t="shared" si="144"/>
        <v/>
      </c>
      <c r="K1075" s="24"/>
      <c r="M1075" s="11" t="b">
        <f t="shared" si="145"/>
        <v>0</v>
      </c>
      <c r="N1075" s="9" t="str">
        <f t="shared" si="146"/>
        <v/>
      </c>
      <c r="O1075" s="9" t="str">
        <f t="shared" si="147"/>
        <v/>
      </c>
      <c r="P1075" s="9" t="str">
        <f t="shared" si="148"/>
        <v/>
      </c>
      <c r="R1075" s="9">
        <v>1067</v>
      </c>
      <c r="T1075" s="9" t="str">
        <f t="shared" si="149"/>
        <v/>
      </c>
      <c r="V1075" s="9" t="str">
        <f t="shared" si="150"/>
        <v/>
      </c>
      <c r="X1075" s="9" t="str">
        <f>IF(COUNTIF('Required Materials'!$BE$4:$CH$43, $B1075)&gt;0, $B1075, "")</f>
        <v/>
      </c>
      <c r="Y1075" s="9" t="str">
        <f t="shared" si="151"/>
        <v/>
      </c>
      <c r="Z1075" s="9" t="str">
        <f t="shared" si="152"/>
        <v/>
      </c>
    </row>
    <row r="1076" spans="1:26" x14ac:dyDescent="0.25">
      <c r="A1076" s="24"/>
      <c r="B1076" s="135"/>
      <c r="C1076" s="136"/>
      <c r="D1076" s="137"/>
      <c r="E1076" s="138"/>
      <c r="F1076" s="139"/>
      <c r="G1076" s="140"/>
      <c r="H1076" s="141"/>
      <c r="I1076" s="118"/>
      <c r="J1076" s="150" t="str">
        <f t="shared" si="144"/>
        <v/>
      </c>
      <c r="K1076" s="24"/>
      <c r="M1076" s="11" t="b">
        <f t="shared" si="145"/>
        <v>0</v>
      </c>
      <c r="N1076" s="9" t="str">
        <f t="shared" si="146"/>
        <v/>
      </c>
      <c r="O1076" s="9" t="str">
        <f t="shared" si="147"/>
        <v/>
      </c>
      <c r="P1076" s="9" t="str">
        <f t="shared" si="148"/>
        <v/>
      </c>
      <c r="R1076" s="9">
        <v>1068</v>
      </c>
      <c r="T1076" s="9" t="str">
        <f t="shared" si="149"/>
        <v/>
      </c>
      <c r="V1076" s="9" t="str">
        <f t="shared" si="150"/>
        <v/>
      </c>
      <c r="X1076" s="9" t="str">
        <f>IF(COUNTIF('Required Materials'!$BE$4:$CH$43, $B1076)&gt;0, $B1076, "")</f>
        <v/>
      </c>
      <c r="Y1076" s="9" t="str">
        <f t="shared" si="151"/>
        <v/>
      </c>
      <c r="Z1076" s="9" t="str">
        <f t="shared" si="152"/>
        <v/>
      </c>
    </row>
    <row r="1077" spans="1:26" x14ac:dyDescent="0.25">
      <c r="A1077" s="24"/>
      <c r="B1077" s="135"/>
      <c r="C1077" s="136"/>
      <c r="D1077" s="137"/>
      <c r="E1077" s="138"/>
      <c r="F1077" s="139"/>
      <c r="G1077" s="140"/>
      <c r="H1077" s="141"/>
      <c r="I1077" s="118"/>
      <c r="J1077" s="150" t="str">
        <f t="shared" si="144"/>
        <v/>
      </c>
      <c r="K1077" s="24"/>
      <c r="M1077" s="11" t="b">
        <f t="shared" si="145"/>
        <v>0</v>
      </c>
      <c r="N1077" s="9" t="str">
        <f t="shared" si="146"/>
        <v/>
      </c>
      <c r="O1077" s="9" t="str">
        <f t="shared" si="147"/>
        <v/>
      </c>
      <c r="P1077" s="9" t="str">
        <f t="shared" si="148"/>
        <v/>
      </c>
      <c r="R1077" s="9">
        <v>1069</v>
      </c>
      <c r="T1077" s="9" t="str">
        <f t="shared" si="149"/>
        <v/>
      </c>
      <c r="V1077" s="9" t="str">
        <f t="shared" si="150"/>
        <v/>
      </c>
      <c r="X1077" s="9" t="str">
        <f>IF(COUNTIF('Required Materials'!$BE$4:$CH$43, $B1077)&gt;0, $B1077, "")</f>
        <v/>
      </c>
      <c r="Y1077" s="9" t="str">
        <f t="shared" si="151"/>
        <v/>
      </c>
      <c r="Z1077" s="9" t="str">
        <f t="shared" si="152"/>
        <v/>
      </c>
    </row>
    <row r="1078" spans="1:26" x14ac:dyDescent="0.25">
      <c r="A1078" s="24"/>
      <c r="B1078" s="135"/>
      <c r="C1078" s="136"/>
      <c r="D1078" s="137"/>
      <c r="E1078" s="138"/>
      <c r="F1078" s="139"/>
      <c r="G1078" s="140"/>
      <c r="H1078" s="141"/>
      <c r="I1078" s="118"/>
      <c r="J1078" s="150" t="str">
        <f t="shared" si="144"/>
        <v/>
      </c>
      <c r="K1078" s="24"/>
      <c r="M1078" s="11" t="b">
        <f t="shared" si="145"/>
        <v>0</v>
      </c>
      <c r="N1078" s="9" t="str">
        <f t="shared" si="146"/>
        <v/>
      </c>
      <c r="O1078" s="9" t="str">
        <f t="shared" si="147"/>
        <v/>
      </c>
      <c r="P1078" s="9" t="str">
        <f t="shared" si="148"/>
        <v/>
      </c>
      <c r="R1078" s="9">
        <v>1070</v>
      </c>
      <c r="T1078" s="9" t="str">
        <f t="shared" si="149"/>
        <v/>
      </c>
      <c r="V1078" s="9" t="str">
        <f t="shared" si="150"/>
        <v/>
      </c>
      <c r="X1078" s="9" t="str">
        <f>IF(COUNTIF('Required Materials'!$BE$4:$CH$43, $B1078)&gt;0, $B1078, "")</f>
        <v/>
      </c>
      <c r="Y1078" s="9" t="str">
        <f t="shared" si="151"/>
        <v/>
      </c>
      <c r="Z1078" s="9" t="str">
        <f t="shared" si="152"/>
        <v/>
      </c>
    </row>
    <row r="1079" spans="1:26" x14ac:dyDescent="0.25">
      <c r="A1079" s="24"/>
      <c r="B1079" s="135"/>
      <c r="C1079" s="136"/>
      <c r="D1079" s="137"/>
      <c r="E1079" s="138"/>
      <c r="F1079" s="139"/>
      <c r="G1079" s="140"/>
      <c r="H1079" s="141"/>
      <c r="I1079" s="118"/>
      <c r="J1079" s="150" t="str">
        <f t="shared" si="144"/>
        <v/>
      </c>
      <c r="K1079" s="24"/>
      <c r="M1079" s="11" t="b">
        <f t="shared" si="145"/>
        <v>0</v>
      </c>
      <c r="N1079" s="9" t="str">
        <f t="shared" si="146"/>
        <v/>
      </c>
      <c r="O1079" s="9" t="str">
        <f t="shared" si="147"/>
        <v/>
      </c>
      <c r="P1079" s="9" t="str">
        <f t="shared" si="148"/>
        <v/>
      </c>
      <c r="R1079" s="9">
        <v>1071</v>
      </c>
      <c r="T1079" s="9" t="str">
        <f t="shared" si="149"/>
        <v/>
      </c>
      <c r="V1079" s="9" t="str">
        <f t="shared" si="150"/>
        <v/>
      </c>
      <c r="X1079" s="9" t="str">
        <f>IF(COUNTIF('Required Materials'!$BE$4:$CH$43, $B1079)&gt;0, $B1079, "")</f>
        <v/>
      </c>
      <c r="Y1079" s="9" t="str">
        <f t="shared" si="151"/>
        <v/>
      </c>
      <c r="Z1079" s="9" t="str">
        <f t="shared" si="152"/>
        <v/>
      </c>
    </row>
    <row r="1080" spans="1:26" x14ac:dyDescent="0.25">
      <c r="A1080" s="24"/>
      <c r="B1080" s="135"/>
      <c r="C1080" s="136"/>
      <c r="D1080" s="137"/>
      <c r="E1080" s="138"/>
      <c r="F1080" s="139"/>
      <c r="G1080" s="140"/>
      <c r="H1080" s="141"/>
      <c r="I1080" s="118"/>
      <c r="J1080" s="150" t="str">
        <f t="shared" si="144"/>
        <v/>
      </c>
      <c r="K1080" s="24"/>
      <c r="M1080" s="11" t="b">
        <f t="shared" si="145"/>
        <v>0</v>
      </c>
      <c r="N1080" s="9" t="str">
        <f t="shared" si="146"/>
        <v/>
      </c>
      <c r="O1080" s="9" t="str">
        <f t="shared" si="147"/>
        <v/>
      </c>
      <c r="P1080" s="9" t="str">
        <f t="shared" si="148"/>
        <v/>
      </c>
      <c r="R1080" s="9">
        <v>1072</v>
      </c>
      <c r="T1080" s="9" t="str">
        <f t="shared" si="149"/>
        <v/>
      </c>
      <c r="V1080" s="9" t="str">
        <f t="shared" si="150"/>
        <v/>
      </c>
      <c r="X1080" s="9" t="str">
        <f>IF(COUNTIF('Required Materials'!$BE$4:$CH$43, $B1080)&gt;0, $B1080, "")</f>
        <v/>
      </c>
      <c r="Y1080" s="9" t="str">
        <f t="shared" si="151"/>
        <v/>
      </c>
      <c r="Z1080" s="9" t="str">
        <f t="shared" si="152"/>
        <v/>
      </c>
    </row>
    <row r="1081" spans="1:26" x14ac:dyDescent="0.25">
      <c r="A1081" s="24"/>
      <c r="B1081" s="135"/>
      <c r="C1081" s="136"/>
      <c r="D1081" s="137"/>
      <c r="E1081" s="138"/>
      <c r="F1081" s="139"/>
      <c r="G1081" s="140"/>
      <c r="H1081" s="141"/>
      <c r="I1081" s="118"/>
      <c r="J1081" s="150" t="str">
        <f t="shared" si="144"/>
        <v/>
      </c>
      <c r="K1081" s="24"/>
      <c r="M1081" s="11" t="b">
        <f t="shared" si="145"/>
        <v>0</v>
      </c>
      <c r="N1081" s="9" t="str">
        <f t="shared" si="146"/>
        <v/>
      </c>
      <c r="O1081" s="9" t="str">
        <f t="shared" si="147"/>
        <v/>
      </c>
      <c r="P1081" s="9" t="str">
        <f t="shared" si="148"/>
        <v/>
      </c>
      <c r="R1081" s="9">
        <v>1073</v>
      </c>
      <c r="T1081" s="9" t="str">
        <f t="shared" si="149"/>
        <v/>
      </c>
      <c r="V1081" s="9" t="str">
        <f t="shared" si="150"/>
        <v/>
      </c>
      <c r="X1081" s="9" t="str">
        <f>IF(COUNTIF('Required Materials'!$BE$4:$CH$43, $B1081)&gt;0, $B1081, "")</f>
        <v/>
      </c>
      <c r="Y1081" s="9" t="str">
        <f t="shared" si="151"/>
        <v/>
      </c>
      <c r="Z1081" s="9" t="str">
        <f t="shared" si="152"/>
        <v/>
      </c>
    </row>
    <row r="1082" spans="1:26" x14ac:dyDescent="0.25">
      <c r="A1082" s="24"/>
      <c r="B1082" s="135"/>
      <c r="C1082" s="136"/>
      <c r="D1082" s="137"/>
      <c r="E1082" s="138"/>
      <c r="F1082" s="139"/>
      <c r="G1082" s="140"/>
      <c r="H1082" s="141"/>
      <c r="I1082" s="118"/>
      <c r="J1082" s="150" t="str">
        <f t="shared" si="144"/>
        <v/>
      </c>
      <c r="K1082" s="24"/>
      <c r="M1082" s="11" t="b">
        <f t="shared" si="145"/>
        <v>0</v>
      </c>
      <c r="N1082" s="9" t="str">
        <f t="shared" si="146"/>
        <v/>
      </c>
      <c r="O1082" s="9" t="str">
        <f t="shared" si="147"/>
        <v/>
      </c>
      <c r="P1082" s="9" t="str">
        <f t="shared" si="148"/>
        <v/>
      </c>
      <c r="R1082" s="9">
        <v>1074</v>
      </c>
      <c r="T1082" s="9" t="str">
        <f t="shared" si="149"/>
        <v/>
      </c>
      <c r="V1082" s="9" t="str">
        <f t="shared" si="150"/>
        <v/>
      </c>
      <c r="X1082" s="9" t="str">
        <f>IF(COUNTIF('Required Materials'!$BE$4:$CH$43, $B1082)&gt;0, $B1082, "")</f>
        <v/>
      </c>
      <c r="Y1082" s="9" t="str">
        <f t="shared" si="151"/>
        <v/>
      </c>
      <c r="Z1082" s="9" t="str">
        <f t="shared" si="152"/>
        <v/>
      </c>
    </row>
    <row r="1083" spans="1:26" x14ac:dyDescent="0.25">
      <c r="A1083" s="24"/>
      <c r="B1083" s="135"/>
      <c r="C1083" s="136"/>
      <c r="D1083" s="137"/>
      <c r="E1083" s="138"/>
      <c r="F1083" s="139"/>
      <c r="G1083" s="140"/>
      <c r="H1083" s="141"/>
      <c r="I1083" s="118"/>
      <c r="J1083" s="150" t="str">
        <f t="shared" si="144"/>
        <v/>
      </c>
      <c r="K1083" s="24"/>
      <c r="M1083" s="11" t="b">
        <f t="shared" si="145"/>
        <v>0</v>
      </c>
      <c r="N1083" s="9" t="str">
        <f t="shared" si="146"/>
        <v/>
      </c>
      <c r="O1083" s="9" t="str">
        <f t="shared" si="147"/>
        <v/>
      </c>
      <c r="P1083" s="9" t="str">
        <f t="shared" si="148"/>
        <v/>
      </c>
      <c r="R1083" s="9">
        <v>1075</v>
      </c>
      <c r="T1083" s="9" t="str">
        <f t="shared" si="149"/>
        <v/>
      </c>
      <c r="V1083" s="9" t="str">
        <f t="shared" si="150"/>
        <v/>
      </c>
      <c r="X1083" s="9" t="str">
        <f>IF(COUNTIF('Required Materials'!$BE$4:$CH$43, $B1083)&gt;0, $B1083, "")</f>
        <v/>
      </c>
      <c r="Y1083" s="9" t="str">
        <f t="shared" si="151"/>
        <v/>
      </c>
      <c r="Z1083" s="9" t="str">
        <f t="shared" si="152"/>
        <v/>
      </c>
    </row>
    <row r="1084" spans="1:26" x14ac:dyDescent="0.25">
      <c r="A1084" s="24"/>
      <c r="B1084" s="135"/>
      <c r="C1084" s="136"/>
      <c r="D1084" s="137"/>
      <c r="E1084" s="138"/>
      <c r="F1084" s="139"/>
      <c r="G1084" s="140"/>
      <c r="H1084" s="141"/>
      <c r="I1084" s="118"/>
      <c r="J1084" s="150" t="str">
        <f t="shared" si="144"/>
        <v/>
      </c>
      <c r="K1084" s="24"/>
      <c r="M1084" s="11" t="b">
        <f t="shared" si="145"/>
        <v>0</v>
      </c>
      <c r="N1084" s="9" t="str">
        <f t="shared" si="146"/>
        <v/>
      </c>
      <c r="O1084" s="9" t="str">
        <f t="shared" si="147"/>
        <v/>
      </c>
      <c r="P1084" s="9" t="str">
        <f t="shared" si="148"/>
        <v/>
      </c>
      <c r="R1084" s="9">
        <v>1076</v>
      </c>
      <c r="T1084" s="9" t="str">
        <f t="shared" si="149"/>
        <v/>
      </c>
      <c r="V1084" s="9" t="str">
        <f t="shared" si="150"/>
        <v/>
      </c>
      <c r="X1084" s="9" t="str">
        <f>IF(COUNTIF('Required Materials'!$BE$4:$CH$43, $B1084)&gt;0, $B1084, "")</f>
        <v/>
      </c>
      <c r="Y1084" s="9" t="str">
        <f t="shared" si="151"/>
        <v/>
      </c>
      <c r="Z1084" s="9" t="str">
        <f t="shared" si="152"/>
        <v/>
      </c>
    </row>
    <row r="1085" spans="1:26" x14ac:dyDescent="0.25">
      <c r="A1085" s="24"/>
      <c r="B1085" s="135"/>
      <c r="C1085" s="136"/>
      <c r="D1085" s="137"/>
      <c r="E1085" s="138"/>
      <c r="F1085" s="139"/>
      <c r="G1085" s="140"/>
      <c r="H1085" s="141"/>
      <c r="I1085" s="118"/>
      <c r="J1085" s="150" t="str">
        <f t="shared" si="144"/>
        <v/>
      </c>
      <c r="K1085" s="24"/>
      <c r="M1085" s="11" t="b">
        <f t="shared" si="145"/>
        <v>0</v>
      </c>
      <c r="N1085" s="9" t="str">
        <f t="shared" si="146"/>
        <v/>
      </c>
      <c r="O1085" s="9" t="str">
        <f t="shared" si="147"/>
        <v/>
      </c>
      <c r="P1085" s="9" t="str">
        <f t="shared" si="148"/>
        <v/>
      </c>
      <c r="R1085" s="9">
        <v>1077</v>
      </c>
      <c r="T1085" s="9" t="str">
        <f t="shared" si="149"/>
        <v/>
      </c>
      <c r="V1085" s="9" t="str">
        <f t="shared" si="150"/>
        <v/>
      </c>
      <c r="X1085" s="9" t="str">
        <f>IF(COUNTIF('Required Materials'!$BE$4:$CH$43, $B1085)&gt;0, $B1085, "")</f>
        <v/>
      </c>
      <c r="Y1085" s="9" t="str">
        <f t="shared" si="151"/>
        <v/>
      </c>
      <c r="Z1085" s="9" t="str">
        <f t="shared" si="152"/>
        <v/>
      </c>
    </row>
    <row r="1086" spans="1:26" x14ac:dyDescent="0.25">
      <c r="A1086" s="24"/>
      <c r="B1086" s="135"/>
      <c r="C1086" s="136"/>
      <c r="D1086" s="137"/>
      <c r="E1086" s="138"/>
      <c r="F1086" s="139"/>
      <c r="G1086" s="140"/>
      <c r="H1086" s="141"/>
      <c r="I1086" s="118"/>
      <c r="J1086" s="150" t="str">
        <f t="shared" si="144"/>
        <v/>
      </c>
      <c r="K1086" s="24"/>
      <c r="M1086" s="11" t="b">
        <f t="shared" si="145"/>
        <v>0</v>
      </c>
      <c r="N1086" s="9" t="str">
        <f t="shared" si="146"/>
        <v/>
      </c>
      <c r="O1086" s="9" t="str">
        <f t="shared" si="147"/>
        <v/>
      </c>
      <c r="P1086" s="9" t="str">
        <f t="shared" si="148"/>
        <v/>
      </c>
      <c r="R1086" s="9">
        <v>1078</v>
      </c>
      <c r="T1086" s="9" t="str">
        <f t="shared" si="149"/>
        <v/>
      </c>
      <c r="V1086" s="9" t="str">
        <f t="shared" si="150"/>
        <v/>
      </c>
      <c r="X1086" s="9" t="str">
        <f>IF(COUNTIF('Required Materials'!$BE$4:$CH$43, $B1086)&gt;0, $B1086, "")</f>
        <v/>
      </c>
      <c r="Y1086" s="9" t="str">
        <f t="shared" si="151"/>
        <v/>
      </c>
      <c r="Z1086" s="9" t="str">
        <f t="shared" si="152"/>
        <v/>
      </c>
    </row>
    <row r="1087" spans="1:26" x14ac:dyDescent="0.25">
      <c r="A1087" s="24"/>
      <c r="B1087" s="135"/>
      <c r="C1087" s="136"/>
      <c r="D1087" s="137"/>
      <c r="E1087" s="138"/>
      <c r="F1087" s="139"/>
      <c r="G1087" s="140"/>
      <c r="H1087" s="141"/>
      <c r="I1087" s="118"/>
      <c r="J1087" s="150" t="str">
        <f t="shared" si="144"/>
        <v/>
      </c>
      <c r="K1087" s="24"/>
      <c r="M1087" s="11" t="b">
        <f t="shared" si="145"/>
        <v>0</v>
      </c>
      <c r="N1087" s="9" t="str">
        <f t="shared" si="146"/>
        <v/>
      </c>
      <c r="O1087" s="9" t="str">
        <f t="shared" si="147"/>
        <v/>
      </c>
      <c r="P1087" s="9" t="str">
        <f t="shared" si="148"/>
        <v/>
      </c>
      <c r="R1087" s="9">
        <v>1079</v>
      </c>
      <c r="T1087" s="9" t="str">
        <f t="shared" si="149"/>
        <v/>
      </c>
      <c r="V1087" s="9" t="str">
        <f t="shared" si="150"/>
        <v/>
      </c>
      <c r="X1087" s="9" t="str">
        <f>IF(COUNTIF('Required Materials'!$BE$4:$CH$43, $B1087)&gt;0, $B1087, "")</f>
        <v/>
      </c>
      <c r="Y1087" s="9" t="str">
        <f t="shared" si="151"/>
        <v/>
      </c>
      <c r="Z1087" s="9" t="str">
        <f t="shared" si="152"/>
        <v/>
      </c>
    </row>
    <row r="1088" spans="1:26" x14ac:dyDescent="0.25">
      <c r="A1088" s="24"/>
      <c r="B1088" s="135"/>
      <c r="C1088" s="136"/>
      <c r="D1088" s="137"/>
      <c r="E1088" s="138"/>
      <c r="F1088" s="139"/>
      <c r="G1088" s="140"/>
      <c r="H1088" s="141"/>
      <c r="I1088" s="118"/>
      <c r="J1088" s="150" t="str">
        <f t="shared" si="144"/>
        <v/>
      </c>
      <c r="K1088" s="24"/>
      <c r="M1088" s="11" t="b">
        <f t="shared" si="145"/>
        <v>0</v>
      </c>
      <c r="N1088" s="9" t="str">
        <f t="shared" si="146"/>
        <v/>
      </c>
      <c r="O1088" s="9" t="str">
        <f t="shared" si="147"/>
        <v/>
      </c>
      <c r="P1088" s="9" t="str">
        <f t="shared" si="148"/>
        <v/>
      </c>
      <c r="R1088" s="9">
        <v>1080</v>
      </c>
      <c r="T1088" s="9" t="str">
        <f t="shared" si="149"/>
        <v/>
      </c>
      <c r="V1088" s="9" t="str">
        <f t="shared" si="150"/>
        <v/>
      </c>
      <c r="X1088" s="9" t="str">
        <f>IF(COUNTIF('Required Materials'!$BE$4:$CH$43, $B1088)&gt;0, $B1088, "")</f>
        <v/>
      </c>
      <c r="Y1088" s="9" t="str">
        <f t="shared" si="151"/>
        <v/>
      </c>
      <c r="Z1088" s="9" t="str">
        <f t="shared" si="152"/>
        <v/>
      </c>
    </row>
    <row r="1089" spans="1:26" x14ac:dyDescent="0.25">
      <c r="A1089" s="24"/>
      <c r="B1089" s="135"/>
      <c r="C1089" s="136"/>
      <c r="D1089" s="137"/>
      <c r="E1089" s="138"/>
      <c r="F1089" s="139"/>
      <c r="G1089" s="140"/>
      <c r="H1089" s="141"/>
      <c r="I1089" s="118"/>
      <c r="J1089" s="150" t="str">
        <f t="shared" si="144"/>
        <v/>
      </c>
      <c r="K1089" s="24"/>
      <c r="M1089" s="11" t="b">
        <f t="shared" si="145"/>
        <v>0</v>
      </c>
      <c r="N1089" s="9" t="str">
        <f t="shared" si="146"/>
        <v/>
      </c>
      <c r="O1089" s="9" t="str">
        <f t="shared" si="147"/>
        <v/>
      </c>
      <c r="P1089" s="9" t="str">
        <f t="shared" si="148"/>
        <v/>
      </c>
      <c r="R1089" s="9">
        <v>1081</v>
      </c>
      <c r="T1089" s="9" t="str">
        <f t="shared" si="149"/>
        <v/>
      </c>
      <c r="V1089" s="9" t="str">
        <f t="shared" si="150"/>
        <v/>
      </c>
      <c r="X1089" s="9" t="str">
        <f>IF(COUNTIF('Required Materials'!$BE$4:$CH$43, $B1089)&gt;0, $B1089, "")</f>
        <v/>
      </c>
      <c r="Y1089" s="9" t="str">
        <f t="shared" si="151"/>
        <v/>
      </c>
      <c r="Z1089" s="9" t="str">
        <f t="shared" si="152"/>
        <v/>
      </c>
    </row>
    <row r="1090" spans="1:26" x14ac:dyDescent="0.25">
      <c r="A1090" s="24"/>
      <c r="B1090" s="135"/>
      <c r="C1090" s="136"/>
      <c r="D1090" s="137"/>
      <c r="E1090" s="138"/>
      <c r="F1090" s="139"/>
      <c r="G1090" s="140"/>
      <c r="H1090" s="141"/>
      <c r="I1090" s="118"/>
      <c r="J1090" s="150" t="str">
        <f t="shared" si="144"/>
        <v/>
      </c>
      <c r="K1090" s="24"/>
      <c r="M1090" s="11" t="b">
        <f t="shared" si="145"/>
        <v>0</v>
      </c>
      <c r="N1090" s="9" t="str">
        <f t="shared" si="146"/>
        <v/>
      </c>
      <c r="O1090" s="9" t="str">
        <f t="shared" si="147"/>
        <v/>
      </c>
      <c r="P1090" s="9" t="str">
        <f t="shared" si="148"/>
        <v/>
      </c>
      <c r="R1090" s="9">
        <v>1082</v>
      </c>
      <c r="T1090" s="9" t="str">
        <f t="shared" si="149"/>
        <v/>
      </c>
      <c r="V1090" s="9" t="str">
        <f t="shared" si="150"/>
        <v/>
      </c>
      <c r="X1090" s="9" t="str">
        <f>IF(COUNTIF('Required Materials'!$BE$4:$CH$43, $B1090)&gt;0, $B1090, "")</f>
        <v/>
      </c>
      <c r="Y1090" s="9" t="str">
        <f t="shared" si="151"/>
        <v/>
      </c>
      <c r="Z1090" s="9" t="str">
        <f t="shared" si="152"/>
        <v/>
      </c>
    </row>
    <row r="1091" spans="1:26" x14ac:dyDescent="0.25">
      <c r="A1091" s="24"/>
      <c r="B1091" s="135"/>
      <c r="C1091" s="136"/>
      <c r="D1091" s="137"/>
      <c r="E1091" s="138"/>
      <c r="F1091" s="139"/>
      <c r="G1091" s="140"/>
      <c r="H1091" s="141"/>
      <c r="I1091" s="118"/>
      <c r="J1091" s="150" t="str">
        <f t="shared" si="144"/>
        <v/>
      </c>
      <c r="K1091" s="24"/>
      <c r="M1091" s="11" t="b">
        <f t="shared" si="145"/>
        <v>0</v>
      </c>
      <c r="N1091" s="9" t="str">
        <f t="shared" si="146"/>
        <v/>
      </c>
      <c r="O1091" s="9" t="str">
        <f t="shared" si="147"/>
        <v/>
      </c>
      <c r="P1091" s="9" t="str">
        <f t="shared" si="148"/>
        <v/>
      </c>
      <c r="R1091" s="9">
        <v>1083</v>
      </c>
      <c r="T1091" s="9" t="str">
        <f t="shared" si="149"/>
        <v/>
      </c>
      <c r="V1091" s="9" t="str">
        <f t="shared" si="150"/>
        <v/>
      </c>
      <c r="X1091" s="9" t="str">
        <f>IF(COUNTIF('Required Materials'!$BE$4:$CH$43, $B1091)&gt;0, $B1091, "")</f>
        <v/>
      </c>
      <c r="Y1091" s="9" t="str">
        <f t="shared" si="151"/>
        <v/>
      </c>
      <c r="Z1091" s="9" t="str">
        <f t="shared" si="152"/>
        <v/>
      </c>
    </row>
    <row r="1092" spans="1:26" x14ac:dyDescent="0.25">
      <c r="A1092" s="24"/>
      <c r="B1092" s="135"/>
      <c r="C1092" s="136"/>
      <c r="D1092" s="137"/>
      <c r="E1092" s="138"/>
      <c r="F1092" s="139"/>
      <c r="G1092" s="140"/>
      <c r="H1092" s="141"/>
      <c r="I1092" s="118"/>
      <c r="J1092" s="150" t="str">
        <f t="shared" si="144"/>
        <v/>
      </c>
      <c r="K1092" s="24"/>
      <c r="M1092" s="11" t="b">
        <f t="shared" si="145"/>
        <v>0</v>
      </c>
      <c r="N1092" s="9" t="str">
        <f t="shared" si="146"/>
        <v/>
      </c>
      <c r="O1092" s="9" t="str">
        <f t="shared" si="147"/>
        <v/>
      </c>
      <c r="P1092" s="9" t="str">
        <f t="shared" si="148"/>
        <v/>
      </c>
      <c r="R1092" s="9">
        <v>1084</v>
      </c>
      <c r="T1092" s="9" t="str">
        <f t="shared" si="149"/>
        <v/>
      </c>
      <c r="V1092" s="9" t="str">
        <f t="shared" si="150"/>
        <v/>
      </c>
      <c r="X1092" s="9" t="str">
        <f>IF(COUNTIF('Required Materials'!$BE$4:$CH$43, $B1092)&gt;0, $B1092, "")</f>
        <v/>
      </c>
      <c r="Y1092" s="9" t="str">
        <f t="shared" si="151"/>
        <v/>
      </c>
      <c r="Z1092" s="9" t="str">
        <f t="shared" si="152"/>
        <v/>
      </c>
    </row>
    <row r="1093" spans="1:26" x14ac:dyDescent="0.25">
      <c r="A1093" s="24"/>
      <c r="B1093" s="135"/>
      <c r="C1093" s="136"/>
      <c r="D1093" s="137"/>
      <c r="E1093" s="138"/>
      <c r="F1093" s="139"/>
      <c r="G1093" s="140"/>
      <c r="H1093" s="141"/>
      <c r="I1093" s="118"/>
      <c r="J1093" s="150" t="str">
        <f t="shared" si="144"/>
        <v/>
      </c>
      <c r="K1093" s="24"/>
      <c r="M1093" s="11" t="b">
        <f t="shared" si="145"/>
        <v>0</v>
      </c>
      <c r="N1093" s="9" t="str">
        <f t="shared" si="146"/>
        <v/>
      </c>
      <c r="O1093" s="9" t="str">
        <f t="shared" si="147"/>
        <v/>
      </c>
      <c r="P1093" s="9" t="str">
        <f t="shared" si="148"/>
        <v/>
      </c>
      <c r="R1093" s="9">
        <v>1085</v>
      </c>
      <c r="T1093" s="9" t="str">
        <f t="shared" si="149"/>
        <v/>
      </c>
      <c r="V1093" s="9" t="str">
        <f t="shared" si="150"/>
        <v/>
      </c>
      <c r="X1093" s="9" t="str">
        <f>IF(COUNTIF('Required Materials'!$BE$4:$CH$43, $B1093)&gt;0, $B1093, "")</f>
        <v/>
      </c>
      <c r="Y1093" s="9" t="str">
        <f t="shared" si="151"/>
        <v/>
      </c>
      <c r="Z1093" s="9" t="str">
        <f t="shared" si="152"/>
        <v/>
      </c>
    </row>
    <row r="1094" spans="1:26" x14ac:dyDescent="0.25">
      <c r="A1094" s="24"/>
      <c r="B1094" s="135"/>
      <c r="C1094" s="136"/>
      <c r="D1094" s="137"/>
      <c r="E1094" s="138"/>
      <c r="F1094" s="139"/>
      <c r="G1094" s="140"/>
      <c r="H1094" s="141"/>
      <c r="I1094" s="118"/>
      <c r="J1094" s="150" t="str">
        <f t="shared" si="144"/>
        <v/>
      </c>
      <c r="K1094" s="24"/>
      <c r="M1094" s="11" t="b">
        <f t="shared" si="145"/>
        <v>0</v>
      </c>
      <c r="N1094" s="9" t="str">
        <f t="shared" si="146"/>
        <v/>
      </c>
      <c r="O1094" s="9" t="str">
        <f t="shared" si="147"/>
        <v/>
      </c>
      <c r="P1094" s="9" t="str">
        <f t="shared" si="148"/>
        <v/>
      </c>
      <c r="R1094" s="9">
        <v>1086</v>
      </c>
      <c r="T1094" s="9" t="str">
        <f t="shared" si="149"/>
        <v/>
      </c>
      <c r="V1094" s="9" t="str">
        <f t="shared" si="150"/>
        <v/>
      </c>
      <c r="X1094" s="9" t="str">
        <f>IF(COUNTIF('Required Materials'!$BE$4:$CH$43, $B1094)&gt;0, $B1094, "")</f>
        <v/>
      </c>
      <c r="Y1094" s="9" t="str">
        <f t="shared" si="151"/>
        <v/>
      </c>
      <c r="Z1094" s="9" t="str">
        <f t="shared" si="152"/>
        <v/>
      </c>
    </row>
    <row r="1095" spans="1:26" x14ac:dyDescent="0.25">
      <c r="A1095" s="24"/>
      <c r="B1095" s="135"/>
      <c r="C1095" s="136"/>
      <c r="D1095" s="137"/>
      <c r="E1095" s="138"/>
      <c r="F1095" s="139"/>
      <c r="G1095" s="140"/>
      <c r="H1095" s="141"/>
      <c r="I1095" s="118"/>
      <c r="J1095" s="150" t="str">
        <f t="shared" si="144"/>
        <v/>
      </c>
      <c r="K1095" s="24"/>
      <c r="M1095" s="11" t="b">
        <f t="shared" si="145"/>
        <v>0</v>
      </c>
      <c r="N1095" s="9" t="str">
        <f t="shared" si="146"/>
        <v/>
      </c>
      <c r="O1095" s="9" t="str">
        <f t="shared" si="147"/>
        <v/>
      </c>
      <c r="P1095" s="9" t="str">
        <f t="shared" si="148"/>
        <v/>
      </c>
      <c r="R1095" s="9">
        <v>1087</v>
      </c>
      <c r="T1095" s="9" t="str">
        <f t="shared" si="149"/>
        <v/>
      </c>
      <c r="V1095" s="9" t="str">
        <f t="shared" si="150"/>
        <v/>
      </c>
      <c r="X1095" s="9" t="str">
        <f>IF(COUNTIF('Required Materials'!$BE$4:$CH$43, $B1095)&gt;0, $B1095, "")</f>
        <v/>
      </c>
      <c r="Y1095" s="9" t="str">
        <f t="shared" si="151"/>
        <v/>
      </c>
      <c r="Z1095" s="9" t="str">
        <f t="shared" si="152"/>
        <v/>
      </c>
    </row>
    <row r="1096" spans="1:26" x14ac:dyDescent="0.25">
      <c r="A1096" s="24"/>
      <c r="B1096" s="135"/>
      <c r="C1096" s="136"/>
      <c r="D1096" s="137"/>
      <c r="E1096" s="138"/>
      <c r="F1096" s="139"/>
      <c r="G1096" s="140"/>
      <c r="H1096" s="141"/>
      <c r="I1096" s="118"/>
      <c r="J1096" s="150" t="str">
        <f t="shared" si="144"/>
        <v/>
      </c>
      <c r="K1096" s="24"/>
      <c r="M1096" s="11" t="b">
        <f t="shared" si="145"/>
        <v>0</v>
      </c>
      <c r="N1096" s="9" t="str">
        <f t="shared" si="146"/>
        <v/>
      </c>
      <c r="O1096" s="9" t="str">
        <f t="shared" si="147"/>
        <v/>
      </c>
      <c r="P1096" s="9" t="str">
        <f t="shared" si="148"/>
        <v/>
      </c>
      <c r="R1096" s="9">
        <v>1088</v>
      </c>
      <c r="T1096" s="9" t="str">
        <f t="shared" si="149"/>
        <v/>
      </c>
      <c r="V1096" s="9" t="str">
        <f t="shared" si="150"/>
        <v/>
      </c>
      <c r="X1096" s="9" t="str">
        <f>IF(COUNTIF('Required Materials'!$BE$4:$CH$43, $B1096)&gt;0, $B1096, "")</f>
        <v/>
      </c>
      <c r="Y1096" s="9" t="str">
        <f t="shared" si="151"/>
        <v/>
      </c>
      <c r="Z1096" s="9" t="str">
        <f t="shared" si="152"/>
        <v/>
      </c>
    </row>
    <row r="1097" spans="1:26" x14ac:dyDescent="0.25">
      <c r="A1097" s="24"/>
      <c r="B1097" s="135"/>
      <c r="C1097" s="136"/>
      <c r="D1097" s="137"/>
      <c r="E1097" s="138"/>
      <c r="F1097" s="139"/>
      <c r="G1097" s="140"/>
      <c r="H1097" s="141"/>
      <c r="I1097" s="118"/>
      <c r="J1097" s="150" t="str">
        <f t="shared" ref="J1097:J1160" si="153">IF(COUNTIF($B$9:$B$2508, B1097)&gt;1, $M$2, IF(M1097=TRUE, $M$3, ""))</f>
        <v/>
      </c>
      <c r="K1097" s="24"/>
      <c r="M1097" s="11" t="b">
        <f t="shared" si="145"/>
        <v>0</v>
      </c>
      <c r="N1097" s="9" t="str">
        <f t="shared" si="146"/>
        <v/>
      </c>
      <c r="O1097" s="9" t="str">
        <f t="shared" si="147"/>
        <v/>
      </c>
      <c r="P1097" s="9" t="str">
        <f t="shared" si="148"/>
        <v/>
      </c>
      <c r="R1097" s="9">
        <v>1089</v>
      </c>
      <c r="T1097" s="9" t="str">
        <f t="shared" si="149"/>
        <v/>
      </c>
      <c r="V1097" s="9" t="str">
        <f t="shared" si="150"/>
        <v/>
      </c>
      <c r="X1097" s="9" t="str">
        <f>IF(COUNTIF('Required Materials'!$BE$4:$CH$43, $B1097)&gt;0, $B1097, "")</f>
        <v/>
      </c>
      <c r="Y1097" s="9" t="str">
        <f t="shared" si="151"/>
        <v/>
      </c>
      <c r="Z1097" s="9" t="str">
        <f t="shared" si="152"/>
        <v/>
      </c>
    </row>
    <row r="1098" spans="1:26" x14ac:dyDescent="0.25">
      <c r="A1098" s="24"/>
      <c r="B1098" s="135"/>
      <c r="C1098" s="136"/>
      <c r="D1098" s="137"/>
      <c r="E1098" s="138"/>
      <c r="F1098" s="139"/>
      <c r="G1098" s="140"/>
      <c r="H1098" s="141"/>
      <c r="I1098" s="118"/>
      <c r="J1098" s="150" t="str">
        <f t="shared" si="153"/>
        <v/>
      </c>
      <c r="K1098" s="24"/>
      <c r="M1098" s="11" t="b">
        <f t="shared" ref="M1098:M1161" si="154">IF(AND(COUNTIF(C1098:H1098, "")&lt;6, B1098=""), TRUE, FALSE)</f>
        <v>0</v>
      </c>
      <c r="N1098" s="9" t="str">
        <f t="shared" ref="N1098:N1161" si="155">IF(B1098="", "", COUNTIF($O$9:$O$2508, "&lt;"&amp;O1098))</f>
        <v/>
      </c>
      <c r="O1098" s="9" t="str">
        <f t="shared" ref="O1098:O1161" si="156">IF(B1098="", "", IF(ISNUMBER(B1098)=TRUE, CONCATENATE("A", B1098), B1098))</f>
        <v/>
      </c>
      <c r="P1098" s="9" t="str">
        <f t="shared" ref="P1098:P1161" si="157">IF(N1098="", "", RANK(N1098, $N$9:$N$2508, 1))</f>
        <v/>
      </c>
      <c r="R1098" s="9">
        <v>1090</v>
      </c>
      <c r="T1098" s="9" t="str">
        <f t="shared" ref="T1098:T1161" si="158">IF(P1098="", "", IFERROR(INDEX($B$9:$B$2508, MATCH(R1098, $P$9:$P$2508, 0)), ""))</f>
        <v/>
      </c>
      <c r="V1098" s="9" t="str">
        <f t="shared" ref="V1098:V1161" si="159">IF(B1098="", "", IF(D1098=$M$5, "A", "P"))</f>
        <v/>
      </c>
      <c r="X1098" s="9" t="str">
        <f>IF(COUNTIF('Required Materials'!$BE$4:$CH$43, $B1098)&gt;0, $B1098, "")</f>
        <v/>
      </c>
      <c r="Y1098" s="9" t="str">
        <f t="shared" ref="Y1098:Y1161" si="160">IF(X1098="", "", IFERROR(INDEX($R$9:$R$2508, MATCH(X1098, $T$9:$T$2508, 0)), ""))</f>
        <v/>
      </c>
      <c r="Z1098" s="9" t="str">
        <f t="shared" ref="Z1098:Z1161" si="161">IF(Y1098="", "", RANK($Y1098, $Y$9:$Y$2508, 1))</f>
        <v/>
      </c>
    </row>
    <row r="1099" spans="1:26" x14ac:dyDescent="0.25">
      <c r="A1099" s="24"/>
      <c r="B1099" s="135"/>
      <c r="C1099" s="136"/>
      <c r="D1099" s="137"/>
      <c r="E1099" s="138"/>
      <c r="F1099" s="139"/>
      <c r="G1099" s="140"/>
      <c r="H1099" s="141"/>
      <c r="I1099" s="118"/>
      <c r="J1099" s="150" t="str">
        <f t="shared" si="153"/>
        <v/>
      </c>
      <c r="K1099" s="24"/>
      <c r="M1099" s="11" t="b">
        <f t="shared" si="154"/>
        <v>0</v>
      </c>
      <c r="N1099" s="9" t="str">
        <f t="shared" si="155"/>
        <v/>
      </c>
      <c r="O1099" s="9" t="str">
        <f t="shared" si="156"/>
        <v/>
      </c>
      <c r="P1099" s="9" t="str">
        <f t="shared" si="157"/>
        <v/>
      </c>
      <c r="R1099" s="9">
        <v>1091</v>
      </c>
      <c r="T1099" s="9" t="str">
        <f t="shared" si="158"/>
        <v/>
      </c>
      <c r="V1099" s="9" t="str">
        <f t="shared" si="159"/>
        <v/>
      </c>
      <c r="X1099" s="9" t="str">
        <f>IF(COUNTIF('Required Materials'!$BE$4:$CH$43, $B1099)&gt;0, $B1099, "")</f>
        <v/>
      </c>
      <c r="Y1099" s="9" t="str">
        <f t="shared" si="160"/>
        <v/>
      </c>
      <c r="Z1099" s="9" t="str">
        <f t="shared" si="161"/>
        <v/>
      </c>
    </row>
    <row r="1100" spans="1:26" x14ac:dyDescent="0.25">
      <c r="A1100" s="24"/>
      <c r="B1100" s="135"/>
      <c r="C1100" s="136"/>
      <c r="D1100" s="137"/>
      <c r="E1100" s="138"/>
      <c r="F1100" s="139"/>
      <c r="G1100" s="140"/>
      <c r="H1100" s="141"/>
      <c r="I1100" s="118"/>
      <c r="J1100" s="150" t="str">
        <f t="shared" si="153"/>
        <v/>
      </c>
      <c r="K1100" s="24"/>
      <c r="M1100" s="11" t="b">
        <f t="shared" si="154"/>
        <v>0</v>
      </c>
      <c r="N1100" s="9" t="str">
        <f t="shared" si="155"/>
        <v/>
      </c>
      <c r="O1100" s="9" t="str">
        <f t="shared" si="156"/>
        <v/>
      </c>
      <c r="P1100" s="9" t="str">
        <f t="shared" si="157"/>
        <v/>
      </c>
      <c r="R1100" s="9">
        <v>1092</v>
      </c>
      <c r="T1100" s="9" t="str">
        <f t="shared" si="158"/>
        <v/>
      </c>
      <c r="V1100" s="9" t="str">
        <f t="shared" si="159"/>
        <v/>
      </c>
      <c r="X1100" s="9" t="str">
        <f>IF(COUNTIF('Required Materials'!$BE$4:$CH$43, $B1100)&gt;0, $B1100, "")</f>
        <v/>
      </c>
      <c r="Y1100" s="9" t="str">
        <f t="shared" si="160"/>
        <v/>
      </c>
      <c r="Z1100" s="9" t="str">
        <f t="shared" si="161"/>
        <v/>
      </c>
    </row>
    <row r="1101" spans="1:26" x14ac:dyDescent="0.25">
      <c r="A1101" s="24"/>
      <c r="B1101" s="135"/>
      <c r="C1101" s="136"/>
      <c r="D1101" s="137"/>
      <c r="E1101" s="138"/>
      <c r="F1101" s="139"/>
      <c r="G1101" s="140"/>
      <c r="H1101" s="141"/>
      <c r="I1101" s="118"/>
      <c r="J1101" s="150" t="str">
        <f t="shared" si="153"/>
        <v/>
      </c>
      <c r="K1101" s="24"/>
      <c r="M1101" s="11" t="b">
        <f t="shared" si="154"/>
        <v>0</v>
      </c>
      <c r="N1101" s="9" t="str">
        <f t="shared" si="155"/>
        <v/>
      </c>
      <c r="O1101" s="9" t="str">
        <f t="shared" si="156"/>
        <v/>
      </c>
      <c r="P1101" s="9" t="str">
        <f t="shared" si="157"/>
        <v/>
      </c>
      <c r="R1101" s="9">
        <v>1093</v>
      </c>
      <c r="T1101" s="9" t="str">
        <f t="shared" si="158"/>
        <v/>
      </c>
      <c r="V1101" s="9" t="str">
        <f t="shared" si="159"/>
        <v/>
      </c>
      <c r="X1101" s="9" t="str">
        <f>IF(COUNTIF('Required Materials'!$BE$4:$CH$43, $B1101)&gt;0, $B1101, "")</f>
        <v/>
      </c>
      <c r="Y1101" s="9" t="str">
        <f t="shared" si="160"/>
        <v/>
      </c>
      <c r="Z1101" s="9" t="str">
        <f t="shared" si="161"/>
        <v/>
      </c>
    </row>
    <row r="1102" spans="1:26" x14ac:dyDescent="0.25">
      <c r="A1102" s="24"/>
      <c r="B1102" s="135"/>
      <c r="C1102" s="136"/>
      <c r="D1102" s="137"/>
      <c r="E1102" s="138"/>
      <c r="F1102" s="139"/>
      <c r="G1102" s="140"/>
      <c r="H1102" s="141"/>
      <c r="I1102" s="118"/>
      <c r="J1102" s="150" t="str">
        <f t="shared" si="153"/>
        <v/>
      </c>
      <c r="K1102" s="24"/>
      <c r="M1102" s="11" t="b">
        <f t="shared" si="154"/>
        <v>0</v>
      </c>
      <c r="N1102" s="9" t="str">
        <f t="shared" si="155"/>
        <v/>
      </c>
      <c r="O1102" s="9" t="str">
        <f t="shared" si="156"/>
        <v/>
      </c>
      <c r="P1102" s="9" t="str">
        <f t="shared" si="157"/>
        <v/>
      </c>
      <c r="R1102" s="9">
        <v>1094</v>
      </c>
      <c r="T1102" s="9" t="str">
        <f t="shared" si="158"/>
        <v/>
      </c>
      <c r="V1102" s="9" t="str">
        <f t="shared" si="159"/>
        <v/>
      </c>
      <c r="X1102" s="9" t="str">
        <f>IF(COUNTIF('Required Materials'!$BE$4:$CH$43, $B1102)&gt;0, $B1102, "")</f>
        <v/>
      </c>
      <c r="Y1102" s="9" t="str">
        <f t="shared" si="160"/>
        <v/>
      </c>
      <c r="Z1102" s="9" t="str">
        <f t="shared" si="161"/>
        <v/>
      </c>
    </row>
    <row r="1103" spans="1:26" x14ac:dyDescent="0.25">
      <c r="A1103" s="24"/>
      <c r="B1103" s="135"/>
      <c r="C1103" s="136"/>
      <c r="D1103" s="137"/>
      <c r="E1103" s="138"/>
      <c r="F1103" s="139"/>
      <c r="G1103" s="140"/>
      <c r="H1103" s="141"/>
      <c r="I1103" s="118"/>
      <c r="J1103" s="150" t="str">
        <f t="shared" si="153"/>
        <v/>
      </c>
      <c r="K1103" s="24"/>
      <c r="M1103" s="11" t="b">
        <f t="shared" si="154"/>
        <v>0</v>
      </c>
      <c r="N1103" s="9" t="str">
        <f t="shared" si="155"/>
        <v/>
      </c>
      <c r="O1103" s="9" t="str">
        <f t="shared" si="156"/>
        <v/>
      </c>
      <c r="P1103" s="9" t="str">
        <f t="shared" si="157"/>
        <v/>
      </c>
      <c r="R1103" s="9">
        <v>1095</v>
      </c>
      <c r="T1103" s="9" t="str">
        <f t="shared" si="158"/>
        <v/>
      </c>
      <c r="V1103" s="9" t="str">
        <f t="shared" si="159"/>
        <v/>
      </c>
      <c r="X1103" s="9" t="str">
        <f>IF(COUNTIF('Required Materials'!$BE$4:$CH$43, $B1103)&gt;0, $B1103, "")</f>
        <v/>
      </c>
      <c r="Y1103" s="9" t="str">
        <f t="shared" si="160"/>
        <v/>
      </c>
      <c r="Z1103" s="9" t="str">
        <f t="shared" si="161"/>
        <v/>
      </c>
    </row>
    <row r="1104" spans="1:26" x14ac:dyDescent="0.25">
      <c r="A1104" s="24"/>
      <c r="B1104" s="135"/>
      <c r="C1104" s="136"/>
      <c r="D1104" s="137"/>
      <c r="E1104" s="138"/>
      <c r="F1104" s="139"/>
      <c r="G1104" s="140"/>
      <c r="H1104" s="141"/>
      <c r="I1104" s="118"/>
      <c r="J1104" s="150" t="str">
        <f t="shared" si="153"/>
        <v/>
      </c>
      <c r="K1104" s="24"/>
      <c r="M1104" s="11" t="b">
        <f t="shared" si="154"/>
        <v>0</v>
      </c>
      <c r="N1104" s="9" t="str">
        <f t="shared" si="155"/>
        <v/>
      </c>
      <c r="O1104" s="9" t="str">
        <f t="shared" si="156"/>
        <v/>
      </c>
      <c r="P1104" s="9" t="str">
        <f t="shared" si="157"/>
        <v/>
      </c>
      <c r="R1104" s="9">
        <v>1096</v>
      </c>
      <c r="T1104" s="9" t="str">
        <f t="shared" si="158"/>
        <v/>
      </c>
      <c r="V1104" s="9" t="str">
        <f t="shared" si="159"/>
        <v/>
      </c>
      <c r="X1104" s="9" t="str">
        <f>IF(COUNTIF('Required Materials'!$BE$4:$CH$43, $B1104)&gt;0, $B1104, "")</f>
        <v/>
      </c>
      <c r="Y1104" s="9" t="str">
        <f t="shared" si="160"/>
        <v/>
      </c>
      <c r="Z1104" s="9" t="str">
        <f t="shared" si="161"/>
        <v/>
      </c>
    </row>
    <row r="1105" spans="1:26" x14ac:dyDescent="0.25">
      <c r="A1105" s="24"/>
      <c r="B1105" s="135"/>
      <c r="C1105" s="136"/>
      <c r="D1105" s="137"/>
      <c r="E1105" s="138"/>
      <c r="F1105" s="139"/>
      <c r="G1105" s="140"/>
      <c r="H1105" s="141"/>
      <c r="I1105" s="118"/>
      <c r="J1105" s="150" t="str">
        <f t="shared" si="153"/>
        <v/>
      </c>
      <c r="K1105" s="24"/>
      <c r="M1105" s="11" t="b">
        <f t="shared" si="154"/>
        <v>0</v>
      </c>
      <c r="N1105" s="9" t="str">
        <f t="shared" si="155"/>
        <v/>
      </c>
      <c r="O1105" s="9" t="str">
        <f t="shared" si="156"/>
        <v/>
      </c>
      <c r="P1105" s="9" t="str">
        <f t="shared" si="157"/>
        <v/>
      </c>
      <c r="R1105" s="9">
        <v>1097</v>
      </c>
      <c r="T1105" s="9" t="str">
        <f t="shared" si="158"/>
        <v/>
      </c>
      <c r="V1105" s="9" t="str">
        <f t="shared" si="159"/>
        <v/>
      </c>
      <c r="X1105" s="9" t="str">
        <f>IF(COUNTIF('Required Materials'!$BE$4:$CH$43, $B1105)&gt;0, $B1105, "")</f>
        <v/>
      </c>
      <c r="Y1105" s="9" t="str">
        <f t="shared" si="160"/>
        <v/>
      </c>
      <c r="Z1105" s="9" t="str">
        <f t="shared" si="161"/>
        <v/>
      </c>
    </row>
    <row r="1106" spans="1:26" x14ac:dyDescent="0.25">
      <c r="A1106" s="24"/>
      <c r="B1106" s="135"/>
      <c r="C1106" s="136"/>
      <c r="D1106" s="137"/>
      <c r="E1106" s="138"/>
      <c r="F1106" s="139"/>
      <c r="G1106" s="140"/>
      <c r="H1106" s="141"/>
      <c r="I1106" s="118"/>
      <c r="J1106" s="150" t="str">
        <f t="shared" si="153"/>
        <v/>
      </c>
      <c r="K1106" s="24"/>
      <c r="M1106" s="11" t="b">
        <f t="shared" si="154"/>
        <v>0</v>
      </c>
      <c r="N1106" s="9" t="str">
        <f t="shared" si="155"/>
        <v/>
      </c>
      <c r="O1106" s="9" t="str">
        <f t="shared" si="156"/>
        <v/>
      </c>
      <c r="P1106" s="9" t="str">
        <f t="shared" si="157"/>
        <v/>
      </c>
      <c r="R1106" s="9">
        <v>1098</v>
      </c>
      <c r="T1106" s="9" t="str">
        <f t="shared" si="158"/>
        <v/>
      </c>
      <c r="V1106" s="9" t="str">
        <f t="shared" si="159"/>
        <v/>
      </c>
      <c r="X1106" s="9" t="str">
        <f>IF(COUNTIF('Required Materials'!$BE$4:$CH$43, $B1106)&gt;0, $B1106, "")</f>
        <v/>
      </c>
      <c r="Y1106" s="9" t="str">
        <f t="shared" si="160"/>
        <v/>
      </c>
      <c r="Z1106" s="9" t="str">
        <f t="shared" si="161"/>
        <v/>
      </c>
    </row>
    <row r="1107" spans="1:26" x14ac:dyDescent="0.25">
      <c r="A1107" s="24"/>
      <c r="B1107" s="135"/>
      <c r="C1107" s="136"/>
      <c r="D1107" s="137"/>
      <c r="E1107" s="138"/>
      <c r="F1107" s="139"/>
      <c r="G1107" s="140"/>
      <c r="H1107" s="141"/>
      <c r="I1107" s="118"/>
      <c r="J1107" s="150" t="str">
        <f t="shared" si="153"/>
        <v/>
      </c>
      <c r="K1107" s="24"/>
      <c r="M1107" s="11" t="b">
        <f t="shared" si="154"/>
        <v>0</v>
      </c>
      <c r="N1107" s="9" t="str">
        <f t="shared" si="155"/>
        <v/>
      </c>
      <c r="O1107" s="9" t="str">
        <f t="shared" si="156"/>
        <v/>
      </c>
      <c r="P1107" s="9" t="str">
        <f t="shared" si="157"/>
        <v/>
      </c>
      <c r="R1107" s="9">
        <v>1099</v>
      </c>
      <c r="T1107" s="9" t="str">
        <f t="shared" si="158"/>
        <v/>
      </c>
      <c r="V1107" s="9" t="str">
        <f t="shared" si="159"/>
        <v/>
      </c>
      <c r="X1107" s="9" t="str">
        <f>IF(COUNTIF('Required Materials'!$BE$4:$CH$43, $B1107)&gt;0, $B1107, "")</f>
        <v/>
      </c>
      <c r="Y1107" s="9" t="str">
        <f t="shared" si="160"/>
        <v/>
      </c>
      <c r="Z1107" s="9" t="str">
        <f t="shared" si="161"/>
        <v/>
      </c>
    </row>
    <row r="1108" spans="1:26" x14ac:dyDescent="0.25">
      <c r="A1108" s="24"/>
      <c r="B1108" s="135"/>
      <c r="C1108" s="136"/>
      <c r="D1108" s="137"/>
      <c r="E1108" s="138"/>
      <c r="F1108" s="139"/>
      <c r="G1108" s="140"/>
      <c r="H1108" s="141"/>
      <c r="I1108" s="118"/>
      <c r="J1108" s="150" t="str">
        <f t="shared" si="153"/>
        <v/>
      </c>
      <c r="K1108" s="24"/>
      <c r="M1108" s="11" t="b">
        <f t="shared" si="154"/>
        <v>0</v>
      </c>
      <c r="N1108" s="9" t="str">
        <f t="shared" si="155"/>
        <v/>
      </c>
      <c r="O1108" s="9" t="str">
        <f t="shared" si="156"/>
        <v/>
      </c>
      <c r="P1108" s="9" t="str">
        <f t="shared" si="157"/>
        <v/>
      </c>
      <c r="R1108" s="9">
        <v>1100</v>
      </c>
      <c r="T1108" s="9" t="str">
        <f t="shared" si="158"/>
        <v/>
      </c>
      <c r="V1108" s="9" t="str">
        <f t="shared" si="159"/>
        <v/>
      </c>
      <c r="X1108" s="9" t="str">
        <f>IF(COUNTIF('Required Materials'!$BE$4:$CH$43, $B1108)&gt;0, $B1108, "")</f>
        <v/>
      </c>
      <c r="Y1108" s="9" t="str">
        <f t="shared" si="160"/>
        <v/>
      </c>
      <c r="Z1108" s="9" t="str">
        <f t="shared" si="161"/>
        <v/>
      </c>
    </row>
    <row r="1109" spans="1:26" x14ac:dyDescent="0.25">
      <c r="A1109" s="24"/>
      <c r="B1109" s="135"/>
      <c r="C1109" s="136"/>
      <c r="D1109" s="137"/>
      <c r="E1109" s="138"/>
      <c r="F1109" s="139"/>
      <c r="G1109" s="140"/>
      <c r="H1109" s="141"/>
      <c r="I1109" s="118"/>
      <c r="J1109" s="150" t="str">
        <f t="shared" si="153"/>
        <v/>
      </c>
      <c r="K1109" s="24"/>
      <c r="M1109" s="11" t="b">
        <f t="shared" si="154"/>
        <v>0</v>
      </c>
      <c r="N1109" s="9" t="str">
        <f t="shared" si="155"/>
        <v/>
      </c>
      <c r="O1109" s="9" t="str">
        <f t="shared" si="156"/>
        <v/>
      </c>
      <c r="P1109" s="9" t="str">
        <f t="shared" si="157"/>
        <v/>
      </c>
      <c r="R1109" s="9">
        <v>1101</v>
      </c>
      <c r="T1109" s="9" t="str">
        <f t="shared" si="158"/>
        <v/>
      </c>
      <c r="V1109" s="9" t="str">
        <f t="shared" si="159"/>
        <v/>
      </c>
      <c r="X1109" s="9" t="str">
        <f>IF(COUNTIF('Required Materials'!$BE$4:$CH$43, $B1109)&gt;0, $B1109, "")</f>
        <v/>
      </c>
      <c r="Y1109" s="9" t="str">
        <f t="shared" si="160"/>
        <v/>
      </c>
      <c r="Z1109" s="9" t="str">
        <f t="shared" si="161"/>
        <v/>
      </c>
    </row>
    <row r="1110" spans="1:26" x14ac:dyDescent="0.25">
      <c r="A1110" s="24"/>
      <c r="B1110" s="135"/>
      <c r="C1110" s="136"/>
      <c r="D1110" s="137"/>
      <c r="E1110" s="138"/>
      <c r="F1110" s="139"/>
      <c r="G1110" s="140"/>
      <c r="H1110" s="141"/>
      <c r="I1110" s="118"/>
      <c r="J1110" s="150" t="str">
        <f t="shared" si="153"/>
        <v/>
      </c>
      <c r="K1110" s="24"/>
      <c r="M1110" s="11" t="b">
        <f t="shared" si="154"/>
        <v>0</v>
      </c>
      <c r="N1110" s="9" t="str">
        <f t="shared" si="155"/>
        <v/>
      </c>
      <c r="O1110" s="9" t="str">
        <f t="shared" si="156"/>
        <v/>
      </c>
      <c r="P1110" s="9" t="str">
        <f t="shared" si="157"/>
        <v/>
      </c>
      <c r="R1110" s="9">
        <v>1102</v>
      </c>
      <c r="T1110" s="9" t="str">
        <f t="shared" si="158"/>
        <v/>
      </c>
      <c r="V1110" s="9" t="str">
        <f t="shared" si="159"/>
        <v/>
      </c>
      <c r="X1110" s="9" t="str">
        <f>IF(COUNTIF('Required Materials'!$BE$4:$CH$43, $B1110)&gt;0, $B1110, "")</f>
        <v/>
      </c>
      <c r="Y1110" s="9" t="str">
        <f t="shared" si="160"/>
        <v/>
      </c>
      <c r="Z1110" s="9" t="str">
        <f t="shared" si="161"/>
        <v/>
      </c>
    </row>
    <row r="1111" spans="1:26" x14ac:dyDescent="0.25">
      <c r="A1111" s="24"/>
      <c r="B1111" s="135"/>
      <c r="C1111" s="136"/>
      <c r="D1111" s="137"/>
      <c r="E1111" s="138"/>
      <c r="F1111" s="139"/>
      <c r="G1111" s="140"/>
      <c r="H1111" s="141"/>
      <c r="I1111" s="118"/>
      <c r="J1111" s="150" t="str">
        <f t="shared" si="153"/>
        <v/>
      </c>
      <c r="K1111" s="24"/>
      <c r="M1111" s="11" t="b">
        <f t="shared" si="154"/>
        <v>0</v>
      </c>
      <c r="N1111" s="9" t="str">
        <f t="shared" si="155"/>
        <v/>
      </c>
      <c r="O1111" s="9" t="str">
        <f t="shared" si="156"/>
        <v/>
      </c>
      <c r="P1111" s="9" t="str">
        <f t="shared" si="157"/>
        <v/>
      </c>
      <c r="R1111" s="9">
        <v>1103</v>
      </c>
      <c r="T1111" s="9" t="str">
        <f t="shared" si="158"/>
        <v/>
      </c>
      <c r="V1111" s="9" t="str">
        <f t="shared" si="159"/>
        <v/>
      </c>
      <c r="X1111" s="9" t="str">
        <f>IF(COUNTIF('Required Materials'!$BE$4:$CH$43, $B1111)&gt;0, $B1111, "")</f>
        <v/>
      </c>
      <c r="Y1111" s="9" t="str">
        <f t="shared" si="160"/>
        <v/>
      </c>
      <c r="Z1111" s="9" t="str">
        <f t="shared" si="161"/>
        <v/>
      </c>
    </row>
    <row r="1112" spans="1:26" x14ac:dyDescent="0.25">
      <c r="A1112" s="24"/>
      <c r="B1112" s="135"/>
      <c r="C1112" s="136"/>
      <c r="D1112" s="137"/>
      <c r="E1112" s="138"/>
      <c r="F1112" s="139"/>
      <c r="G1112" s="140"/>
      <c r="H1112" s="141"/>
      <c r="I1112" s="118"/>
      <c r="J1112" s="150" t="str">
        <f t="shared" si="153"/>
        <v/>
      </c>
      <c r="K1112" s="24"/>
      <c r="M1112" s="11" t="b">
        <f t="shared" si="154"/>
        <v>0</v>
      </c>
      <c r="N1112" s="9" t="str">
        <f t="shared" si="155"/>
        <v/>
      </c>
      <c r="O1112" s="9" t="str">
        <f t="shared" si="156"/>
        <v/>
      </c>
      <c r="P1112" s="9" t="str">
        <f t="shared" si="157"/>
        <v/>
      </c>
      <c r="R1112" s="9">
        <v>1104</v>
      </c>
      <c r="T1112" s="9" t="str">
        <f t="shared" si="158"/>
        <v/>
      </c>
      <c r="V1112" s="9" t="str">
        <f t="shared" si="159"/>
        <v/>
      </c>
      <c r="X1112" s="9" t="str">
        <f>IF(COUNTIF('Required Materials'!$BE$4:$CH$43, $B1112)&gt;0, $B1112, "")</f>
        <v/>
      </c>
      <c r="Y1112" s="9" t="str">
        <f t="shared" si="160"/>
        <v/>
      </c>
      <c r="Z1112" s="9" t="str">
        <f t="shared" si="161"/>
        <v/>
      </c>
    </row>
    <row r="1113" spans="1:26" x14ac:dyDescent="0.25">
      <c r="A1113" s="24"/>
      <c r="B1113" s="135"/>
      <c r="C1113" s="136"/>
      <c r="D1113" s="137"/>
      <c r="E1113" s="138"/>
      <c r="F1113" s="139"/>
      <c r="G1113" s="140"/>
      <c r="H1113" s="141"/>
      <c r="I1113" s="118"/>
      <c r="J1113" s="150" t="str">
        <f t="shared" si="153"/>
        <v/>
      </c>
      <c r="K1113" s="24"/>
      <c r="M1113" s="11" t="b">
        <f t="shared" si="154"/>
        <v>0</v>
      </c>
      <c r="N1113" s="9" t="str">
        <f t="shared" si="155"/>
        <v/>
      </c>
      <c r="O1113" s="9" t="str">
        <f t="shared" si="156"/>
        <v/>
      </c>
      <c r="P1113" s="9" t="str">
        <f t="shared" si="157"/>
        <v/>
      </c>
      <c r="R1113" s="9">
        <v>1105</v>
      </c>
      <c r="T1113" s="9" t="str">
        <f t="shared" si="158"/>
        <v/>
      </c>
      <c r="V1113" s="9" t="str">
        <f t="shared" si="159"/>
        <v/>
      </c>
      <c r="X1113" s="9" t="str">
        <f>IF(COUNTIF('Required Materials'!$BE$4:$CH$43, $B1113)&gt;0, $B1113, "")</f>
        <v/>
      </c>
      <c r="Y1113" s="9" t="str">
        <f t="shared" si="160"/>
        <v/>
      </c>
      <c r="Z1113" s="9" t="str">
        <f t="shared" si="161"/>
        <v/>
      </c>
    </row>
    <row r="1114" spans="1:26" x14ac:dyDescent="0.25">
      <c r="A1114" s="24"/>
      <c r="B1114" s="135"/>
      <c r="C1114" s="136"/>
      <c r="D1114" s="137"/>
      <c r="E1114" s="138"/>
      <c r="F1114" s="139"/>
      <c r="G1114" s="140"/>
      <c r="H1114" s="141"/>
      <c r="I1114" s="118"/>
      <c r="J1114" s="150" t="str">
        <f t="shared" si="153"/>
        <v/>
      </c>
      <c r="K1114" s="24"/>
      <c r="M1114" s="11" t="b">
        <f t="shared" si="154"/>
        <v>0</v>
      </c>
      <c r="N1114" s="9" t="str">
        <f t="shared" si="155"/>
        <v/>
      </c>
      <c r="O1114" s="9" t="str">
        <f t="shared" si="156"/>
        <v/>
      </c>
      <c r="P1114" s="9" t="str">
        <f t="shared" si="157"/>
        <v/>
      </c>
      <c r="R1114" s="9">
        <v>1106</v>
      </c>
      <c r="T1114" s="9" t="str">
        <f t="shared" si="158"/>
        <v/>
      </c>
      <c r="V1114" s="9" t="str">
        <f t="shared" si="159"/>
        <v/>
      </c>
      <c r="X1114" s="9" t="str">
        <f>IF(COUNTIF('Required Materials'!$BE$4:$CH$43, $B1114)&gt;0, $B1114, "")</f>
        <v/>
      </c>
      <c r="Y1114" s="9" t="str">
        <f t="shared" si="160"/>
        <v/>
      </c>
      <c r="Z1114" s="9" t="str">
        <f t="shared" si="161"/>
        <v/>
      </c>
    </row>
    <row r="1115" spans="1:26" x14ac:dyDescent="0.25">
      <c r="A1115" s="24"/>
      <c r="B1115" s="135"/>
      <c r="C1115" s="136"/>
      <c r="D1115" s="137"/>
      <c r="E1115" s="138"/>
      <c r="F1115" s="139"/>
      <c r="G1115" s="140"/>
      <c r="H1115" s="141"/>
      <c r="I1115" s="118"/>
      <c r="J1115" s="150" t="str">
        <f t="shared" si="153"/>
        <v/>
      </c>
      <c r="K1115" s="24"/>
      <c r="M1115" s="11" t="b">
        <f t="shared" si="154"/>
        <v>0</v>
      </c>
      <c r="N1115" s="9" t="str">
        <f t="shared" si="155"/>
        <v/>
      </c>
      <c r="O1115" s="9" t="str">
        <f t="shared" si="156"/>
        <v/>
      </c>
      <c r="P1115" s="9" t="str">
        <f t="shared" si="157"/>
        <v/>
      </c>
      <c r="R1115" s="9">
        <v>1107</v>
      </c>
      <c r="T1115" s="9" t="str">
        <f t="shared" si="158"/>
        <v/>
      </c>
      <c r="V1115" s="9" t="str">
        <f t="shared" si="159"/>
        <v/>
      </c>
      <c r="X1115" s="9" t="str">
        <f>IF(COUNTIF('Required Materials'!$BE$4:$CH$43, $B1115)&gt;0, $B1115, "")</f>
        <v/>
      </c>
      <c r="Y1115" s="9" t="str">
        <f t="shared" si="160"/>
        <v/>
      </c>
      <c r="Z1115" s="9" t="str">
        <f t="shared" si="161"/>
        <v/>
      </c>
    </row>
    <row r="1116" spans="1:26" x14ac:dyDescent="0.25">
      <c r="A1116" s="24"/>
      <c r="B1116" s="135"/>
      <c r="C1116" s="136"/>
      <c r="D1116" s="137"/>
      <c r="E1116" s="138"/>
      <c r="F1116" s="139"/>
      <c r="G1116" s="140"/>
      <c r="H1116" s="141"/>
      <c r="I1116" s="118"/>
      <c r="J1116" s="150" t="str">
        <f t="shared" si="153"/>
        <v/>
      </c>
      <c r="K1116" s="24"/>
      <c r="M1116" s="11" t="b">
        <f t="shared" si="154"/>
        <v>0</v>
      </c>
      <c r="N1116" s="9" t="str">
        <f t="shared" si="155"/>
        <v/>
      </c>
      <c r="O1116" s="9" t="str">
        <f t="shared" si="156"/>
        <v/>
      </c>
      <c r="P1116" s="9" t="str">
        <f t="shared" si="157"/>
        <v/>
      </c>
      <c r="R1116" s="9">
        <v>1108</v>
      </c>
      <c r="T1116" s="9" t="str">
        <f t="shared" si="158"/>
        <v/>
      </c>
      <c r="V1116" s="9" t="str">
        <f t="shared" si="159"/>
        <v/>
      </c>
      <c r="X1116" s="9" t="str">
        <f>IF(COUNTIF('Required Materials'!$BE$4:$CH$43, $B1116)&gt;0, $B1116, "")</f>
        <v/>
      </c>
      <c r="Y1116" s="9" t="str">
        <f t="shared" si="160"/>
        <v/>
      </c>
      <c r="Z1116" s="9" t="str">
        <f t="shared" si="161"/>
        <v/>
      </c>
    </row>
    <row r="1117" spans="1:26" x14ac:dyDescent="0.25">
      <c r="A1117" s="24"/>
      <c r="B1117" s="135"/>
      <c r="C1117" s="136"/>
      <c r="D1117" s="137"/>
      <c r="E1117" s="138"/>
      <c r="F1117" s="139"/>
      <c r="G1117" s="140"/>
      <c r="H1117" s="141"/>
      <c r="I1117" s="118"/>
      <c r="J1117" s="150" t="str">
        <f t="shared" si="153"/>
        <v/>
      </c>
      <c r="K1117" s="24"/>
      <c r="M1117" s="11" t="b">
        <f t="shared" si="154"/>
        <v>0</v>
      </c>
      <c r="N1117" s="9" t="str">
        <f t="shared" si="155"/>
        <v/>
      </c>
      <c r="O1117" s="9" t="str">
        <f t="shared" si="156"/>
        <v/>
      </c>
      <c r="P1117" s="9" t="str">
        <f t="shared" si="157"/>
        <v/>
      </c>
      <c r="R1117" s="9">
        <v>1109</v>
      </c>
      <c r="T1117" s="9" t="str">
        <f t="shared" si="158"/>
        <v/>
      </c>
      <c r="V1117" s="9" t="str">
        <f t="shared" si="159"/>
        <v/>
      </c>
      <c r="X1117" s="9" t="str">
        <f>IF(COUNTIF('Required Materials'!$BE$4:$CH$43, $B1117)&gt;0, $B1117, "")</f>
        <v/>
      </c>
      <c r="Y1117" s="9" t="str">
        <f t="shared" si="160"/>
        <v/>
      </c>
      <c r="Z1117" s="9" t="str">
        <f t="shared" si="161"/>
        <v/>
      </c>
    </row>
    <row r="1118" spans="1:26" x14ac:dyDescent="0.25">
      <c r="A1118" s="24"/>
      <c r="B1118" s="135"/>
      <c r="C1118" s="136"/>
      <c r="D1118" s="137"/>
      <c r="E1118" s="138"/>
      <c r="F1118" s="139"/>
      <c r="G1118" s="140"/>
      <c r="H1118" s="141"/>
      <c r="I1118" s="118"/>
      <c r="J1118" s="150" t="str">
        <f t="shared" si="153"/>
        <v/>
      </c>
      <c r="K1118" s="24"/>
      <c r="M1118" s="11" t="b">
        <f t="shared" si="154"/>
        <v>0</v>
      </c>
      <c r="N1118" s="9" t="str">
        <f t="shared" si="155"/>
        <v/>
      </c>
      <c r="O1118" s="9" t="str">
        <f t="shared" si="156"/>
        <v/>
      </c>
      <c r="P1118" s="9" t="str">
        <f t="shared" si="157"/>
        <v/>
      </c>
      <c r="R1118" s="9">
        <v>1110</v>
      </c>
      <c r="T1118" s="9" t="str">
        <f t="shared" si="158"/>
        <v/>
      </c>
      <c r="V1118" s="9" t="str">
        <f t="shared" si="159"/>
        <v/>
      </c>
      <c r="X1118" s="9" t="str">
        <f>IF(COUNTIF('Required Materials'!$BE$4:$CH$43, $B1118)&gt;0, $B1118, "")</f>
        <v/>
      </c>
      <c r="Y1118" s="9" t="str">
        <f t="shared" si="160"/>
        <v/>
      </c>
      <c r="Z1118" s="9" t="str">
        <f t="shared" si="161"/>
        <v/>
      </c>
    </row>
    <row r="1119" spans="1:26" x14ac:dyDescent="0.25">
      <c r="A1119" s="24"/>
      <c r="B1119" s="135"/>
      <c r="C1119" s="136"/>
      <c r="D1119" s="137"/>
      <c r="E1119" s="138"/>
      <c r="F1119" s="139"/>
      <c r="G1119" s="140"/>
      <c r="H1119" s="141"/>
      <c r="I1119" s="118"/>
      <c r="J1119" s="150" t="str">
        <f t="shared" si="153"/>
        <v/>
      </c>
      <c r="K1119" s="24"/>
      <c r="M1119" s="11" t="b">
        <f t="shared" si="154"/>
        <v>0</v>
      </c>
      <c r="N1119" s="9" t="str">
        <f t="shared" si="155"/>
        <v/>
      </c>
      <c r="O1119" s="9" t="str">
        <f t="shared" si="156"/>
        <v/>
      </c>
      <c r="P1119" s="9" t="str">
        <f t="shared" si="157"/>
        <v/>
      </c>
      <c r="R1119" s="9">
        <v>1111</v>
      </c>
      <c r="T1119" s="9" t="str">
        <f t="shared" si="158"/>
        <v/>
      </c>
      <c r="V1119" s="9" t="str">
        <f t="shared" si="159"/>
        <v/>
      </c>
      <c r="X1119" s="9" t="str">
        <f>IF(COUNTIF('Required Materials'!$BE$4:$CH$43, $B1119)&gt;0, $B1119, "")</f>
        <v/>
      </c>
      <c r="Y1119" s="9" t="str">
        <f t="shared" si="160"/>
        <v/>
      </c>
      <c r="Z1119" s="9" t="str">
        <f t="shared" si="161"/>
        <v/>
      </c>
    </row>
    <row r="1120" spans="1:26" x14ac:dyDescent="0.25">
      <c r="A1120" s="24"/>
      <c r="B1120" s="135"/>
      <c r="C1120" s="136"/>
      <c r="D1120" s="137"/>
      <c r="E1120" s="138"/>
      <c r="F1120" s="139"/>
      <c r="G1120" s="140"/>
      <c r="H1120" s="141"/>
      <c r="I1120" s="118"/>
      <c r="J1120" s="150" t="str">
        <f t="shared" si="153"/>
        <v/>
      </c>
      <c r="K1120" s="24"/>
      <c r="M1120" s="11" t="b">
        <f t="shared" si="154"/>
        <v>0</v>
      </c>
      <c r="N1120" s="9" t="str">
        <f t="shared" si="155"/>
        <v/>
      </c>
      <c r="O1120" s="9" t="str">
        <f t="shared" si="156"/>
        <v/>
      </c>
      <c r="P1120" s="9" t="str">
        <f t="shared" si="157"/>
        <v/>
      </c>
      <c r="R1120" s="9">
        <v>1112</v>
      </c>
      <c r="T1120" s="9" t="str">
        <f t="shared" si="158"/>
        <v/>
      </c>
      <c r="V1120" s="9" t="str">
        <f t="shared" si="159"/>
        <v/>
      </c>
      <c r="X1120" s="9" t="str">
        <f>IF(COUNTIF('Required Materials'!$BE$4:$CH$43, $B1120)&gt;0, $B1120, "")</f>
        <v/>
      </c>
      <c r="Y1120" s="9" t="str">
        <f t="shared" si="160"/>
        <v/>
      </c>
      <c r="Z1120" s="9" t="str">
        <f t="shared" si="161"/>
        <v/>
      </c>
    </row>
    <row r="1121" spans="1:26" x14ac:dyDescent="0.25">
      <c r="A1121" s="24"/>
      <c r="B1121" s="135"/>
      <c r="C1121" s="136"/>
      <c r="D1121" s="137"/>
      <c r="E1121" s="138"/>
      <c r="F1121" s="139"/>
      <c r="G1121" s="140"/>
      <c r="H1121" s="141"/>
      <c r="I1121" s="118"/>
      <c r="J1121" s="150" t="str">
        <f t="shared" si="153"/>
        <v/>
      </c>
      <c r="K1121" s="24"/>
      <c r="M1121" s="11" t="b">
        <f t="shared" si="154"/>
        <v>0</v>
      </c>
      <c r="N1121" s="9" t="str">
        <f t="shared" si="155"/>
        <v/>
      </c>
      <c r="O1121" s="9" t="str">
        <f t="shared" si="156"/>
        <v/>
      </c>
      <c r="P1121" s="9" t="str">
        <f t="shared" si="157"/>
        <v/>
      </c>
      <c r="R1121" s="9">
        <v>1113</v>
      </c>
      <c r="T1121" s="9" t="str">
        <f t="shared" si="158"/>
        <v/>
      </c>
      <c r="V1121" s="9" t="str">
        <f t="shared" si="159"/>
        <v/>
      </c>
      <c r="X1121" s="9" t="str">
        <f>IF(COUNTIF('Required Materials'!$BE$4:$CH$43, $B1121)&gt;0, $B1121, "")</f>
        <v/>
      </c>
      <c r="Y1121" s="9" t="str">
        <f t="shared" si="160"/>
        <v/>
      </c>
      <c r="Z1121" s="9" t="str">
        <f t="shared" si="161"/>
        <v/>
      </c>
    </row>
    <row r="1122" spans="1:26" x14ac:dyDescent="0.25">
      <c r="A1122" s="24"/>
      <c r="B1122" s="135"/>
      <c r="C1122" s="136"/>
      <c r="D1122" s="137"/>
      <c r="E1122" s="138"/>
      <c r="F1122" s="139"/>
      <c r="G1122" s="140"/>
      <c r="H1122" s="141"/>
      <c r="I1122" s="118"/>
      <c r="J1122" s="150" t="str">
        <f t="shared" si="153"/>
        <v/>
      </c>
      <c r="K1122" s="24"/>
      <c r="M1122" s="11" t="b">
        <f t="shared" si="154"/>
        <v>0</v>
      </c>
      <c r="N1122" s="9" t="str">
        <f t="shared" si="155"/>
        <v/>
      </c>
      <c r="O1122" s="9" t="str">
        <f t="shared" si="156"/>
        <v/>
      </c>
      <c r="P1122" s="9" t="str">
        <f t="shared" si="157"/>
        <v/>
      </c>
      <c r="R1122" s="9">
        <v>1114</v>
      </c>
      <c r="T1122" s="9" t="str">
        <f t="shared" si="158"/>
        <v/>
      </c>
      <c r="V1122" s="9" t="str">
        <f t="shared" si="159"/>
        <v/>
      </c>
      <c r="X1122" s="9" t="str">
        <f>IF(COUNTIF('Required Materials'!$BE$4:$CH$43, $B1122)&gt;0, $B1122, "")</f>
        <v/>
      </c>
      <c r="Y1122" s="9" t="str">
        <f t="shared" si="160"/>
        <v/>
      </c>
      <c r="Z1122" s="9" t="str">
        <f t="shared" si="161"/>
        <v/>
      </c>
    </row>
    <row r="1123" spans="1:26" x14ac:dyDescent="0.25">
      <c r="A1123" s="24"/>
      <c r="B1123" s="135"/>
      <c r="C1123" s="136"/>
      <c r="D1123" s="137"/>
      <c r="E1123" s="138"/>
      <c r="F1123" s="139"/>
      <c r="G1123" s="140"/>
      <c r="H1123" s="141"/>
      <c r="I1123" s="118"/>
      <c r="J1123" s="150" t="str">
        <f t="shared" si="153"/>
        <v/>
      </c>
      <c r="K1123" s="24"/>
      <c r="M1123" s="11" t="b">
        <f t="shared" si="154"/>
        <v>0</v>
      </c>
      <c r="N1123" s="9" t="str">
        <f t="shared" si="155"/>
        <v/>
      </c>
      <c r="O1123" s="9" t="str">
        <f t="shared" si="156"/>
        <v/>
      </c>
      <c r="P1123" s="9" t="str">
        <f t="shared" si="157"/>
        <v/>
      </c>
      <c r="R1123" s="9">
        <v>1115</v>
      </c>
      <c r="T1123" s="9" t="str">
        <f t="shared" si="158"/>
        <v/>
      </c>
      <c r="V1123" s="9" t="str">
        <f t="shared" si="159"/>
        <v/>
      </c>
      <c r="X1123" s="9" t="str">
        <f>IF(COUNTIF('Required Materials'!$BE$4:$CH$43, $B1123)&gt;0, $B1123, "")</f>
        <v/>
      </c>
      <c r="Y1123" s="9" t="str">
        <f t="shared" si="160"/>
        <v/>
      </c>
      <c r="Z1123" s="9" t="str">
        <f t="shared" si="161"/>
        <v/>
      </c>
    </row>
    <row r="1124" spans="1:26" x14ac:dyDescent="0.25">
      <c r="A1124" s="24"/>
      <c r="B1124" s="135"/>
      <c r="C1124" s="136"/>
      <c r="D1124" s="137"/>
      <c r="E1124" s="138"/>
      <c r="F1124" s="139"/>
      <c r="G1124" s="140"/>
      <c r="H1124" s="141"/>
      <c r="I1124" s="118"/>
      <c r="J1124" s="150" t="str">
        <f t="shared" si="153"/>
        <v/>
      </c>
      <c r="K1124" s="24"/>
      <c r="M1124" s="11" t="b">
        <f t="shared" si="154"/>
        <v>0</v>
      </c>
      <c r="N1124" s="9" t="str">
        <f t="shared" si="155"/>
        <v/>
      </c>
      <c r="O1124" s="9" t="str">
        <f t="shared" si="156"/>
        <v/>
      </c>
      <c r="P1124" s="9" t="str">
        <f t="shared" si="157"/>
        <v/>
      </c>
      <c r="R1124" s="9">
        <v>1116</v>
      </c>
      <c r="T1124" s="9" t="str">
        <f t="shared" si="158"/>
        <v/>
      </c>
      <c r="V1124" s="9" t="str">
        <f t="shared" si="159"/>
        <v/>
      </c>
      <c r="X1124" s="9" t="str">
        <f>IF(COUNTIF('Required Materials'!$BE$4:$CH$43, $B1124)&gt;0, $B1124, "")</f>
        <v/>
      </c>
      <c r="Y1124" s="9" t="str">
        <f t="shared" si="160"/>
        <v/>
      </c>
      <c r="Z1124" s="9" t="str">
        <f t="shared" si="161"/>
        <v/>
      </c>
    </row>
    <row r="1125" spans="1:26" x14ac:dyDescent="0.25">
      <c r="A1125" s="24"/>
      <c r="B1125" s="135"/>
      <c r="C1125" s="136"/>
      <c r="D1125" s="137"/>
      <c r="E1125" s="138"/>
      <c r="F1125" s="139"/>
      <c r="G1125" s="140"/>
      <c r="H1125" s="141"/>
      <c r="I1125" s="118"/>
      <c r="J1125" s="150" t="str">
        <f t="shared" si="153"/>
        <v/>
      </c>
      <c r="K1125" s="24"/>
      <c r="M1125" s="11" t="b">
        <f t="shared" si="154"/>
        <v>0</v>
      </c>
      <c r="N1125" s="9" t="str">
        <f t="shared" si="155"/>
        <v/>
      </c>
      <c r="O1125" s="9" t="str">
        <f t="shared" si="156"/>
        <v/>
      </c>
      <c r="P1125" s="9" t="str">
        <f t="shared" si="157"/>
        <v/>
      </c>
      <c r="R1125" s="9">
        <v>1117</v>
      </c>
      <c r="T1125" s="9" t="str">
        <f t="shared" si="158"/>
        <v/>
      </c>
      <c r="V1125" s="9" t="str">
        <f t="shared" si="159"/>
        <v/>
      </c>
      <c r="X1125" s="9" t="str">
        <f>IF(COUNTIF('Required Materials'!$BE$4:$CH$43, $B1125)&gt;0, $B1125, "")</f>
        <v/>
      </c>
      <c r="Y1125" s="9" t="str">
        <f t="shared" si="160"/>
        <v/>
      </c>
      <c r="Z1125" s="9" t="str">
        <f t="shared" si="161"/>
        <v/>
      </c>
    </row>
    <row r="1126" spans="1:26" x14ac:dyDescent="0.25">
      <c r="A1126" s="24"/>
      <c r="B1126" s="135"/>
      <c r="C1126" s="136"/>
      <c r="D1126" s="137"/>
      <c r="E1126" s="138"/>
      <c r="F1126" s="139"/>
      <c r="G1126" s="140"/>
      <c r="H1126" s="141"/>
      <c r="I1126" s="118"/>
      <c r="J1126" s="150" t="str">
        <f t="shared" si="153"/>
        <v/>
      </c>
      <c r="K1126" s="24"/>
      <c r="M1126" s="11" t="b">
        <f t="shared" si="154"/>
        <v>0</v>
      </c>
      <c r="N1126" s="9" t="str">
        <f t="shared" si="155"/>
        <v/>
      </c>
      <c r="O1126" s="9" t="str">
        <f t="shared" si="156"/>
        <v/>
      </c>
      <c r="P1126" s="9" t="str">
        <f t="shared" si="157"/>
        <v/>
      </c>
      <c r="R1126" s="9">
        <v>1118</v>
      </c>
      <c r="T1126" s="9" t="str">
        <f t="shared" si="158"/>
        <v/>
      </c>
      <c r="V1126" s="9" t="str">
        <f t="shared" si="159"/>
        <v/>
      </c>
      <c r="X1126" s="9" t="str">
        <f>IF(COUNTIF('Required Materials'!$BE$4:$CH$43, $B1126)&gt;0, $B1126, "")</f>
        <v/>
      </c>
      <c r="Y1126" s="9" t="str">
        <f t="shared" si="160"/>
        <v/>
      </c>
      <c r="Z1126" s="9" t="str">
        <f t="shared" si="161"/>
        <v/>
      </c>
    </row>
    <row r="1127" spans="1:26" x14ac:dyDescent="0.25">
      <c r="A1127" s="24"/>
      <c r="B1127" s="135"/>
      <c r="C1127" s="136"/>
      <c r="D1127" s="137"/>
      <c r="E1127" s="138"/>
      <c r="F1127" s="139"/>
      <c r="G1127" s="140"/>
      <c r="H1127" s="141"/>
      <c r="I1127" s="118"/>
      <c r="J1127" s="150" t="str">
        <f t="shared" si="153"/>
        <v/>
      </c>
      <c r="K1127" s="24"/>
      <c r="M1127" s="11" t="b">
        <f t="shared" si="154"/>
        <v>0</v>
      </c>
      <c r="N1127" s="9" t="str">
        <f t="shared" si="155"/>
        <v/>
      </c>
      <c r="O1127" s="9" t="str">
        <f t="shared" si="156"/>
        <v/>
      </c>
      <c r="P1127" s="9" t="str">
        <f t="shared" si="157"/>
        <v/>
      </c>
      <c r="R1127" s="9">
        <v>1119</v>
      </c>
      <c r="T1127" s="9" t="str">
        <f t="shared" si="158"/>
        <v/>
      </c>
      <c r="V1127" s="9" t="str">
        <f t="shared" si="159"/>
        <v/>
      </c>
      <c r="X1127" s="9" t="str">
        <f>IF(COUNTIF('Required Materials'!$BE$4:$CH$43, $B1127)&gt;0, $B1127, "")</f>
        <v/>
      </c>
      <c r="Y1127" s="9" t="str">
        <f t="shared" si="160"/>
        <v/>
      </c>
      <c r="Z1127" s="9" t="str">
        <f t="shared" si="161"/>
        <v/>
      </c>
    </row>
    <row r="1128" spans="1:26" x14ac:dyDescent="0.25">
      <c r="A1128" s="24"/>
      <c r="B1128" s="135"/>
      <c r="C1128" s="136"/>
      <c r="D1128" s="137"/>
      <c r="E1128" s="138"/>
      <c r="F1128" s="139"/>
      <c r="G1128" s="140"/>
      <c r="H1128" s="141"/>
      <c r="I1128" s="118"/>
      <c r="J1128" s="150" t="str">
        <f t="shared" si="153"/>
        <v/>
      </c>
      <c r="K1128" s="24"/>
      <c r="M1128" s="11" t="b">
        <f t="shared" si="154"/>
        <v>0</v>
      </c>
      <c r="N1128" s="9" t="str">
        <f t="shared" si="155"/>
        <v/>
      </c>
      <c r="O1128" s="9" t="str">
        <f t="shared" si="156"/>
        <v/>
      </c>
      <c r="P1128" s="9" t="str">
        <f t="shared" si="157"/>
        <v/>
      </c>
      <c r="R1128" s="9">
        <v>1120</v>
      </c>
      <c r="T1128" s="9" t="str">
        <f t="shared" si="158"/>
        <v/>
      </c>
      <c r="V1128" s="9" t="str">
        <f t="shared" si="159"/>
        <v/>
      </c>
      <c r="X1128" s="9" t="str">
        <f>IF(COUNTIF('Required Materials'!$BE$4:$CH$43, $B1128)&gt;0, $B1128, "")</f>
        <v/>
      </c>
      <c r="Y1128" s="9" t="str">
        <f t="shared" si="160"/>
        <v/>
      </c>
      <c r="Z1128" s="9" t="str">
        <f t="shared" si="161"/>
        <v/>
      </c>
    </row>
    <row r="1129" spans="1:26" x14ac:dyDescent="0.25">
      <c r="A1129" s="24"/>
      <c r="B1129" s="135"/>
      <c r="C1129" s="136"/>
      <c r="D1129" s="137"/>
      <c r="E1129" s="138"/>
      <c r="F1129" s="139"/>
      <c r="G1129" s="140"/>
      <c r="H1129" s="141"/>
      <c r="I1129" s="118"/>
      <c r="J1129" s="150" t="str">
        <f t="shared" si="153"/>
        <v/>
      </c>
      <c r="K1129" s="24"/>
      <c r="M1129" s="11" t="b">
        <f t="shared" si="154"/>
        <v>0</v>
      </c>
      <c r="N1129" s="9" t="str">
        <f t="shared" si="155"/>
        <v/>
      </c>
      <c r="O1129" s="9" t="str">
        <f t="shared" si="156"/>
        <v/>
      </c>
      <c r="P1129" s="9" t="str">
        <f t="shared" si="157"/>
        <v/>
      </c>
      <c r="R1129" s="9">
        <v>1121</v>
      </c>
      <c r="T1129" s="9" t="str">
        <f t="shared" si="158"/>
        <v/>
      </c>
      <c r="V1129" s="9" t="str">
        <f t="shared" si="159"/>
        <v/>
      </c>
      <c r="X1129" s="9" t="str">
        <f>IF(COUNTIF('Required Materials'!$BE$4:$CH$43, $B1129)&gt;0, $B1129, "")</f>
        <v/>
      </c>
      <c r="Y1129" s="9" t="str">
        <f t="shared" si="160"/>
        <v/>
      </c>
      <c r="Z1129" s="9" t="str">
        <f t="shared" si="161"/>
        <v/>
      </c>
    </row>
    <row r="1130" spans="1:26" x14ac:dyDescent="0.25">
      <c r="A1130" s="24"/>
      <c r="B1130" s="135"/>
      <c r="C1130" s="136"/>
      <c r="D1130" s="137"/>
      <c r="E1130" s="138"/>
      <c r="F1130" s="139"/>
      <c r="G1130" s="140"/>
      <c r="H1130" s="141"/>
      <c r="I1130" s="118"/>
      <c r="J1130" s="150" t="str">
        <f t="shared" si="153"/>
        <v/>
      </c>
      <c r="K1130" s="24"/>
      <c r="M1130" s="11" t="b">
        <f t="shared" si="154"/>
        <v>0</v>
      </c>
      <c r="N1130" s="9" t="str">
        <f t="shared" si="155"/>
        <v/>
      </c>
      <c r="O1130" s="9" t="str">
        <f t="shared" si="156"/>
        <v/>
      </c>
      <c r="P1130" s="9" t="str">
        <f t="shared" si="157"/>
        <v/>
      </c>
      <c r="R1130" s="9">
        <v>1122</v>
      </c>
      <c r="T1130" s="9" t="str">
        <f t="shared" si="158"/>
        <v/>
      </c>
      <c r="V1130" s="9" t="str">
        <f t="shared" si="159"/>
        <v/>
      </c>
      <c r="X1130" s="9" t="str">
        <f>IF(COUNTIF('Required Materials'!$BE$4:$CH$43, $B1130)&gt;0, $B1130, "")</f>
        <v/>
      </c>
      <c r="Y1130" s="9" t="str">
        <f t="shared" si="160"/>
        <v/>
      </c>
      <c r="Z1130" s="9" t="str">
        <f t="shared" si="161"/>
        <v/>
      </c>
    </row>
    <row r="1131" spans="1:26" x14ac:dyDescent="0.25">
      <c r="A1131" s="24"/>
      <c r="B1131" s="135"/>
      <c r="C1131" s="136"/>
      <c r="D1131" s="137"/>
      <c r="E1131" s="138"/>
      <c r="F1131" s="139"/>
      <c r="G1131" s="140"/>
      <c r="H1131" s="141"/>
      <c r="I1131" s="118"/>
      <c r="J1131" s="150" t="str">
        <f t="shared" si="153"/>
        <v/>
      </c>
      <c r="K1131" s="24"/>
      <c r="M1131" s="11" t="b">
        <f t="shared" si="154"/>
        <v>0</v>
      </c>
      <c r="N1131" s="9" t="str">
        <f t="shared" si="155"/>
        <v/>
      </c>
      <c r="O1131" s="9" t="str">
        <f t="shared" si="156"/>
        <v/>
      </c>
      <c r="P1131" s="9" t="str">
        <f t="shared" si="157"/>
        <v/>
      </c>
      <c r="R1131" s="9">
        <v>1123</v>
      </c>
      <c r="T1131" s="9" t="str">
        <f t="shared" si="158"/>
        <v/>
      </c>
      <c r="V1131" s="9" t="str">
        <f t="shared" si="159"/>
        <v/>
      </c>
      <c r="X1131" s="9" t="str">
        <f>IF(COUNTIF('Required Materials'!$BE$4:$CH$43, $B1131)&gt;0, $B1131, "")</f>
        <v/>
      </c>
      <c r="Y1131" s="9" t="str">
        <f t="shared" si="160"/>
        <v/>
      </c>
      <c r="Z1131" s="9" t="str">
        <f t="shared" si="161"/>
        <v/>
      </c>
    </row>
    <row r="1132" spans="1:26" x14ac:dyDescent="0.25">
      <c r="A1132" s="24"/>
      <c r="B1132" s="135"/>
      <c r="C1132" s="136"/>
      <c r="D1132" s="137"/>
      <c r="E1132" s="138"/>
      <c r="F1132" s="139"/>
      <c r="G1132" s="140"/>
      <c r="H1132" s="141"/>
      <c r="I1132" s="118"/>
      <c r="J1132" s="150" t="str">
        <f t="shared" si="153"/>
        <v/>
      </c>
      <c r="K1132" s="24"/>
      <c r="M1132" s="11" t="b">
        <f t="shared" si="154"/>
        <v>0</v>
      </c>
      <c r="N1132" s="9" t="str">
        <f t="shared" si="155"/>
        <v/>
      </c>
      <c r="O1132" s="9" t="str">
        <f t="shared" si="156"/>
        <v/>
      </c>
      <c r="P1132" s="9" t="str">
        <f t="shared" si="157"/>
        <v/>
      </c>
      <c r="R1132" s="9">
        <v>1124</v>
      </c>
      <c r="T1132" s="9" t="str">
        <f t="shared" si="158"/>
        <v/>
      </c>
      <c r="V1132" s="9" t="str">
        <f t="shared" si="159"/>
        <v/>
      </c>
      <c r="X1132" s="9" t="str">
        <f>IF(COUNTIF('Required Materials'!$BE$4:$CH$43, $B1132)&gt;0, $B1132, "")</f>
        <v/>
      </c>
      <c r="Y1132" s="9" t="str">
        <f t="shared" si="160"/>
        <v/>
      </c>
      <c r="Z1132" s="9" t="str">
        <f t="shared" si="161"/>
        <v/>
      </c>
    </row>
    <row r="1133" spans="1:26" x14ac:dyDescent="0.25">
      <c r="A1133" s="24"/>
      <c r="B1133" s="135"/>
      <c r="C1133" s="136"/>
      <c r="D1133" s="137"/>
      <c r="E1133" s="138"/>
      <c r="F1133" s="139"/>
      <c r="G1133" s="140"/>
      <c r="H1133" s="141"/>
      <c r="I1133" s="118"/>
      <c r="J1133" s="150" t="str">
        <f t="shared" si="153"/>
        <v/>
      </c>
      <c r="K1133" s="24"/>
      <c r="M1133" s="11" t="b">
        <f t="shared" si="154"/>
        <v>0</v>
      </c>
      <c r="N1133" s="9" t="str">
        <f t="shared" si="155"/>
        <v/>
      </c>
      <c r="O1133" s="9" t="str">
        <f t="shared" si="156"/>
        <v/>
      </c>
      <c r="P1133" s="9" t="str">
        <f t="shared" si="157"/>
        <v/>
      </c>
      <c r="R1133" s="9">
        <v>1125</v>
      </c>
      <c r="T1133" s="9" t="str">
        <f t="shared" si="158"/>
        <v/>
      </c>
      <c r="V1133" s="9" t="str">
        <f t="shared" si="159"/>
        <v/>
      </c>
      <c r="X1133" s="9" t="str">
        <f>IF(COUNTIF('Required Materials'!$BE$4:$CH$43, $B1133)&gt;0, $B1133, "")</f>
        <v/>
      </c>
      <c r="Y1133" s="9" t="str">
        <f t="shared" si="160"/>
        <v/>
      </c>
      <c r="Z1133" s="9" t="str">
        <f t="shared" si="161"/>
        <v/>
      </c>
    </row>
    <row r="1134" spans="1:26" x14ac:dyDescent="0.25">
      <c r="A1134" s="24"/>
      <c r="B1134" s="135"/>
      <c r="C1134" s="136"/>
      <c r="D1134" s="137"/>
      <c r="E1134" s="138"/>
      <c r="F1134" s="139"/>
      <c r="G1134" s="140"/>
      <c r="H1134" s="141"/>
      <c r="I1134" s="118"/>
      <c r="J1134" s="150" t="str">
        <f t="shared" si="153"/>
        <v/>
      </c>
      <c r="K1134" s="24"/>
      <c r="M1134" s="11" t="b">
        <f t="shared" si="154"/>
        <v>0</v>
      </c>
      <c r="N1134" s="9" t="str">
        <f t="shared" si="155"/>
        <v/>
      </c>
      <c r="O1134" s="9" t="str">
        <f t="shared" si="156"/>
        <v/>
      </c>
      <c r="P1134" s="9" t="str">
        <f t="shared" si="157"/>
        <v/>
      </c>
      <c r="R1134" s="9">
        <v>1126</v>
      </c>
      <c r="T1134" s="9" t="str">
        <f t="shared" si="158"/>
        <v/>
      </c>
      <c r="V1134" s="9" t="str">
        <f t="shared" si="159"/>
        <v/>
      </c>
      <c r="X1134" s="9" t="str">
        <f>IF(COUNTIF('Required Materials'!$BE$4:$CH$43, $B1134)&gt;0, $B1134, "")</f>
        <v/>
      </c>
      <c r="Y1134" s="9" t="str">
        <f t="shared" si="160"/>
        <v/>
      </c>
      <c r="Z1134" s="9" t="str">
        <f t="shared" si="161"/>
        <v/>
      </c>
    </row>
    <row r="1135" spans="1:26" x14ac:dyDescent="0.25">
      <c r="A1135" s="24"/>
      <c r="B1135" s="135"/>
      <c r="C1135" s="136"/>
      <c r="D1135" s="137"/>
      <c r="E1135" s="138"/>
      <c r="F1135" s="139"/>
      <c r="G1135" s="140"/>
      <c r="H1135" s="141"/>
      <c r="I1135" s="118"/>
      <c r="J1135" s="150" t="str">
        <f t="shared" si="153"/>
        <v/>
      </c>
      <c r="K1135" s="24"/>
      <c r="M1135" s="11" t="b">
        <f t="shared" si="154"/>
        <v>0</v>
      </c>
      <c r="N1135" s="9" t="str">
        <f t="shared" si="155"/>
        <v/>
      </c>
      <c r="O1135" s="9" t="str">
        <f t="shared" si="156"/>
        <v/>
      </c>
      <c r="P1135" s="9" t="str">
        <f t="shared" si="157"/>
        <v/>
      </c>
      <c r="R1135" s="9">
        <v>1127</v>
      </c>
      <c r="T1135" s="9" t="str">
        <f t="shared" si="158"/>
        <v/>
      </c>
      <c r="V1135" s="9" t="str">
        <f t="shared" si="159"/>
        <v/>
      </c>
      <c r="X1135" s="9" t="str">
        <f>IF(COUNTIF('Required Materials'!$BE$4:$CH$43, $B1135)&gt;0, $B1135, "")</f>
        <v/>
      </c>
      <c r="Y1135" s="9" t="str">
        <f t="shared" si="160"/>
        <v/>
      </c>
      <c r="Z1135" s="9" t="str">
        <f t="shared" si="161"/>
        <v/>
      </c>
    </row>
    <row r="1136" spans="1:26" x14ac:dyDescent="0.25">
      <c r="A1136" s="24"/>
      <c r="B1136" s="135"/>
      <c r="C1136" s="136"/>
      <c r="D1136" s="137"/>
      <c r="E1136" s="138"/>
      <c r="F1136" s="139"/>
      <c r="G1136" s="140"/>
      <c r="H1136" s="141"/>
      <c r="I1136" s="118"/>
      <c r="J1136" s="150" t="str">
        <f t="shared" si="153"/>
        <v/>
      </c>
      <c r="K1136" s="24"/>
      <c r="M1136" s="11" t="b">
        <f t="shared" si="154"/>
        <v>0</v>
      </c>
      <c r="N1136" s="9" t="str">
        <f t="shared" si="155"/>
        <v/>
      </c>
      <c r="O1136" s="9" t="str">
        <f t="shared" si="156"/>
        <v/>
      </c>
      <c r="P1136" s="9" t="str">
        <f t="shared" si="157"/>
        <v/>
      </c>
      <c r="R1136" s="9">
        <v>1128</v>
      </c>
      <c r="T1136" s="9" t="str">
        <f t="shared" si="158"/>
        <v/>
      </c>
      <c r="V1136" s="9" t="str">
        <f t="shared" si="159"/>
        <v/>
      </c>
      <c r="X1136" s="9" t="str">
        <f>IF(COUNTIF('Required Materials'!$BE$4:$CH$43, $B1136)&gt;0, $B1136, "")</f>
        <v/>
      </c>
      <c r="Y1136" s="9" t="str">
        <f t="shared" si="160"/>
        <v/>
      </c>
      <c r="Z1136" s="9" t="str">
        <f t="shared" si="161"/>
        <v/>
      </c>
    </row>
    <row r="1137" spans="1:26" x14ac:dyDescent="0.25">
      <c r="A1137" s="24"/>
      <c r="B1137" s="135"/>
      <c r="C1137" s="136"/>
      <c r="D1137" s="137"/>
      <c r="E1137" s="138"/>
      <c r="F1137" s="139"/>
      <c r="G1137" s="140"/>
      <c r="H1137" s="141"/>
      <c r="I1137" s="118"/>
      <c r="J1137" s="150" t="str">
        <f t="shared" si="153"/>
        <v/>
      </c>
      <c r="K1137" s="24"/>
      <c r="M1137" s="11" t="b">
        <f t="shared" si="154"/>
        <v>0</v>
      </c>
      <c r="N1137" s="9" t="str">
        <f t="shared" si="155"/>
        <v/>
      </c>
      <c r="O1137" s="9" t="str">
        <f t="shared" si="156"/>
        <v/>
      </c>
      <c r="P1137" s="9" t="str">
        <f t="shared" si="157"/>
        <v/>
      </c>
      <c r="R1137" s="9">
        <v>1129</v>
      </c>
      <c r="T1137" s="9" t="str">
        <f t="shared" si="158"/>
        <v/>
      </c>
      <c r="V1137" s="9" t="str">
        <f t="shared" si="159"/>
        <v/>
      </c>
      <c r="X1137" s="9" t="str">
        <f>IF(COUNTIF('Required Materials'!$BE$4:$CH$43, $B1137)&gt;0, $B1137, "")</f>
        <v/>
      </c>
      <c r="Y1137" s="9" t="str">
        <f t="shared" si="160"/>
        <v/>
      </c>
      <c r="Z1137" s="9" t="str">
        <f t="shared" si="161"/>
        <v/>
      </c>
    </row>
    <row r="1138" spans="1:26" x14ac:dyDescent="0.25">
      <c r="A1138" s="24"/>
      <c r="B1138" s="135"/>
      <c r="C1138" s="136"/>
      <c r="D1138" s="137"/>
      <c r="E1138" s="138"/>
      <c r="F1138" s="139"/>
      <c r="G1138" s="140"/>
      <c r="H1138" s="141"/>
      <c r="I1138" s="118"/>
      <c r="J1138" s="150" t="str">
        <f t="shared" si="153"/>
        <v/>
      </c>
      <c r="K1138" s="24"/>
      <c r="M1138" s="11" t="b">
        <f t="shared" si="154"/>
        <v>0</v>
      </c>
      <c r="N1138" s="9" t="str">
        <f t="shared" si="155"/>
        <v/>
      </c>
      <c r="O1138" s="9" t="str">
        <f t="shared" si="156"/>
        <v/>
      </c>
      <c r="P1138" s="9" t="str">
        <f t="shared" si="157"/>
        <v/>
      </c>
      <c r="R1138" s="9">
        <v>1130</v>
      </c>
      <c r="T1138" s="9" t="str">
        <f t="shared" si="158"/>
        <v/>
      </c>
      <c r="V1138" s="9" t="str">
        <f t="shared" si="159"/>
        <v/>
      </c>
      <c r="X1138" s="9" t="str">
        <f>IF(COUNTIF('Required Materials'!$BE$4:$CH$43, $B1138)&gt;0, $B1138, "")</f>
        <v/>
      </c>
      <c r="Y1138" s="9" t="str">
        <f t="shared" si="160"/>
        <v/>
      </c>
      <c r="Z1138" s="9" t="str">
        <f t="shared" si="161"/>
        <v/>
      </c>
    </row>
    <row r="1139" spans="1:26" x14ac:dyDescent="0.25">
      <c r="A1139" s="24"/>
      <c r="B1139" s="135"/>
      <c r="C1139" s="136"/>
      <c r="D1139" s="137"/>
      <c r="E1139" s="138"/>
      <c r="F1139" s="139"/>
      <c r="G1139" s="140"/>
      <c r="H1139" s="141"/>
      <c r="I1139" s="118"/>
      <c r="J1139" s="150" t="str">
        <f t="shared" si="153"/>
        <v/>
      </c>
      <c r="K1139" s="24"/>
      <c r="M1139" s="11" t="b">
        <f t="shared" si="154"/>
        <v>0</v>
      </c>
      <c r="N1139" s="9" t="str">
        <f t="shared" si="155"/>
        <v/>
      </c>
      <c r="O1139" s="9" t="str">
        <f t="shared" si="156"/>
        <v/>
      </c>
      <c r="P1139" s="9" t="str">
        <f t="shared" si="157"/>
        <v/>
      </c>
      <c r="R1139" s="9">
        <v>1131</v>
      </c>
      <c r="T1139" s="9" t="str">
        <f t="shared" si="158"/>
        <v/>
      </c>
      <c r="V1139" s="9" t="str">
        <f t="shared" si="159"/>
        <v/>
      </c>
      <c r="X1139" s="9" t="str">
        <f>IF(COUNTIF('Required Materials'!$BE$4:$CH$43, $B1139)&gt;0, $B1139, "")</f>
        <v/>
      </c>
      <c r="Y1139" s="9" t="str">
        <f t="shared" si="160"/>
        <v/>
      </c>
      <c r="Z1139" s="9" t="str">
        <f t="shared" si="161"/>
        <v/>
      </c>
    </row>
    <row r="1140" spans="1:26" x14ac:dyDescent="0.25">
      <c r="A1140" s="24"/>
      <c r="B1140" s="135"/>
      <c r="C1140" s="136"/>
      <c r="D1140" s="137"/>
      <c r="E1140" s="138"/>
      <c r="F1140" s="139"/>
      <c r="G1140" s="140"/>
      <c r="H1140" s="141"/>
      <c r="I1140" s="118"/>
      <c r="J1140" s="150" t="str">
        <f t="shared" si="153"/>
        <v/>
      </c>
      <c r="K1140" s="24"/>
      <c r="M1140" s="11" t="b">
        <f t="shared" si="154"/>
        <v>0</v>
      </c>
      <c r="N1140" s="9" t="str">
        <f t="shared" si="155"/>
        <v/>
      </c>
      <c r="O1140" s="9" t="str">
        <f t="shared" si="156"/>
        <v/>
      </c>
      <c r="P1140" s="9" t="str">
        <f t="shared" si="157"/>
        <v/>
      </c>
      <c r="R1140" s="9">
        <v>1132</v>
      </c>
      <c r="T1140" s="9" t="str">
        <f t="shared" si="158"/>
        <v/>
      </c>
      <c r="V1140" s="9" t="str">
        <f t="shared" si="159"/>
        <v/>
      </c>
      <c r="X1140" s="9" t="str">
        <f>IF(COUNTIF('Required Materials'!$BE$4:$CH$43, $B1140)&gt;0, $B1140, "")</f>
        <v/>
      </c>
      <c r="Y1140" s="9" t="str">
        <f t="shared" si="160"/>
        <v/>
      </c>
      <c r="Z1140" s="9" t="str">
        <f t="shared" si="161"/>
        <v/>
      </c>
    </row>
    <row r="1141" spans="1:26" x14ac:dyDescent="0.25">
      <c r="A1141" s="24"/>
      <c r="B1141" s="135"/>
      <c r="C1141" s="136"/>
      <c r="D1141" s="137"/>
      <c r="E1141" s="138"/>
      <c r="F1141" s="139"/>
      <c r="G1141" s="140"/>
      <c r="H1141" s="141"/>
      <c r="I1141" s="118"/>
      <c r="J1141" s="150" t="str">
        <f t="shared" si="153"/>
        <v/>
      </c>
      <c r="K1141" s="24"/>
      <c r="M1141" s="11" t="b">
        <f t="shared" si="154"/>
        <v>0</v>
      </c>
      <c r="N1141" s="9" t="str">
        <f t="shared" si="155"/>
        <v/>
      </c>
      <c r="O1141" s="9" t="str">
        <f t="shared" si="156"/>
        <v/>
      </c>
      <c r="P1141" s="9" t="str">
        <f t="shared" si="157"/>
        <v/>
      </c>
      <c r="R1141" s="9">
        <v>1133</v>
      </c>
      <c r="T1141" s="9" t="str">
        <f t="shared" si="158"/>
        <v/>
      </c>
      <c r="V1141" s="9" t="str">
        <f t="shared" si="159"/>
        <v/>
      </c>
      <c r="X1141" s="9" t="str">
        <f>IF(COUNTIF('Required Materials'!$BE$4:$CH$43, $B1141)&gt;0, $B1141, "")</f>
        <v/>
      </c>
      <c r="Y1141" s="9" t="str">
        <f t="shared" si="160"/>
        <v/>
      </c>
      <c r="Z1141" s="9" t="str">
        <f t="shared" si="161"/>
        <v/>
      </c>
    </row>
    <row r="1142" spans="1:26" x14ac:dyDescent="0.25">
      <c r="A1142" s="24"/>
      <c r="B1142" s="135"/>
      <c r="C1142" s="136"/>
      <c r="D1142" s="137"/>
      <c r="E1142" s="138"/>
      <c r="F1142" s="139"/>
      <c r="G1142" s="140"/>
      <c r="H1142" s="141"/>
      <c r="I1142" s="118"/>
      <c r="J1142" s="150" t="str">
        <f t="shared" si="153"/>
        <v/>
      </c>
      <c r="K1142" s="24"/>
      <c r="M1142" s="11" t="b">
        <f t="shared" si="154"/>
        <v>0</v>
      </c>
      <c r="N1142" s="9" t="str">
        <f t="shared" si="155"/>
        <v/>
      </c>
      <c r="O1142" s="9" t="str">
        <f t="shared" si="156"/>
        <v/>
      </c>
      <c r="P1142" s="9" t="str">
        <f t="shared" si="157"/>
        <v/>
      </c>
      <c r="R1142" s="9">
        <v>1134</v>
      </c>
      <c r="T1142" s="9" t="str">
        <f t="shared" si="158"/>
        <v/>
      </c>
      <c r="V1142" s="9" t="str">
        <f t="shared" si="159"/>
        <v/>
      </c>
      <c r="X1142" s="9" t="str">
        <f>IF(COUNTIF('Required Materials'!$BE$4:$CH$43, $B1142)&gt;0, $B1142, "")</f>
        <v/>
      </c>
      <c r="Y1142" s="9" t="str">
        <f t="shared" si="160"/>
        <v/>
      </c>
      <c r="Z1142" s="9" t="str">
        <f t="shared" si="161"/>
        <v/>
      </c>
    </row>
    <row r="1143" spans="1:26" x14ac:dyDescent="0.25">
      <c r="A1143" s="24"/>
      <c r="B1143" s="135"/>
      <c r="C1143" s="136"/>
      <c r="D1143" s="137"/>
      <c r="E1143" s="138"/>
      <c r="F1143" s="139"/>
      <c r="G1143" s="140"/>
      <c r="H1143" s="141"/>
      <c r="I1143" s="118"/>
      <c r="J1143" s="150" t="str">
        <f t="shared" si="153"/>
        <v/>
      </c>
      <c r="K1143" s="24"/>
      <c r="M1143" s="11" t="b">
        <f t="shared" si="154"/>
        <v>0</v>
      </c>
      <c r="N1143" s="9" t="str">
        <f t="shared" si="155"/>
        <v/>
      </c>
      <c r="O1143" s="9" t="str">
        <f t="shared" si="156"/>
        <v/>
      </c>
      <c r="P1143" s="9" t="str">
        <f t="shared" si="157"/>
        <v/>
      </c>
      <c r="R1143" s="9">
        <v>1135</v>
      </c>
      <c r="T1143" s="9" t="str">
        <f t="shared" si="158"/>
        <v/>
      </c>
      <c r="V1143" s="9" t="str">
        <f t="shared" si="159"/>
        <v/>
      </c>
      <c r="X1143" s="9" t="str">
        <f>IF(COUNTIF('Required Materials'!$BE$4:$CH$43, $B1143)&gt;0, $B1143, "")</f>
        <v/>
      </c>
      <c r="Y1143" s="9" t="str">
        <f t="shared" si="160"/>
        <v/>
      </c>
      <c r="Z1143" s="9" t="str">
        <f t="shared" si="161"/>
        <v/>
      </c>
    </row>
    <row r="1144" spans="1:26" x14ac:dyDescent="0.25">
      <c r="A1144" s="24"/>
      <c r="B1144" s="135"/>
      <c r="C1144" s="136"/>
      <c r="D1144" s="137"/>
      <c r="E1144" s="138"/>
      <c r="F1144" s="139"/>
      <c r="G1144" s="140"/>
      <c r="H1144" s="141"/>
      <c r="I1144" s="118"/>
      <c r="J1144" s="150" t="str">
        <f t="shared" si="153"/>
        <v/>
      </c>
      <c r="K1144" s="24"/>
      <c r="M1144" s="11" t="b">
        <f t="shared" si="154"/>
        <v>0</v>
      </c>
      <c r="N1144" s="9" t="str">
        <f t="shared" si="155"/>
        <v/>
      </c>
      <c r="O1144" s="9" t="str">
        <f t="shared" si="156"/>
        <v/>
      </c>
      <c r="P1144" s="9" t="str">
        <f t="shared" si="157"/>
        <v/>
      </c>
      <c r="R1144" s="9">
        <v>1136</v>
      </c>
      <c r="T1144" s="9" t="str">
        <f t="shared" si="158"/>
        <v/>
      </c>
      <c r="V1144" s="9" t="str">
        <f t="shared" si="159"/>
        <v/>
      </c>
      <c r="X1144" s="9" t="str">
        <f>IF(COUNTIF('Required Materials'!$BE$4:$CH$43, $B1144)&gt;0, $B1144, "")</f>
        <v/>
      </c>
      <c r="Y1144" s="9" t="str">
        <f t="shared" si="160"/>
        <v/>
      </c>
      <c r="Z1144" s="9" t="str">
        <f t="shared" si="161"/>
        <v/>
      </c>
    </row>
    <row r="1145" spans="1:26" x14ac:dyDescent="0.25">
      <c r="A1145" s="24"/>
      <c r="B1145" s="135"/>
      <c r="C1145" s="136"/>
      <c r="D1145" s="137"/>
      <c r="E1145" s="138"/>
      <c r="F1145" s="139"/>
      <c r="G1145" s="140"/>
      <c r="H1145" s="141"/>
      <c r="I1145" s="118"/>
      <c r="J1145" s="150" t="str">
        <f t="shared" si="153"/>
        <v/>
      </c>
      <c r="K1145" s="24"/>
      <c r="M1145" s="11" t="b">
        <f t="shared" si="154"/>
        <v>0</v>
      </c>
      <c r="N1145" s="9" t="str">
        <f t="shared" si="155"/>
        <v/>
      </c>
      <c r="O1145" s="9" t="str">
        <f t="shared" si="156"/>
        <v/>
      </c>
      <c r="P1145" s="9" t="str">
        <f t="shared" si="157"/>
        <v/>
      </c>
      <c r="R1145" s="9">
        <v>1137</v>
      </c>
      <c r="T1145" s="9" t="str">
        <f t="shared" si="158"/>
        <v/>
      </c>
      <c r="V1145" s="9" t="str">
        <f t="shared" si="159"/>
        <v/>
      </c>
      <c r="X1145" s="9" t="str">
        <f>IF(COUNTIF('Required Materials'!$BE$4:$CH$43, $B1145)&gt;0, $B1145, "")</f>
        <v/>
      </c>
      <c r="Y1145" s="9" t="str">
        <f t="shared" si="160"/>
        <v/>
      </c>
      <c r="Z1145" s="9" t="str">
        <f t="shared" si="161"/>
        <v/>
      </c>
    </row>
    <row r="1146" spans="1:26" x14ac:dyDescent="0.25">
      <c r="A1146" s="24"/>
      <c r="B1146" s="135"/>
      <c r="C1146" s="136"/>
      <c r="D1146" s="137"/>
      <c r="E1146" s="138"/>
      <c r="F1146" s="139"/>
      <c r="G1146" s="140"/>
      <c r="H1146" s="141"/>
      <c r="I1146" s="118"/>
      <c r="J1146" s="150" t="str">
        <f t="shared" si="153"/>
        <v/>
      </c>
      <c r="K1146" s="24"/>
      <c r="M1146" s="11" t="b">
        <f t="shared" si="154"/>
        <v>0</v>
      </c>
      <c r="N1146" s="9" t="str">
        <f t="shared" si="155"/>
        <v/>
      </c>
      <c r="O1146" s="9" t="str">
        <f t="shared" si="156"/>
        <v/>
      </c>
      <c r="P1146" s="9" t="str">
        <f t="shared" si="157"/>
        <v/>
      </c>
      <c r="R1146" s="9">
        <v>1138</v>
      </c>
      <c r="T1146" s="9" t="str">
        <f t="shared" si="158"/>
        <v/>
      </c>
      <c r="V1146" s="9" t="str">
        <f t="shared" si="159"/>
        <v/>
      </c>
      <c r="X1146" s="9" t="str">
        <f>IF(COUNTIF('Required Materials'!$BE$4:$CH$43, $B1146)&gt;0, $B1146, "")</f>
        <v/>
      </c>
      <c r="Y1146" s="9" t="str">
        <f t="shared" si="160"/>
        <v/>
      </c>
      <c r="Z1146" s="9" t="str">
        <f t="shared" si="161"/>
        <v/>
      </c>
    </row>
    <row r="1147" spans="1:26" x14ac:dyDescent="0.25">
      <c r="A1147" s="24"/>
      <c r="B1147" s="135"/>
      <c r="C1147" s="136"/>
      <c r="D1147" s="137"/>
      <c r="E1147" s="138"/>
      <c r="F1147" s="139"/>
      <c r="G1147" s="140"/>
      <c r="H1147" s="141"/>
      <c r="I1147" s="118"/>
      <c r="J1147" s="150" t="str">
        <f t="shared" si="153"/>
        <v/>
      </c>
      <c r="K1147" s="24"/>
      <c r="M1147" s="11" t="b">
        <f t="shared" si="154"/>
        <v>0</v>
      </c>
      <c r="N1147" s="9" t="str">
        <f t="shared" si="155"/>
        <v/>
      </c>
      <c r="O1147" s="9" t="str">
        <f t="shared" si="156"/>
        <v/>
      </c>
      <c r="P1147" s="9" t="str">
        <f t="shared" si="157"/>
        <v/>
      </c>
      <c r="R1147" s="9">
        <v>1139</v>
      </c>
      <c r="T1147" s="9" t="str">
        <f t="shared" si="158"/>
        <v/>
      </c>
      <c r="V1147" s="9" t="str">
        <f t="shared" si="159"/>
        <v/>
      </c>
      <c r="X1147" s="9" t="str">
        <f>IF(COUNTIF('Required Materials'!$BE$4:$CH$43, $B1147)&gt;0, $B1147, "")</f>
        <v/>
      </c>
      <c r="Y1147" s="9" t="str">
        <f t="shared" si="160"/>
        <v/>
      </c>
      <c r="Z1147" s="9" t="str">
        <f t="shared" si="161"/>
        <v/>
      </c>
    </row>
    <row r="1148" spans="1:26" x14ac:dyDescent="0.25">
      <c r="A1148" s="24"/>
      <c r="B1148" s="135"/>
      <c r="C1148" s="136"/>
      <c r="D1148" s="137"/>
      <c r="E1148" s="138"/>
      <c r="F1148" s="139"/>
      <c r="G1148" s="140"/>
      <c r="H1148" s="141"/>
      <c r="I1148" s="118"/>
      <c r="J1148" s="150" t="str">
        <f t="shared" si="153"/>
        <v/>
      </c>
      <c r="K1148" s="24"/>
      <c r="M1148" s="11" t="b">
        <f t="shared" si="154"/>
        <v>0</v>
      </c>
      <c r="N1148" s="9" t="str">
        <f t="shared" si="155"/>
        <v/>
      </c>
      <c r="O1148" s="9" t="str">
        <f t="shared" si="156"/>
        <v/>
      </c>
      <c r="P1148" s="9" t="str">
        <f t="shared" si="157"/>
        <v/>
      </c>
      <c r="R1148" s="9">
        <v>1140</v>
      </c>
      <c r="T1148" s="9" t="str">
        <f t="shared" si="158"/>
        <v/>
      </c>
      <c r="V1148" s="9" t="str">
        <f t="shared" si="159"/>
        <v/>
      </c>
      <c r="X1148" s="9" t="str">
        <f>IF(COUNTIF('Required Materials'!$BE$4:$CH$43, $B1148)&gt;0, $B1148, "")</f>
        <v/>
      </c>
      <c r="Y1148" s="9" t="str">
        <f t="shared" si="160"/>
        <v/>
      </c>
      <c r="Z1148" s="9" t="str">
        <f t="shared" si="161"/>
        <v/>
      </c>
    </row>
    <row r="1149" spans="1:26" x14ac:dyDescent="0.25">
      <c r="A1149" s="24"/>
      <c r="B1149" s="135"/>
      <c r="C1149" s="136"/>
      <c r="D1149" s="137"/>
      <c r="E1149" s="138"/>
      <c r="F1149" s="139"/>
      <c r="G1149" s="140"/>
      <c r="H1149" s="141"/>
      <c r="I1149" s="118"/>
      <c r="J1149" s="150" t="str">
        <f t="shared" si="153"/>
        <v/>
      </c>
      <c r="K1149" s="24"/>
      <c r="M1149" s="11" t="b">
        <f t="shared" si="154"/>
        <v>0</v>
      </c>
      <c r="N1149" s="9" t="str">
        <f t="shared" si="155"/>
        <v/>
      </c>
      <c r="O1149" s="9" t="str">
        <f t="shared" si="156"/>
        <v/>
      </c>
      <c r="P1149" s="9" t="str">
        <f t="shared" si="157"/>
        <v/>
      </c>
      <c r="R1149" s="9">
        <v>1141</v>
      </c>
      <c r="T1149" s="9" t="str">
        <f t="shared" si="158"/>
        <v/>
      </c>
      <c r="V1149" s="9" t="str">
        <f t="shared" si="159"/>
        <v/>
      </c>
      <c r="X1149" s="9" t="str">
        <f>IF(COUNTIF('Required Materials'!$BE$4:$CH$43, $B1149)&gt;0, $B1149, "")</f>
        <v/>
      </c>
      <c r="Y1149" s="9" t="str">
        <f t="shared" si="160"/>
        <v/>
      </c>
      <c r="Z1149" s="9" t="str">
        <f t="shared" si="161"/>
        <v/>
      </c>
    </row>
    <row r="1150" spans="1:26" x14ac:dyDescent="0.25">
      <c r="A1150" s="24"/>
      <c r="B1150" s="135"/>
      <c r="C1150" s="136"/>
      <c r="D1150" s="137"/>
      <c r="E1150" s="138"/>
      <c r="F1150" s="139"/>
      <c r="G1150" s="140"/>
      <c r="H1150" s="141"/>
      <c r="I1150" s="118"/>
      <c r="J1150" s="150" t="str">
        <f t="shared" si="153"/>
        <v/>
      </c>
      <c r="K1150" s="24"/>
      <c r="M1150" s="11" t="b">
        <f t="shared" si="154"/>
        <v>0</v>
      </c>
      <c r="N1150" s="9" t="str">
        <f t="shared" si="155"/>
        <v/>
      </c>
      <c r="O1150" s="9" t="str">
        <f t="shared" si="156"/>
        <v/>
      </c>
      <c r="P1150" s="9" t="str">
        <f t="shared" si="157"/>
        <v/>
      </c>
      <c r="R1150" s="9">
        <v>1142</v>
      </c>
      <c r="T1150" s="9" t="str">
        <f t="shared" si="158"/>
        <v/>
      </c>
      <c r="V1150" s="9" t="str">
        <f t="shared" si="159"/>
        <v/>
      </c>
      <c r="X1150" s="9" t="str">
        <f>IF(COUNTIF('Required Materials'!$BE$4:$CH$43, $B1150)&gt;0, $B1150, "")</f>
        <v/>
      </c>
      <c r="Y1150" s="9" t="str">
        <f t="shared" si="160"/>
        <v/>
      </c>
      <c r="Z1150" s="9" t="str">
        <f t="shared" si="161"/>
        <v/>
      </c>
    </row>
    <row r="1151" spans="1:26" x14ac:dyDescent="0.25">
      <c r="A1151" s="24"/>
      <c r="B1151" s="135"/>
      <c r="C1151" s="136"/>
      <c r="D1151" s="137"/>
      <c r="E1151" s="138"/>
      <c r="F1151" s="139"/>
      <c r="G1151" s="140"/>
      <c r="H1151" s="141"/>
      <c r="I1151" s="118"/>
      <c r="J1151" s="150" t="str">
        <f t="shared" si="153"/>
        <v/>
      </c>
      <c r="K1151" s="24"/>
      <c r="M1151" s="11" t="b">
        <f t="shared" si="154"/>
        <v>0</v>
      </c>
      <c r="N1151" s="9" t="str">
        <f t="shared" si="155"/>
        <v/>
      </c>
      <c r="O1151" s="9" t="str">
        <f t="shared" si="156"/>
        <v/>
      </c>
      <c r="P1151" s="9" t="str">
        <f t="shared" si="157"/>
        <v/>
      </c>
      <c r="R1151" s="9">
        <v>1143</v>
      </c>
      <c r="T1151" s="9" t="str">
        <f t="shared" si="158"/>
        <v/>
      </c>
      <c r="V1151" s="9" t="str">
        <f t="shared" si="159"/>
        <v/>
      </c>
      <c r="X1151" s="9" t="str">
        <f>IF(COUNTIF('Required Materials'!$BE$4:$CH$43, $B1151)&gt;0, $B1151, "")</f>
        <v/>
      </c>
      <c r="Y1151" s="9" t="str">
        <f t="shared" si="160"/>
        <v/>
      </c>
      <c r="Z1151" s="9" t="str">
        <f t="shared" si="161"/>
        <v/>
      </c>
    </row>
    <row r="1152" spans="1:26" x14ac:dyDescent="0.25">
      <c r="A1152" s="24"/>
      <c r="B1152" s="135"/>
      <c r="C1152" s="136"/>
      <c r="D1152" s="137"/>
      <c r="E1152" s="138"/>
      <c r="F1152" s="139"/>
      <c r="G1152" s="140"/>
      <c r="H1152" s="141"/>
      <c r="I1152" s="118"/>
      <c r="J1152" s="150" t="str">
        <f t="shared" si="153"/>
        <v/>
      </c>
      <c r="K1152" s="24"/>
      <c r="M1152" s="11" t="b">
        <f t="shared" si="154"/>
        <v>0</v>
      </c>
      <c r="N1152" s="9" t="str">
        <f t="shared" si="155"/>
        <v/>
      </c>
      <c r="O1152" s="9" t="str">
        <f t="shared" si="156"/>
        <v/>
      </c>
      <c r="P1152" s="9" t="str">
        <f t="shared" si="157"/>
        <v/>
      </c>
      <c r="R1152" s="9">
        <v>1144</v>
      </c>
      <c r="T1152" s="9" t="str">
        <f t="shared" si="158"/>
        <v/>
      </c>
      <c r="V1152" s="9" t="str">
        <f t="shared" si="159"/>
        <v/>
      </c>
      <c r="X1152" s="9" t="str">
        <f>IF(COUNTIF('Required Materials'!$BE$4:$CH$43, $B1152)&gt;0, $B1152, "")</f>
        <v/>
      </c>
      <c r="Y1152" s="9" t="str">
        <f t="shared" si="160"/>
        <v/>
      </c>
      <c r="Z1152" s="9" t="str">
        <f t="shared" si="161"/>
        <v/>
      </c>
    </row>
    <row r="1153" spans="1:26" x14ac:dyDescent="0.25">
      <c r="A1153" s="24"/>
      <c r="B1153" s="135"/>
      <c r="C1153" s="136"/>
      <c r="D1153" s="137"/>
      <c r="E1153" s="138"/>
      <c r="F1153" s="139"/>
      <c r="G1153" s="140"/>
      <c r="H1153" s="141"/>
      <c r="I1153" s="118"/>
      <c r="J1153" s="150" t="str">
        <f t="shared" si="153"/>
        <v/>
      </c>
      <c r="K1153" s="24"/>
      <c r="M1153" s="11" t="b">
        <f t="shared" si="154"/>
        <v>0</v>
      </c>
      <c r="N1153" s="9" t="str">
        <f t="shared" si="155"/>
        <v/>
      </c>
      <c r="O1153" s="9" t="str">
        <f t="shared" si="156"/>
        <v/>
      </c>
      <c r="P1153" s="9" t="str">
        <f t="shared" si="157"/>
        <v/>
      </c>
      <c r="R1153" s="9">
        <v>1145</v>
      </c>
      <c r="T1153" s="9" t="str">
        <f t="shared" si="158"/>
        <v/>
      </c>
      <c r="V1153" s="9" t="str">
        <f t="shared" si="159"/>
        <v/>
      </c>
      <c r="X1153" s="9" t="str">
        <f>IF(COUNTIF('Required Materials'!$BE$4:$CH$43, $B1153)&gt;0, $B1153, "")</f>
        <v/>
      </c>
      <c r="Y1153" s="9" t="str">
        <f t="shared" si="160"/>
        <v/>
      </c>
      <c r="Z1153" s="9" t="str">
        <f t="shared" si="161"/>
        <v/>
      </c>
    </row>
    <row r="1154" spans="1:26" x14ac:dyDescent="0.25">
      <c r="A1154" s="24"/>
      <c r="B1154" s="135"/>
      <c r="C1154" s="136"/>
      <c r="D1154" s="137"/>
      <c r="E1154" s="138"/>
      <c r="F1154" s="139"/>
      <c r="G1154" s="140"/>
      <c r="H1154" s="141"/>
      <c r="I1154" s="118"/>
      <c r="J1154" s="150" t="str">
        <f t="shared" si="153"/>
        <v/>
      </c>
      <c r="K1154" s="24"/>
      <c r="M1154" s="11" t="b">
        <f t="shared" si="154"/>
        <v>0</v>
      </c>
      <c r="N1154" s="9" t="str">
        <f t="shared" si="155"/>
        <v/>
      </c>
      <c r="O1154" s="9" t="str">
        <f t="shared" si="156"/>
        <v/>
      </c>
      <c r="P1154" s="9" t="str">
        <f t="shared" si="157"/>
        <v/>
      </c>
      <c r="R1154" s="9">
        <v>1146</v>
      </c>
      <c r="T1154" s="9" t="str">
        <f t="shared" si="158"/>
        <v/>
      </c>
      <c r="V1154" s="9" t="str">
        <f t="shared" si="159"/>
        <v/>
      </c>
      <c r="X1154" s="9" t="str">
        <f>IF(COUNTIF('Required Materials'!$BE$4:$CH$43, $B1154)&gt;0, $B1154, "")</f>
        <v/>
      </c>
      <c r="Y1154" s="9" t="str">
        <f t="shared" si="160"/>
        <v/>
      </c>
      <c r="Z1154" s="9" t="str">
        <f t="shared" si="161"/>
        <v/>
      </c>
    </row>
    <row r="1155" spans="1:26" x14ac:dyDescent="0.25">
      <c r="A1155" s="24"/>
      <c r="B1155" s="135"/>
      <c r="C1155" s="136"/>
      <c r="D1155" s="137"/>
      <c r="E1155" s="138"/>
      <c r="F1155" s="139"/>
      <c r="G1155" s="140"/>
      <c r="H1155" s="141"/>
      <c r="I1155" s="118"/>
      <c r="J1155" s="150" t="str">
        <f t="shared" si="153"/>
        <v/>
      </c>
      <c r="K1155" s="24"/>
      <c r="M1155" s="11" t="b">
        <f t="shared" si="154"/>
        <v>0</v>
      </c>
      <c r="N1155" s="9" t="str">
        <f t="shared" si="155"/>
        <v/>
      </c>
      <c r="O1155" s="9" t="str">
        <f t="shared" si="156"/>
        <v/>
      </c>
      <c r="P1155" s="9" t="str">
        <f t="shared" si="157"/>
        <v/>
      </c>
      <c r="R1155" s="9">
        <v>1147</v>
      </c>
      <c r="T1155" s="9" t="str">
        <f t="shared" si="158"/>
        <v/>
      </c>
      <c r="V1155" s="9" t="str">
        <f t="shared" si="159"/>
        <v/>
      </c>
      <c r="X1155" s="9" t="str">
        <f>IF(COUNTIF('Required Materials'!$BE$4:$CH$43, $B1155)&gt;0, $B1155, "")</f>
        <v/>
      </c>
      <c r="Y1155" s="9" t="str">
        <f t="shared" si="160"/>
        <v/>
      </c>
      <c r="Z1155" s="9" t="str">
        <f t="shared" si="161"/>
        <v/>
      </c>
    </row>
    <row r="1156" spans="1:26" x14ac:dyDescent="0.25">
      <c r="A1156" s="24"/>
      <c r="B1156" s="135"/>
      <c r="C1156" s="136"/>
      <c r="D1156" s="137"/>
      <c r="E1156" s="138"/>
      <c r="F1156" s="139"/>
      <c r="G1156" s="140"/>
      <c r="H1156" s="141"/>
      <c r="I1156" s="118"/>
      <c r="J1156" s="150" t="str">
        <f t="shared" si="153"/>
        <v/>
      </c>
      <c r="K1156" s="24"/>
      <c r="M1156" s="11" t="b">
        <f t="shared" si="154"/>
        <v>0</v>
      </c>
      <c r="N1156" s="9" t="str">
        <f t="shared" si="155"/>
        <v/>
      </c>
      <c r="O1156" s="9" t="str">
        <f t="shared" si="156"/>
        <v/>
      </c>
      <c r="P1156" s="9" t="str">
        <f t="shared" si="157"/>
        <v/>
      </c>
      <c r="R1156" s="9">
        <v>1148</v>
      </c>
      <c r="T1156" s="9" t="str">
        <f t="shared" si="158"/>
        <v/>
      </c>
      <c r="V1156" s="9" t="str">
        <f t="shared" si="159"/>
        <v/>
      </c>
      <c r="X1156" s="9" t="str">
        <f>IF(COUNTIF('Required Materials'!$BE$4:$CH$43, $B1156)&gt;0, $B1156, "")</f>
        <v/>
      </c>
      <c r="Y1156" s="9" t="str">
        <f t="shared" si="160"/>
        <v/>
      </c>
      <c r="Z1156" s="9" t="str">
        <f t="shared" si="161"/>
        <v/>
      </c>
    </row>
    <row r="1157" spans="1:26" x14ac:dyDescent="0.25">
      <c r="A1157" s="24"/>
      <c r="B1157" s="135"/>
      <c r="C1157" s="136"/>
      <c r="D1157" s="137"/>
      <c r="E1157" s="138"/>
      <c r="F1157" s="139"/>
      <c r="G1157" s="140"/>
      <c r="H1157" s="141"/>
      <c r="I1157" s="118"/>
      <c r="J1157" s="150" t="str">
        <f t="shared" si="153"/>
        <v/>
      </c>
      <c r="K1157" s="24"/>
      <c r="M1157" s="11" t="b">
        <f t="shared" si="154"/>
        <v>0</v>
      </c>
      <c r="N1157" s="9" t="str">
        <f t="shared" si="155"/>
        <v/>
      </c>
      <c r="O1157" s="9" t="str">
        <f t="shared" si="156"/>
        <v/>
      </c>
      <c r="P1157" s="9" t="str">
        <f t="shared" si="157"/>
        <v/>
      </c>
      <c r="R1157" s="9">
        <v>1149</v>
      </c>
      <c r="T1157" s="9" t="str">
        <f t="shared" si="158"/>
        <v/>
      </c>
      <c r="V1157" s="9" t="str">
        <f t="shared" si="159"/>
        <v/>
      </c>
      <c r="X1157" s="9" t="str">
        <f>IF(COUNTIF('Required Materials'!$BE$4:$CH$43, $B1157)&gt;0, $B1157, "")</f>
        <v/>
      </c>
      <c r="Y1157" s="9" t="str">
        <f t="shared" si="160"/>
        <v/>
      </c>
      <c r="Z1157" s="9" t="str">
        <f t="shared" si="161"/>
        <v/>
      </c>
    </row>
    <row r="1158" spans="1:26" x14ac:dyDescent="0.25">
      <c r="A1158" s="24"/>
      <c r="B1158" s="135"/>
      <c r="C1158" s="136"/>
      <c r="D1158" s="137"/>
      <c r="E1158" s="138"/>
      <c r="F1158" s="139"/>
      <c r="G1158" s="140"/>
      <c r="H1158" s="141"/>
      <c r="I1158" s="118"/>
      <c r="J1158" s="150" t="str">
        <f t="shared" si="153"/>
        <v/>
      </c>
      <c r="K1158" s="24"/>
      <c r="M1158" s="11" t="b">
        <f t="shared" si="154"/>
        <v>0</v>
      </c>
      <c r="N1158" s="9" t="str">
        <f t="shared" si="155"/>
        <v/>
      </c>
      <c r="O1158" s="9" t="str">
        <f t="shared" si="156"/>
        <v/>
      </c>
      <c r="P1158" s="9" t="str">
        <f t="shared" si="157"/>
        <v/>
      </c>
      <c r="R1158" s="9">
        <v>1150</v>
      </c>
      <c r="T1158" s="9" t="str">
        <f t="shared" si="158"/>
        <v/>
      </c>
      <c r="V1158" s="9" t="str">
        <f t="shared" si="159"/>
        <v/>
      </c>
      <c r="X1158" s="9" t="str">
        <f>IF(COUNTIF('Required Materials'!$BE$4:$CH$43, $B1158)&gt;0, $B1158, "")</f>
        <v/>
      </c>
      <c r="Y1158" s="9" t="str">
        <f t="shared" si="160"/>
        <v/>
      </c>
      <c r="Z1158" s="9" t="str">
        <f t="shared" si="161"/>
        <v/>
      </c>
    </row>
    <row r="1159" spans="1:26" x14ac:dyDescent="0.25">
      <c r="A1159" s="24"/>
      <c r="B1159" s="135"/>
      <c r="C1159" s="136"/>
      <c r="D1159" s="137"/>
      <c r="E1159" s="138"/>
      <c r="F1159" s="139"/>
      <c r="G1159" s="140"/>
      <c r="H1159" s="141"/>
      <c r="I1159" s="118"/>
      <c r="J1159" s="150" t="str">
        <f t="shared" si="153"/>
        <v/>
      </c>
      <c r="K1159" s="24"/>
      <c r="M1159" s="11" t="b">
        <f t="shared" si="154"/>
        <v>0</v>
      </c>
      <c r="N1159" s="9" t="str">
        <f t="shared" si="155"/>
        <v/>
      </c>
      <c r="O1159" s="9" t="str">
        <f t="shared" si="156"/>
        <v/>
      </c>
      <c r="P1159" s="9" t="str">
        <f t="shared" si="157"/>
        <v/>
      </c>
      <c r="R1159" s="9">
        <v>1151</v>
      </c>
      <c r="T1159" s="9" t="str">
        <f t="shared" si="158"/>
        <v/>
      </c>
      <c r="V1159" s="9" t="str">
        <f t="shared" si="159"/>
        <v/>
      </c>
      <c r="X1159" s="9" t="str">
        <f>IF(COUNTIF('Required Materials'!$BE$4:$CH$43, $B1159)&gt;0, $B1159, "")</f>
        <v/>
      </c>
      <c r="Y1159" s="9" t="str">
        <f t="shared" si="160"/>
        <v/>
      </c>
      <c r="Z1159" s="9" t="str">
        <f t="shared" si="161"/>
        <v/>
      </c>
    </row>
    <row r="1160" spans="1:26" x14ac:dyDescent="0.25">
      <c r="A1160" s="24"/>
      <c r="B1160" s="135"/>
      <c r="C1160" s="136"/>
      <c r="D1160" s="137"/>
      <c r="E1160" s="138"/>
      <c r="F1160" s="139"/>
      <c r="G1160" s="140"/>
      <c r="H1160" s="141"/>
      <c r="I1160" s="118"/>
      <c r="J1160" s="150" t="str">
        <f t="shared" si="153"/>
        <v/>
      </c>
      <c r="K1160" s="24"/>
      <c r="M1160" s="11" t="b">
        <f t="shared" si="154"/>
        <v>0</v>
      </c>
      <c r="N1160" s="9" t="str">
        <f t="shared" si="155"/>
        <v/>
      </c>
      <c r="O1160" s="9" t="str">
        <f t="shared" si="156"/>
        <v/>
      </c>
      <c r="P1160" s="9" t="str">
        <f t="shared" si="157"/>
        <v/>
      </c>
      <c r="R1160" s="9">
        <v>1152</v>
      </c>
      <c r="T1160" s="9" t="str">
        <f t="shared" si="158"/>
        <v/>
      </c>
      <c r="V1160" s="9" t="str">
        <f t="shared" si="159"/>
        <v/>
      </c>
      <c r="X1160" s="9" t="str">
        <f>IF(COUNTIF('Required Materials'!$BE$4:$CH$43, $B1160)&gt;0, $B1160, "")</f>
        <v/>
      </c>
      <c r="Y1160" s="9" t="str">
        <f t="shared" si="160"/>
        <v/>
      </c>
      <c r="Z1160" s="9" t="str">
        <f t="shared" si="161"/>
        <v/>
      </c>
    </row>
    <row r="1161" spans="1:26" x14ac:dyDescent="0.25">
      <c r="A1161" s="24"/>
      <c r="B1161" s="135"/>
      <c r="C1161" s="136"/>
      <c r="D1161" s="137"/>
      <c r="E1161" s="138"/>
      <c r="F1161" s="139"/>
      <c r="G1161" s="140"/>
      <c r="H1161" s="141"/>
      <c r="I1161" s="118"/>
      <c r="J1161" s="150" t="str">
        <f t="shared" ref="J1161:J1224" si="162">IF(COUNTIF($B$9:$B$2508, B1161)&gt;1, $M$2, IF(M1161=TRUE, $M$3, ""))</f>
        <v/>
      </c>
      <c r="K1161" s="24"/>
      <c r="M1161" s="11" t="b">
        <f t="shared" si="154"/>
        <v>0</v>
      </c>
      <c r="N1161" s="9" t="str">
        <f t="shared" si="155"/>
        <v/>
      </c>
      <c r="O1161" s="9" t="str">
        <f t="shared" si="156"/>
        <v/>
      </c>
      <c r="P1161" s="9" t="str">
        <f t="shared" si="157"/>
        <v/>
      </c>
      <c r="R1161" s="9">
        <v>1153</v>
      </c>
      <c r="T1161" s="9" t="str">
        <f t="shared" si="158"/>
        <v/>
      </c>
      <c r="V1161" s="9" t="str">
        <f t="shared" si="159"/>
        <v/>
      </c>
      <c r="X1161" s="9" t="str">
        <f>IF(COUNTIF('Required Materials'!$BE$4:$CH$43, $B1161)&gt;0, $B1161, "")</f>
        <v/>
      </c>
      <c r="Y1161" s="9" t="str">
        <f t="shared" si="160"/>
        <v/>
      </c>
      <c r="Z1161" s="9" t="str">
        <f t="shared" si="161"/>
        <v/>
      </c>
    </row>
    <row r="1162" spans="1:26" x14ac:dyDescent="0.25">
      <c r="A1162" s="24"/>
      <c r="B1162" s="135"/>
      <c r="C1162" s="136"/>
      <c r="D1162" s="137"/>
      <c r="E1162" s="138"/>
      <c r="F1162" s="139"/>
      <c r="G1162" s="140"/>
      <c r="H1162" s="141"/>
      <c r="I1162" s="118"/>
      <c r="J1162" s="150" t="str">
        <f t="shared" si="162"/>
        <v/>
      </c>
      <c r="K1162" s="24"/>
      <c r="M1162" s="11" t="b">
        <f t="shared" ref="M1162:M1225" si="163">IF(AND(COUNTIF(C1162:H1162, "")&lt;6, B1162=""), TRUE, FALSE)</f>
        <v>0</v>
      </c>
      <c r="N1162" s="9" t="str">
        <f t="shared" ref="N1162:N1225" si="164">IF(B1162="", "", COUNTIF($O$9:$O$2508, "&lt;"&amp;O1162))</f>
        <v/>
      </c>
      <c r="O1162" s="9" t="str">
        <f t="shared" ref="O1162:O1225" si="165">IF(B1162="", "", IF(ISNUMBER(B1162)=TRUE, CONCATENATE("A", B1162), B1162))</f>
        <v/>
      </c>
      <c r="P1162" s="9" t="str">
        <f t="shared" ref="P1162:P1225" si="166">IF(N1162="", "", RANK(N1162, $N$9:$N$2508, 1))</f>
        <v/>
      </c>
      <c r="R1162" s="9">
        <v>1154</v>
      </c>
      <c r="T1162" s="9" t="str">
        <f t="shared" ref="T1162:T1225" si="167">IF(P1162="", "", IFERROR(INDEX($B$9:$B$2508, MATCH(R1162, $P$9:$P$2508, 0)), ""))</f>
        <v/>
      </c>
      <c r="V1162" s="9" t="str">
        <f t="shared" ref="V1162:V1225" si="168">IF(B1162="", "", IF(D1162=$M$5, "A", "P"))</f>
        <v/>
      </c>
      <c r="X1162" s="9" t="str">
        <f>IF(COUNTIF('Required Materials'!$BE$4:$CH$43, $B1162)&gt;0, $B1162, "")</f>
        <v/>
      </c>
      <c r="Y1162" s="9" t="str">
        <f t="shared" ref="Y1162:Y1225" si="169">IF(X1162="", "", IFERROR(INDEX($R$9:$R$2508, MATCH(X1162, $T$9:$T$2508, 0)), ""))</f>
        <v/>
      </c>
      <c r="Z1162" s="9" t="str">
        <f t="shared" ref="Z1162:Z1225" si="170">IF(Y1162="", "", RANK($Y1162, $Y$9:$Y$2508, 1))</f>
        <v/>
      </c>
    </row>
    <row r="1163" spans="1:26" x14ac:dyDescent="0.25">
      <c r="A1163" s="24"/>
      <c r="B1163" s="135"/>
      <c r="C1163" s="136"/>
      <c r="D1163" s="137"/>
      <c r="E1163" s="138"/>
      <c r="F1163" s="139"/>
      <c r="G1163" s="140"/>
      <c r="H1163" s="141"/>
      <c r="I1163" s="118"/>
      <c r="J1163" s="150" t="str">
        <f t="shared" si="162"/>
        <v/>
      </c>
      <c r="K1163" s="24"/>
      <c r="M1163" s="11" t="b">
        <f t="shared" si="163"/>
        <v>0</v>
      </c>
      <c r="N1163" s="9" t="str">
        <f t="shared" si="164"/>
        <v/>
      </c>
      <c r="O1163" s="9" t="str">
        <f t="shared" si="165"/>
        <v/>
      </c>
      <c r="P1163" s="9" t="str">
        <f t="shared" si="166"/>
        <v/>
      </c>
      <c r="R1163" s="9">
        <v>1155</v>
      </c>
      <c r="T1163" s="9" t="str">
        <f t="shared" si="167"/>
        <v/>
      </c>
      <c r="V1163" s="9" t="str">
        <f t="shared" si="168"/>
        <v/>
      </c>
      <c r="X1163" s="9" t="str">
        <f>IF(COUNTIF('Required Materials'!$BE$4:$CH$43, $B1163)&gt;0, $B1163, "")</f>
        <v/>
      </c>
      <c r="Y1163" s="9" t="str">
        <f t="shared" si="169"/>
        <v/>
      </c>
      <c r="Z1163" s="9" t="str">
        <f t="shared" si="170"/>
        <v/>
      </c>
    </row>
    <row r="1164" spans="1:26" x14ac:dyDescent="0.25">
      <c r="A1164" s="24"/>
      <c r="B1164" s="135"/>
      <c r="C1164" s="136"/>
      <c r="D1164" s="137"/>
      <c r="E1164" s="138"/>
      <c r="F1164" s="139"/>
      <c r="G1164" s="140"/>
      <c r="H1164" s="141"/>
      <c r="I1164" s="118"/>
      <c r="J1164" s="150" t="str">
        <f t="shared" si="162"/>
        <v/>
      </c>
      <c r="K1164" s="24"/>
      <c r="M1164" s="11" t="b">
        <f t="shared" si="163"/>
        <v>0</v>
      </c>
      <c r="N1164" s="9" t="str">
        <f t="shared" si="164"/>
        <v/>
      </c>
      <c r="O1164" s="9" t="str">
        <f t="shared" si="165"/>
        <v/>
      </c>
      <c r="P1164" s="9" t="str">
        <f t="shared" si="166"/>
        <v/>
      </c>
      <c r="R1164" s="9">
        <v>1156</v>
      </c>
      <c r="T1164" s="9" t="str">
        <f t="shared" si="167"/>
        <v/>
      </c>
      <c r="V1164" s="9" t="str">
        <f t="shared" si="168"/>
        <v/>
      </c>
      <c r="X1164" s="9" t="str">
        <f>IF(COUNTIF('Required Materials'!$BE$4:$CH$43, $B1164)&gt;0, $B1164, "")</f>
        <v/>
      </c>
      <c r="Y1164" s="9" t="str">
        <f t="shared" si="169"/>
        <v/>
      </c>
      <c r="Z1164" s="9" t="str">
        <f t="shared" si="170"/>
        <v/>
      </c>
    </row>
    <row r="1165" spans="1:26" x14ac:dyDescent="0.25">
      <c r="A1165" s="24"/>
      <c r="B1165" s="135"/>
      <c r="C1165" s="136"/>
      <c r="D1165" s="137"/>
      <c r="E1165" s="138"/>
      <c r="F1165" s="139"/>
      <c r="G1165" s="140"/>
      <c r="H1165" s="141"/>
      <c r="I1165" s="118"/>
      <c r="J1165" s="150" t="str">
        <f t="shared" si="162"/>
        <v/>
      </c>
      <c r="K1165" s="24"/>
      <c r="M1165" s="11" t="b">
        <f t="shared" si="163"/>
        <v>0</v>
      </c>
      <c r="N1165" s="9" t="str">
        <f t="shared" si="164"/>
        <v/>
      </c>
      <c r="O1165" s="9" t="str">
        <f t="shared" si="165"/>
        <v/>
      </c>
      <c r="P1165" s="9" t="str">
        <f t="shared" si="166"/>
        <v/>
      </c>
      <c r="R1165" s="9">
        <v>1157</v>
      </c>
      <c r="T1165" s="9" t="str">
        <f t="shared" si="167"/>
        <v/>
      </c>
      <c r="V1165" s="9" t="str">
        <f t="shared" si="168"/>
        <v/>
      </c>
      <c r="X1165" s="9" t="str">
        <f>IF(COUNTIF('Required Materials'!$BE$4:$CH$43, $B1165)&gt;0, $B1165, "")</f>
        <v/>
      </c>
      <c r="Y1165" s="9" t="str">
        <f t="shared" si="169"/>
        <v/>
      </c>
      <c r="Z1165" s="9" t="str">
        <f t="shared" si="170"/>
        <v/>
      </c>
    </row>
    <row r="1166" spans="1:26" x14ac:dyDescent="0.25">
      <c r="A1166" s="24"/>
      <c r="B1166" s="135"/>
      <c r="C1166" s="136"/>
      <c r="D1166" s="137"/>
      <c r="E1166" s="138"/>
      <c r="F1166" s="139"/>
      <c r="G1166" s="140"/>
      <c r="H1166" s="141"/>
      <c r="I1166" s="118"/>
      <c r="J1166" s="150" t="str">
        <f t="shared" si="162"/>
        <v/>
      </c>
      <c r="K1166" s="24"/>
      <c r="M1166" s="11" t="b">
        <f t="shared" si="163"/>
        <v>0</v>
      </c>
      <c r="N1166" s="9" t="str">
        <f t="shared" si="164"/>
        <v/>
      </c>
      <c r="O1166" s="9" t="str">
        <f t="shared" si="165"/>
        <v/>
      </c>
      <c r="P1166" s="9" t="str">
        <f t="shared" si="166"/>
        <v/>
      </c>
      <c r="R1166" s="9">
        <v>1158</v>
      </c>
      <c r="T1166" s="9" t="str">
        <f t="shared" si="167"/>
        <v/>
      </c>
      <c r="V1166" s="9" t="str">
        <f t="shared" si="168"/>
        <v/>
      </c>
      <c r="X1166" s="9" t="str">
        <f>IF(COUNTIF('Required Materials'!$BE$4:$CH$43, $B1166)&gt;0, $B1166, "")</f>
        <v/>
      </c>
      <c r="Y1166" s="9" t="str">
        <f t="shared" si="169"/>
        <v/>
      </c>
      <c r="Z1166" s="9" t="str">
        <f t="shared" si="170"/>
        <v/>
      </c>
    </row>
    <row r="1167" spans="1:26" x14ac:dyDescent="0.25">
      <c r="A1167" s="24"/>
      <c r="B1167" s="135"/>
      <c r="C1167" s="136"/>
      <c r="D1167" s="137"/>
      <c r="E1167" s="138"/>
      <c r="F1167" s="139"/>
      <c r="G1167" s="140"/>
      <c r="H1167" s="141"/>
      <c r="I1167" s="118"/>
      <c r="J1167" s="150" t="str">
        <f t="shared" si="162"/>
        <v/>
      </c>
      <c r="K1167" s="24"/>
      <c r="M1167" s="11" t="b">
        <f t="shared" si="163"/>
        <v>0</v>
      </c>
      <c r="N1167" s="9" t="str">
        <f t="shared" si="164"/>
        <v/>
      </c>
      <c r="O1167" s="9" t="str">
        <f t="shared" si="165"/>
        <v/>
      </c>
      <c r="P1167" s="9" t="str">
        <f t="shared" si="166"/>
        <v/>
      </c>
      <c r="R1167" s="9">
        <v>1159</v>
      </c>
      <c r="T1167" s="9" t="str">
        <f t="shared" si="167"/>
        <v/>
      </c>
      <c r="V1167" s="9" t="str">
        <f t="shared" si="168"/>
        <v/>
      </c>
      <c r="X1167" s="9" t="str">
        <f>IF(COUNTIF('Required Materials'!$BE$4:$CH$43, $B1167)&gt;0, $B1167, "")</f>
        <v/>
      </c>
      <c r="Y1167" s="9" t="str">
        <f t="shared" si="169"/>
        <v/>
      </c>
      <c r="Z1167" s="9" t="str">
        <f t="shared" si="170"/>
        <v/>
      </c>
    </row>
    <row r="1168" spans="1:26" x14ac:dyDescent="0.25">
      <c r="A1168" s="24"/>
      <c r="B1168" s="135"/>
      <c r="C1168" s="136"/>
      <c r="D1168" s="137"/>
      <c r="E1168" s="138"/>
      <c r="F1168" s="139"/>
      <c r="G1168" s="140"/>
      <c r="H1168" s="141"/>
      <c r="I1168" s="118"/>
      <c r="J1168" s="150" t="str">
        <f t="shared" si="162"/>
        <v/>
      </c>
      <c r="K1168" s="24"/>
      <c r="M1168" s="11" t="b">
        <f t="shared" si="163"/>
        <v>0</v>
      </c>
      <c r="N1168" s="9" t="str">
        <f t="shared" si="164"/>
        <v/>
      </c>
      <c r="O1168" s="9" t="str">
        <f t="shared" si="165"/>
        <v/>
      </c>
      <c r="P1168" s="9" t="str">
        <f t="shared" si="166"/>
        <v/>
      </c>
      <c r="R1168" s="9">
        <v>1160</v>
      </c>
      <c r="T1168" s="9" t="str">
        <f t="shared" si="167"/>
        <v/>
      </c>
      <c r="V1168" s="9" t="str">
        <f t="shared" si="168"/>
        <v/>
      </c>
      <c r="X1168" s="9" t="str">
        <f>IF(COUNTIF('Required Materials'!$BE$4:$CH$43, $B1168)&gt;0, $B1168, "")</f>
        <v/>
      </c>
      <c r="Y1168" s="9" t="str">
        <f t="shared" si="169"/>
        <v/>
      </c>
      <c r="Z1168" s="9" t="str">
        <f t="shared" si="170"/>
        <v/>
      </c>
    </row>
    <row r="1169" spans="1:26" x14ac:dyDescent="0.25">
      <c r="A1169" s="24"/>
      <c r="B1169" s="135"/>
      <c r="C1169" s="136"/>
      <c r="D1169" s="137"/>
      <c r="E1169" s="138"/>
      <c r="F1169" s="139"/>
      <c r="G1169" s="140"/>
      <c r="H1169" s="141"/>
      <c r="I1169" s="118"/>
      <c r="J1169" s="150" t="str">
        <f t="shared" si="162"/>
        <v/>
      </c>
      <c r="K1169" s="24"/>
      <c r="M1169" s="11" t="b">
        <f t="shared" si="163"/>
        <v>0</v>
      </c>
      <c r="N1169" s="9" t="str">
        <f t="shared" si="164"/>
        <v/>
      </c>
      <c r="O1169" s="9" t="str">
        <f t="shared" si="165"/>
        <v/>
      </c>
      <c r="P1169" s="9" t="str">
        <f t="shared" si="166"/>
        <v/>
      </c>
      <c r="R1169" s="9">
        <v>1161</v>
      </c>
      <c r="T1169" s="9" t="str">
        <f t="shared" si="167"/>
        <v/>
      </c>
      <c r="V1169" s="9" t="str">
        <f t="shared" si="168"/>
        <v/>
      </c>
      <c r="X1169" s="9" t="str">
        <f>IF(COUNTIF('Required Materials'!$BE$4:$CH$43, $B1169)&gt;0, $B1169, "")</f>
        <v/>
      </c>
      <c r="Y1169" s="9" t="str">
        <f t="shared" si="169"/>
        <v/>
      </c>
      <c r="Z1169" s="9" t="str">
        <f t="shared" si="170"/>
        <v/>
      </c>
    </row>
    <row r="1170" spans="1:26" x14ac:dyDescent="0.25">
      <c r="A1170" s="24"/>
      <c r="B1170" s="135"/>
      <c r="C1170" s="136"/>
      <c r="D1170" s="137"/>
      <c r="E1170" s="138"/>
      <c r="F1170" s="139"/>
      <c r="G1170" s="140"/>
      <c r="H1170" s="141"/>
      <c r="I1170" s="118"/>
      <c r="J1170" s="150" t="str">
        <f t="shared" si="162"/>
        <v/>
      </c>
      <c r="K1170" s="24"/>
      <c r="M1170" s="11" t="b">
        <f t="shared" si="163"/>
        <v>0</v>
      </c>
      <c r="N1170" s="9" t="str">
        <f t="shared" si="164"/>
        <v/>
      </c>
      <c r="O1170" s="9" t="str">
        <f t="shared" si="165"/>
        <v/>
      </c>
      <c r="P1170" s="9" t="str">
        <f t="shared" si="166"/>
        <v/>
      </c>
      <c r="R1170" s="9">
        <v>1162</v>
      </c>
      <c r="T1170" s="9" t="str">
        <f t="shared" si="167"/>
        <v/>
      </c>
      <c r="V1170" s="9" t="str">
        <f t="shared" si="168"/>
        <v/>
      </c>
      <c r="X1170" s="9" t="str">
        <f>IF(COUNTIF('Required Materials'!$BE$4:$CH$43, $B1170)&gt;0, $B1170, "")</f>
        <v/>
      </c>
      <c r="Y1170" s="9" t="str">
        <f t="shared" si="169"/>
        <v/>
      </c>
      <c r="Z1170" s="9" t="str">
        <f t="shared" si="170"/>
        <v/>
      </c>
    </row>
    <row r="1171" spans="1:26" x14ac:dyDescent="0.25">
      <c r="A1171" s="24"/>
      <c r="B1171" s="135"/>
      <c r="C1171" s="136"/>
      <c r="D1171" s="137"/>
      <c r="E1171" s="138"/>
      <c r="F1171" s="139"/>
      <c r="G1171" s="140"/>
      <c r="H1171" s="141"/>
      <c r="I1171" s="118"/>
      <c r="J1171" s="150" t="str">
        <f t="shared" si="162"/>
        <v/>
      </c>
      <c r="K1171" s="24"/>
      <c r="M1171" s="11" t="b">
        <f t="shared" si="163"/>
        <v>0</v>
      </c>
      <c r="N1171" s="9" t="str">
        <f t="shared" si="164"/>
        <v/>
      </c>
      <c r="O1171" s="9" t="str">
        <f t="shared" si="165"/>
        <v/>
      </c>
      <c r="P1171" s="9" t="str">
        <f t="shared" si="166"/>
        <v/>
      </c>
      <c r="R1171" s="9">
        <v>1163</v>
      </c>
      <c r="T1171" s="9" t="str">
        <f t="shared" si="167"/>
        <v/>
      </c>
      <c r="V1171" s="9" t="str">
        <f t="shared" si="168"/>
        <v/>
      </c>
      <c r="X1171" s="9" t="str">
        <f>IF(COUNTIF('Required Materials'!$BE$4:$CH$43, $B1171)&gt;0, $B1171, "")</f>
        <v/>
      </c>
      <c r="Y1171" s="9" t="str">
        <f t="shared" si="169"/>
        <v/>
      </c>
      <c r="Z1171" s="9" t="str">
        <f t="shared" si="170"/>
        <v/>
      </c>
    </row>
    <row r="1172" spans="1:26" x14ac:dyDescent="0.25">
      <c r="A1172" s="24"/>
      <c r="B1172" s="135"/>
      <c r="C1172" s="136"/>
      <c r="D1172" s="137"/>
      <c r="E1172" s="138"/>
      <c r="F1172" s="139"/>
      <c r="G1172" s="140"/>
      <c r="H1172" s="141"/>
      <c r="I1172" s="118"/>
      <c r="J1172" s="150" t="str">
        <f t="shared" si="162"/>
        <v/>
      </c>
      <c r="K1172" s="24"/>
      <c r="M1172" s="11" t="b">
        <f t="shared" si="163"/>
        <v>0</v>
      </c>
      <c r="N1172" s="9" t="str">
        <f t="shared" si="164"/>
        <v/>
      </c>
      <c r="O1172" s="9" t="str">
        <f t="shared" si="165"/>
        <v/>
      </c>
      <c r="P1172" s="9" t="str">
        <f t="shared" si="166"/>
        <v/>
      </c>
      <c r="R1172" s="9">
        <v>1164</v>
      </c>
      <c r="T1172" s="9" t="str">
        <f t="shared" si="167"/>
        <v/>
      </c>
      <c r="V1172" s="9" t="str">
        <f t="shared" si="168"/>
        <v/>
      </c>
      <c r="X1172" s="9" t="str">
        <f>IF(COUNTIF('Required Materials'!$BE$4:$CH$43, $B1172)&gt;0, $B1172, "")</f>
        <v/>
      </c>
      <c r="Y1172" s="9" t="str">
        <f t="shared" si="169"/>
        <v/>
      </c>
      <c r="Z1172" s="9" t="str">
        <f t="shared" si="170"/>
        <v/>
      </c>
    </row>
    <row r="1173" spans="1:26" x14ac:dyDescent="0.25">
      <c r="A1173" s="24"/>
      <c r="B1173" s="135"/>
      <c r="C1173" s="136"/>
      <c r="D1173" s="137"/>
      <c r="E1173" s="138"/>
      <c r="F1173" s="139"/>
      <c r="G1173" s="140"/>
      <c r="H1173" s="141"/>
      <c r="I1173" s="118"/>
      <c r="J1173" s="150" t="str">
        <f t="shared" si="162"/>
        <v/>
      </c>
      <c r="K1173" s="24"/>
      <c r="M1173" s="11" t="b">
        <f t="shared" si="163"/>
        <v>0</v>
      </c>
      <c r="N1173" s="9" t="str">
        <f t="shared" si="164"/>
        <v/>
      </c>
      <c r="O1173" s="9" t="str">
        <f t="shared" si="165"/>
        <v/>
      </c>
      <c r="P1173" s="9" t="str">
        <f t="shared" si="166"/>
        <v/>
      </c>
      <c r="R1173" s="9">
        <v>1165</v>
      </c>
      <c r="T1173" s="9" t="str">
        <f t="shared" si="167"/>
        <v/>
      </c>
      <c r="V1173" s="9" t="str">
        <f t="shared" si="168"/>
        <v/>
      </c>
      <c r="X1173" s="9" t="str">
        <f>IF(COUNTIF('Required Materials'!$BE$4:$CH$43, $B1173)&gt;0, $B1173, "")</f>
        <v/>
      </c>
      <c r="Y1173" s="9" t="str">
        <f t="shared" si="169"/>
        <v/>
      </c>
      <c r="Z1173" s="9" t="str">
        <f t="shared" si="170"/>
        <v/>
      </c>
    </row>
    <row r="1174" spans="1:26" x14ac:dyDescent="0.25">
      <c r="A1174" s="24"/>
      <c r="B1174" s="135"/>
      <c r="C1174" s="136"/>
      <c r="D1174" s="137"/>
      <c r="E1174" s="138"/>
      <c r="F1174" s="139"/>
      <c r="G1174" s="140"/>
      <c r="H1174" s="141"/>
      <c r="I1174" s="118"/>
      <c r="J1174" s="150" t="str">
        <f t="shared" si="162"/>
        <v/>
      </c>
      <c r="K1174" s="24"/>
      <c r="M1174" s="11" t="b">
        <f t="shared" si="163"/>
        <v>0</v>
      </c>
      <c r="N1174" s="9" t="str">
        <f t="shared" si="164"/>
        <v/>
      </c>
      <c r="O1174" s="9" t="str">
        <f t="shared" si="165"/>
        <v/>
      </c>
      <c r="P1174" s="9" t="str">
        <f t="shared" si="166"/>
        <v/>
      </c>
      <c r="R1174" s="9">
        <v>1166</v>
      </c>
      <c r="T1174" s="9" t="str">
        <f t="shared" si="167"/>
        <v/>
      </c>
      <c r="V1174" s="9" t="str">
        <f t="shared" si="168"/>
        <v/>
      </c>
      <c r="X1174" s="9" t="str">
        <f>IF(COUNTIF('Required Materials'!$BE$4:$CH$43, $B1174)&gt;0, $B1174, "")</f>
        <v/>
      </c>
      <c r="Y1174" s="9" t="str">
        <f t="shared" si="169"/>
        <v/>
      </c>
      <c r="Z1174" s="9" t="str">
        <f t="shared" si="170"/>
        <v/>
      </c>
    </row>
    <row r="1175" spans="1:26" x14ac:dyDescent="0.25">
      <c r="A1175" s="24"/>
      <c r="B1175" s="135"/>
      <c r="C1175" s="136"/>
      <c r="D1175" s="137"/>
      <c r="E1175" s="138"/>
      <c r="F1175" s="139"/>
      <c r="G1175" s="140"/>
      <c r="H1175" s="141"/>
      <c r="I1175" s="118"/>
      <c r="J1175" s="150" t="str">
        <f t="shared" si="162"/>
        <v/>
      </c>
      <c r="K1175" s="24"/>
      <c r="M1175" s="11" t="b">
        <f t="shared" si="163"/>
        <v>0</v>
      </c>
      <c r="N1175" s="9" t="str">
        <f t="shared" si="164"/>
        <v/>
      </c>
      <c r="O1175" s="9" t="str">
        <f t="shared" si="165"/>
        <v/>
      </c>
      <c r="P1175" s="9" t="str">
        <f t="shared" si="166"/>
        <v/>
      </c>
      <c r="R1175" s="9">
        <v>1167</v>
      </c>
      <c r="T1175" s="9" t="str">
        <f t="shared" si="167"/>
        <v/>
      </c>
      <c r="V1175" s="9" t="str">
        <f t="shared" si="168"/>
        <v/>
      </c>
      <c r="X1175" s="9" t="str">
        <f>IF(COUNTIF('Required Materials'!$BE$4:$CH$43, $B1175)&gt;0, $B1175, "")</f>
        <v/>
      </c>
      <c r="Y1175" s="9" t="str">
        <f t="shared" si="169"/>
        <v/>
      </c>
      <c r="Z1175" s="9" t="str">
        <f t="shared" si="170"/>
        <v/>
      </c>
    </row>
    <row r="1176" spans="1:26" x14ac:dyDescent="0.25">
      <c r="A1176" s="24"/>
      <c r="B1176" s="135"/>
      <c r="C1176" s="136"/>
      <c r="D1176" s="137"/>
      <c r="E1176" s="138"/>
      <c r="F1176" s="139"/>
      <c r="G1176" s="140"/>
      <c r="H1176" s="141"/>
      <c r="I1176" s="118"/>
      <c r="J1176" s="150" t="str">
        <f t="shared" si="162"/>
        <v/>
      </c>
      <c r="K1176" s="24"/>
      <c r="M1176" s="11" t="b">
        <f t="shared" si="163"/>
        <v>0</v>
      </c>
      <c r="N1176" s="9" t="str">
        <f t="shared" si="164"/>
        <v/>
      </c>
      <c r="O1176" s="9" t="str">
        <f t="shared" si="165"/>
        <v/>
      </c>
      <c r="P1176" s="9" t="str">
        <f t="shared" si="166"/>
        <v/>
      </c>
      <c r="R1176" s="9">
        <v>1168</v>
      </c>
      <c r="T1176" s="9" t="str">
        <f t="shared" si="167"/>
        <v/>
      </c>
      <c r="V1176" s="9" t="str">
        <f t="shared" si="168"/>
        <v/>
      </c>
      <c r="X1176" s="9" t="str">
        <f>IF(COUNTIF('Required Materials'!$BE$4:$CH$43, $B1176)&gt;0, $B1176, "")</f>
        <v/>
      </c>
      <c r="Y1176" s="9" t="str">
        <f t="shared" si="169"/>
        <v/>
      </c>
      <c r="Z1176" s="9" t="str">
        <f t="shared" si="170"/>
        <v/>
      </c>
    </row>
    <row r="1177" spans="1:26" x14ac:dyDescent="0.25">
      <c r="A1177" s="24"/>
      <c r="B1177" s="135"/>
      <c r="C1177" s="136"/>
      <c r="D1177" s="137"/>
      <c r="E1177" s="138"/>
      <c r="F1177" s="139"/>
      <c r="G1177" s="140"/>
      <c r="H1177" s="141"/>
      <c r="I1177" s="118"/>
      <c r="J1177" s="150" t="str">
        <f t="shared" si="162"/>
        <v/>
      </c>
      <c r="K1177" s="24"/>
      <c r="M1177" s="11" t="b">
        <f t="shared" si="163"/>
        <v>0</v>
      </c>
      <c r="N1177" s="9" t="str">
        <f t="shared" si="164"/>
        <v/>
      </c>
      <c r="O1177" s="9" t="str">
        <f t="shared" si="165"/>
        <v/>
      </c>
      <c r="P1177" s="9" t="str">
        <f t="shared" si="166"/>
        <v/>
      </c>
      <c r="R1177" s="9">
        <v>1169</v>
      </c>
      <c r="T1177" s="9" t="str">
        <f t="shared" si="167"/>
        <v/>
      </c>
      <c r="V1177" s="9" t="str">
        <f t="shared" si="168"/>
        <v/>
      </c>
      <c r="X1177" s="9" t="str">
        <f>IF(COUNTIF('Required Materials'!$BE$4:$CH$43, $B1177)&gt;0, $B1177, "")</f>
        <v/>
      </c>
      <c r="Y1177" s="9" t="str">
        <f t="shared" si="169"/>
        <v/>
      </c>
      <c r="Z1177" s="9" t="str">
        <f t="shared" si="170"/>
        <v/>
      </c>
    </row>
    <row r="1178" spans="1:26" x14ac:dyDescent="0.25">
      <c r="A1178" s="24"/>
      <c r="B1178" s="135"/>
      <c r="C1178" s="136"/>
      <c r="D1178" s="137"/>
      <c r="E1178" s="138"/>
      <c r="F1178" s="139"/>
      <c r="G1178" s="140"/>
      <c r="H1178" s="141"/>
      <c r="I1178" s="118"/>
      <c r="J1178" s="150" t="str">
        <f t="shared" si="162"/>
        <v/>
      </c>
      <c r="K1178" s="24"/>
      <c r="M1178" s="11" t="b">
        <f t="shared" si="163"/>
        <v>0</v>
      </c>
      <c r="N1178" s="9" t="str">
        <f t="shared" si="164"/>
        <v/>
      </c>
      <c r="O1178" s="9" t="str">
        <f t="shared" si="165"/>
        <v/>
      </c>
      <c r="P1178" s="9" t="str">
        <f t="shared" si="166"/>
        <v/>
      </c>
      <c r="R1178" s="9">
        <v>1170</v>
      </c>
      <c r="T1178" s="9" t="str">
        <f t="shared" si="167"/>
        <v/>
      </c>
      <c r="V1178" s="9" t="str">
        <f t="shared" si="168"/>
        <v/>
      </c>
      <c r="X1178" s="9" t="str">
        <f>IF(COUNTIF('Required Materials'!$BE$4:$CH$43, $B1178)&gt;0, $B1178, "")</f>
        <v/>
      </c>
      <c r="Y1178" s="9" t="str">
        <f t="shared" si="169"/>
        <v/>
      </c>
      <c r="Z1178" s="9" t="str">
        <f t="shared" si="170"/>
        <v/>
      </c>
    </row>
    <row r="1179" spans="1:26" x14ac:dyDescent="0.25">
      <c r="A1179" s="24"/>
      <c r="B1179" s="135"/>
      <c r="C1179" s="136"/>
      <c r="D1179" s="137"/>
      <c r="E1179" s="138"/>
      <c r="F1179" s="139"/>
      <c r="G1179" s="140"/>
      <c r="H1179" s="141"/>
      <c r="I1179" s="118"/>
      <c r="J1179" s="150" t="str">
        <f t="shared" si="162"/>
        <v/>
      </c>
      <c r="K1179" s="24"/>
      <c r="M1179" s="11" t="b">
        <f t="shared" si="163"/>
        <v>0</v>
      </c>
      <c r="N1179" s="9" t="str">
        <f t="shared" si="164"/>
        <v/>
      </c>
      <c r="O1179" s="9" t="str">
        <f t="shared" si="165"/>
        <v/>
      </c>
      <c r="P1179" s="9" t="str">
        <f t="shared" si="166"/>
        <v/>
      </c>
      <c r="R1179" s="9">
        <v>1171</v>
      </c>
      <c r="T1179" s="9" t="str">
        <f t="shared" si="167"/>
        <v/>
      </c>
      <c r="V1179" s="9" t="str">
        <f t="shared" si="168"/>
        <v/>
      </c>
      <c r="X1179" s="9" t="str">
        <f>IF(COUNTIF('Required Materials'!$BE$4:$CH$43, $B1179)&gt;0, $B1179, "")</f>
        <v/>
      </c>
      <c r="Y1179" s="9" t="str">
        <f t="shared" si="169"/>
        <v/>
      </c>
      <c r="Z1179" s="9" t="str">
        <f t="shared" si="170"/>
        <v/>
      </c>
    </row>
    <row r="1180" spans="1:26" x14ac:dyDescent="0.25">
      <c r="A1180" s="24"/>
      <c r="B1180" s="135"/>
      <c r="C1180" s="136"/>
      <c r="D1180" s="137"/>
      <c r="E1180" s="138"/>
      <c r="F1180" s="139"/>
      <c r="G1180" s="140"/>
      <c r="H1180" s="141"/>
      <c r="I1180" s="118"/>
      <c r="J1180" s="150" t="str">
        <f t="shared" si="162"/>
        <v/>
      </c>
      <c r="K1180" s="24"/>
      <c r="M1180" s="11" t="b">
        <f t="shared" si="163"/>
        <v>0</v>
      </c>
      <c r="N1180" s="9" t="str">
        <f t="shared" si="164"/>
        <v/>
      </c>
      <c r="O1180" s="9" t="str">
        <f t="shared" si="165"/>
        <v/>
      </c>
      <c r="P1180" s="9" t="str">
        <f t="shared" si="166"/>
        <v/>
      </c>
      <c r="R1180" s="9">
        <v>1172</v>
      </c>
      <c r="T1180" s="9" t="str">
        <f t="shared" si="167"/>
        <v/>
      </c>
      <c r="V1180" s="9" t="str">
        <f t="shared" si="168"/>
        <v/>
      </c>
      <c r="X1180" s="9" t="str">
        <f>IF(COUNTIF('Required Materials'!$BE$4:$CH$43, $B1180)&gt;0, $B1180, "")</f>
        <v/>
      </c>
      <c r="Y1180" s="9" t="str">
        <f t="shared" si="169"/>
        <v/>
      </c>
      <c r="Z1180" s="9" t="str">
        <f t="shared" si="170"/>
        <v/>
      </c>
    </row>
    <row r="1181" spans="1:26" x14ac:dyDescent="0.25">
      <c r="A1181" s="24"/>
      <c r="B1181" s="135"/>
      <c r="C1181" s="136"/>
      <c r="D1181" s="137"/>
      <c r="E1181" s="138"/>
      <c r="F1181" s="139"/>
      <c r="G1181" s="140"/>
      <c r="H1181" s="141"/>
      <c r="I1181" s="118"/>
      <c r="J1181" s="150" t="str">
        <f t="shared" si="162"/>
        <v/>
      </c>
      <c r="K1181" s="24"/>
      <c r="M1181" s="11" t="b">
        <f t="shared" si="163"/>
        <v>0</v>
      </c>
      <c r="N1181" s="9" t="str">
        <f t="shared" si="164"/>
        <v/>
      </c>
      <c r="O1181" s="9" t="str">
        <f t="shared" si="165"/>
        <v/>
      </c>
      <c r="P1181" s="9" t="str">
        <f t="shared" si="166"/>
        <v/>
      </c>
      <c r="R1181" s="9">
        <v>1173</v>
      </c>
      <c r="T1181" s="9" t="str">
        <f t="shared" si="167"/>
        <v/>
      </c>
      <c r="V1181" s="9" t="str">
        <f t="shared" si="168"/>
        <v/>
      </c>
      <c r="X1181" s="9" t="str">
        <f>IF(COUNTIF('Required Materials'!$BE$4:$CH$43, $B1181)&gt;0, $B1181, "")</f>
        <v/>
      </c>
      <c r="Y1181" s="9" t="str">
        <f t="shared" si="169"/>
        <v/>
      </c>
      <c r="Z1181" s="9" t="str">
        <f t="shared" si="170"/>
        <v/>
      </c>
    </row>
    <row r="1182" spans="1:26" x14ac:dyDescent="0.25">
      <c r="A1182" s="24"/>
      <c r="B1182" s="135"/>
      <c r="C1182" s="136"/>
      <c r="D1182" s="137"/>
      <c r="E1182" s="138"/>
      <c r="F1182" s="139"/>
      <c r="G1182" s="140"/>
      <c r="H1182" s="141"/>
      <c r="I1182" s="118"/>
      <c r="J1182" s="150" t="str">
        <f t="shared" si="162"/>
        <v/>
      </c>
      <c r="K1182" s="24"/>
      <c r="M1182" s="11" t="b">
        <f t="shared" si="163"/>
        <v>0</v>
      </c>
      <c r="N1182" s="9" t="str">
        <f t="shared" si="164"/>
        <v/>
      </c>
      <c r="O1182" s="9" t="str">
        <f t="shared" si="165"/>
        <v/>
      </c>
      <c r="P1182" s="9" t="str">
        <f t="shared" si="166"/>
        <v/>
      </c>
      <c r="R1182" s="9">
        <v>1174</v>
      </c>
      <c r="T1182" s="9" t="str">
        <f t="shared" si="167"/>
        <v/>
      </c>
      <c r="V1182" s="9" t="str">
        <f t="shared" si="168"/>
        <v/>
      </c>
      <c r="X1182" s="9" t="str">
        <f>IF(COUNTIF('Required Materials'!$BE$4:$CH$43, $B1182)&gt;0, $B1182, "")</f>
        <v/>
      </c>
      <c r="Y1182" s="9" t="str">
        <f t="shared" si="169"/>
        <v/>
      </c>
      <c r="Z1182" s="9" t="str">
        <f t="shared" si="170"/>
        <v/>
      </c>
    </row>
    <row r="1183" spans="1:26" x14ac:dyDescent="0.25">
      <c r="A1183" s="24"/>
      <c r="B1183" s="135"/>
      <c r="C1183" s="136"/>
      <c r="D1183" s="137"/>
      <c r="E1183" s="138"/>
      <c r="F1183" s="139"/>
      <c r="G1183" s="140"/>
      <c r="H1183" s="141"/>
      <c r="I1183" s="118"/>
      <c r="J1183" s="150" t="str">
        <f t="shared" si="162"/>
        <v/>
      </c>
      <c r="K1183" s="24"/>
      <c r="M1183" s="11" t="b">
        <f t="shared" si="163"/>
        <v>0</v>
      </c>
      <c r="N1183" s="9" t="str">
        <f t="shared" si="164"/>
        <v/>
      </c>
      <c r="O1183" s="9" t="str">
        <f t="shared" si="165"/>
        <v/>
      </c>
      <c r="P1183" s="9" t="str">
        <f t="shared" si="166"/>
        <v/>
      </c>
      <c r="R1183" s="9">
        <v>1175</v>
      </c>
      <c r="T1183" s="9" t="str">
        <f t="shared" si="167"/>
        <v/>
      </c>
      <c r="V1183" s="9" t="str">
        <f t="shared" si="168"/>
        <v/>
      </c>
      <c r="X1183" s="9" t="str">
        <f>IF(COUNTIF('Required Materials'!$BE$4:$CH$43, $B1183)&gt;0, $B1183, "")</f>
        <v/>
      </c>
      <c r="Y1183" s="9" t="str">
        <f t="shared" si="169"/>
        <v/>
      </c>
      <c r="Z1183" s="9" t="str">
        <f t="shared" si="170"/>
        <v/>
      </c>
    </row>
    <row r="1184" spans="1:26" x14ac:dyDescent="0.25">
      <c r="A1184" s="24"/>
      <c r="B1184" s="135"/>
      <c r="C1184" s="136"/>
      <c r="D1184" s="137"/>
      <c r="E1184" s="138"/>
      <c r="F1184" s="139"/>
      <c r="G1184" s="140"/>
      <c r="H1184" s="141"/>
      <c r="I1184" s="118"/>
      <c r="J1184" s="150" t="str">
        <f t="shared" si="162"/>
        <v/>
      </c>
      <c r="K1184" s="24"/>
      <c r="M1184" s="11" t="b">
        <f t="shared" si="163"/>
        <v>0</v>
      </c>
      <c r="N1184" s="9" t="str">
        <f t="shared" si="164"/>
        <v/>
      </c>
      <c r="O1184" s="9" t="str">
        <f t="shared" si="165"/>
        <v/>
      </c>
      <c r="P1184" s="9" t="str">
        <f t="shared" si="166"/>
        <v/>
      </c>
      <c r="R1184" s="9">
        <v>1176</v>
      </c>
      <c r="T1184" s="9" t="str">
        <f t="shared" si="167"/>
        <v/>
      </c>
      <c r="V1184" s="9" t="str">
        <f t="shared" si="168"/>
        <v/>
      </c>
      <c r="X1184" s="9" t="str">
        <f>IF(COUNTIF('Required Materials'!$BE$4:$CH$43, $B1184)&gt;0, $B1184, "")</f>
        <v/>
      </c>
      <c r="Y1184" s="9" t="str">
        <f t="shared" si="169"/>
        <v/>
      </c>
      <c r="Z1184" s="9" t="str">
        <f t="shared" si="170"/>
        <v/>
      </c>
    </row>
    <row r="1185" spans="1:26" x14ac:dyDescent="0.25">
      <c r="A1185" s="24"/>
      <c r="B1185" s="135"/>
      <c r="C1185" s="136"/>
      <c r="D1185" s="137"/>
      <c r="E1185" s="138"/>
      <c r="F1185" s="139"/>
      <c r="G1185" s="140"/>
      <c r="H1185" s="141"/>
      <c r="I1185" s="118"/>
      <c r="J1185" s="150" t="str">
        <f t="shared" si="162"/>
        <v/>
      </c>
      <c r="K1185" s="24"/>
      <c r="M1185" s="11" t="b">
        <f t="shared" si="163"/>
        <v>0</v>
      </c>
      <c r="N1185" s="9" t="str">
        <f t="shared" si="164"/>
        <v/>
      </c>
      <c r="O1185" s="9" t="str">
        <f t="shared" si="165"/>
        <v/>
      </c>
      <c r="P1185" s="9" t="str">
        <f t="shared" si="166"/>
        <v/>
      </c>
      <c r="R1185" s="9">
        <v>1177</v>
      </c>
      <c r="T1185" s="9" t="str">
        <f t="shared" si="167"/>
        <v/>
      </c>
      <c r="V1185" s="9" t="str">
        <f t="shared" si="168"/>
        <v/>
      </c>
      <c r="X1185" s="9" t="str">
        <f>IF(COUNTIF('Required Materials'!$BE$4:$CH$43, $B1185)&gt;0, $B1185, "")</f>
        <v/>
      </c>
      <c r="Y1185" s="9" t="str">
        <f t="shared" si="169"/>
        <v/>
      </c>
      <c r="Z1185" s="9" t="str">
        <f t="shared" si="170"/>
        <v/>
      </c>
    </row>
    <row r="1186" spans="1:26" x14ac:dyDescent="0.25">
      <c r="A1186" s="24"/>
      <c r="B1186" s="135"/>
      <c r="C1186" s="136"/>
      <c r="D1186" s="137"/>
      <c r="E1186" s="138"/>
      <c r="F1186" s="139"/>
      <c r="G1186" s="140"/>
      <c r="H1186" s="141"/>
      <c r="I1186" s="118"/>
      <c r="J1186" s="150" t="str">
        <f t="shared" si="162"/>
        <v/>
      </c>
      <c r="K1186" s="24"/>
      <c r="M1186" s="11" t="b">
        <f t="shared" si="163"/>
        <v>0</v>
      </c>
      <c r="N1186" s="9" t="str">
        <f t="shared" si="164"/>
        <v/>
      </c>
      <c r="O1186" s="9" t="str">
        <f t="shared" si="165"/>
        <v/>
      </c>
      <c r="P1186" s="9" t="str">
        <f t="shared" si="166"/>
        <v/>
      </c>
      <c r="R1186" s="9">
        <v>1178</v>
      </c>
      <c r="T1186" s="9" t="str">
        <f t="shared" si="167"/>
        <v/>
      </c>
      <c r="V1186" s="9" t="str">
        <f t="shared" si="168"/>
        <v/>
      </c>
      <c r="X1186" s="9" t="str">
        <f>IF(COUNTIF('Required Materials'!$BE$4:$CH$43, $B1186)&gt;0, $B1186, "")</f>
        <v/>
      </c>
      <c r="Y1186" s="9" t="str">
        <f t="shared" si="169"/>
        <v/>
      </c>
      <c r="Z1186" s="9" t="str">
        <f t="shared" si="170"/>
        <v/>
      </c>
    </row>
    <row r="1187" spans="1:26" x14ac:dyDescent="0.25">
      <c r="A1187" s="24"/>
      <c r="B1187" s="135"/>
      <c r="C1187" s="136"/>
      <c r="D1187" s="137"/>
      <c r="E1187" s="138"/>
      <c r="F1187" s="139"/>
      <c r="G1187" s="140"/>
      <c r="H1187" s="141"/>
      <c r="I1187" s="118"/>
      <c r="J1187" s="150" t="str">
        <f t="shared" si="162"/>
        <v/>
      </c>
      <c r="K1187" s="24"/>
      <c r="M1187" s="11" t="b">
        <f t="shared" si="163"/>
        <v>0</v>
      </c>
      <c r="N1187" s="9" t="str">
        <f t="shared" si="164"/>
        <v/>
      </c>
      <c r="O1187" s="9" t="str">
        <f t="shared" si="165"/>
        <v/>
      </c>
      <c r="P1187" s="9" t="str">
        <f t="shared" si="166"/>
        <v/>
      </c>
      <c r="R1187" s="9">
        <v>1179</v>
      </c>
      <c r="T1187" s="9" t="str">
        <f t="shared" si="167"/>
        <v/>
      </c>
      <c r="V1187" s="9" t="str">
        <f t="shared" si="168"/>
        <v/>
      </c>
      <c r="X1187" s="9" t="str">
        <f>IF(COUNTIF('Required Materials'!$BE$4:$CH$43, $B1187)&gt;0, $B1187, "")</f>
        <v/>
      </c>
      <c r="Y1187" s="9" t="str">
        <f t="shared" si="169"/>
        <v/>
      </c>
      <c r="Z1187" s="9" t="str">
        <f t="shared" si="170"/>
        <v/>
      </c>
    </row>
    <row r="1188" spans="1:26" x14ac:dyDescent="0.25">
      <c r="A1188" s="24"/>
      <c r="B1188" s="135"/>
      <c r="C1188" s="136"/>
      <c r="D1188" s="137"/>
      <c r="E1188" s="138"/>
      <c r="F1188" s="139"/>
      <c r="G1188" s="140"/>
      <c r="H1188" s="141"/>
      <c r="I1188" s="118"/>
      <c r="J1188" s="150" t="str">
        <f t="shared" si="162"/>
        <v/>
      </c>
      <c r="K1188" s="24"/>
      <c r="M1188" s="11" t="b">
        <f t="shared" si="163"/>
        <v>0</v>
      </c>
      <c r="N1188" s="9" t="str">
        <f t="shared" si="164"/>
        <v/>
      </c>
      <c r="O1188" s="9" t="str">
        <f t="shared" si="165"/>
        <v/>
      </c>
      <c r="P1188" s="9" t="str">
        <f t="shared" si="166"/>
        <v/>
      </c>
      <c r="R1188" s="9">
        <v>1180</v>
      </c>
      <c r="T1188" s="9" t="str">
        <f t="shared" si="167"/>
        <v/>
      </c>
      <c r="V1188" s="9" t="str">
        <f t="shared" si="168"/>
        <v/>
      </c>
      <c r="X1188" s="9" t="str">
        <f>IF(COUNTIF('Required Materials'!$BE$4:$CH$43, $B1188)&gt;0, $B1188, "")</f>
        <v/>
      </c>
      <c r="Y1188" s="9" t="str">
        <f t="shared" si="169"/>
        <v/>
      </c>
      <c r="Z1188" s="9" t="str">
        <f t="shared" si="170"/>
        <v/>
      </c>
    </row>
    <row r="1189" spans="1:26" x14ac:dyDescent="0.25">
      <c r="A1189" s="24"/>
      <c r="B1189" s="135"/>
      <c r="C1189" s="136"/>
      <c r="D1189" s="137"/>
      <c r="E1189" s="138"/>
      <c r="F1189" s="139"/>
      <c r="G1189" s="140"/>
      <c r="H1189" s="141"/>
      <c r="I1189" s="118"/>
      <c r="J1189" s="150" t="str">
        <f t="shared" si="162"/>
        <v/>
      </c>
      <c r="K1189" s="24"/>
      <c r="M1189" s="11" t="b">
        <f t="shared" si="163"/>
        <v>0</v>
      </c>
      <c r="N1189" s="9" t="str">
        <f t="shared" si="164"/>
        <v/>
      </c>
      <c r="O1189" s="9" t="str">
        <f t="shared" si="165"/>
        <v/>
      </c>
      <c r="P1189" s="9" t="str">
        <f t="shared" si="166"/>
        <v/>
      </c>
      <c r="R1189" s="9">
        <v>1181</v>
      </c>
      <c r="T1189" s="9" t="str">
        <f t="shared" si="167"/>
        <v/>
      </c>
      <c r="V1189" s="9" t="str">
        <f t="shared" si="168"/>
        <v/>
      </c>
      <c r="X1189" s="9" t="str">
        <f>IF(COUNTIF('Required Materials'!$BE$4:$CH$43, $B1189)&gt;0, $B1189, "")</f>
        <v/>
      </c>
      <c r="Y1189" s="9" t="str">
        <f t="shared" si="169"/>
        <v/>
      </c>
      <c r="Z1189" s="9" t="str">
        <f t="shared" si="170"/>
        <v/>
      </c>
    </row>
    <row r="1190" spans="1:26" x14ac:dyDescent="0.25">
      <c r="A1190" s="24"/>
      <c r="B1190" s="135"/>
      <c r="C1190" s="136"/>
      <c r="D1190" s="137"/>
      <c r="E1190" s="138"/>
      <c r="F1190" s="139"/>
      <c r="G1190" s="140"/>
      <c r="H1190" s="141"/>
      <c r="I1190" s="118"/>
      <c r="J1190" s="150" t="str">
        <f t="shared" si="162"/>
        <v/>
      </c>
      <c r="K1190" s="24"/>
      <c r="M1190" s="11" t="b">
        <f t="shared" si="163"/>
        <v>0</v>
      </c>
      <c r="N1190" s="9" t="str">
        <f t="shared" si="164"/>
        <v/>
      </c>
      <c r="O1190" s="9" t="str">
        <f t="shared" si="165"/>
        <v/>
      </c>
      <c r="P1190" s="9" t="str">
        <f t="shared" si="166"/>
        <v/>
      </c>
      <c r="R1190" s="9">
        <v>1182</v>
      </c>
      <c r="T1190" s="9" t="str">
        <f t="shared" si="167"/>
        <v/>
      </c>
      <c r="V1190" s="9" t="str">
        <f t="shared" si="168"/>
        <v/>
      </c>
      <c r="X1190" s="9" t="str">
        <f>IF(COUNTIF('Required Materials'!$BE$4:$CH$43, $B1190)&gt;0, $B1190, "")</f>
        <v/>
      </c>
      <c r="Y1190" s="9" t="str">
        <f t="shared" si="169"/>
        <v/>
      </c>
      <c r="Z1190" s="9" t="str">
        <f t="shared" si="170"/>
        <v/>
      </c>
    </row>
    <row r="1191" spans="1:26" x14ac:dyDescent="0.25">
      <c r="A1191" s="24"/>
      <c r="B1191" s="135"/>
      <c r="C1191" s="136"/>
      <c r="D1191" s="137"/>
      <c r="E1191" s="138"/>
      <c r="F1191" s="139"/>
      <c r="G1191" s="140"/>
      <c r="H1191" s="141"/>
      <c r="I1191" s="118"/>
      <c r="J1191" s="150" t="str">
        <f t="shared" si="162"/>
        <v/>
      </c>
      <c r="K1191" s="24"/>
      <c r="M1191" s="11" t="b">
        <f t="shared" si="163"/>
        <v>0</v>
      </c>
      <c r="N1191" s="9" t="str">
        <f t="shared" si="164"/>
        <v/>
      </c>
      <c r="O1191" s="9" t="str">
        <f t="shared" si="165"/>
        <v/>
      </c>
      <c r="P1191" s="9" t="str">
        <f t="shared" si="166"/>
        <v/>
      </c>
      <c r="R1191" s="9">
        <v>1183</v>
      </c>
      <c r="T1191" s="9" t="str">
        <f t="shared" si="167"/>
        <v/>
      </c>
      <c r="V1191" s="9" t="str">
        <f t="shared" si="168"/>
        <v/>
      </c>
      <c r="X1191" s="9" t="str">
        <f>IF(COUNTIF('Required Materials'!$BE$4:$CH$43, $B1191)&gt;0, $B1191, "")</f>
        <v/>
      </c>
      <c r="Y1191" s="9" t="str">
        <f t="shared" si="169"/>
        <v/>
      </c>
      <c r="Z1191" s="9" t="str">
        <f t="shared" si="170"/>
        <v/>
      </c>
    </row>
    <row r="1192" spans="1:26" x14ac:dyDescent="0.25">
      <c r="A1192" s="24"/>
      <c r="B1192" s="135"/>
      <c r="C1192" s="136"/>
      <c r="D1192" s="137"/>
      <c r="E1192" s="138"/>
      <c r="F1192" s="139"/>
      <c r="G1192" s="140"/>
      <c r="H1192" s="141"/>
      <c r="I1192" s="118"/>
      <c r="J1192" s="150" t="str">
        <f t="shared" si="162"/>
        <v/>
      </c>
      <c r="K1192" s="24"/>
      <c r="M1192" s="11" t="b">
        <f t="shared" si="163"/>
        <v>0</v>
      </c>
      <c r="N1192" s="9" t="str">
        <f t="shared" si="164"/>
        <v/>
      </c>
      <c r="O1192" s="9" t="str">
        <f t="shared" si="165"/>
        <v/>
      </c>
      <c r="P1192" s="9" t="str">
        <f t="shared" si="166"/>
        <v/>
      </c>
      <c r="R1192" s="9">
        <v>1184</v>
      </c>
      <c r="T1192" s="9" t="str">
        <f t="shared" si="167"/>
        <v/>
      </c>
      <c r="V1192" s="9" t="str">
        <f t="shared" si="168"/>
        <v/>
      </c>
      <c r="X1192" s="9" t="str">
        <f>IF(COUNTIF('Required Materials'!$BE$4:$CH$43, $B1192)&gt;0, $B1192, "")</f>
        <v/>
      </c>
      <c r="Y1192" s="9" t="str">
        <f t="shared" si="169"/>
        <v/>
      </c>
      <c r="Z1192" s="9" t="str">
        <f t="shared" si="170"/>
        <v/>
      </c>
    </row>
    <row r="1193" spans="1:26" x14ac:dyDescent="0.25">
      <c r="A1193" s="24"/>
      <c r="B1193" s="135"/>
      <c r="C1193" s="136"/>
      <c r="D1193" s="137"/>
      <c r="E1193" s="138"/>
      <c r="F1193" s="139"/>
      <c r="G1193" s="140"/>
      <c r="H1193" s="141"/>
      <c r="I1193" s="118"/>
      <c r="J1193" s="150" t="str">
        <f t="shared" si="162"/>
        <v/>
      </c>
      <c r="K1193" s="24"/>
      <c r="M1193" s="11" t="b">
        <f t="shared" si="163"/>
        <v>0</v>
      </c>
      <c r="N1193" s="9" t="str">
        <f t="shared" si="164"/>
        <v/>
      </c>
      <c r="O1193" s="9" t="str">
        <f t="shared" si="165"/>
        <v/>
      </c>
      <c r="P1193" s="9" t="str">
        <f t="shared" si="166"/>
        <v/>
      </c>
      <c r="R1193" s="9">
        <v>1185</v>
      </c>
      <c r="T1193" s="9" t="str">
        <f t="shared" si="167"/>
        <v/>
      </c>
      <c r="V1193" s="9" t="str">
        <f t="shared" si="168"/>
        <v/>
      </c>
      <c r="X1193" s="9" t="str">
        <f>IF(COUNTIF('Required Materials'!$BE$4:$CH$43, $B1193)&gt;0, $B1193, "")</f>
        <v/>
      </c>
      <c r="Y1193" s="9" t="str">
        <f t="shared" si="169"/>
        <v/>
      </c>
      <c r="Z1193" s="9" t="str">
        <f t="shared" si="170"/>
        <v/>
      </c>
    </row>
    <row r="1194" spans="1:26" x14ac:dyDescent="0.25">
      <c r="A1194" s="24"/>
      <c r="B1194" s="135"/>
      <c r="C1194" s="136"/>
      <c r="D1194" s="137"/>
      <c r="E1194" s="138"/>
      <c r="F1194" s="139"/>
      <c r="G1194" s="140"/>
      <c r="H1194" s="141"/>
      <c r="I1194" s="118"/>
      <c r="J1194" s="150" t="str">
        <f t="shared" si="162"/>
        <v/>
      </c>
      <c r="K1194" s="24"/>
      <c r="M1194" s="11" t="b">
        <f t="shared" si="163"/>
        <v>0</v>
      </c>
      <c r="N1194" s="9" t="str">
        <f t="shared" si="164"/>
        <v/>
      </c>
      <c r="O1194" s="9" t="str">
        <f t="shared" si="165"/>
        <v/>
      </c>
      <c r="P1194" s="9" t="str">
        <f t="shared" si="166"/>
        <v/>
      </c>
      <c r="R1194" s="9">
        <v>1186</v>
      </c>
      <c r="T1194" s="9" t="str">
        <f t="shared" si="167"/>
        <v/>
      </c>
      <c r="V1194" s="9" t="str">
        <f t="shared" si="168"/>
        <v/>
      </c>
      <c r="X1194" s="9" t="str">
        <f>IF(COUNTIF('Required Materials'!$BE$4:$CH$43, $B1194)&gt;0, $B1194, "")</f>
        <v/>
      </c>
      <c r="Y1194" s="9" t="str">
        <f t="shared" si="169"/>
        <v/>
      </c>
      <c r="Z1194" s="9" t="str">
        <f t="shared" si="170"/>
        <v/>
      </c>
    </row>
    <row r="1195" spans="1:26" x14ac:dyDescent="0.25">
      <c r="A1195" s="24"/>
      <c r="B1195" s="135"/>
      <c r="C1195" s="136"/>
      <c r="D1195" s="137"/>
      <c r="E1195" s="138"/>
      <c r="F1195" s="139"/>
      <c r="G1195" s="140"/>
      <c r="H1195" s="141"/>
      <c r="I1195" s="118"/>
      <c r="J1195" s="150" t="str">
        <f t="shared" si="162"/>
        <v/>
      </c>
      <c r="K1195" s="24"/>
      <c r="M1195" s="11" t="b">
        <f t="shared" si="163"/>
        <v>0</v>
      </c>
      <c r="N1195" s="9" t="str">
        <f t="shared" si="164"/>
        <v/>
      </c>
      <c r="O1195" s="9" t="str">
        <f t="shared" si="165"/>
        <v/>
      </c>
      <c r="P1195" s="9" t="str">
        <f t="shared" si="166"/>
        <v/>
      </c>
      <c r="R1195" s="9">
        <v>1187</v>
      </c>
      <c r="T1195" s="9" t="str">
        <f t="shared" si="167"/>
        <v/>
      </c>
      <c r="V1195" s="9" t="str">
        <f t="shared" si="168"/>
        <v/>
      </c>
      <c r="X1195" s="9" t="str">
        <f>IF(COUNTIF('Required Materials'!$BE$4:$CH$43, $B1195)&gt;0, $B1195, "")</f>
        <v/>
      </c>
      <c r="Y1195" s="9" t="str">
        <f t="shared" si="169"/>
        <v/>
      </c>
      <c r="Z1195" s="9" t="str">
        <f t="shared" si="170"/>
        <v/>
      </c>
    </row>
    <row r="1196" spans="1:26" x14ac:dyDescent="0.25">
      <c r="A1196" s="24"/>
      <c r="B1196" s="135"/>
      <c r="C1196" s="136"/>
      <c r="D1196" s="137"/>
      <c r="E1196" s="138"/>
      <c r="F1196" s="139"/>
      <c r="G1196" s="140"/>
      <c r="H1196" s="141"/>
      <c r="I1196" s="118"/>
      <c r="J1196" s="150" t="str">
        <f t="shared" si="162"/>
        <v/>
      </c>
      <c r="K1196" s="24"/>
      <c r="M1196" s="11" t="b">
        <f t="shared" si="163"/>
        <v>0</v>
      </c>
      <c r="N1196" s="9" t="str">
        <f t="shared" si="164"/>
        <v/>
      </c>
      <c r="O1196" s="9" t="str">
        <f t="shared" si="165"/>
        <v/>
      </c>
      <c r="P1196" s="9" t="str">
        <f t="shared" si="166"/>
        <v/>
      </c>
      <c r="R1196" s="9">
        <v>1188</v>
      </c>
      <c r="T1196" s="9" t="str">
        <f t="shared" si="167"/>
        <v/>
      </c>
      <c r="V1196" s="9" t="str">
        <f t="shared" si="168"/>
        <v/>
      </c>
      <c r="X1196" s="9" t="str">
        <f>IF(COUNTIF('Required Materials'!$BE$4:$CH$43, $B1196)&gt;0, $B1196, "")</f>
        <v/>
      </c>
      <c r="Y1196" s="9" t="str">
        <f t="shared" si="169"/>
        <v/>
      </c>
      <c r="Z1196" s="9" t="str">
        <f t="shared" si="170"/>
        <v/>
      </c>
    </row>
    <row r="1197" spans="1:26" x14ac:dyDescent="0.25">
      <c r="A1197" s="24"/>
      <c r="B1197" s="135"/>
      <c r="C1197" s="136"/>
      <c r="D1197" s="137"/>
      <c r="E1197" s="138"/>
      <c r="F1197" s="139"/>
      <c r="G1197" s="140"/>
      <c r="H1197" s="141"/>
      <c r="I1197" s="118"/>
      <c r="J1197" s="150" t="str">
        <f t="shared" si="162"/>
        <v/>
      </c>
      <c r="K1197" s="24"/>
      <c r="M1197" s="11" t="b">
        <f t="shared" si="163"/>
        <v>0</v>
      </c>
      <c r="N1197" s="9" t="str">
        <f t="shared" si="164"/>
        <v/>
      </c>
      <c r="O1197" s="9" t="str">
        <f t="shared" si="165"/>
        <v/>
      </c>
      <c r="P1197" s="9" t="str">
        <f t="shared" si="166"/>
        <v/>
      </c>
      <c r="R1197" s="9">
        <v>1189</v>
      </c>
      <c r="T1197" s="9" t="str">
        <f t="shared" si="167"/>
        <v/>
      </c>
      <c r="V1197" s="9" t="str">
        <f t="shared" si="168"/>
        <v/>
      </c>
      <c r="X1197" s="9" t="str">
        <f>IF(COUNTIF('Required Materials'!$BE$4:$CH$43, $B1197)&gt;0, $B1197, "")</f>
        <v/>
      </c>
      <c r="Y1197" s="9" t="str">
        <f t="shared" si="169"/>
        <v/>
      </c>
      <c r="Z1197" s="9" t="str">
        <f t="shared" si="170"/>
        <v/>
      </c>
    </row>
    <row r="1198" spans="1:26" x14ac:dyDescent="0.25">
      <c r="A1198" s="24"/>
      <c r="B1198" s="135"/>
      <c r="C1198" s="136"/>
      <c r="D1198" s="137"/>
      <c r="E1198" s="138"/>
      <c r="F1198" s="139"/>
      <c r="G1198" s="140"/>
      <c r="H1198" s="141"/>
      <c r="I1198" s="118"/>
      <c r="J1198" s="150" t="str">
        <f t="shared" si="162"/>
        <v/>
      </c>
      <c r="K1198" s="24"/>
      <c r="M1198" s="11" t="b">
        <f t="shared" si="163"/>
        <v>0</v>
      </c>
      <c r="N1198" s="9" t="str">
        <f t="shared" si="164"/>
        <v/>
      </c>
      <c r="O1198" s="9" t="str">
        <f t="shared" si="165"/>
        <v/>
      </c>
      <c r="P1198" s="9" t="str">
        <f t="shared" si="166"/>
        <v/>
      </c>
      <c r="R1198" s="9">
        <v>1190</v>
      </c>
      <c r="T1198" s="9" t="str">
        <f t="shared" si="167"/>
        <v/>
      </c>
      <c r="V1198" s="9" t="str">
        <f t="shared" si="168"/>
        <v/>
      </c>
      <c r="X1198" s="9" t="str">
        <f>IF(COUNTIF('Required Materials'!$BE$4:$CH$43, $B1198)&gt;0, $B1198, "")</f>
        <v/>
      </c>
      <c r="Y1198" s="9" t="str">
        <f t="shared" si="169"/>
        <v/>
      </c>
      <c r="Z1198" s="9" t="str">
        <f t="shared" si="170"/>
        <v/>
      </c>
    </row>
    <row r="1199" spans="1:26" x14ac:dyDescent="0.25">
      <c r="A1199" s="24"/>
      <c r="B1199" s="135"/>
      <c r="C1199" s="136"/>
      <c r="D1199" s="137"/>
      <c r="E1199" s="138"/>
      <c r="F1199" s="139"/>
      <c r="G1199" s="140"/>
      <c r="H1199" s="141"/>
      <c r="I1199" s="118"/>
      <c r="J1199" s="150" t="str">
        <f t="shared" si="162"/>
        <v/>
      </c>
      <c r="K1199" s="24"/>
      <c r="M1199" s="11" t="b">
        <f t="shared" si="163"/>
        <v>0</v>
      </c>
      <c r="N1199" s="9" t="str">
        <f t="shared" si="164"/>
        <v/>
      </c>
      <c r="O1199" s="9" t="str">
        <f t="shared" si="165"/>
        <v/>
      </c>
      <c r="P1199" s="9" t="str">
        <f t="shared" si="166"/>
        <v/>
      </c>
      <c r="R1199" s="9">
        <v>1191</v>
      </c>
      <c r="T1199" s="9" t="str">
        <f t="shared" si="167"/>
        <v/>
      </c>
      <c r="V1199" s="9" t="str">
        <f t="shared" si="168"/>
        <v/>
      </c>
      <c r="X1199" s="9" t="str">
        <f>IF(COUNTIF('Required Materials'!$BE$4:$CH$43, $B1199)&gt;0, $B1199, "")</f>
        <v/>
      </c>
      <c r="Y1199" s="9" t="str">
        <f t="shared" si="169"/>
        <v/>
      </c>
      <c r="Z1199" s="9" t="str">
        <f t="shared" si="170"/>
        <v/>
      </c>
    </row>
    <row r="1200" spans="1:26" x14ac:dyDescent="0.25">
      <c r="A1200" s="24"/>
      <c r="B1200" s="135"/>
      <c r="C1200" s="136"/>
      <c r="D1200" s="137"/>
      <c r="E1200" s="138"/>
      <c r="F1200" s="139"/>
      <c r="G1200" s="140"/>
      <c r="H1200" s="141"/>
      <c r="I1200" s="118"/>
      <c r="J1200" s="150" t="str">
        <f t="shared" si="162"/>
        <v/>
      </c>
      <c r="K1200" s="24"/>
      <c r="M1200" s="11" t="b">
        <f t="shared" si="163"/>
        <v>0</v>
      </c>
      <c r="N1200" s="9" t="str">
        <f t="shared" si="164"/>
        <v/>
      </c>
      <c r="O1200" s="9" t="str">
        <f t="shared" si="165"/>
        <v/>
      </c>
      <c r="P1200" s="9" t="str">
        <f t="shared" si="166"/>
        <v/>
      </c>
      <c r="R1200" s="9">
        <v>1192</v>
      </c>
      <c r="T1200" s="9" t="str">
        <f t="shared" si="167"/>
        <v/>
      </c>
      <c r="V1200" s="9" t="str">
        <f t="shared" si="168"/>
        <v/>
      </c>
      <c r="X1200" s="9" t="str">
        <f>IF(COUNTIF('Required Materials'!$BE$4:$CH$43, $B1200)&gt;0, $B1200, "")</f>
        <v/>
      </c>
      <c r="Y1200" s="9" t="str">
        <f t="shared" si="169"/>
        <v/>
      </c>
      <c r="Z1200" s="9" t="str">
        <f t="shared" si="170"/>
        <v/>
      </c>
    </row>
    <row r="1201" spans="1:26" x14ac:dyDescent="0.25">
      <c r="A1201" s="24"/>
      <c r="B1201" s="135"/>
      <c r="C1201" s="136"/>
      <c r="D1201" s="137"/>
      <c r="E1201" s="138"/>
      <c r="F1201" s="139"/>
      <c r="G1201" s="140"/>
      <c r="H1201" s="141"/>
      <c r="I1201" s="118"/>
      <c r="J1201" s="150" t="str">
        <f t="shared" si="162"/>
        <v/>
      </c>
      <c r="K1201" s="24"/>
      <c r="M1201" s="11" t="b">
        <f t="shared" si="163"/>
        <v>0</v>
      </c>
      <c r="N1201" s="9" t="str">
        <f t="shared" si="164"/>
        <v/>
      </c>
      <c r="O1201" s="9" t="str">
        <f t="shared" si="165"/>
        <v/>
      </c>
      <c r="P1201" s="9" t="str">
        <f t="shared" si="166"/>
        <v/>
      </c>
      <c r="R1201" s="9">
        <v>1193</v>
      </c>
      <c r="T1201" s="9" t="str">
        <f t="shared" si="167"/>
        <v/>
      </c>
      <c r="V1201" s="9" t="str">
        <f t="shared" si="168"/>
        <v/>
      </c>
      <c r="X1201" s="9" t="str">
        <f>IF(COUNTIF('Required Materials'!$BE$4:$CH$43, $B1201)&gt;0, $B1201, "")</f>
        <v/>
      </c>
      <c r="Y1201" s="9" t="str">
        <f t="shared" si="169"/>
        <v/>
      </c>
      <c r="Z1201" s="9" t="str">
        <f t="shared" si="170"/>
        <v/>
      </c>
    </row>
    <row r="1202" spans="1:26" x14ac:dyDescent="0.25">
      <c r="A1202" s="24"/>
      <c r="B1202" s="135"/>
      <c r="C1202" s="136"/>
      <c r="D1202" s="137"/>
      <c r="E1202" s="138"/>
      <c r="F1202" s="139"/>
      <c r="G1202" s="140"/>
      <c r="H1202" s="141"/>
      <c r="I1202" s="118"/>
      <c r="J1202" s="150" t="str">
        <f t="shared" si="162"/>
        <v/>
      </c>
      <c r="K1202" s="24"/>
      <c r="M1202" s="11" t="b">
        <f t="shared" si="163"/>
        <v>0</v>
      </c>
      <c r="N1202" s="9" t="str">
        <f t="shared" si="164"/>
        <v/>
      </c>
      <c r="O1202" s="9" t="str">
        <f t="shared" si="165"/>
        <v/>
      </c>
      <c r="P1202" s="9" t="str">
        <f t="shared" si="166"/>
        <v/>
      </c>
      <c r="R1202" s="9">
        <v>1194</v>
      </c>
      <c r="T1202" s="9" t="str">
        <f t="shared" si="167"/>
        <v/>
      </c>
      <c r="V1202" s="9" t="str">
        <f t="shared" si="168"/>
        <v/>
      </c>
      <c r="X1202" s="9" t="str">
        <f>IF(COUNTIF('Required Materials'!$BE$4:$CH$43, $B1202)&gt;0, $B1202, "")</f>
        <v/>
      </c>
      <c r="Y1202" s="9" t="str">
        <f t="shared" si="169"/>
        <v/>
      </c>
      <c r="Z1202" s="9" t="str">
        <f t="shared" si="170"/>
        <v/>
      </c>
    </row>
    <row r="1203" spans="1:26" x14ac:dyDescent="0.25">
      <c r="A1203" s="24"/>
      <c r="B1203" s="135"/>
      <c r="C1203" s="136"/>
      <c r="D1203" s="137"/>
      <c r="E1203" s="138"/>
      <c r="F1203" s="139"/>
      <c r="G1203" s="140"/>
      <c r="H1203" s="141"/>
      <c r="I1203" s="118"/>
      <c r="J1203" s="150" t="str">
        <f t="shared" si="162"/>
        <v/>
      </c>
      <c r="K1203" s="24"/>
      <c r="M1203" s="11" t="b">
        <f t="shared" si="163"/>
        <v>0</v>
      </c>
      <c r="N1203" s="9" t="str">
        <f t="shared" si="164"/>
        <v/>
      </c>
      <c r="O1203" s="9" t="str">
        <f t="shared" si="165"/>
        <v/>
      </c>
      <c r="P1203" s="9" t="str">
        <f t="shared" si="166"/>
        <v/>
      </c>
      <c r="R1203" s="9">
        <v>1195</v>
      </c>
      <c r="T1203" s="9" t="str">
        <f t="shared" si="167"/>
        <v/>
      </c>
      <c r="V1203" s="9" t="str">
        <f t="shared" si="168"/>
        <v/>
      </c>
      <c r="X1203" s="9" t="str">
        <f>IF(COUNTIF('Required Materials'!$BE$4:$CH$43, $B1203)&gt;0, $B1203, "")</f>
        <v/>
      </c>
      <c r="Y1203" s="9" t="str">
        <f t="shared" si="169"/>
        <v/>
      </c>
      <c r="Z1203" s="9" t="str">
        <f t="shared" si="170"/>
        <v/>
      </c>
    </row>
    <row r="1204" spans="1:26" x14ac:dyDescent="0.25">
      <c r="A1204" s="24"/>
      <c r="B1204" s="135"/>
      <c r="C1204" s="136"/>
      <c r="D1204" s="137"/>
      <c r="E1204" s="138"/>
      <c r="F1204" s="139"/>
      <c r="G1204" s="140"/>
      <c r="H1204" s="141"/>
      <c r="I1204" s="118"/>
      <c r="J1204" s="150" t="str">
        <f t="shared" si="162"/>
        <v/>
      </c>
      <c r="K1204" s="24"/>
      <c r="M1204" s="11" t="b">
        <f t="shared" si="163"/>
        <v>0</v>
      </c>
      <c r="N1204" s="9" t="str">
        <f t="shared" si="164"/>
        <v/>
      </c>
      <c r="O1204" s="9" t="str">
        <f t="shared" si="165"/>
        <v/>
      </c>
      <c r="P1204" s="9" t="str">
        <f t="shared" si="166"/>
        <v/>
      </c>
      <c r="R1204" s="9">
        <v>1196</v>
      </c>
      <c r="T1204" s="9" t="str">
        <f t="shared" si="167"/>
        <v/>
      </c>
      <c r="V1204" s="9" t="str">
        <f t="shared" si="168"/>
        <v/>
      </c>
      <c r="X1204" s="9" t="str">
        <f>IF(COUNTIF('Required Materials'!$BE$4:$CH$43, $B1204)&gt;0, $B1204, "")</f>
        <v/>
      </c>
      <c r="Y1204" s="9" t="str">
        <f t="shared" si="169"/>
        <v/>
      </c>
      <c r="Z1204" s="9" t="str">
        <f t="shared" si="170"/>
        <v/>
      </c>
    </row>
    <row r="1205" spans="1:26" x14ac:dyDescent="0.25">
      <c r="A1205" s="24"/>
      <c r="B1205" s="135"/>
      <c r="C1205" s="136"/>
      <c r="D1205" s="137"/>
      <c r="E1205" s="138"/>
      <c r="F1205" s="139"/>
      <c r="G1205" s="140"/>
      <c r="H1205" s="141"/>
      <c r="I1205" s="118"/>
      <c r="J1205" s="150" t="str">
        <f t="shared" si="162"/>
        <v/>
      </c>
      <c r="K1205" s="24"/>
      <c r="M1205" s="11" t="b">
        <f t="shared" si="163"/>
        <v>0</v>
      </c>
      <c r="N1205" s="9" t="str">
        <f t="shared" si="164"/>
        <v/>
      </c>
      <c r="O1205" s="9" t="str">
        <f t="shared" si="165"/>
        <v/>
      </c>
      <c r="P1205" s="9" t="str">
        <f t="shared" si="166"/>
        <v/>
      </c>
      <c r="R1205" s="9">
        <v>1197</v>
      </c>
      <c r="T1205" s="9" t="str">
        <f t="shared" si="167"/>
        <v/>
      </c>
      <c r="V1205" s="9" t="str">
        <f t="shared" si="168"/>
        <v/>
      </c>
      <c r="X1205" s="9" t="str">
        <f>IF(COUNTIF('Required Materials'!$BE$4:$CH$43, $B1205)&gt;0, $B1205, "")</f>
        <v/>
      </c>
      <c r="Y1205" s="9" t="str">
        <f t="shared" si="169"/>
        <v/>
      </c>
      <c r="Z1205" s="9" t="str">
        <f t="shared" si="170"/>
        <v/>
      </c>
    </row>
    <row r="1206" spans="1:26" x14ac:dyDescent="0.25">
      <c r="A1206" s="24"/>
      <c r="B1206" s="135"/>
      <c r="C1206" s="136"/>
      <c r="D1206" s="137"/>
      <c r="E1206" s="138"/>
      <c r="F1206" s="139"/>
      <c r="G1206" s="140"/>
      <c r="H1206" s="141"/>
      <c r="I1206" s="118"/>
      <c r="J1206" s="150" t="str">
        <f t="shared" si="162"/>
        <v/>
      </c>
      <c r="K1206" s="24"/>
      <c r="M1206" s="11" t="b">
        <f t="shared" si="163"/>
        <v>0</v>
      </c>
      <c r="N1206" s="9" t="str">
        <f t="shared" si="164"/>
        <v/>
      </c>
      <c r="O1206" s="9" t="str">
        <f t="shared" si="165"/>
        <v/>
      </c>
      <c r="P1206" s="9" t="str">
        <f t="shared" si="166"/>
        <v/>
      </c>
      <c r="R1206" s="9">
        <v>1198</v>
      </c>
      <c r="T1206" s="9" t="str">
        <f t="shared" si="167"/>
        <v/>
      </c>
      <c r="V1206" s="9" t="str">
        <f t="shared" si="168"/>
        <v/>
      </c>
      <c r="X1206" s="9" t="str">
        <f>IF(COUNTIF('Required Materials'!$BE$4:$CH$43, $B1206)&gt;0, $B1206, "")</f>
        <v/>
      </c>
      <c r="Y1206" s="9" t="str">
        <f t="shared" si="169"/>
        <v/>
      </c>
      <c r="Z1206" s="9" t="str">
        <f t="shared" si="170"/>
        <v/>
      </c>
    </row>
    <row r="1207" spans="1:26" x14ac:dyDescent="0.25">
      <c r="A1207" s="24"/>
      <c r="B1207" s="135"/>
      <c r="C1207" s="136"/>
      <c r="D1207" s="137"/>
      <c r="E1207" s="138"/>
      <c r="F1207" s="139"/>
      <c r="G1207" s="140"/>
      <c r="H1207" s="141"/>
      <c r="I1207" s="118"/>
      <c r="J1207" s="150" t="str">
        <f t="shared" si="162"/>
        <v/>
      </c>
      <c r="K1207" s="24"/>
      <c r="M1207" s="11" t="b">
        <f t="shared" si="163"/>
        <v>0</v>
      </c>
      <c r="N1207" s="9" t="str">
        <f t="shared" si="164"/>
        <v/>
      </c>
      <c r="O1207" s="9" t="str">
        <f t="shared" si="165"/>
        <v/>
      </c>
      <c r="P1207" s="9" t="str">
        <f t="shared" si="166"/>
        <v/>
      </c>
      <c r="R1207" s="9">
        <v>1199</v>
      </c>
      <c r="T1207" s="9" t="str">
        <f t="shared" si="167"/>
        <v/>
      </c>
      <c r="V1207" s="9" t="str">
        <f t="shared" si="168"/>
        <v/>
      </c>
      <c r="X1207" s="9" t="str">
        <f>IF(COUNTIF('Required Materials'!$BE$4:$CH$43, $B1207)&gt;0, $B1207, "")</f>
        <v/>
      </c>
      <c r="Y1207" s="9" t="str">
        <f t="shared" si="169"/>
        <v/>
      </c>
      <c r="Z1207" s="9" t="str">
        <f t="shared" si="170"/>
        <v/>
      </c>
    </row>
    <row r="1208" spans="1:26" x14ac:dyDescent="0.25">
      <c r="A1208" s="24"/>
      <c r="B1208" s="135"/>
      <c r="C1208" s="136"/>
      <c r="D1208" s="137"/>
      <c r="E1208" s="138"/>
      <c r="F1208" s="139"/>
      <c r="G1208" s="140"/>
      <c r="H1208" s="141"/>
      <c r="I1208" s="118"/>
      <c r="J1208" s="150" t="str">
        <f t="shared" si="162"/>
        <v/>
      </c>
      <c r="K1208" s="24"/>
      <c r="M1208" s="11" t="b">
        <f t="shared" si="163"/>
        <v>0</v>
      </c>
      <c r="N1208" s="9" t="str">
        <f t="shared" si="164"/>
        <v/>
      </c>
      <c r="O1208" s="9" t="str">
        <f t="shared" si="165"/>
        <v/>
      </c>
      <c r="P1208" s="9" t="str">
        <f t="shared" si="166"/>
        <v/>
      </c>
      <c r="R1208" s="9">
        <v>1200</v>
      </c>
      <c r="T1208" s="9" t="str">
        <f t="shared" si="167"/>
        <v/>
      </c>
      <c r="V1208" s="9" t="str">
        <f t="shared" si="168"/>
        <v/>
      </c>
      <c r="X1208" s="9" t="str">
        <f>IF(COUNTIF('Required Materials'!$BE$4:$CH$43, $B1208)&gt;0, $B1208, "")</f>
        <v/>
      </c>
      <c r="Y1208" s="9" t="str">
        <f t="shared" si="169"/>
        <v/>
      </c>
      <c r="Z1208" s="9" t="str">
        <f t="shared" si="170"/>
        <v/>
      </c>
    </row>
    <row r="1209" spans="1:26" x14ac:dyDescent="0.25">
      <c r="A1209" s="24"/>
      <c r="B1209" s="135"/>
      <c r="C1209" s="136"/>
      <c r="D1209" s="137"/>
      <c r="E1209" s="138"/>
      <c r="F1209" s="139"/>
      <c r="G1209" s="140"/>
      <c r="H1209" s="141"/>
      <c r="I1209" s="118"/>
      <c r="J1209" s="150" t="str">
        <f t="shared" si="162"/>
        <v/>
      </c>
      <c r="K1209" s="24"/>
      <c r="M1209" s="11" t="b">
        <f t="shared" si="163"/>
        <v>0</v>
      </c>
      <c r="N1209" s="9" t="str">
        <f t="shared" si="164"/>
        <v/>
      </c>
      <c r="O1209" s="9" t="str">
        <f t="shared" si="165"/>
        <v/>
      </c>
      <c r="P1209" s="9" t="str">
        <f t="shared" si="166"/>
        <v/>
      </c>
      <c r="R1209" s="9">
        <v>1201</v>
      </c>
      <c r="T1209" s="9" t="str">
        <f t="shared" si="167"/>
        <v/>
      </c>
      <c r="V1209" s="9" t="str">
        <f t="shared" si="168"/>
        <v/>
      </c>
      <c r="X1209" s="9" t="str">
        <f>IF(COUNTIF('Required Materials'!$BE$4:$CH$43, $B1209)&gt;0, $B1209, "")</f>
        <v/>
      </c>
      <c r="Y1209" s="9" t="str">
        <f t="shared" si="169"/>
        <v/>
      </c>
      <c r="Z1209" s="9" t="str">
        <f t="shared" si="170"/>
        <v/>
      </c>
    </row>
    <row r="1210" spans="1:26" x14ac:dyDescent="0.25">
      <c r="A1210" s="24"/>
      <c r="B1210" s="135"/>
      <c r="C1210" s="136"/>
      <c r="D1210" s="137"/>
      <c r="E1210" s="138"/>
      <c r="F1210" s="139"/>
      <c r="G1210" s="140"/>
      <c r="H1210" s="141"/>
      <c r="I1210" s="118"/>
      <c r="J1210" s="150" t="str">
        <f t="shared" si="162"/>
        <v/>
      </c>
      <c r="K1210" s="24"/>
      <c r="M1210" s="11" t="b">
        <f t="shared" si="163"/>
        <v>0</v>
      </c>
      <c r="N1210" s="9" t="str">
        <f t="shared" si="164"/>
        <v/>
      </c>
      <c r="O1210" s="9" t="str">
        <f t="shared" si="165"/>
        <v/>
      </c>
      <c r="P1210" s="9" t="str">
        <f t="shared" si="166"/>
        <v/>
      </c>
      <c r="R1210" s="9">
        <v>1202</v>
      </c>
      <c r="T1210" s="9" t="str">
        <f t="shared" si="167"/>
        <v/>
      </c>
      <c r="V1210" s="9" t="str">
        <f t="shared" si="168"/>
        <v/>
      </c>
      <c r="X1210" s="9" t="str">
        <f>IF(COUNTIF('Required Materials'!$BE$4:$CH$43, $B1210)&gt;0, $B1210, "")</f>
        <v/>
      </c>
      <c r="Y1210" s="9" t="str">
        <f t="shared" si="169"/>
        <v/>
      </c>
      <c r="Z1210" s="9" t="str">
        <f t="shared" si="170"/>
        <v/>
      </c>
    </row>
    <row r="1211" spans="1:26" x14ac:dyDescent="0.25">
      <c r="A1211" s="24"/>
      <c r="B1211" s="135"/>
      <c r="C1211" s="136"/>
      <c r="D1211" s="137"/>
      <c r="E1211" s="138"/>
      <c r="F1211" s="139"/>
      <c r="G1211" s="140"/>
      <c r="H1211" s="141"/>
      <c r="I1211" s="118"/>
      <c r="J1211" s="150" t="str">
        <f t="shared" si="162"/>
        <v/>
      </c>
      <c r="K1211" s="24"/>
      <c r="M1211" s="11" t="b">
        <f t="shared" si="163"/>
        <v>0</v>
      </c>
      <c r="N1211" s="9" t="str">
        <f t="shared" si="164"/>
        <v/>
      </c>
      <c r="O1211" s="9" t="str">
        <f t="shared" si="165"/>
        <v/>
      </c>
      <c r="P1211" s="9" t="str">
        <f t="shared" si="166"/>
        <v/>
      </c>
      <c r="R1211" s="9">
        <v>1203</v>
      </c>
      <c r="T1211" s="9" t="str">
        <f t="shared" si="167"/>
        <v/>
      </c>
      <c r="V1211" s="9" t="str">
        <f t="shared" si="168"/>
        <v/>
      </c>
      <c r="X1211" s="9" t="str">
        <f>IF(COUNTIF('Required Materials'!$BE$4:$CH$43, $B1211)&gt;0, $B1211, "")</f>
        <v/>
      </c>
      <c r="Y1211" s="9" t="str">
        <f t="shared" si="169"/>
        <v/>
      </c>
      <c r="Z1211" s="9" t="str">
        <f t="shared" si="170"/>
        <v/>
      </c>
    </row>
    <row r="1212" spans="1:26" x14ac:dyDescent="0.25">
      <c r="A1212" s="24"/>
      <c r="B1212" s="135"/>
      <c r="C1212" s="136"/>
      <c r="D1212" s="137"/>
      <c r="E1212" s="138"/>
      <c r="F1212" s="139"/>
      <c r="G1212" s="140"/>
      <c r="H1212" s="141"/>
      <c r="I1212" s="118"/>
      <c r="J1212" s="150" t="str">
        <f t="shared" si="162"/>
        <v/>
      </c>
      <c r="K1212" s="24"/>
      <c r="M1212" s="11" t="b">
        <f t="shared" si="163"/>
        <v>0</v>
      </c>
      <c r="N1212" s="9" t="str">
        <f t="shared" si="164"/>
        <v/>
      </c>
      <c r="O1212" s="9" t="str">
        <f t="shared" si="165"/>
        <v/>
      </c>
      <c r="P1212" s="9" t="str">
        <f t="shared" si="166"/>
        <v/>
      </c>
      <c r="R1212" s="9">
        <v>1204</v>
      </c>
      <c r="T1212" s="9" t="str">
        <f t="shared" si="167"/>
        <v/>
      </c>
      <c r="V1212" s="9" t="str">
        <f t="shared" si="168"/>
        <v/>
      </c>
      <c r="X1212" s="9" t="str">
        <f>IF(COUNTIF('Required Materials'!$BE$4:$CH$43, $B1212)&gt;0, $B1212, "")</f>
        <v/>
      </c>
      <c r="Y1212" s="9" t="str">
        <f t="shared" si="169"/>
        <v/>
      </c>
      <c r="Z1212" s="9" t="str">
        <f t="shared" si="170"/>
        <v/>
      </c>
    </row>
    <row r="1213" spans="1:26" x14ac:dyDescent="0.25">
      <c r="A1213" s="24"/>
      <c r="B1213" s="135"/>
      <c r="C1213" s="136"/>
      <c r="D1213" s="137"/>
      <c r="E1213" s="138"/>
      <c r="F1213" s="139"/>
      <c r="G1213" s="140"/>
      <c r="H1213" s="141"/>
      <c r="I1213" s="118"/>
      <c r="J1213" s="150" t="str">
        <f t="shared" si="162"/>
        <v/>
      </c>
      <c r="K1213" s="24"/>
      <c r="M1213" s="11" t="b">
        <f t="shared" si="163"/>
        <v>0</v>
      </c>
      <c r="N1213" s="9" t="str">
        <f t="shared" si="164"/>
        <v/>
      </c>
      <c r="O1213" s="9" t="str">
        <f t="shared" si="165"/>
        <v/>
      </c>
      <c r="P1213" s="9" t="str">
        <f t="shared" si="166"/>
        <v/>
      </c>
      <c r="R1213" s="9">
        <v>1205</v>
      </c>
      <c r="T1213" s="9" t="str">
        <f t="shared" si="167"/>
        <v/>
      </c>
      <c r="V1213" s="9" t="str">
        <f t="shared" si="168"/>
        <v/>
      </c>
      <c r="X1213" s="9" t="str">
        <f>IF(COUNTIF('Required Materials'!$BE$4:$CH$43, $B1213)&gt;0, $B1213, "")</f>
        <v/>
      </c>
      <c r="Y1213" s="9" t="str">
        <f t="shared" si="169"/>
        <v/>
      </c>
      <c r="Z1213" s="9" t="str">
        <f t="shared" si="170"/>
        <v/>
      </c>
    </row>
    <row r="1214" spans="1:26" x14ac:dyDescent="0.25">
      <c r="A1214" s="24"/>
      <c r="B1214" s="135"/>
      <c r="C1214" s="136"/>
      <c r="D1214" s="137"/>
      <c r="E1214" s="138"/>
      <c r="F1214" s="139"/>
      <c r="G1214" s="140"/>
      <c r="H1214" s="141"/>
      <c r="I1214" s="118"/>
      <c r="J1214" s="150" t="str">
        <f t="shared" si="162"/>
        <v/>
      </c>
      <c r="K1214" s="24"/>
      <c r="M1214" s="11" t="b">
        <f t="shared" si="163"/>
        <v>0</v>
      </c>
      <c r="N1214" s="9" t="str">
        <f t="shared" si="164"/>
        <v/>
      </c>
      <c r="O1214" s="9" t="str">
        <f t="shared" si="165"/>
        <v/>
      </c>
      <c r="P1214" s="9" t="str">
        <f t="shared" si="166"/>
        <v/>
      </c>
      <c r="R1214" s="9">
        <v>1206</v>
      </c>
      <c r="T1214" s="9" t="str">
        <f t="shared" si="167"/>
        <v/>
      </c>
      <c r="V1214" s="9" t="str">
        <f t="shared" si="168"/>
        <v/>
      </c>
      <c r="X1214" s="9" t="str">
        <f>IF(COUNTIF('Required Materials'!$BE$4:$CH$43, $B1214)&gt;0, $B1214, "")</f>
        <v/>
      </c>
      <c r="Y1214" s="9" t="str">
        <f t="shared" si="169"/>
        <v/>
      </c>
      <c r="Z1214" s="9" t="str">
        <f t="shared" si="170"/>
        <v/>
      </c>
    </row>
    <row r="1215" spans="1:26" x14ac:dyDescent="0.25">
      <c r="A1215" s="24"/>
      <c r="B1215" s="135"/>
      <c r="C1215" s="136"/>
      <c r="D1215" s="137"/>
      <c r="E1215" s="138"/>
      <c r="F1215" s="139"/>
      <c r="G1215" s="140"/>
      <c r="H1215" s="141"/>
      <c r="I1215" s="118"/>
      <c r="J1215" s="150" t="str">
        <f t="shared" si="162"/>
        <v/>
      </c>
      <c r="K1215" s="24"/>
      <c r="M1215" s="11" t="b">
        <f t="shared" si="163"/>
        <v>0</v>
      </c>
      <c r="N1215" s="9" t="str">
        <f t="shared" si="164"/>
        <v/>
      </c>
      <c r="O1215" s="9" t="str">
        <f t="shared" si="165"/>
        <v/>
      </c>
      <c r="P1215" s="9" t="str">
        <f t="shared" si="166"/>
        <v/>
      </c>
      <c r="R1215" s="9">
        <v>1207</v>
      </c>
      <c r="T1215" s="9" t="str">
        <f t="shared" si="167"/>
        <v/>
      </c>
      <c r="V1215" s="9" t="str">
        <f t="shared" si="168"/>
        <v/>
      </c>
      <c r="X1215" s="9" t="str">
        <f>IF(COUNTIF('Required Materials'!$BE$4:$CH$43, $B1215)&gt;0, $B1215, "")</f>
        <v/>
      </c>
      <c r="Y1215" s="9" t="str">
        <f t="shared" si="169"/>
        <v/>
      </c>
      <c r="Z1215" s="9" t="str">
        <f t="shared" si="170"/>
        <v/>
      </c>
    </row>
    <row r="1216" spans="1:26" x14ac:dyDescent="0.25">
      <c r="A1216" s="24"/>
      <c r="B1216" s="135"/>
      <c r="C1216" s="136"/>
      <c r="D1216" s="137"/>
      <c r="E1216" s="138"/>
      <c r="F1216" s="139"/>
      <c r="G1216" s="140"/>
      <c r="H1216" s="141"/>
      <c r="I1216" s="118"/>
      <c r="J1216" s="150" t="str">
        <f t="shared" si="162"/>
        <v/>
      </c>
      <c r="K1216" s="24"/>
      <c r="M1216" s="11" t="b">
        <f t="shared" si="163"/>
        <v>0</v>
      </c>
      <c r="N1216" s="9" t="str">
        <f t="shared" si="164"/>
        <v/>
      </c>
      <c r="O1216" s="9" t="str">
        <f t="shared" si="165"/>
        <v/>
      </c>
      <c r="P1216" s="9" t="str">
        <f t="shared" si="166"/>
        <v/>
      </c>
      <c r="R1216" s="9">
        <v>1208</v>
      </c>
      <c r="T1216" s="9" t="str">
        <f t="shared" si="167"/>
        <v/>
      </c>
      <c r="V1216" s="9" t="str">
        <f t="shared" si="168"/>
        <v/>
      </c>
      <c r="X1216" s="9" t="str">
        <f>IF(COUNTIF('Required Materials'!$BE$4:$CH$43, $B1216)&gt;0, $B1216, "")</f>
        <v/>
      </c>
      <c r="Y1216" s="9" t="str">
        <f t="shared" si="169"/>
        <v/>
      </c>
      <c r="Z1216" s="9" t="str">
        <f t="shared" si="170"/>
        <v/>
      </c>
    </row>
    <row r="1217" spans="1:26" x14ac:dyDescent="0.25">
      <c r="A1217" s="24"/>
      <c r="B1217" s="135"/>
      <c r="C1217" s="136"/>
      <c r="D1217" s="137"/>
      <c r="E1217" s="138"/>
      <c r="F1217" s="139"/>
      <c r="G1217" s="140"/>
      <c r="H1217" s="141"/>
      <c r="I1217" s="118"/>
      <c r="J1217" s="150" t="str">
        <f t="shared" si="162"/>
        <v/>
      </c>
      <c r="K1217" s="24"/>
      <c r="M1217" s="11" t="b">
        <f t="shared" si="163"/>
        <v>0</v>
      </c>
      <c r="N1217" s="9" t="str">
        <f t="shared" si="164"/>
        <v/>
      </c>
      <c r="O1217" s="9" t="str">
        <f t="shared" si="165"/>
        <v/>
      </c>
      <c r="P1217" s="9" t="str">
        <f t="shared" si="166"/>
        <v/>
      </c>
      <c r="R1217" s="9">
        <v>1209</v>
      </c>
      <c r="T1217" s="9" t="str">
        <f t="shared" si="167"/>
        <v/>
      </c>
      <c r="V1217" s="9" t="str">
        <f t="shared" si="168"/>
        <v/>
      </c>
      <c r="X1217" s="9" t="str">
        <f>IF(COUNTIF('Required Materials'!$BE$4:$CH$43, $B1217)&gt;0, $B1217, "")</f>
        <v/>
      </c>
      <c r="Y1217" s="9" t="str">
        <f t="shared" si="169"/>
        <v/>
      </c>
      <c r="Z1217" s="9" t="str">
        <f t="shared" si="170"/>
        <v/>
      </c>
    </row>
    <row r="1218" spans="1:26" x14ac:dyDescent="0.25">
      <c r="A1218" s="24"/>
      <c r="B1218" s="135"/>
      <c r="C1218" s="136"/>
      <c r="D1218" s="137"/>
      <c r="E1218" s="138"/>
      <c r="F1218" s="139"/>
      <c r="G1218" s="140"/>
      <c r="H1218" s="141"/>
      <c r="I1218" s="118"/>
      <c r="J1218" s="150" t="str">
        <f t="shared" si="162"/>
        <v/>
      </c>
      <c r="K1218" s="24"/>
      <c r="M1218" s="11" t="b">
        <f t="shared" si="163"/>
        <v>0</v>
      </c>
      <c r="N1218" s="9" t="str">
        <f t="shared" si="164"/>
        <v/>
      </c>
      <c r="O1218" s="9" t="str">
        <f t="shared" si="165"/>
        <v/>
      </c>
      <c r="P1218" s="9" t="str">
        <f t="shared" si="166"/>
        <v/>
      </c>
      <c r="R1218" s="9">
        <v>1210</v>
      </c>
      <c r="T1218" s="9" t="str">
        <f t="shared" si="167"/>
        <v/>
      </c>
      <c r="V1218" s="9" t="str">
        <f t="shared" si="168"/>
        <v/>
      </c>
      <c r="X1218" s="9" t="str">
        <f>IF(COUNTIF('Required Materials'!$BE$4:$CH$43, $B1218)&gt;0, $B1218, "")</f>
        <v/>
      </c>
      <c r="Y1218" s="9" t="str">
        <f t="shared" si="169"/>
        <v/>
      </c>
      <c r="Z1218" s="9" t="str">
        <f t="shared" si="170"/>
        <v/>
      </c>
    </row>
    <row r="1219" spans="1:26" x14ac:dyDescent="0.25">
      <c r="A1219" s="24"/>
      <c r="B1219" s="135"/>
      <c r="C1219" s="136"/>
      <c r="D1219" s="137"/>
      <c r="E1219" s="138"/>
      <c r="F1219" s="139"/>
      <c r="G1219" s="140"/>
      <c r="H1219" s="141"/>
      <c r="I1219" s="118"/>
      <c r="J1219" s="150" t="str">
        <f t="shared" si="162"/>
        <v/>
      </c>
      <c r="K1219" s="24"/>
      <c r="M1219" s="11" t="b">
        <f t="shared" si="163"/>
        <v>0</v>
      </c>
      <c r="N1219" s="9" t="str">
        <f t="shared" si="164"/>
        <v/>
      </c>
      <c r="O1219" s="9" t="str">
        <f t="shared" si="165"/>
        <v/>
      </c>
      <c r="P1219" s="9" t="str">
        <f t="shared" si="166"/>
        <v/>
      </c>
      <c r="R1219" s="9">
        <v>1211</v>
      </c>
      <c r="T1219" s="9" t="str">
        <f t="shared" si="167"/>
        <v/>
      </c>
      <c r="V1219" s="9" t="str">
        <f t="shared" si="168"/>
        <v/>
      </c>
      <c r="X1219" s="9" t="str">
        <f>IF(COUNTIF('Required Materials'!$BE$4:$CH$43, $B1219)&gt;0, $B1219, "")</f>
        <v/>
      </c>
      <c r="Y1219" s="9" t="str">
        <f t="shared" si="169"/>
        <v/>
      </c>
      <c r="Z1219" s="9" t="str">
        <f t="shared" si="170"/>
        <v/>
      </c>
    </row>
    <row r="1220" spans="1:26" x14ac:dyDescent="0.25">
      <c r="A1220" s="24"/>
      <c r="B1220" s="135"/>
      <c r="C1220" s="136"/>
      <c r="D1220" s="137"/>
      <c r="E1220" s="138"/>
      <c r="F1220" s="139"/>
      <c r="G1220" s="140"/>
      <c r="H1220" s="141"/>
      <c r="I1220" s="118"/>
      <c r="J1220" s="150" t="str">
        <f t="shared" si="162"/>
        <v/>
      </c>
      <c r="K1220" s="24"/>
      <c r="M1220" s="11" t="b">
        <f t="shared" si="163"/>
        <v>0</v>
      </c>
      <c r="N1220" s="9" t="str">
        <f t="shared" si="164"/>
        <v/>
      </c>
      <c r="O1220" s="9" t="str">
        <f t="shared" si="165"/>
        <v/>
      </c>
      <c r="P1220" s="9" t="str">
        <f t="shared" si="166"/>
        <v/>
      </c>
      <c r="R1220" s="9">
        <v>1212</v>
      </c>
      <c r="T1220" s="9" t="str">
        <f t="shared" si="167"/>
        <v/>
      </c>
      <c r="V1220" s="9" t="str">
        <f t="shared" si="168"/>
        <v/>
      </c>
      <c r="X1220" s="9" t="str">
        <f>IF(COUNTIF('Required Materials'!$BE$4:$CH$43, $B1220)&gt;0, $B1220, "")</f>
        <v/>
      </c>
      <c r="Y1220" s="9" t="str">
        <f t="shared" si="169"/>
        <v/>
      </c>
      <c r="Z1220" s="9" t="str">
        <f t="shared" si="170"/>
        <v/>
      </c>
    </row>
    <row r="1221" spans="1:26" x14ac:dyDescent="0.25">
      <c r="A1221" s="24"/>
      <c r="B1221" s="135"/>
      <c r="C1221" s="136"/>
      <c r="D1221" s="137"/>
      <c r="E1221" s="138"/>
      <c r="F1221" s="139"/>
      <c r="G1221" s="140"/>
      <c r="H1221" s="141"/>
      <c r="I1221" s="118"/>
      <c r="J1221" s="150" t="str">
        <f t="shared" si="162"/>
        <v/>
      </c>
      <c r="K1221" s="24"/>
      <c r="M1221" s="11" t="b">
        <f t="shared" si="163"/>
        <v>0</v>
      </c>
      <c r="N1221" s="9" t="str">
        <f t="shared" si="164"/>
        <v/>
      </c>
      <c r="O1221" s="9" t="str">
        <f t="shared" si="165"/>
        <v/>
      </c>
      <c r="P1221" s="9" t="str">
        <f t="shared" si="166"/>
        <v/>
      </c>
      <c r="R1221" s="9">
        <v>1213</v>
      </c>
      <c r="T1221" s="9" t="str">
        <f t="shared" si="167"/>
        <v/>
      </c>
      <c r="V1221" s="9" t="str">
        <f t="shared" si="168"/>
        <v/>
      </c>
      <c r="X1221" s="9" t="str">
        <f>IF(COUNTIF('Required Materials'!$BE$4:$CH$43, $B1221)&gt;0, $B1221, "")</f>
        <v/>
      </c>
      <c r="Y1221" s="9" t="str">
        <f t="shared" si="169"/>
        <v/>
      </c>
      <c r="Z1221" s="9" t="str">
        <f t="shared" si="170"/>
        <v/>
      </c>
    </row>
    <row r="1222" spans="1:26" x14ac:dyDescent="0.25">
      <c r="A1222" s="24"/>
      <c r="B1222" s="135"/>
      <c r="C1222" s="136"/>
      <c r="D1222" s="137"/>
      <c r="E1222" s="138"/>
      <c r="F1222" s="139"/>
      <c r="G1222" s="140"/>
      <c r="H1222" s="141"/>
      <c r="I1222" s="118"/>
      <c r="J1222" s="150" t="str">
        <f t="shared" si="162"/>
        <v/>
      </c>
      <c r="K1222" s="24"/>
      <c r="M1222" s="11" t="b">
        <f t="shared" si="163"/>
        <v>0</v>
      </c>
      <c r="N1222" s="9" t="str">
        <f t="shared" si="164"/>
        <v/>
      </c>
      <c r="O1222" s="9" t="str">
        <f t="shared" si="165"/>
        <v/>
      </c>
      <c r="P1222" s="9" t="str">
        <f t="shared" si="166"/>
        <v/>
      </c>
      <c r="R1222" s="9">
        <v>1214</v>
      </c>
      <c r="T1222" s="9" t="str">
        <f t="shared" si="167"/>
        <v/>
      </c>
      <c r="V1222" s="9" t="str">
        <f t="shared" si="168"/>
        <v/>
      </c>
      <c r="X1222" s="9" t="str">
        <f>IF(COUNTIF('Required Materials'!$BE$4:$CH$43, $B1222)&gt;0, $B1222, "")</f>
        <v/>
      </c>
      <c r="Y1222" s="9" t="str">
        <f t="shared" si="169"/>
        <v/>
      </c>
      <c r="Z1222" s="9" t="str">
        <f t="shared" si="170"/>
        <v/>
      </c>
    </row>
    <row r="1223" spans="1:26" x14ac:dyDescent="0.25">
      <c r="A1223" s="24"/>
      <c r="B1223" s="135"/>
      <c r="C1223" s="136"/>
      <c r="D1223" s="137"/>
      <c r="E1223" s="138"/>
      <c r="F1223" s="139"/>
      <c r="G1223" s="140"/>
      <c r="H1223" s="141"/>
      <c r="I1223" s="118"/>
      <c r="J1223" s="150" t="str">
        <f t="shared" si="162"/>
        <v/>
      </c>
      <c r="K1223" s="24"/>
      <c r="M1223" s="11" t="b">
        <f t="shared" si="163"/>
        <v>0</v>
      </c>
      <c r="N1223" s="9" t="str">
        <f t="shared" si="164"/>
        <v/>
      </c>
      <c r="O1223" s="9" t="str">
        <f t="shared" si="165"/>
        <v/>
      </c>
      <c r="P1223" s="9" t="str">
        <f t="shared" si="166"/>
        <v/>
      </c>
      <c r="R1223" s="9">
        <v>1215</v>
      </c>
      <c r="T1223" s="9" t="str">
        <f t="shared" si="167"/>
        <v/>
      </c>
      <c r="V1223" s="9" t="str">
        <f t="shared" si="168"/>
        <v/>
      </c>
      <c r="X1223" s="9" t="str">
        <f>IF(COUNTIF('Required Materials'!$BE$4:$CH$43, $B1223)&gt;0, $B1223, "")</f>
        <v/>
      </c>
      <c r="Y1223" s="9" t="str">
        <f t="shared" si="169"/>
        <v/>
      </c>
      <c r="Z1223" s="9" t="str">
        <f t="shared" si="170"/>
        <v/>
      </c>
    </row>
    <row r="1224" spans="1:26" x14ac:dyDescent="0.25">
      <c r="A1224" s="24"/>
      <c r="B1224" s="135"/>
      <c r="C1224" s="136"/>
      <c r="D1224" s="137"/>
      <c r="E1224" s="138"/>
      <c r="F1224" s="139"/>
      <c r="G1224" s="140"/>
      <c r="H1224" s="141"/>
      <c r="I1224" s="118"/>
      <c r="J1224" s="150" t="str">
        <f t="shared" si="162"/>
        <v/>
      </c>
      <c r="K1224" s="24"/>
      <c r="M1224" s="11" t="b">
        <f t="shared" si="163"/>
        <v>0</v>
      </c>
      <c r="N1224" s="9" t="str">
        <f t="shared" si="164"/>
        <v/>
      </c>
      <c r="O1224" s="9" t="str">
        <f t="shared" si="165"/>
        <v/>
      </c>
      <c r="P1224" s="9" t="str">
        <f t="shared" si="166"/>
        <v/>
      </c>
      <c r="R1224" s="9">
        <v>1216</v>
      </c>
      <c r="T1224" s="9" t="str">
        <f t="shared" si="167"/>
        <v/>
      </c>
      <c r="V1224" s="9" t="str">
        <f t="shared" si="168"/>
        <v/>
      </c>
      <c r="X1224" s="9" t="str">
        <f>IF(COUNTIF('Required Materials'!$BE$4:$CH$43, $B1224)&gt;0, $B1224, "")</f>
        <v/>
      </c>
      <c r="Y1224" s="9" t="str">
        <f t="shared" si="169"/>
        <v/>
      </c>
      <c r="Z1224" s="9" t="str">
        <f t="shared" si="170"/>
        <v/>
      </c>
    </row>
    <row r="1225" spans="1:26" x14ac:dyDescent="0.25">
      <c r="A1225" s="24"/>
      <c r="B1225" s="135"/>
      <c r="C1225" s="136"/>
      <c r="D1225" s="137"/>
      <c r="E1225" s="138"/>
      <c r="F1225" s="139"/>
      <c r="G1225" s="140"/>
      <c r="H1225" s="141"/>
      <c r="I1225" s="118"/>
      <c r="J1225" s="150" t="str">
        <f t="shared" ref="J1225:J1288" si="171">IF(COUNTIF($B$9:$B$2508, B1225)&gt;1, $M$2, IF(M1225=TRUE, $M$3, ""))</f>
        <v/>
      </c>
      <c r="K1225" s="24"/>
      <c r="M1225" s="11" t="b">
        <f t="shared" si="163"/>
        <v>0</v>
      </c>
      <c r="N1225" s="9" t="str">
        <f t="shared" si="164"/>
        <v/>
      </c>
      <c r="O1225" s="9" t="str">
        <f t="shared" si="165"/>
        <v/>
      </c>
      <c r="P1225" s="9" t="str">
        <f t="shared" si="166"/>
        <v/>
      </c>
      <c r="R1225" s="9">
        <v>1217</v>
      </c>
      <c r="T1225" s="9" t="str">
        <f t="shared" si="167"/>
        <v/>
      </c>
      <c r="V1225" s="9" t="str">
        <f t="shared" si="168"/>
        <v/>
      </c>
      <c r="X1225" s="9" t="str">
        <f>IF(COUNTIF('Required Materials'!$BE$4:$CH$43, $B1225)&gt;0, $B1225, "")</f>
        <v/>
      </c>
      <c r="Y1225" s="9" t="str">
        <f t="shared" si="169"/>
        <v/>
      </c>
      <c r="Z1225" s="9" t="str">
        <f t="shared" si="170"/>
        <v/>
      </c>
    </row>
    <row r="1226" spans="1:26" x14ac:dyDescent="0.25">
      <c r="A1226" s="24"/>
      <c r="B1226" s="135"/>
      <c r="C1226" s="136"/>
      <c r="D1226" s="137"/>
      <c r="E1226" s="138"/>
      <c r="F1226" s="139"/>
      <c r="G1226" s="140"/>
      <c r="H1226" s="141"/>
      <c r="I1226" s="118"/>
      <c r="J1226" s="150" t="str">
        <f t="shared" si="171"/>
        <v/>
      </c>
      <c r="K1226" s="24"/>
      <c r="M1226" s="11" t="b">
        <f t="shared" ref="M1226:M1289" si="172">IF(AND(COUNTIF(C1226:H1226, "")&lt;6, B1226=""), TRUE, FALSE)</f>
        <v>0</v>
      </c>
      <c r="N1226" s="9" t="str">
        <f t="shared" ref="N1226:N1289" si="173">IF(B1226="", "", COUNTIF($O$9:$O$2508, "&lt;"&amp;O1226))</f>
        <v/>
      </c>
      <c r="O1226" s="9" t="str">
        <f t="shared" ref="O1226:O1289" si="174">IF(B1226="", "", IF(ISNUMBER(B1226)=TRUE, CONCATENATE("A", B1226), B1226))</f>
        <v/>
      </c>
      <c r="P1226" s="9" t="str">
        <f t="shared" ref="P1226:P1289" si="175">IF(N1226="", "", RANK(N1226, $N$9:$N$2508, 1))</f>
        <v/>
      </c>
      <c r="R1226" s="9">
        <v>1218</v>
      </c>
      <c r="T1226" s="9" t="str">
        <f t="shared" ref="T1226:T1289" si="176">IF(P1226="", "", IFERROR(INDEX($B$9:$B$2508, MATCH(R1226, $P$9:$P$2508, 0)), ""))</f>
        <v/>
      </c>
      <c r="V1226" s="9" t="str">
        <f t="shared" ref="V1226:V1289" si="177">IF(B1226="", "", IF(D1226=$M$5, "A", "P"))</f>
        <v/>
      </c>
      <c r="X1226" s="9" t="str">
        <f>IF(COUNTIF('Required Materials'!$BE$4:$CH$43, $B1226)&gt;0, $B1226, "")</f>
        <v/>
      </c>
      <c r="Y1226" s="9" t="str">
        <f t="shared" ref="Y1226:Y1289" si="178">IF(X1226="", "", IFERROR(INDEX($R$9:$R$2508, MATCH(X1226, $T$9:$T$2508, 0)), ""))</f>
        <v/>
      </c>
      <c r="Z1226" s="9" t="str">
        <f t="shared" ref="Z1226:Z1289" si="179">IF(Y1226="", "", RANK($Y1226, $Y$9:$Y$2508, 1))</f>
        <v/>
      </c>
    </row>
    <row r="1227" spans="1:26" x14ac:dyDescent="0.25">
      <c r="A1227" s="24"/>
      <c r="B1227" s="135"/>
      <c r="C1227" s="136"/>
      <c r="D1227" s="137"/>
      <c r="E1227" s="138"/>
      <c r="F1227" s="139"/>
      <c r="G1227" s="140"/>
      <c r="H1227" s="141"/>
      <c r="I1227" s="118"/>
      <c r="J1227" s="150" t="str">
        <f t="shared" si="171"/>
        <v/>
      </c>
      <c r="K1227" s="24"/>
      <c r="M1227" s="11" t="b">
        <f t="shared" si="172"/>
        <v>0</v>
      </c>
      <c r="N1227" s="9" t="str">
        <f t="shared" si="173"/>
        <v/>
      </c>
      <c r="O1227" s="9" t="str">
        <f t="shared" si="174"/>
        <v/>
      </c>
      <c r="P1227" s="9" t="str">
        <f t="shared" si="175"/>
        <v/>
      </c>
      <c r="R1227" s="9">
        <v>1219</v>
      </c>
      <c r="T1227" s="9" t="str">
        <f t="shared" si="176"/>
        <v/>
      </c>
      <c r="V1227" s="9" t="str">
        <f t="shared" si="177"/>
        <v/>
      </c>
      <c r="X1227" s="9" t="str">
        <f>IF(COUNTIF('Required Materials'!$BE$4:$CH$43, $B1227)&gt;0, $B1227, "")</f>
        <v/>
      </c>
      <c r="Y1227" s="9" t="str">
        <f t="shared" si="178"/>
        <v/>
      </c>
      <c r="Z1227" s="9" t="str">
        <f t="shared" si="179"/>
        <v/>
      </c>
    </row>
    <row r="1228" spans="1:26" x14ac:dyDescent="0.25">
      <c r="A1228" s="24"/>
      <c r="B1228" s="135"/>
      <c r="C1228" s="136"/>
      <c r="D1228" s="137"/>
      <c r="E1228" s="138"/>
      <c r="F1228" s="139"/>
      <c r="G1228" s="140"/>
      <c r="H1228" s="141"/>
      <c r="I1228" s="118"/>
      <c r="J1228" s="150" t="str">
        <f t="shared" si="171"/>
        <v/>
      </c>
      <c r="K1228" s="24"/>
      <c r="M1228" s="11" t="b">
        <f t="shared" si="172"/>
        <v>0</v>
      </c>
      <c r="N1228" s="9" t="str">
        <f t="shared" si="173"/>
        <v/>
      </c>
      <c r="O1228" s="9" t="str">
        <f t="shared" si="174"/>
        <v/>
      </c>
      <c r="P1228" s="9" t="str">
        <f t="shared" si="175"/>
        <v/>
      </c>
      <c r="R1228" s="9">
        <v>1220</v>
      </c>
      <c r="T1228" s="9" t="str">
        <f t="shared" si="176"/>
        <v/>
      </c>
      <c r="V1228" s="9" t="str">
        <f t="shared" si="177"/>
        <v/>
      </c>
      <c r="X1228" s="9" t="str">
        <f>IF(COUNTIF('Required Materials'!$BE$4:$CH$43, $B1228)&gt;0, $B1228, "")</f>
        <v/>
      </c>
      <c r="Y1228" s="9" t="str">
        <f t="shared" si="178"/>
        <v/>
      </c>
      <c r="Z1228" s="9" t="str">
        <f t="shared" si="179"/>
        <v/>
      </c>
    </row>
    <row r="1229" spans="1:26" x14ac:dyDescent="0.25">
      <c r="A1229" s="24"/>
      <c r="B1229" s="135"/>
      <c r="C1229" s="136"/>
      <c r="D1229" s="137"/>
      <c r="E1229" s="138"/>
      <c r="F1229" s="139"/>
      <c r="G1229" s="140"/>
      <c r="H1229" s="141"/>
      <c r="I1229" s="118"/>
      <c r="J1229" s="150" t="str">
        <f t="shared" si="171"/>
        <v/>
      </c>
      <c r="K1229" s="24"/>
      <c r="M1229" s="11" t="b">
        <f t="shared" si="172"/>
        <v>0</v>
      </c>
      <c r="N1229" s="9" t="str">
        <f t="shared" si="173"/>
        <v/>
      </c>
      <c r="O1229" s="9" t="str">
        <f t="shared" si="174"/>
        <v/>
      </c>
      <c r="P1229" s="9" t="str">
        <f t="shared" si="175"/>
        <v/>
      </c>
      <c r="R1229" s="9">
        <v>1221</v>
      </c>
      <c r="T1229" s="9" t="str">
        <f t="shared" si="176"/>
        <v/>
      </c>
      <c r="V1229" s="9" t="str">
        <f t="shared" si="177"/>
        <v/>
      </c>
      <c r="X1229" s="9" t="str">
        <f>IF(COUNTIF('Required Materials'!$BE$4:$CH$43, $B1229)&gt;0, $B1229, "")</f>
        <v/>
      </c>
      <c r="Y1229" s="9" t="str">
        <f t="shared" si="178"/>
        <v/>
      </c>
      <c r="Z1229" s="9" t="str">
        <f t="shared" si="179"/>
        <v/>
      </c>
    </row>
    <row r="1230" spans="1:26" x14ac:dyDescent="0.25">
      <c r="A1230" s="24"/>
      <c r="B1230" s="135"/>
      <c r="C1230" s="136"/>
      <c r="D1230" s="137"/>
      <c r="E1230" s="138"/>
      <c r="F1230" s="139"/>
      <c r="G1230" s="140"/>
      <c r="H1230" s="141"/>
      <c r="I1230" s="118"/>
      <c r="J1230" s="150" t="str">
        <f t="shared" si="171"/>
        <v/>
      </c>
      <c r="K1230" s="24"/>
      <c r="M1230" s="11" t="b">
        <f t="shared" si="172"/>
        <v>0</v>
      </c>
      <c r="N1230" s="9" t="str">
        <f t="shared" si="173"/>
        <v/>
      </c>
      <c r="O1230" s="9" t="str">
        <f t="shared" si="174"/>
        <v/>
      </c>
      <c r="P1230" s="9" t="str">
        <f t="shared" si="175"/>
        <v/>
      </c>
      <c r="R1230" s="9">
        <v>1222</v>
      </c>
      <c r="T1230" s="9" t="str">
        <f t="shared" si="176"/>
        <v/>
      </c>
      <c r="V1230" s="9" t="str">
        <f t="shared" si="177"/>
        <v/>
      </c>
      <c r="X1230" s="9" t="str">
        <f>IF(COUNTIF('Required Materials'!$BE$4:$CH$43, $B1230)&gt;0, $B1230, "")</f>
        <v/>
      </c>
      <c r="Y1230" s="9" t="str">
        <f t="shared" si="178"/>
        <v/>
      </c>
      <c r="Z1230" s="9" t="str">
        <f t="shared" si="179"/>
        <v/>
      </c>
    </row>
    <row r="1231" spans="1:26" x14ac:dyDescent="0.25">
      <c r="A1231" s="24"/>
      <c r="B1231" s="135"/>
      <c r="C1231" s="136"/>
      <c r="D1231" s="137"/>
      <c r="E1231" s="138"/>
      <c r="F1231" s="139"/>
      <c r="G1231" s="140"/>
      <c r="H1231" s="141"/>
      <c r="I1231" s="118"/>
      <c r="J1231" s="150" t="str">
        <f t="shared" si="171"/>
        <v/>
      </c>
      <c r="K1231" s="24"/>
      <c r="M1231" s="11" t="b">
        <f t="shared" si="172"/>
        <v>0</v>
      </c>
      <c r="N1231" s="9" t="str">
        <f t="shared" si="173"/>
        <v/>
      </c>
      <c r="O1231" s="9" t="str">
        <f t="shared" si="174"/>
        <v/>
      </c>
      <c r="P1231" s="9" t="str">
        <f t="shared" si="175"/>
        <v/>
      </c>
      <c r="R1231" s="9">
        <v>1223</v>
      </c>
      <c r="T1231" s="9" t="str">
        <f t="shared" si="176"/>
        <v/>
      </c>
      <c r="V1231" s="9" t="str">
        <f t="shared" si="177"/>
        <v/>
      </c>
      <c r="X1231" s="9" t="str">
        <f>IF(COUNTIF('Required Materials'!$BE$4:$CH$43, $B1231)&gt;0, $B1231, "")</f>
        <v/>
      </c>
      <c r="Y1231" s="9" t="str">
        <f t="shared" si="178"/>
        <v/>
      </c>
      <c r="Z1231" s="9" t="str">
        <f t="shared" si="179"/>
        <v/>
      </c>
    </row>
    <row r="1232" spans="1:26" x14ac:dyDescent="0.25">
      <c r="A1232" s="24"/>
      <c r="B1232" s="135"/>
      <c r="C1232" s="136"/>
      <c r="D1232" s="137"/>
      <c r="E1232" s="138"/>
      <c r="F1232" s="139"/>
      <c r="G1232" s="140"/>
      <c r="H1232" s="141"/>
      <c r="I1232" s="118"/>
      <c r="J1232" s="150" t="str">
        <f t="shared" si="171"/>
        <v/>
      </c>
      <c r="K1232" s="24"/>
      <c r="M1232" s="11" t="b">
        <f t="shared" si="172"/>
        <v>0</v>
      </c>
      <c r="N1232" s="9" t="str">
        <f t="shared" si="173"/>
        <v/>
      </c>
      <c r="O1232" s="9" t="str">
        <f t="shared" si="174"/>
        <v/>
      </c>
      <c r="P1232" s="9" t="str">
        <f t="shared" si="175"/>
        <v/>
      </c>
      <c r="R1232" s="9">
        <v>1224</v>
      </c>
      <c r="T1232" s="9" t="str">
        <f t="shared" si="176"/>
        <v/>
      </c>
      <c r="V1232" s="9" t="str">
        <f t="shared" si="177"/>
        <v/>
      </c>
      <c r="X1232" s="9" t="str">
        <f>IF(COUNTIF('Required Materials'!$BE$4:$CH$43, $B1232)&gt;0, $B1232, "")</f>
        <v/>
      </c>
      <c r="Y1232" s="9" t="str">
        <f t="shared" si="178"/>
        <v/>
      </c>
      <c r="Z1232" s="9" t="str">
        <f t="shared" si="179"/>
        <v/>
      </c>
    </row>
    <row r="1233" spans="1:26" x14ac:dyDescent="0.25">
      <c r="A1233" s="24"/>
      <c r="B1233" s="135"/>
      <c r="C1233" s="136"/>
      <c r="D1233" s="137"/>
      <c r="E1233" s="138"/>
      <c r="F1233" s="139"/>
      <c r="G1233" s="140"/>
      <c r="H1233" s="141"/>
      <c r="I1233" s="118"/>
      <c r="J1233" s="150" t="str">
        <f t="shared" si="171"/>
        <v/>
      </c>
      <c r="K1233" s="24"/>
      <c r="M1233" s="11" t="b">
        <f t="shared" si="172"/>
        <v>0</v>
      </c>
      <c r="N1233" s="9" t="str">
        <f t="shared" si="173"/>
        <v/>
      </c>
      <c r="O1233" s="9" t="str">
        <f t="shared" si="174"/>
        <v/>
      </c>
      <c r="P1233" s="9" t="str">
        <f t="shared" si="175"/>
        <v/>
      </c>
      <c r="R1233" s="9">
        <v>1225</v>
      </c>
      <c r="T1233" s="9" t="str">
        <f t="shared" si="176"/>
        <v/>
      </c>
      <c r="V1233" s="9" t="str">
        <f t="shared" si="177"/>
        <v/>
      </c>
      <c r="X1233" s="9" t="str">
        <f>IF(COUNTIF('Required Materials'!$BE$4:$CH$43, $B1233)&gt;0, $B1233, "")</f>
        <v/>
      </c>
      <c r="Y1233" s="9" t="str">
        <f t="shared" si="178"/>
        <v/>
      </c>
      <c r="Z1233" s="9" t="str">
        <f t="shared" si="179"/>
        <v/>
      </c>
    </row>
    <row r="1234" spans="1:26" x14ac:dyDescent="0.25">
      <c r="A1234" s="24"/>
      <c r="B1234" s="135"/>
      <c r="C1234" s="136"/>
      <c r="D1234" s="137"/>
      <c r="E1234" s="138"/>
      <c r="F1234" s="139"/>
      <c r="G1234" s="140"/>
      <c r="H1234" s="141"/>
      <c r="I1234" s="118"/>
      <c r="J1234" s="150" t="str">
        <f t="shared" si="171"/>
        <v/>
      </c>
      <c r="K1234" s="24"/>
      <c r="M1234" s="11" t="b">
        <f t="shared" si="172"/>
        <v>0</v>
      </c>
      <c r="N1234" s="9" t="str">
        <f t="shared" si="173"/>
        <v/>
      </c>
      <c r="O1234" s="9" t="str">
        <f t="shared" si="174"/>
        <v/>
      </c>
      <c r="P1234" s="9" t="str">
        <f t="shared" si="175"/>
        <v/>
      </c>
      <c r="R1234" s="9">
        <v>1226</v>
      </c>
      <c r="T1234" s="9" t="str">
        <f t="shared" si="176"/>
        <v/>
      </c>
      <c r="V1234" s="9" t="str">
        <f t="shared" si="177"/>
        <v/>
      </c>
      <c r="X1234" s="9" t="str">
        <f>IF(COUNTIF('Required Materials'!$BE$4:$CH$43, $B1234)&gt;0, $B1234, "")</f>
        <v/>
      </c>
      <c r="Y1234" s="9" t="str">
        <f t="shared" si="178"/>
        <v/>
      </c>
      <c r="Z1234" s="9" t="str">
        <f t="shared" si="179"/>
        <v/>
      </c>
    </row>
    <row r="1235" spans="1:26" x14ac:dyDescent="0.25">
      <c r="A1235" s="24"/>
      <c r="B1235" s="135"/>
      <c r="C1235" s="136"/>
      <c r="D1235" s="137"/>
      <c r="E1235" s="138"/>
      <c r="F1235" s="139"/>
      <c r="G1235" s="140"/>
      <c r="H1235" s="141"/>
      <c r="I1235" s="118"/>
      <c r="J1235" s="150" t="str">
        <f t="shared" si="171"/>
        <v/>
      </c>
      <c r="K1235" s="24"/>
      <c r="M1235" s="11" t="b">
        <f t="shared" si="172"/>
        <v>0</v>
      </c>
      <c r="N1235" s="9" t="str">
        <f t="shared" si="173"/>
        <v/>
      </c>
      <c r="O1235" s="9" t="str">
        <f t="shared" si="174"/>
        <v/>
      </c>
      <c r="P1235" s="9" t="str">
        <f t="shared" si="175"/>
        <v/>
      </c>
      <c r="R1235" s="9">
        <v>1227</v>
      </c>
      <c r="T1235" s="9" t="str">
        <f t="shared" si="176"/>
        <v/>
      </c>
      <c r="V1235" s="9" t="str">
        <f t="shared" si="177"/>
        <v/>
      </c>
      <c r="X1235" s="9" t="str">
        <f>IF(COUNTIF('Required Materials'!$BE$4:$CH$43, $B1235)&gt;0, $B1235, "")</f>
        <v/>
      </c>
      <c r="Y1235" s="9" t="str">
        <f t="shared" si="178"/>
        <v/>
      </c>
      <c r="Z1235" s="9" t="str">
        <f t="shared" si="179"/>
        <v/>
      </c>
    </row>
    <row r="1236" spans="1:26" x14ac:dyDescent="0.25">
      <c r="A1236" s="24"/>
      <c r="B1236" s="135"/>
      <c r="C1236" s="136"/>
      <c r="D1236" s="137"/>
      <c r="E1236" s="138"/>
      <c r="F1236" s="139"/>
      <c r="G1236" s="140"/>
      <c r="H1236" s="141"/>
      <c r="I1236" s="118"/>
      <c r="J1236" s="150" t="str">
        <f t="shared" si="171"/>
        <v/>
      </c>
      <c r="K1236" s="24"/>
      <c r="M1236" s="11" t="b">
        <f t="shared" si="172"/>
        <v>0</v>
      </c>
      <c r="N1236" s="9" t="str">
        <f t="shared" si="173"/>
        <v/>
      </c>
      <c r="O1236" s="9" t="str">
        <f t="shared" si="174"/>
        <v/>
      </c>
      <c r="P1236" s="9" t="str">
        <f t="shared" si="175"/>
        <v/>
      </c>
      <c r="R1236" s="9">
        <v>1228</v>
      </c>
      <c r="T1236" s="9" t="str">
        <f t="shared" si="176"/>
        <v/>
      </c>
      <c r="V1236" s="9" t="str">
        <f t="shared" si="177"/>
        <v/>
      </c>
      <c r="X1236" s="9" t="str">
        <f>IF(COUNTIF('Required Materials'!$BE$4:$CH$43, $B1236)&gt;0, $B1236, "")</f>
        <v/>
      </c>
      <c r="Y1236" s="9" t="str">
        <f t="shared" si="178"/>
        <v/>
      </c>
      <c r="Z1236" s="9" t="str">
        <f t="shared" si="179"/>
        <v/>
      </c>
    </row>
    <row r="1237" spans="1:26" x14ac:dyDescent="0.25">
      <c r="A1237" s="24"/>
      <c r="B1237" s="135"/>
      <c r="C1237" s="136"/>
      <c r="D1237" s="137"/>
      <c r="E1237" s="138"/>
      <c r="F1237" s="139"/>
      <c r="G1237" s="140"/>
      <c r="H1237" s="141"/>
      <c r="I1237" s="118"/>
      <c r="J1237" s="150" t="str">
        <f t="shared" si="171"/>
        <v/>
      </c>
      <c r="K1237" s="24"/>
      <c r="M1237" s="11" t="b">
        <f t="shared" si="172"/>
        <v>0</v>
      </c>
      <c r="N1237" s="9" t="str">
        <f t="shared" si="173"/>
        <v/>
      </c>
      <c r="O1237" s="9" t="str">
        <f t="shared" si="174"/>
        <v/>
      </c>
      <c r="P1237" s="9" t="str">
        <f t="shared" si="175"/>
        <v/>
      </c>
      <c r="R1237" s="9">
        <v>1229</v>
      </c>
      <c r="T1237" s="9" t="str">
        <f t="shared" si="176"/>
        <v/>
      </c>
      <c r="V1237" s="9" t="str">
        <f t="shared" si="177"/>
        <v/>
      </c>
      <c r="X1237" s="9" t="str">
        <f>IF(COUNTIF('Required Materials'!$BE$4:$CH$43, $B1237)&gt;0, $B1237, "")</f>
        <v/>
      </c>
      <c r="Y1237" s="9" t="str">
        <f t="shared" si="178"/>
        <v/>
      </c>
      <c r="Z1237" s="9" t="str">
        <f t="shared" si="179"/>
        <v/>
      </c>
    </row>
    <row r="1238" spans="1:26" x14ac:dyDescent="0.25">
      <c r="A1238" s="24"/>
      <c r="B1238" s="135"/>
      <c r="C1238" s="136"/>
      <c r="D1238" s="137"/>
      <c r="E1238" s="138"/>
      <c r="F1238" s="139"/>
      <c r="G1238" s="140"/>
      <c r="H1238" s="141"/>
      <c r="I1238" s="118"/>
      <c r="J1238" s="150" t="str">
        <f t="shared" si="171"/>
        <v/>
      </c>
      <c r="K1238" s="24"/>
      <c r="M1238" s="11" t="b">
        <f t="shared" si="172"/>
        <v>0</v>
      </c>
      <c r="N1238" s="9" t="str">
        <f t="shared" si="173"/>
        <v/>
      </c>
      <c r="O1238" s="9" t="str">
        <f t="shared" si="174"/>
        <v/>
      </c>
      <c r="P1238" s="9" t="str">
        <f t="shared" si="175"/>
        <v/>
      </c>
      <c r="R1238" s="9">
        <v>1230</v>
      </c>
      <c r="T1238" s="9" t="str">
        <f t="shared" si="176"/>
        <v/>
      </c>
      <c r="V1238" s="9" t="str">
        <f t="shared" si="177"/>
        <v/>
      </c>
      <c r="X1238" s="9" t="str">
        <f>IF(COUNTIF('Required Materials'!$BE$4:$CH$43, $B1238)&gt;0, $B1238, "")</f>
        <v/>
      </c>
      <c r="Y1238" s="9" t="str">
        <f t="shared" si="178"/>
        <v/>
      </c>
      <c r="Z1238" s="9" t="str">
        <f t="shared" si="179"/>
        <v/>
      </c>
    </row>
    <row r="1239" spans="1:26" x14ac:dyDescent="0.25">
      <c r="A1239" s="24"/>
      <c r="B1239" s="135"/>
      <c r="C1239" s="136"/>
      <c r="D1239" s="137"/>
      <c r="E1239" s="138"/>
      <c r="F1239" s="139"/>
      <c r="G1239" s="140"/>
      <c r="H1239" s="141"/>
      <c r="I1239" s="118"/>
      <c r="J1239" s="150" t="str">
        <f t="shared" si="171"/>
        <v/>
      </c>
      <c r="K1239" s="24"/>
      <c r="M1239" s="11" t="b">
        <f t="shared" si="172"/>
        <v>0</v>
      </c>
      <c r="N1239" s="9" t="str">
        <f t="shared" si="173"/>
        <v/>
      </c>
      <c r="O1239" s="9" t="str">
        <f t="shared" si="174"/>
        <v/>
      </c>
      <c r="P1239" s="9" t="str">
        <f t="shared" si="175"/>
        <v/>
      </c>
      <c r="R1239" s="9">
        <v>1231</v>
      </c>
      <c r="T1239" s="9" t="str">
        <f t="shared" si="176"/>
        <v/>
      </c>
      <c r="V1239" s="9" t="str">
        <f t="shared" si="177"/>
        <v/>
      </c>
      <c r="X1239" s="9" t="str">
        <f>IF(COUNTIF('Required Materials'!$BE$4:$CH$43, $B1239)&gt;0, $B1239, "")</f>
        <v/>
      </c>
      <c r="Y1239" s="9" t="str">
        <f t="shared" si="178"/>
        <v/>
      </c>
      <c r="Z1239" s="9" t="str">
        <f t="shared" si="179"/>
        <v/>
      </c>
    </row>
    <row r="1240" spans="1:26" x14ac:dyDescent="0.25">
      <c r="A1240" s="24"/>
      <c r="B1240" s="135"/>
      <c r="C1240" s="136"/>
      <c r="D1240" s="137"/>
      <c r="E1240" s="138"/>
      <c r="F1240" s="139"/>
      <c r="G1240" s="140"/>
      <c r="H1240" s="141"/>
      <c r="I1240" s="118"/>
      <c r="J1240" s="150" t="str">
        <f t="shared" si="171"/>
        <v/>
      </c>
      <c r="K1240" s="24"/>
      <c r="M1240" s="11" t="b">
        <f t="shared" si="172"/>
        <v>0</v>
      </c>
      <c r="N1240" s="9" t="str">
        <f t="shared" si="173"/>
        <v/>
      </c>
      <c r="O1240" s="9" t="str">
        <f t="shared" si="174"/>
        <v/>
      </c>
      <c r="P1240" s="9" t="str">
        <f t="shared" si="175"/>
        <v/>
      </c>
      <c r="R1240" s="9">
        <v>1232</v>
      </c>
      <c r="T1240" s="9" t="str">
        <f t="shared" si="176"/>
        <v/>
      </c>
      <c r="V1240" s="9" t="str">
        <f t="shared" si="177"/>
        <v/>
      </c>
      <c r="X1240" s="9" t="str">
        <f>IF(COUNTIF('Required Materials'!$BE$4:$CH$43, $B1240)&gt;0, $B1240, "")</f>
        <v/>
      </c>
      <c r="Y1240" s="9" t="str">
        <f t="shared" si="178"/>
        <v/>
      </c>
      <c r="Z1240" s="9" t="str">
        <f t="shared" si="179"/>
        <v/>
      </c>
    </row>
    <row r="1241" spans="1:26" x14ac:dyDescent="0.25">
      <c r="A1241" s="24"/>
      <c r="B1241" s="135"/>
      <c r="C1241" s="136"/>
      <c r="D1241" s="137"/>
      <c r="E1241" s="138"/>
      <c r="F1241" s="139"/>
      <c r="G1241" s="140"/>
      <c r="H1241" s="141"/>
      <c r="I1241" s="118"/>
      <c r="J1241" s="150" t="str">
        <f t="shared" si="171"/>
        <v/>
      </c>
      <c r="K1241" s="24"/>
      <c r="M1241" s="11" t="b">
        <f t="shared" si="172"/>
        <v>0</v>
      </c>
      <c r="N1241" s="9" t="str">
        <f t="shared" si="173"/>
        <v/>
      </c>
      <c r="O1241" s="9" t="str">
        <f t="shared" si="174"/>
        <v/>
      </c>
      <c r="P1241" s="9" t="str">
        <f t="shared" si="175"/>
        <v/>
      </c>
      <c r="R1241" s="9">
        <v>1233</v>
      </c>
      <c r="T1241" s="9" t="str">
        <f t="shared" si="176"/>
        <v/>
      </c>
      <c r="V1241" s="9" t="str">
        <f t="shared" si="177"/>
        <v/>
      </c>
      <c r="X1241" s="9" t="str">
        <f>IF(COUNTIF('Required Materials'!$BE$4:$CH$43, $B1241)&gt;0, $B1241, "")</f>
        <v/>
      </c>
      <c r="Y1241" s="9" t="str">
        <f t="shared" si="178"/>
        <v/>
      </c>
      <c r="Z1241" s="9" t="str">
        <f t="shared" si="179"/>
        <v/>
      </c>
    </row>
    <row r="1242" spans="1:26" x14ac:dyDescent="0.25">
      <c r="A1242" s="24"/>
      <c r="B1242" s="135"/>
      <c r="C1242" s="136"/>
      <c r="D1242" s="137"/>
      <c r="E1242" s="138"/>
      <c r="F1242" s="139"/>
      <c r="G1242" s="140"/>
      <c r="H1242" s="141"/>
      <c r="I1242" s="118"/>
      <c r="J1242" s="150" t="str">
        <f t="shared" si="171"/>
        <v/>
      </c>
      <c r="K1242" s="24"/>
      <c r="M1242" s="11" t="b">
        <f t="shared" si="172"/>
        <v>0</v>
      </c>
      <c r="N1242" s="9" t="str">
        <f t="shared" si="173"/>
        <v/>
      </c>
      <c r="O1242" s="9" t="str">
        <f t="shared" si="174"/>
        <v/>
      </c>
      <c r="P1242" s="9" t="str">
        <f t="shared" si="175"/>
        <v/>
      </c>
      <c r="R1242" s="9">
        <v>1234</v>
      </c>
      <c r="T1242" s="9" t="str">
        <f t="shared" si="176"/>
        <v/>
      </c>
      <c r="V1242" s="9" t="str">
        <f t="shared" si="177"/>
        <v/>
      </c>
      <c r="X1242" s="9" t="str">
        <f>IF(COUNTIF('Required Materials'!$BE$4:$CH$43, $B1242)&gt;0, $B1242, "")</f>
        <v/>
      </c>
      <c r="Y1242" s="9" t="str">
        <f t="shared" si="178"/>
        <v/>
      </c>
      <c r="Z1242" s="9" t="str">
        <f t="shared" si="179"/>
        <v/>
      </c>
    </row>
    <row r="1243" spans="1:26" x14ac:dyDescent="0.25">
      <c r="A1243" s="24"/>
      <c r="B1243" s="135"/>
      <c r="C1243" s="136"/>
      <c r="D1243" s="137"/>
      <c r="E1243" s="138"/>
      <c r="F1243" s="139"/>
      <c r="G1243" s="140"/>
      <c r="H1243" s="141"/>
      <c r="I1243" s="118"/>
      <c r="J1243" s="150" t="str">
        <f t="shared" si="171"/>
        <v/>
      </c>
      <c r="K1243" s="24"/>
      <c r="M1243" s="11" t="b">
        <f t="shared" si="172"/>
        <v>0</v>
      </c>
      <c r="N1243" s="9" t="str">
        <f t="shared" si="173"/>
        <v/>
      </c>
      <c r="O1243" s="9" t="str">
        <f t="shared" si="174"/>
        <v/>
      </c>
      <c r="P1243" s="9" t="str">
        <f t="shared" si="175"/>
        <v/>
      </c>
      <c r="R1243" s="9">
        <v>1235</v>
      </c>
      <c r="T1243" s="9" t="str">
        <f t="shared" si="176"/>
        <v/>
      </c>
      <c r="V1243" s="9" t="str">
        <f t="shared" si="177"/>
        <v/>
      </c>
      <c r="X1243" s="9" t="str">
        <f>IF(COUNTIF('Required Materials'!$BE$4:$CH$43, $B1243)&gt;0, $B1243, "")</f>
        <v/>
      </c>
      <c r="Y1243" s="9" t="str">
        <f t="shared" si="178"/>
        <v/>
      </c>
      <c r="Z1243" s="9" t="str">
        <f t="shared" si="179"/>
        <v/>
      </c>
    </row>
    <row r="1244" spans="1:26" x14ac:dyDescent="0.25">
      <c r="A1244" s="24"/>
      <c r="B1244" s="135"/>
      <c r="C1244" s="136"/>
      <c r="D1244" s="137"/>
      <c r="E1244" s="138"/>
      <c r="F1244" s="139"/>
      <c r="G1244" s="140"/>
      <c r="H1244" s="141"/>
      <c r="I1244" s="118"/>
      <c r="J1244" s="150" t="str">
        <f t="shared" si="171"/>
        <v/>
      </c>
      <c r="K1244" s="24"/>
      <c r="M1244" s="11" t="b">
        <f t="shared" si="172"/>
        <v>0</v>
      </c>
      <c r="N1244" s="9" t="str">
        <f t="shared" si="173"/>
        <v/>
      </c>
      <c r="O1244" s="9" t="str">
        <f t="shared" si="174"/>
        <v/>
      </c>
      <c r="P1244" s="9" t="str">
        <f t="shared" si="175"/>
        <v/>
      </c>
      <c r="R1244" s="9">
        <v>1236</v>
      </c>
      <c r="T1244" s="9" t="str">
        <f t="shared" si="176"/>
        <v/>
      </c>
      <c r="V1244" s="9" t="str">
        <f t="shared" si="177"/>
        <v/>
      </c>
      <c r="X1244" s="9" t="str">
        <f>IF(COUNTIF('Required Materials'!$BE$4:$CH$43, $B1244)&gt;0, $B1244, "")</f>
        <v/>
      </c>
      <c r="Y1244" s="9" t="str">
        <f t="shared" si="178"/>
        <v/>
      </c>
      <c r="Z1244" s="9" t="str">
        <f t="shared" si="179"/>
        <v/>
      </c>
    </row>
    <row r="1245" spans="1:26" x14ac:dyDescent="0.25">
      <c r="A1245" s="24"/>
      <c r="B1245" s="135"/>
      <c r="C1245" s="136"/>
      <c r="D1245" s="137"/>
      <c r="E1245" s="138"/>
      <c r="F1245" s="139"/>
      <c r="G1245" s="140"/>
      <c r="H1245" s="141"/>
      <c r="I1245" s="118"/>
      <c r="J1245" s="150" t="str">
        <f t="shared" si="171"/>
        <v/>
      </c>
      <c r="K1245" s="24"/>
      <c r="M1245" s="11" t="b">
        <f t="shared" si="172"/>
        <v>0</v>
      </c>
      <c r="N1245" s="9" t="str">
        <f t="shared" si="173"/>
        <v/>
      </c>
      <c r="O1245" s="9" t="str">
        <f t="shared" si="174"/>
        <v/>
      </c>
      <c r="P1245" s="9" t="str">
        <f t="shared" si="175"/>
        <v/>
      </c>
      <c r="R1245" s="9">
        <v>1237</v>
      </c>
      <c r="T1245" s="9" t="str">
        <f t="shared" si="176"/>
        <v/>
      </c>
      <c r="V1245" s="9" t="str">
        <f t="shared" si="177"/>
        <v/>
      </c>
      <c r="X1245" s="9" t="str">
        <f>IF(COUNTIF('Required Materials'!$BE$4:$CH$43, $B1245)&gt;0, $B1245, "")</f>
        <v/>
      </c>
      <c r="Y1245" s="9" t="str">
        <f t="shared" si="178"/>
        <v/>
      </c>
      <c r="Z1245" s="9" t="str">
        <f t="shared" si="179"/>
        <v/>
      </c>
    </row>
    <row r="1246" spans="1:26" x14ac:dyDescent="0.25">
      <c r="A1246" s="24"/>
      <c r="B1246" s="135"/>
      <c r="C1246" s="136"/>
      <c r="D1246" s="137"/>
      <c r="E1246" s="138"/>
      <c r="F1246" s="139"/>
      <c r="G1246" s="140"/>
      <c r="H1246" s="141"/>
      <c r="I1246" s="118"/>
      <c r="J1246" s="150" t="str">
        <f t="shared" si="171"/>
        <v/>
      </c>
      <c r="K1246" s="24"/>
      <c r="M1246" s="11" t="b">
        <f t="shared" si="172"/>
        <v>0</v>
      </c>
      <c r="N1246" s="9" t="str">
        <f t="shared" si="173"/>
        <v/>
      </c>
      <c r="O1246" s="9" t="str">
        <f t="shared" si="174"/>
        <v/>
      </c>
      <c r="P1246" s="9" t="str">
        <f t="shared" si="175"/>
        <v/>
      </c>
      <c r="R1246" s="9">
        <v>1238</v>
      </c>
      <c r="T1246" s="9" t="str">
        <f t="shared" si="176"/>
        <v/>
      </c>
      <c r="V1246" s="9" t="str">
        <f t="shared" si="177"/>
        <v/>
      </c>
      <c r="X1246" s="9" t="str">
        <f>IF(COUNTIF('Required Materials'!$BE$4:$CH$43, $B1246)&gt;0, $B1246, "")</f>
        <v/>
      </c>
      <c r="Y1246" s="9" t="str">
        <f t="shared" si="178"/>
        <v/>
      </c>
      <c r="Z1246" s="9" t="str">
        <f t="shared" si="179"/>
        <v/>
      </c>
    </row>
    <row r="1247" spans="1:26" x14ac:dyDescent="0.25">
      <c r="A1247" s="24"/>
      <c r="B1247" s="135"/>
      <c r="C1247" s="136"/>
      <c r="D1247" s="137"/>
      <c r="E1247" s="138"/>
      <c r="F1247" s="139"/>
      <c r="G1247" s="140"/>
      <c r="H1247" s="141"/>
      <c r="I1247" s="118"/>
      <c r="J1247" s="150" t="str">
        <f t="shared" si="171"/>
        <v/>
      </c>
      <c r="K1247" s="24"/>
      <c r="M1247" s="11" t="b">
        <f t="shared" si="172"/>
        <v>0</v>
      </c>
      <c r="N1247" s="9" t="str">
        <f t="shared" si="173"/>
        <v/>
      </c>
      <c r="O1247" s="9" t="str">
        <f t="shared" si="174"/>
        <v/>
      </c>
      <c r="P1247" s="9" t="str">
        <f t="shared" si="175"/>
        <v/>
      </c>
      <c r="R1247" s="9">
        <v>1239</v>
      </c>
      <c r="T1247" s="9" t="str">
        <f t="shared" si="176"/>
        <v/>
      </c>
      <c r="V1247" s="9" t="str">
        <f t="shared" si="177"/>
        <v/>
      </c>
      <c r="X1247" s="9" t="str">
        <f>IF(COUNTIF('Required Materials'!$BE$4:$CH$43, $B1247)&gt;0, $B1247, "")</f>
        <v/>
      </c>
      <c r="Y1247" s="9" t="str">
        <f t="shared" si="178"/>
        <v/>
      </c>
      <c r="Z1247" s="9" t="str">
        <f t="shared" si="179"/>
        <v/>
      </c>
    </row>
    <row r="1248" spans="1:26" x14ac:dyDescent="0.25">
      <c r="A1248" s="24"/>
      <c r="B1248" s="135"/>
      <c r="C1248" s="136"/>
      <c r="D1248" s="137"/>
      <c r="E1248" s="138"/>
      <c r="F1248" s="139"/>
      <c r="G1248" s="140"/>
      <c r="H1248" s="141"/>
      <c r="I1248" s="118"/>
      <c r="J1248" s="150" t="str">
        <f t="shared" si="171"/>
        <v/>
      </c>
      <c r="K1248" s="24"/>
      <c r="M1248" s="11" t="b">
        <f t="shared" si="172"/>
        <v>0</v>
      </c>
      <c r="N1248" s="9" t="str">
        <f t="shared" si="173"/>
        <v/>
      </c>
      <c r="O1248" s="9" t="str">
        <f t="shared" si="174"/>
        <v/>
      </c>
      <c r="P1248" s="9" t="str">
        <f t="shared" si="175"/>
        <v/>
      </c>
      <c r="R1248" s="9">
        <v>1240</v>
      </c>
      <c r="T1248" s="9" t="str">
        <f t="shared" si="176"/>
        <v/>
      </c>
      <c r="V1248" s="9" t="str">
        <f t="shared" si="177"/>
        <v/>
      </c>
      <c r="X1248" s="9" t="str">
        <f>IF(COUNTIF('Required Materials'!$BE$4:$CH$43, $B1248)&gt;0, $B1248, "")</f>
        <v/>
      </c>
      <c r="Y1248" s="9" t="str">
        <f t="shared" si="178"/>
        <v/>
      </c>
      <c r="Z1248" s="9" t="str">
        <f t="shared" si="179"/>
        <v/>
      </c>
    </row>
    <row r="1249" spans="1:26" x14ac:dyDescent="0.25">
      <c r="A1249" s="24"/>
      <c r="B1249" s="135"/>
      <c r="C1249" s="136"/>
      <c r="D1249" s="137"/>
      <c r="E1249" s="138"/>
      <c r="F1249" s="139"/>
      <c r="G1249" s="140"/>
      <c r="H1249" s="141"/>
      <c r="I1249" s="118"/>
      <c r="J1249" s="150" t="str">
        <f t="shared" si="171"/>
        <v/>
      </c>
      <c r="K1249" s="24"/>
      <c r="M1249" s="11" t="b">
        <f t="shared" si="172"/>
        <v>0</v>
      </c>
      <c r="N1249" s="9" t="str">
        <f t="shared" si="173"/>
        <v/>
      </c>
      <c r="O1249" s="9" t="str">
        <f t="shared" si="174"/>
        <v/>
      </c>
      <c r="P1249" s="9" t="str">
        <f t="shared" si="175"/>
        <v/>
      </c>
      <c r="R1249" s="9">
        <v>1241</v>
      </c>
      <c r="T1249" s="9" t="str">
        <f t="shared" si="176"/>
        <v/>
      </c>
      <c r="V1249" s="9" t="str">
        <f t="shared" si="177"/>
        <v/>
      </c>
      <c r="X1249" s="9" t="str">
        <f>IF(COUNTIF('Required Materials'!$BE$4:$CH$43, $B1249)&gt;0, $B1249, "")</f>
        <v/>
      </c>
      <c r="Y1249" s="9" t="str">
        <f t="shared" si="178"/>
        <v/>
      </c>
      <c r="Z1249" s="9" t="str">
        <f t="shared" si="179"/>
        <v/>
      </c>
    </row>
    <row r="1250" spans="1:26" x14ac:dyDescent="0.25">
      <c r="A1250" s="24"/>
      <c r="B1250" s="135"/>
      <c r="C1250" s="136"/>
      <c r="D1250" s="137"/>
      <c r="E1250" s="138"/>
      <c r="F1250" s="139"/>
      <c r="G1250" s="140"/>
      <c r="H1250" s="141"/>
      <c r="I1250" s="118"/>
      <c r="J1250" s="150" t="str">
        <f t="shared" si="171"/>
        <v/>
      </c>
      <c r="K1250" s="24"/>
      <c r="M1250" s="11" t="b">
        <f t="shared" si="172"/>
        <v>0</v>
      </c>
      <c r="N1250" s="9" t="str">
        <f t="shared" si="173"/>
        <v/>
      </c>
      <c r="O1250" s="9" t="str">
        <f t="shared" si="174"/>
        <v/>
      </c>
      <c r="P1250" s="9" t="str">
        <f t="shared" si="175"/>
        <v/>
      </c>
      <c r="R1250" s="9">
        <v>1242</v>
      </c>
      <c r="T1250" s="9" t="str">
        <f t="shared" si="176"/>
        <v/>
      </c>
      <c r="V1250" s="9" t="str">
        <f t="shared" si="177"/>
        <v/>
      </c>
      <c r="X1250" s="9" t="str">
        <f>IF(COUNTIF('Required Materials'!$BE$4:$CH$43, $B1250)&gt;0, $B1250, "")</f>
        <v/>
      </c>
      <c r="Y1250" s="9" t="str">
        <f t="shared" si="178"/>
        <v/>
      </c>
      <c r="Z1250" s="9" t="str">
        <f t="shared" si="179"/>
        <v/>
      </c>
    </row>
    <row r="1251" spans="1:26" x14ac:dyDescent="0.25">
      <c r="A1251" s="24"/>
      <c r="B1251" s="135"/>
      <c r="C1251" s="136"/>
      <c r="D1251" s="137"/>
      <c r="E1251" s="138"/>
      <c r="F1251" s="139"/>
      <c r="G1251" s="140"/>
      <c r="H1251" s="141"/>
      <c r="I1251" s="118"/>
      <c r="J1251" s="150" t="str">
        <f t="shared" si="171"/>
        <v/>
      </c>
      <c r="K1251" s="24"/>
      <c r="M1251" s="11" t="b">
        <f t="shared" si="172"/>
        <v>0</v>
      </c>
      <c r="N1251" s="9" t="str">
        <f t="shared" si="173"/>
        <v/>
      </c>
      <c r="O1251" s="9" t="str">
        <f t="shared" si="174"/>
        <v/>
      </c>
      <c r="P1251" s="9" t="str">
        <f t="shared" si="175"/>
        <v/>
      </c>
      <c r="R1251" s="9">
        <v>1243</v>
      </c>
      <c r="T1251" s="9" t="str">
        <f t="shared" si="176"/>
        <v/>
      </c>
      <c r="V1251" s="9" t="str">
        <f t="shared" si="177"/>
        <v/>
      </c>
      <c r="X1251" s="9" t="str">
        <f>IF(COUNTIF('Required Materials'!$BE$4:$CH$43, $B1251)&gt;0, $B1251, "")</f>
        <v/>
      </c>
      <c r="Y1251" s="9" t="str">
        <f t="shared" si="178"/>
        <v/>
      </c>
      <c r="Z1251" s="9" t="str">
        <f t="shared" si="179"/>
        <v/>
      </c>
    </row>
    <row r="1252" spans="1:26" x14ac:dyDescent="0.25">
      <c r="A1252" s="24"/>
      <c r="B1252" s="135"/>
      <c r="C1252" s="136"/>
      <c r="D1252" s="137"/>
      <c r="E1252" s="138"/>
      <c r="F1252" s="139"/>
      <c r="G1252" s="140"/>
      <c r="H1252" s="141"/>
      <c r="I1252" s="118"/>
      <c r="J1252" s="150" t="str">
        <f t="shared" si="171"/>
        <v/>
      </c>
      <c r="K1252" s="24"/>
      <c r="M1252" s="11" t="b">
        <f t="shared" si="172"/>
        <v>0</v>
      </c>
      <c r="N1252" s="9" t="str">
        <f t="shared" si="173"/>
        <v/>
      </c>
      <c r="O1252" s="9" t="str">
        <f t="shared" si="174"/>
        <v/>
      </c>
      <c r="P1252" s="9" t="str">
        <f t="shared" si="175"/>
        <v/>
      </c>
      <c r="R1252" s="9">
        <v>1244</v>
      </c>
      <c r="T1252" s="9" t="str">
        <f t="shared" si="176"/>
        <v/>
      </c>
      <c r="V1252" s="9" t="str">
        <f t="shared" si="177"/>
        <v/>
      </c>
      <c r="X1252" s="9" t="str">
        <f>IF(COUNTIF('Required Materials'!$BE$4:$CH$43, $B1252)&gt;0, $B1252, "")</f>
        <v/>
      </c>
      <c r="Y1252" s="9" t="str">
        <f t="shared" si="178"/>
        <v/>
      </c>
      <c r="Z1252" s="9" t="str">
        <f t="shared" si="179"/>
        <v/>
      </c>
    </row>
    <row r="1253" spans="1:26" x14ac:dyDescent="0.25">
      <c r="A1253" s="24"/>
      <c r="B1253" s="135"/>
      <c r="C1253" s="136"/>
      <c r="D1253" s="137"/>
      <c r="E1253" s="138"/>
      <c r="F1253" s="139"/>
      <c r="G1253" s="140"/>
      <c r="H1253" s="141"/>
      <c r="I1253" s="118"/>
      <c r="J1253" s="150" t="str">
        <f t="shared" si="171"/>
        <v/>
      </c>
      <c r="K1253" s="24"/>
      <c r="M1253" s="11" t="b">
        <f t="shared" si="172"/>
        <v>0</v>
      </c>
      <c r="N1253" s="9" t="str">
        <f t="shared" si="173"/>
        <v/>
      </c>
      <c r="O1253" s="9" t="str">
        <f t="shared" si="174"/>
        <v/>
      </c>
      <c r="P1253" s="9" t="str">
        <f t="shared" si="175"/>
        <v/>
      </c>
      <c r="R1253" s="9">
        <v>1245</v>
      </c>
      <c r="T1253" s="9" t="str">
        <f t="shared" si="176"/>
        <v/>
      </c>
      <c r="V1253" s="9" t="str">
        <f t="shared" si="177"/>
        <v/>
      </c>
      <c r="X1253" s="9" t="str">
        <f>IF(COUNTIF('Required Materials'!$BE$4:$CH$43, $B1253)&gt;0, $B1253, "")</f>
        <v/>
      </c>
      <c r="Y1253" s="9" t="str">
        <f t="shared" si="178"/>
        <v/>
      </c>
      <c r="Z1253" s="9" t="str">
        <f t="shared" si="179"/>
        <v/>
      </c>
    </row>
    <row r="1254" spans="1:26" x14ac:dyDescent="0.25">
      <c r="A1254" s="24"/>
      <c r="B1254" s="135"/>
      <c r="C1254" s="136"/>
      <c r="D1254" s="137"/>
      <c r="E1254" s="138"/>
      <c r="F1254" s="139"/>
      <c r="G1254" s="140"/>
      <c r="H1254" s="141"/>
      <c r="I1254" s="118"/>
      <c r="J1254" s="150" t="str">
        <f t="shared" si="171"/>
        <v/>
      </c>
      <c r="K1254" s="24"/>
      <c r="M1254" s="11" t="b">
        <f t="shared" si="172"/>
        <v>0</v>
      </c>
      <c r="N1254" s="9" t="str">
        <f t="shared" si="173"/>
        <v/>
      </c>
      <c r="O1254" s="9" t="str">
        <f t="shared" si="174"/>
        <v/>
      </c>
      <c r="P1254" s="9" t="str">
        <f t="shared" si="175"/>
        <v/>
      </c>
      <c r="R1254" s="9">
        <v>1246</v>
      </c>
      <c r="T1254" s="9" t="str">
        <f t="shared" si="176"/>
        <v/>
      </c>
      <c r="V1254" s="9" t="str">
        <f t="shared" si="177"/>
        <v/>
      </c>
      <c r="X1254" s="9" t="str">
        <f>IF(COUNTIF('Required Materials'!$BE$4:$CH$43, $B1254)&gt;0, $B1254, "")</f>
        <v/>
      </c>
      <c r="Y1254" s="9" t="str">
        <f t="shared" si="178"/>
        <v/>
      </c>
      <c r="Z1254" s="9" t="str">
        <f t="shared" si="179"/>
        <v/>
      </c>
    </row>
    <row r="1255" spans="1:26" x14ac:dyDescent="0.25">
      <c r="A1255" s="24"/>
      <c r="B1255" s="135"/>
      <c r="C1255" s="136"/>
      <c r="D1255" s="137"/>
      <c r="E1255" s="138"/>
      <c r="F1255" s="139"/>
      <c r="G1255" s="140"/>
      <c r="H1255" s="141"/>
      <c r="I1255" s="118"/>
      <c r="J1255" s="150" t="str">
        <f t="shared" si="171"/>
        <v/>
      </c>
      <c r="K1255" s="24"/>
      <c r="M1255" s="11" t="b">
        <f t="shared" si="172"/>
        <v>0</v>
      </c>
      <c r="N1255" s="9" t="str">
        <f t="shared" si="173"/>
        <v/>
      </c>
      <c r="O1255" s="9" t="str">
        <f t="shared" si="174"/>
        <v/>
      </c>
      <c r="P1255" s="9" t="str">
        <f t="shared" si="175"/>
        <v/>
      </c>
      <c r="R1255" s="9">
        <v>1247</v>
      </c>
      <c r="T1255" s="9" t="str">
        <f t="shared" si="176"/>
        <v/>
      </c>
      <c r="V1255" s="9" t="str">
        <f t="shared" si="177"/>
        <v/>
      </c>
      <c r="X1255" s="9" t="str">
        <f>IF(COUNTIF('Required Materials'!$BE$4:$CH$43, $B1255)&gt;0, $B1255, "")</f>
        <v/>
      </c>
      <c r="Y1255" s="9" t="str">
        <f t="shared" si="178"/>
        <v/>
      </c>
      <c r="Z1255" s="9" t="str">
        <f t="shared" si="179"/>
        <v/>
      </c>
    </row>
    <row r="1256" spans="1:26" x14ac:dyDescent="0.25">
      <c r="A1256" s="24"/>
      <c r="B1256" s="135"/>
      <c r="C1256" s="136"/>
      <c r="D1256" s="137"/>
      <c r="E1256" s="138"/>
      <c r="F1256" s="139"/>
      <c r="G1256" s="140"/>
      <c r="H1256" s="141"/>
      <c r="I1256" s="118"/>
      <c r="J1256" s="150" t="str">
        <f t="shared" si="171"/>
        <v/>
      </c>
      <c r="K1256" s="24"/>
      <c r="M1256" s="11" t="b">
        <f t="shared" si="172"/>
        <v>0</v>
      </c>
      <c r="N1256" s="9" t="str">
        <f t="shared" si="173"/>
        <v/>
      </c>
      <c r="O1256" s="9" t="str">
        <f t="shared" si="174"/>
        <v/>
      </c>
      <c r="P1256" s="9" t="str">
        <f t="shared" si="175"/>
        <v/>
      </c>
      <c r="R1256" s="9">
        <v>1248</v>
      </c>
      <c r="T1256" s="9" t="str">
        <f t="shared" si="176"/>
        <v/>
      </c>
      <c r="V1256" s="9" t="str">
        <f t="shared" si="177"/>
        <v/>
      </c>
      <c r="X1256" s="9" t="str">
        <f>IF(COUNTIF('Required Materials'!$BE$4:$CH$43, $B1256)&gt;0, $B1256, "")</f>
        <v/>
      </c>
      <c r="Y1256" s="9" t="str">
        <f t="shared" si="178"/>
        <v/>
      </c>
      <c r="Z1256" s="9" t="str">
        <f t="shared" si="179"/>
        <v/>
      </c>
    </row>
    <row r="1257" spans="1:26" x14ac:dyDescent="0.25">
      <c r="A1257" s="24"/>
      <c r="B1257" s="135"/>
      <c r="C1257" s="136"/>
      <c r="D1257" s="137"/>
      <c r="E1257" s="138"/>
      <c r="F1257" s="139"/>
      <c r="G1257" s="140"/>
      <c r="H1257" s="141"/>
      <c r="I1257" s="118"/>
      <c r="J1257" s="150" t="str">
        <f t="shared" si="171"/>
        <v/>
      </c>
      <c r="K1257" s="24"/>
      <c r="M1257" s="11" t="b">
        <f t="shared" si="172"/>
        <v>0</v>
      </c>
      <c r="N1257" s="9" t="str">
        <f t="shared" si="173"/>
        <v/>
      </c>
      <c r="O1257" s="9" t="str">
        <f t="shared" si="174"/>
        <v/>
      </c>
      <c r="P1257" s="9" t="str">
        <f t="shared" si="175"/>
        <v/>
      </c>
      <c r="R1257" s="9">
        <v>1249</v>
      </c>
      <c r="T1257" s="9" t="str">
        <f t="shared" si="176"/>
        <v/>
      </c>
      <c r="V1257" s="9" t="str">
        <f t="shared" si="177"/>
        <v/>
      </c>
      <c r="X1257" s="9" t="str">
        <f>IF(COUNTIF('Required Materials'!$BE$4:$CH$43, $B1257)&gt;0, $B1257, "")</f>
        <v/>
      </c>
      <c r="Y1257" s="9" t="str">
        <f t="shared" si="178"/>
        <v/>
      </c>
      <c r="Z1257" s="9" t="str">
        <f t="shared" si="179"/>
        <v/>
      </c>
    </row>
    <row r="1258" spans="1:26" x14ac:dyDescent="0.25">
      <c r="A1258" s="24"/>
      <c r="B1258" s="135"/>
      <c r="C1258" s="136"/>
      <c r="D1258" s="137"/>
      <c r="E1258" s="138"/>
      <c r="F1258" s="139"/>
      <c r="G1258" s="140"/>
      <c r="H1258" s="141"/>
      <c r="I1258" s="118"/>
      <c r="J1258" s="150" t="str">
        <f t="shared" si="171"/>
        <v/>
      </c>
      <c r="K1258" s="24"/>
      <c r="M1258" s="11" t="b">
        <f t="shared" si="172"/>
        <v>0</v>
      </c>
      <c r="N1258" s="9" t="str">
        <f t="shared" si="173"/>
        <v/>
      </c>
      <c r="O1258" s="9" t="str">
        <f t="shared" si="174"/>
        <v/>
      </c>
      <c r="P1258" s="9" t="str">
        <f t="shared" si="175"/>
        <v/>
      </c>
      <c r="R1258" s="9">
        <v>1250</v>
      </c>
      <c r="T1258" s="9" t="str">
        <f t="shared" si="176"/>
        <v/>
      </c>
      <c r="V1258" s="9" t="str">
        <f t="shared" si="177"/>
        <v/>
      </c>
      <c r="X1258" s="9" t="str">
        <f>IF(COUNTIF('Required Materials'!$BE$4:$CH$43, $B1258)&gt;0, $B1258, "")</f>
        <v/>
      </c>
      <c r="Y1258" s="9" t="str">
        <f t="shared" si="178"/>
        <v/>
      </c>
      <c r="Z1258" s="9" t="str">
        <f t="shared" si="179"/>
        <v/>
      </c>
    </row>
    <row r="1259" spans="1:26" x14ac:dyDescent="0.25">
      <c r="A1259" s="24"/>
      <c r="B1259" s="135"/>
      <c r="C1259" s="136"/>
      <c r="D1259" s="137"/>
      <c r="E1259" s="138"/>
      <c r="F1259" s="139"/>
      <c r="G1259" s="140"/>
      <c r="H1259" s="141"/>
      <c r="I1259" s="118"/>
      <c r="J1259" s="150" t="str">
        <f t="shared" si="171"/>
        <v/>
      </c>
      <c r="K1259" s="24"/>
      <c r="M1259" s="11" t="b">
        <f t="shared" si="172"/>
        <v>0</v>
      </c>
      <c r="N1259" s="9" t="str">
        <f t="shared" si="173"/>
        <v/>
      </c>
      <c r="O1259" s="9" t="str">
        <f t="shared" si="174"/>
        <v/>
      </c>
      <c r="P1259" s="9" t="str">
        <f t="shared" si="175"/>
        <v/>
      </c>
      <c r="R1259" s="9">
        <v>1251</v>
      </c>
      <c r="T1259" s="9" t="str">
        <f t="shared" si="176"/>
        <v/>
      </c>
      <c r="V1259" s="9" t="str">
        <f t="shared" si="177"/>
        <v/>
      </c>
      <c r="X1259" s="9" t="str">
        <f>IF(COUNTIF('Required Materials'!$BE$4:$CH$43, $B1259)&gt;0, $B1259, "")</f>
        <v/>
      </c>
      <c r="Y1259" s="9" t="str">
        <f t="shared" si="178"/>
        <v/>
      </c>
      <c r="Z1259" s="9" t="str">
        <f t="shared" si="179"/>
        <v/>
      </c>
    </row>
    <row r="1260" spans="1:26" x14ac:dyDescent="0.25">
      <c r="A1260" s="24"/>
      <c r="B1260" s="135"/>
      <c r="C1260" s="136"/>
      <c r="D1260" s="137"/>
      <c r="E1260" s="138"/>
      <c r="F1260" s="139"/>
      <c r="G1260" s="140"/>
      <c r="H1260" s="141"/>
      <c r="I1260" s="118"/>
      <c r="J1260" s="150" t="str">
        <f t="shared" si="171"/>
        <v/>
      </c>
      <c r="K1260" s="24"/>
      <c r="M1260" s="11" t="b">
        <f t="shared" si="172"/>
        <v>0</v>
      </c>
      <c r="N1260" s="9" t="str">
        <f t="shared" si="173"/>
        <v/>
      </c>
      <c r="O1260" s="9" t="str">
        <f t="shared" si="174"/>
        <v/>
      </c>
      <c r="P1260" s="9" t="str">
        <f t="shared" si="175"/>
        <v/>
      </c>
      <c r="R1260" s="9">
        <v>1252</v>
      </c>
      <c r="T1260" s="9" t="str">
        <f t="shared" si="176"/>
        <v/>
      </c>
      <c r="V1260" s="9" t="str">
        <f t="shared" si="177"/>
        <v/>
      </c>
      <c r="X1260" s="9" t="str">
        <f>IF(COUNTIF('Required Materials'!$BE$4:$CH$43, $B1260)&gt;0, $B1260, "")</f>
        <v/>
      </c>
      <c r="Y1260" s="9" t="str">
        <f t="shared" si="178"/>
        <v/>
      </c>
      <c r="Z1260" s="9" t="str">
        <f t="shared" si="179"/>
        <v/>
      </c>
    </row>
    <row r="1261" spans="1:26" x14ac:dyDescent="0.25">
      <c r="A1261" s="24"/>
      <c r="B1261" s="135"/>
      <c r="C1261" s="136"/>
      <c r="D1261" s="137"/>
      <c r="E1261" s="138"/>
      <c r="F1261" s="139"/>
      <c r="G1261" s="140"/>
      <c r="H1261" s="141"/>
      <c r="I1261" s="118"/>
      <c r="J1261" s="150" t="str">
        <f t="shared" si="171"/>
        <v/>
      </c>
      <c r="K1261" s="24"/>
      <c r="M1261" s="11" t="b">
        <f t="shared" si="172"/>
        <v>0</v>
      </c>
      <c r="N1261" s="9" t="str">
        <f t="shared" si="173"/>
        <v/>
      </c>
      <c r="O1261" s="9" t="str">
        <f t="shared" si="174"/>
        <v/>
      </c>
      <c r="P1261" s="9" t="str">
        <f t="shared" si="175"/>
        <v/>
      </c>
      <c r="R1261" s="9">
        <v>1253</v>
      </c>
      <c r="T1261" s="9" t="str">
        <f t="shared" si="176"/>
        <v/>
      </c>
      <c r="V1261" s="9" t="str">
        <f t="shared" si="177"/>
        <v/>
      </c>
      <c r="X1261" s="9" t="str">
        <f>IF(COUNTIF('Required Materials'!$BE$4:$CH$43, $B1261)&gt;0, $B1261, "")</f>
        <v/>
      </c>
      <c r="Y1261" s="9" t="str">
        <f t="shared" si="178"/>
        <v/>
      </c>
      <c r="Z1261" s="9" t="str">
        <f t="shared" si="179"/>
        <v/>
      </c>
    </row>
    <row r="1262" spans="1:26" x14ac:dyDescent="0.25">
      <c r="A1262" s="24"/>
      <c r="B1262" s="135"/>
      <c r="C1262" s="136"/>
      <c r="D1262" s="137"/>
      <c r="E1262" s="138"/>
      <c r="F1262" s="139"/>
      <c r="G1262" s="140"/>
      <c r="H1262" s="141"/>
      <c r="I1262" s="118"/>
      <c r="J1262" s="150" t="str">
        <f t="shared" si="171"/>
        <v/>
      </c>
      <c r="K1262" s="24"/>
      <c r="M1262" s="11" t="b">
        <f t="shared" si="172"/>
        <v>0</v>
      </c>
      <c r="N1262" s="9" t="str">
        <f t="shared" si="173"/>
        <v/>
      </c>
      <c r="O1262" s="9" t="str">
        <f t="shared" si="174"/>
        <v/>
      </c>
      <c r="P1262" s="9" t="str">
        <f t="shared" si="175"/>
        <v/>
      </c>
      <c r="R1262" s="9">
        <v>1254</v>
      </c>
      <c r="T1262" s="9" t="str">
        <f t="shared" si="176"/>
        <v/>
      </c>
      <c r="V1262" s="9" t="str">
        <f t="shared" si="177"/>
        <v/>
      </c>
      <c r="X1262" s="9" t="str">
        <f>IF(COUNTIF('Required Materials'!$BE$4:$CH$43, $B1262)&gt;0, $B1262, "")</f>
        <v/>
      </c>
      <c r="Y1262" s="9" t="str">
        <f t="shared" si="178"/>
        <v/>
      </c>
      <c r="Z1262" s="9" t="str">
        <f t="shared" si="179"/>
        <v/>
      </c>
    </row>
    <row r="1263" spans="1:26" x14ac:dyDescent="0.25">
      <c r="A1263" s="24"/>
      <c r="B1263" s="135"/>
      <c r="C1263" s="136"/>
      <c r="D1263" s="137"/>
      <c r="E1263" s="138"/>
      <c r="F1263" s="139"/>
      <c r="G1263" s="140"/>
      <c r="H1263" s="141"/>
      <c r="I1263" s="118"/>
      <c r="J1263" s="150" t="str">
        <f t="shared" si="171"/>
        <v/>
      </c>
      <c r="K1263" s="24"/>
      <c r="M1263" s="11" t="b">
        <f t="shared" si="172"/>
        <v>0</v>
      </c>
      <c r="N1263" s="9" t="str">
        <f t="shared" si="173"/>
        <v/>
      </c>
      <c r="O1263" s="9" t="str">
        <f t="shared" si="174"/>
        <v/>
      </c>
      <c r="P1263" s="9" t="str">
        <f t="shared" si="175"/>
        <v/>
      </c>
      <c r="R1263" s="9">
        <v>1255</v>
      </c>
      <c r="T1263" s="9" t="str">
        <f t="shared" si="176"/>
        <v/>
      </c>
      <c r="V1263" s="9" t="str">
        <f t="shared" si="177"/>
        <v/>
      </c>
      <c r="X1263" s="9" t="str">
        <f>IF(COUNTIF('Required Materials'!$BE$4:$CH$43, $B1263)&gt;0, $B1263, "")</f>
        <v/>
      </c>
      <c r="Y1263" s="9" t="str">
        <f t="shared" si="178"/>
        <v/>
      </c>
      <c r="Z1263" s="9" t="str">
        <f t="shared" si="179"/>
        <v/>
      </c>
    </row>
    <row r="1264" spans="1:26" x14ac:dyDescent="0.25">
      <c r="A1264" s="24"/>
      <c r="B1264" s="135"/>
      <c r="C1264" s="136"/>
      <c r="D1264" s="137"/>
      <c r="E1264" s="138"/>
      <c r="F1264" s="139"/>
      <c r="G1264" s="140"/>
      <c r="H1264" s="141"/>
      <c r="I1264" s="118"/>
      <c r="J1264" s="150" t="str">
        <f t="shared" si="171"/>
        <v/>
      </c>
      <c r="K1264" s="24"/>
      <c r="M1264" s="11" t="b">
        <f t="shared" si="172"/>
        <v>0</v>
      </c>
      <c r="N1264" s="9" t="str">
        <f t="shared" si="173"/>
        <v/>
      </c>
      <c r="O1264" s="9" t="str">
        <f t="shared" si="174"/>
        <v/>
      </c>
      <c r="P1264" s="9" t="str">
        <f t="shared" si="175"/>
        <v/>
      </c>
      <c r="R1264" s="9">
        <v>1256</v>
      </c>
      <c r="T1264" s="9" t="str">
        <f t="shared" si="176"/>
        <v/>
      </c>
      <c r="V1264" s="9" t="str">
        <f t="shared" si="177"/>
        <v/>
      </c>
      <c r="X1264" s="9" t="str">
        <f>IF(COUNTIF('Required Materials'!$BE$4:$CH$43, $B1264)&gt;0, $B1264, "")</f>
        <v/>
      </c>
      <c r="Y1264" s="9" t="str">
        <f t="shared" si="178"/>
        <v/>
      </c>
      <c r="Z1264" s="9" t="str">
        <f t="shared" si="179"/>
        <v/>
      </c>
    </row>
    <row r="1265" spans="1:26" x14ac:dyDescent="0.25">
      <c r="A1265" s="24"/>
      <c r="B1265" s="135"/>
      <c r="C1265" s="136"/>
      <c r="D1265" s="137"/>
      <c r="E1265" s="138"/>
      <c r="F1265" s="139"/>
      <c r="G1265" s="140"/>
      <c r="H1265" s="141"/>
      <c r="I1265" s="118"/>
      <c r="J1265" s="150" t="str">
        <f t="shared" si="171"/>
        <v/>
      </c>
      <c r="K1265" s="24"/>
      <c r="M1265" s="11" t="b">
        <f t="shared" si="172"/>
        <v>0</v>
      </c>
      <c r="N1265" s="9" t="str">
        <f t="shared" si="173"/>
        <v/>
      </c>
      <c r="O1265" s="9" t="str">
        <f t="shared" si="174"/>
        <v/>
      </c>
      <c r="P1265" s="9" t="str">
        <f t="shared" si="175"/>
        <v/>
      </c>
      <c r="R1265" s="9">
        <v>1257</v>
      </c>
      <c r="T1265" s="9" t="str">
        <f t="shared" si="176"/>
        <v/>
      </c>
      <c r="V1265" s="9" t="str">
        <f t="shared" si="177"/>
        <v/>
      </c>
      <c r="X1265" s="9" t="str">
        <f>IF(COUNTIF('Required Materials'!$BE$4:$CH$43, $B1265)&gt;0, $B1265, "")</f>
        <v/>
      </c>
      <c r="Y1265" s="9" t="str">
        <f t="shared" si="178"/>
        <v/>
      </c>
      <c r="Z1265" s="9" t="str">
        <f t="shared" si="179"/>
        <v/>
      </c>
    </row>
    <row r="1266" spans="1:26" x14ac:dyDescent="0.25">
      <c r="A1266" s="24"/>
      <c r="B1266" s="135"/>
      <c r="C1266" s="136"/>
      <c r="D1266" s="137"/>
      <c r="E1266" s="138"/>
      <c r="F1266" s="139"/>
      <c r="G1266" s="140"/>
      <c r="H1266" s="141"/>
      <c r="I1266" s="118"/>
      <c r="J1266" s="150" t="str">
        <f t="shared" si="171"/>
        <v/>
      </c>
      <c r="K1266" s="24"/>
      <c r="M1266" s="11" t="b">
        <f t="shared" si="172"/>
        <v>0</v>
      </c>
      <c r="N1266" s="9" t="str">
        <f t="shared" si="173"/>
        <v/>
      </c>
      <c r="O1266" s="9" t="str">
        <f t="shared" si="174"/>
        <v/>
      </c>
      <c r="P1266" s="9" t="str">
        <f t="shared" si="175"/>
        <v/>
      </c>
      <c r="R1266" s="9">
        <v>1258</v>
      </c>
      <c r="T1266" s="9" t="str">
        <f t="shared" si="176"/>
        <v/>
      </c>
      <c r="V1266" s="9" t="str">
        <f t="shared" si="177"/>
        <v/>
      </c>
      <c r="X1266" s="9" t="str">
        <f>IF(COUNTIF('Required Materials'!$BE$4:$CH$43, $B1266)&gt;0, $B1266, "")</f>
        <v/>
      </c>
      <c r="Y1266" s="9" t="str">
        <f t="shared" si="178"/>
        <v/>
      </c>
      <c r="Z1266" s="9" t="str">
        <f t="shared" si="179"/>
        <v/>
      </c>
    </row>
    <row r="1267" spans="1:26" x14ac:dyDescent="0.25">
      <c r="A1267" s="24"/>
      <c r="B1267" s="135"/>
      <c r="C1267" s="136"/>
      <c r="D1267" s="137"/>
      <c r="E1267" s="138"/>
      <c r="F1267" s="139"/>
      <c r="G1267" s="140"/>
      <c r="H1267" s="141"/>
      <c r="I1267" s="118"/>
      <c r="J1267" s="150" t="str">
        <f t="shared" si="171"/>
        <v/>
      </c>
      <c r="K1267" s="24"/>
      <c r="M1267" s="11" t="b">
        <f t="shared" si="172"/>
        <v>0</v>
      </c>
      <c r="N1267" s="9" t="str">
        <f t="shared" si="173"/>
        <v/>
      </c>
      <c r="O1267" s="9" t="str">
        <f t="shared" si="174"/>
        <v/>
      </c>
      <c r="P1267" s="9" t="str">
        <f t="shared" si="175"/>
        <v/>
      </c>
      <c r="R1267" s="9">
        <v>1259</v>
      </c>
      <c r="T1267" s="9" t="str">
        <f t="shared" si="176"/>
        <v/>
      </c>
      <c r="V1267" s="9" t="str">
        <f t="shared" si="177"/>
        <v/>
      </c>
      <c r="X1267" s="9" t="str">
        <f>IF(COUNTIF('Required Materials'!$BE$4:$CH$43, $B1267)&gt;0, $B1267, "")</f>
        <v/>
      </c>
      <c r="Y1267" s="9" t="str">
        <f t="shared" si="178"/>
        <v/>
      </c>
      <c r="Z1267" s="9" t="str">
        <f t="shared" si="179"/>
        <v/>
      </c>
    </row>
    <row r="1268" spans="1:26" x14ac:dyDescent="0.25">
      <c r="A1268" s="24"/>
      <c r="B1268" s="135"/>
      <c r="C1268" s="136"/>
      <c r="D1268" s="137"/>
      <c r="E1268" s="138"/>
      <c r="F1268" s="139"/>
      <c r="G1268" s="140"/>
      <c r="H1268" s="141"/>
      <c r="I1268" s="118"/>
      <c r="J1268" s="150" t="str">
        <f t="shared" si="171"/>
        <v/>
      </c>
      <c r="K1268" s="24"/>
      <c r="M1268" s="11" t="b">
        <f t="shared" si="172"/>
        <v>0</v>
      </c>
      <c r="N1268" s="9" t="str">
        <f t="shared" si="173"/>
        <v/>
      </c>
      <c r="O1268" s="9" t="str">
        <f t="shared" si="174"/>
        <v/>
      </c>
      <c r="P1268" s="9" t="str">
        <f t="shared" si="175"/>
        <v/>
      </c>
      <c r="R1268" s="9">
        <v>1260</v>
      </c>
      <c r="T1268" s="9" t="str">
        <f t="shared" si="176"/>
        <v/>
      </c>
      <c r="V1268" s="9" t="str">
        <f t="shared" si="177"/>
        <v/>
      </c>
      <c r="X1268" s="9" t="str">
        <f>IF(COUNTIF('Required Materials'!$BE$4:$CH$43, $B1268)&gt;0, $B1268, "")</f>
        <v/>
      </c>
      <c r="Y1268" s="9" t="str">
        <f t="shared" si="178"/>
        <v/>
      </c>
      <c r="Z1268" s="9" t="str">
        <f t="shared" si="179"/>
        <v/>
      </c>
    </row>
    <row r="1269" spans="1:26" x14ac:dyDescent="0.25">
      <c r="A1269" s="24"/>
      <c r="B1269" s="135"/>
      <c r="C1269" s="136"/>
      <c r="D1269" s="137"/>
      <c r="E1269" s="138"/>
      <c r="F1269" s="139"/>
      <c r="G1269" s="140"/>
      <c r="H1269" s="141"/>
      <c r="I1269" s="118"/>
      <c r="J1269" s="150" t="str">
        <f t="shared" si="171"/>
        <v/>
      </c>
      <c r="K1269" s="24"/>
      <c r="M1269" s="11" t="b">
        <f t="shared" si="172"/>
        <v>0</v>
      </c>
      <c r="N1269" s="9" t="str">
        <f t="shared" si="173"/>
        <v/>
      </c>
      <c r="O1269" s="9" t="str">
        <f t="shared" si="174"/>
        <v/>
      </c>
      <c r="P1269" s="9" t="str">
        <f t="shared" si="175"/>
        <v/>
      </c>
      <c r="R1269" s="9">
        <v>1261</v>
      </c>
      <c r="T1269" s="9" t="str">
        <f t="shared" si="176"/>
        <v/>
      </c>
      <c r="V1269" s="9" t="str">
        <f t="shared" si="177"/>
        <v/>
      </c>
      <c r="X1269" s="9" t="str">
        <f>IF(COUNTIF('Required Materials'!$BE$4:$CH$43, $B1269)&gt;0, $B1269, "")</f>
        <v/>
      </c>
      <c r="Y1269" s="9" t="str">
        <f t="shared" si="178"/>
        <v/>
      </c>
      <c r="Z1269" s="9" t="str">
        <f t="shared" si="179"/>
        <v/>
      </c>
    </row>
    <row r="1270" spans="1:26" x14ac:dyDescent="0.25">
      <c r="A1270" s="24"/>
      <c r="B1270" s="135"/>
      <c r="C1270" s="136"/>
      <c r="D1270" s="137"/>
      <c r="E1270" s="138"/>
      <c r="F1270" s="139"/>
      <c r="G1270" s="140"/>
      <c r="H1270" s="141"/>
      <c r="I1270" s="118"/>
      <c r="J1270" s="150" t="str">
        <f t="shared" si="171"/>
        <v/>
      </c>
      <c r="K1270" s="24"/>
      <c r="M1270" s="11" t="b">
        <f t="shared" si="172"/>
        <v>0</v>
      </c>
      <c r="N1270" s="9" t="str">
        <f t="shared" si="173"/>
        <v/>
      </c>
      <c r="O1270" s="9" t="str">
        <f t="shared" si="174"/>
        <v/>
      </c>
      <c r="P1270" s="9" t="str">
        <f t="shared" si="175"/>
        <v/>
      </c>
      <c r="R1270" s="9">
        <v>1262</v>
      </c>
      <c r="T1270" s="9" t="str">
        <f t="shared" si="176"/>
        <v/>
      </c>
      <c r="V1270" s="9" t="str">
        <f t="shared" si="177"/>
        <v/>
      </c>
      <c r="X1270" s="9" t="str">
        <f>IF(COUNTIF('Required Materials'!$BE$4:$CH$43, $B1270)&gt;0, $B1270, "")</f>
        <v/>
      </c>
      <c r="Y1270" s="9" t="str">
        <f t="shared" si="178"/>
        <v/>
      </c>
      <c r="Z1270" s="9" t="str">
        <f t="shared" si="179"/>
        <v/>
      </c>
    </row>
    <row r="1271" spans="1:26" x14ac:dyDescent="0.25">
      <c r="A1271" s="24"/>
      <c r="B1271" s="135"/>
      <c r="C1271" s="136"/>
      <c r="D1271" s="137"/>
      <c r="E1271" s="138"/>
      <c r="F1271" s="139"/>
      <c r="G1271" s="140"/>
      <c r="H1271" s="141"/>
      <c r="I1271" s="118"/>
      <c r="J1271" s="150" t="str">
        <f t="shared" si="171"/>
        <v/>
      </c>
      <c r="K1271" s="24"/>
      <c r="M1271" s="11" t="b">
        <f t="shared" si="172"/>
        <v>0</v>
      </c>
      <c r="N1271" s="9" t="str">
        <f t="shared" si="173"/>
        <v/>
      </c>
      <c r="O1271" s="9" t="str">
        <f t="shared" si="174"/>
        <v/>
      </c>
      <c r="P1271" s="9" t="str">
        <f t="shared" si="175"/>
        <v/>
      </c>
      <c r="R1271" s="9">
        <v>1263</v>
      </c>
      <c r="T1271" s="9" t="str">
        <f t="shared" si="176"/>
        <v/>
      </c>
      <c r="V1271" s="9" t="str">
        <f t="shared" si="177"/>
        <v/>
      </c>
      <c r="X1271" s="9" t="str">
        <f>IF(COUNTIF('Required Materials'!$BE$4:$CH$43, $B1271)&gt;0, $B1271, "")</f>
        <v/>
      </c>
      <c r="Y1271" s="9" t="str">
        <f t="shared" si="178"/>
        <v/>
      </c>
      <c r="Z1271" s="9" t="str">
        <f t="shared" si="179"/>
        <v/>
      </c>
    </row>
    <row r="1272" spans="1:26" x14ac:dyDescent="0.25">
      <c r="A1272" s="24"/>
      <c r="B1272" s="135"/>
      <c r="C1272" s="136"/>
      <c r="D1272" s="137"/>
      <c r="E1272" s="138"/>
      <c r="F1272" s="139"/>
      <c r="G1272" s="140"/>
      <c r="H1272" s="141"/>
      <c r="I1272" s="118"/>
      <c r="J1272" s="150" t="str">
        <f t="shared" si="171"/>
        <v/>
      </c>
      <c r="K1272" s="24"/>
      <c r="M1272" s="11" t="b">
        <f t="shared" si="172"/>
        <v>0</v>
      </c>
      <c r="N1272" s="9" t="str">
        <f t="shared" si="173"/>
        <v/>
      </c>
      <c r="O1272" s="9" t="str">
        <f t="shared" si="174"/>
        <v/>
      </c>
      <c r="P1272" s="9" t="str">
        <f t="shared" si="175"/>
        <v/>
      </c>
      <c r="R1272" s="9">
        <v>1264</v>
      </c>
      <c r="T1272" s="9" t="str">
        <f t="shared" si="176"/>
        <v/>
      </c>
      <c r="V1272" s="9" t="str">
        <f t="shared" si="177"/>
        <v/>
      </c>
      <c r="X1272" s="9" t="str">
        <f>IF(COUNTIF('Required Materials'!$BE$4:$CH$43, $B1272)&gt;0, $B1272, "")</f>
        <v/>
      </c>
      <c r="Y1272" s="9" t="str">
        <f t="shared" si="178"/>
        <v/>
      </c>
      <c r="Z1272" s="9" t="str">
        <f t="shared" si="179"/>
        <v/>
      </c>
    </row>
    <row r="1273" spans="1:26" x14ac:dyDescent="0.25">
      <c r="A1273" s="24"/>
      <c r="B1273" s="135"/>
      <c r="C1273" s="136"/>
      <c r="D1273" s="137"/>
      <c r="E1273" s="138"/>
      <c r="F1273" s="139"/>
      <c r="G1273" s="140"/>
      <c r="H1273" s="141"/>
      <c r="I1273" s="118"/>
      <c r="J1273" s="150" t="str">
        <f t="shared" si="171"/>
        <v/>
      </c>
      <c r="K1273" s="24"/>
      <c r="M1273" s="11" t="b">
        <f t="shared" si="172"/>
        <v>0</v>
      </c>
      <c r="N1273" s="9" t="str">
        <f t="shared" si="173"/>
        <v/>
      </c>
      <c r="O1273" s="9" t="str">
        <f t="shared" si="174"/>
        <v/>
      </c>
      <c r="P1273" s="9" t="str">
        <f t="shared" si="175"/>
        <v/>
      </c>
      <c r="R1273" s="9">
        <v>1265</v>
      </c>
      <c r="T1273" s="9" t="str">
        <f t="shared" si="176"/>
        <v/>
      </c>
      <c r="V1273" s="9" t="str">
        <f t="shared" si="177"/>
        <v/>
      </c>
      <c r="X1273" s="9" t="str">
        <f>IF(COUNTIF('Required Materials'!$BE$4:$CH$43, $B1273)&gt;0, $B1273, "")</f>
        <v/>
      </c>
      <c r="Y1273" s="9" t="str">
        <f t="shared" si="178"/>
        <v/>
      </c>
      <c r="Z1273" s="9" t="str">
        <f t="shared" si="179"/>
        <v/>
      </c>
    </row>
    <row r="1274" spans="1:26" x14ac:dyDescent="0.25">
      <c r="A1274" s="24"/>
      <c r="B1274" s="135"/>
      <c r="C1274" s="136"/>
      <c r="D1274" s="137"/>
      <c r="E1274" s="138"/>
      <c r="F1274" s="139"/>
      <c r="G1274" s="140"/>
      <c r="H1274" s="141"/>
      <c r="I1274" s="118"/>
      <c r="J1274" s="150" t="str">
        <f t="shared" si="171"/>
        <v/>
      </c>
      <c r="K1274" s="24"/>
      <c r="M1274" s="11" t="b">
        <f t="shared" si="172"/>
        <v>0</v>
      </c>
      <c r="N1274" s="9" t="str">
        <f t="shared" si="173"/>
        <v/>
      </c>
      <c r="O1274" s="9" t="str">
        <f t="shared" si="174"/>
        <v/>
      </c>
      <c r="P1274" s="9" t="str">
        <f t="shared" si="175"/>
        <v/>
      </c>
      <c r="R1274" s="9">
        <v>1266</v>
      </c>
      <c r="T1274" s="9" t="str">
        <f t="shared" si="176"/>
        <v/>
      </c>
      <c r="V1274" s="9" t="str">
        <f t="shared" si="177"/>
        <v/>
      </c>
      <c r="X1274" s="9" t="str">
        <f>IF(COUNTIF('Required Materials'!$BE$4:$CH$43, $B1274)&gt;0, $B1274, "")</f>
        <v/>
      </c>
      <c r="Y1274" s="9" t="str">
        <f t="shared" si="178"/>
        <v/>
      </c>
      <c r="Z1274" s="9" t="str">
        <f t="shared" si="179"/>
        <v/>
      </c>
    </row>
    <row r="1275" spans="1:26" x14ac:dyDescent="0.25">
      <c r="A1275" s="24"/>
      <c r="B1275" s="135"/>
      <c r="C1275" s="136"/>
      <c r="D1275" s="137"/>
      <c r="E1275" s="138"/>
      <c r="F1275" s="139"/>
      <c r="G1275" s="140"/>
      <c r="H1275" s="141"/>
      <c r="I1275" s="118"/>
      <c r="J1275" s="150" t="str">
        <f t="shared" si="171"/>
        <v/>
      </c>
      <c r="K1275" s="24"/>
      <c r="M1275" s="11" t="b">
        <f t="shared" si="172"/>
        <v>0</v>
      </c>
      <c r="N1275" s="9" t="str">
        <f t="shared" si="173"/>
        <v/>
      </c>
      <c r="O1275" s="9" t="str">
        <f t="shared" si="174"/>
        <v/>
      </c>
      <c r="P1275" s="9" t="str">
        <f t="shared" si="175"/>
        <v/>
      </c>
      <c r="R1275" s="9">
        <v>1267</v>
      </c>
      <c r="T1275" s="9" t="str">
        <f t="shared" si="176"/>
        <v/>
      </c>
      <c r="V1275" s="9" t="str">
        <f t="shared" si="177"/>
        <v/>
      </c>
      <c r="X1275" s="9" t="str">
        <f>IF(COUNTIF('Required Materials'!$BE$4:$CH$43, $B1275)&gt;0, $B1275, "")</f>
        <v/>
      </c>
      <c r="Y1275" s="9" t="str">
        <f t="shared" si="178"/>
        <v/>
      </c>
      <c r="Z1275" s="9" t="str">
        <f t="shared" si="179"/>
        <v/>
      </c>
    </row>
    <row r="1276" spans="1:26" x14ac:dyDescent="0.25">
      <c r="A1276" s="24"/>
      <c r="B1276" s="135"/>
      <c r="C1276" s="136"/>
      <c r="D1276" s="137"/>
      <c r="E1276" s="138"/>
      <c r="F1276" s="139"/>
      <c r="G1276" s="140"/>
      <c r="H1276" s="141"/>
      <c r="I1276" s="118"/>
      <c r="J1276" s="150" t="str">
        <f t="shared" si="171"/>
        <v/>
      </c>
      <c r="K1276" s="24"/>
      <c r="M1276" s="11" t="b">
        <f t="shared" si="172"/>
        <v>0</v>
      </c>
      <c r="N1276" s="9" t="str">
        <f t="shared" si="173"/>
        <v/>
      </c>
      <c r="O1276" s="9" t="str">
        <f t="shared" si="174"/>
        <v/>
      </c>
      <c r="P1276" s="9" t="str">
        <f t="shared" si="175"/>
        <v/>
      </c>
      <c r="R1276" s="9">
        <v>1268</v>
      </c>
      <c r="T1276" s="9" t="str">
        <f t="shared" si="176"/>
        <v/>
      </c>
      <c r="V1276" s="9" t="str">
        <f t="shared" si="177"/>
        <v/>
      </c>
      <c r="X1276" s="9" t="str">
        <f>IF(COUNTIF('Required Materials'!$BE$4:$CH$43, $B1276)&gt;0, $B1276, "")</f>
        <v/>
      </c>
      <c r="Y1276" s="9" t="str">
        <f t="shared" si="178"/>
        <v/>
      </c>
      <c r="Z1276" s="9" t="str">
        <f t="shared" si="179"/>
        <v/>
      </c>
    </row>
    <row r="1277" spans="1:26" x14ac:dyDescent="0.25">
      <c r="A1277" s="24"/>
      <c r="B1277" s="135"/>
      <c r="C1277" s="136"/>
      <c r="D1277" s="137"/>
      <c r="E1277" s="138"/>
      <c r="F1277" s="139"/>
      <c r="G1277" s="140"/>
      <c r="H1277" s="141"/>
      <c r="I1277" s="118"/>
      <c r="J1277" s="150" t="str">
        <f t="shared" si="171"/>
        <v/>
      </c>
      <c r="K1277" s="24"/>
      <c r="M1277" s="11" t="b">
        <f t="shared" si="172"/>
        <v>0</v>
      </c>
      <c r="N1277" s="9" t="str">
        <f t="shared" si="173"/>
        <v/>
      </c>
      <c r="O1277" s="9" t="str">
        <f t="shared" si="174"/>
        <v/>
      </c>
      <c r="P1277" s="9" t="str">
        <f t="shared" si="175"/>
        <v/>
      </c>
      <c r="R1277" s="9">
        <v>1269</v>
      </c>
      <c r="T1277" s="9" t="str">
        <f t="shared" si="176"/>
        <v/>
      </c>
      <c r="V1277" s="9" t="str">
        <f t="shared" si="177"/>
        <v/>
      </c>
      <c r="X1277" s="9" t="str">
        <f>IF(COUNTIF('Required Materials'!$BE$4:$CH$43, $B1277)&gt;0, $B1277, "")</f>
        <v/>
      </c>
      <c r="Y1277" s="9" t="str">
        <f t="shared" si="178"/>
        <v/>
      </c>
      <c r="Z1277" s="9" t="str">
        <f t="shared" si="179"/>
        <v/>
      </c>
    </row>
    <row r="1278" spans="1:26" x14ac:dyDescent="0.25">
      <c r="A1278" s="24"/>
      <c r="B1278" s="135"/>
      <c r="C1278" s="136"/>
      <c r="D1278" s="137"/>
      <c r="E1278" s="138"/>
      <c r="F1278" s="139"/>
      <c r="G1278" s="140"/>
      <c r="H1278" s="141"/>
      <c r="I1278" s="118"/>
      <c r="J1278" s="150" t="str">
        <f t="shared" si="171"/>
        <v/>
      </c>
      <c r="K1278" s="24"/>
      <c r="M1278" s="11" t="b">
        <f t="shared" si="172"/>
        <v>0</v>
      </c>
      <c r="N1278" s="9" t="str">
        <f t="shared" si="173"/>
        <v/>
      </c>
      <c r="O1278" s="9" t="str">
        <f t="shared" si="174"/>
        <v/>
      </c>
      <c r="P1278" s="9" t="str">
        <f t="shared" si="175"/>
        <v/>
      </c>
      <c r="R1278" s="9">
        <v>1270</v>
      </c>
      <c r="T1278" s="9" t="str">
        <f t="shared" si="176"/>
        <v/>
      </c>
      <c r="V1278" s="9" t="str">
        <f t="shared" si="177"/>
        <v/>
      </c>
      <c r="X1278" s="9" t="str">
        <f>IF(COUNTIF('Required Materials'!$BE$4:$CH$43, $B1278)&gt;0, $B1278, "")</f>
        <v/>
      </c>
      <c r="Y1278" s="9" t="str">
        <f t="shared" si="178"/>
        <v/>
      </c>
      <c r="Z1278" s="9" t="str">
        <f t="shared" si="179"/>
        <v/>
      </c>
    </row>
    <row r="1279" spans="1:26" x14ac:dyDescent="0.25">
      <c r="A1279" s="24"/>
      <c r="B1279" s="135"/>
      <c r="C1279" s="136"/>
      <c r="D1279" s="137"/>
      <c r="E1279" s="138"/>
      <c r="F1279" s="139"/>
      <c r="G1279" s="140"/>
      <c r="H1279" s="141"/>
      <c r="I1279" s="118"/>
      <c r="J1279" s="150" t="str">
        <f t="shared" si="171"/>
        <v/>
      </c>
      <c r="K1279" s="24"/>
      <c r="M1279" s="11" t="b">
        <f t="shared" si="172"/>
        <v>0</v>
      </c>
      <c r="N1279" s="9" t="str">
        <f t="shared" si="173"/>
        <v/>
      </c>
      <c r="O1279" s="9" t="str">
        <f t="shared" si="174"/>
        <v/>
      </c>
      <c r="P1279" s="9" t="str">
        <f t="shared" si="175"/>
        <v/>
      </c>
      <c r="R1279" s="9">
        <v>1271</v>
      </c>
      <c r="T1279" s="9" t="str">
        <f t="shared" si="176"/>
        <v/>
      </c>
      <c r="V1279" s="9" t="str">
        <f t="shared" si="177"/>
        <v/>
      </c>
      <c r="X1279" s="9" t="str">
        <f>IF(COUNTIF('Required Materials'!$BE$4:$CH$43, $B1279)&gt;0, $B1279, "")</f>
        <v/>
      </c>
      <c r="Y1279" s="9" t="str">
        <f t="shared" si="178"/>
        <v/>
      </c>
      <c r="Z1279" s="9" t="str">
        <f t="shared" si="179"/>
        <v/>
      </c>
    </row>
    <row r="1280" spans="1:26" x14ac:dyDescent="0.25">
      <c r="A1280" s="24"/>
      <c r="B1280" s="135"/>
      <c r="C1280" s="136"/>
      <c r="D1280" s="137"/>
      <c r="E1280" s="138"/>
      <c r="F1280" s="139"/>
      <c r="G1280" s="140"/>
      <c r="H1280" s="141"/>
      <c r="I1280" s="118"/>
      <c r="J1280" s="150" t="str">
        <f t="shared" si="171"/>
        <v/>
      </c>
      <c r="K1280" s="24"/>
      <c r="M1280" s="11" t="b">
        <f t="shared" si="172"/>
        <v>0</v>
      </c>
      <c r="N1280" s="9" t="str">
        <f t="shared" si="173"/>
        <v/>
      </c>
      <c r="O1280" s="9" t="str">
        <f t="shared" si="174"/>
        <v/>
      </c>
      <c r="P1280" s="9" t="str">
        <f t="shared" si="175"/>
        <v/>
      </c>
      <c r="R1280" s="9">
        <v>1272</v>
      </c>
      <c r="T1280" s="9" t="str">
        <f t="shared" si="176"/>
        <v/>
      </c>
      <c r="V1280" s="9" t="str">
        <f t="shared" si="177"/>
        <v/>
      </c>
      <c r="X1280" s="9" t="str">
        <f>IF(COUNTIF('Required Materials'!$BE$4:$CH$43, $B1280)&gt;0, $B1280, "")</f>
        <v/>
      </c>
      <c r="Y1280" s="9" t="str">
        <f t="shared" si="178"/>
        <v/>
      </c>
      <c r="Z1280" s="9" t="str">
        <f t="shared" si="179"/>
        <v/>
      </c>
    </row>
    <row r="1281" spans="1:26" x14ac:dyDescent="0.25">
      <c r="A1281" s="24"/>
      <c r="B1281" s="135"/>
      <c r="C1281" s="136"/>
      <c r="D1281" s="137"/>
      <c r="E1281" s="138"/>
      <c r="F1281" s="139"/>
      <c r="G1281" s="140"/>
      <c r="H1281" s="141"/>
      <c r="I1281" s="118"/>
      <c r="J1281" s="150" t="str">
        <f t="shared" si="171"/>
        <v/>
      </c>
      <c r="K1281" s="24"/>
      <c r="M1281" s="11" t="b">
        <f t="shared" si="172"/>
        <v>0</v>
      </c>
      <c r="N1281" s="9" t="str">
        <f t="shared" si="173"/>
        <v/>
      </c>
      <c r="O1281" s="9" t="str">
        <f t="shared" si="174"/>
        <v/>
      </c>
      <c r="P1281" s="9" t="str">
        <f t="shared" si="175"/>
        <v/>
      </c>
      <c r="R1281" s="9">
        <v>1273</v>
      </c>
      <c r="T1281" s="9" t="str">
        <f t="shared" si="176"/>
        <v/>
      </c>
      <c r="V1281" s="9" t="str">
        <f t="shared" si="177"/>
        <v/>
      </c>
      <c r="X1281" s="9" t="str">
        <f>IF(COUNTIF('Required Materials'!$BE$4:$CH$43, $B1281)&gt;0, $B1281, "")</f>
        <v/>
      </c>
      <c r="Y1281" s="9" t="str">
        <f t="shared" si="178"/>
        <v/>
      </c>
      <c r="Z1281" s="9" t="str">
        <f t="shared" si="179"/>
        <v/>
      </c>
    </row>
    <row r="1282" spans="1:26" x14ac:dyDescent="0.25">
      <c r="A1282" s="24"/>
      <c r="B1282" s="135"/>
      <c r="C1282" s="136"/>
      <c r="D1282" s="137"/>
      <c r="E1282" s="138"/>
      <c r="F1282" s="139"/>
      <c r="G1282" s="140"/>
      <c r="H1282" s="141"/>
      <c r="I1282" s="118"/>
      <c r="J1282" s="150" t="str">
        <f t="shared" si="171"/>
        <v/>
      </c>
      <c r="K1282" s="24"/>
      <c r="M1282" s="11" t="b">
        <f t="shared" si="172"/>
        <v>0</v>
      </c>
      <c r="N1282" s="9" t="str">
        <f t="shared" si="173"/>
        <v/>
      </c>
      <c r="O1282" s="9" t="str">
        <f t="shared" si="174"/>
        <v/>
      </c>
      <c r="P1282" s="9" t="str">
        <f t="shared" si="175"/>
        <v/>
      </c>
      <c r="R1282" s="9">
        <v>1274</v>
      </c>
      <c r="T1282" s="9" t="str">
        <f t="shared" si="176"/>
        <v/>
      </c>
      <c r="V1282" s="9" t="str">
        <f t="shared" si="177"/>
        <v/>
      </c>
      <c r="X1282" s="9" t="str">
        <f>IF(COUNTIF('Required Materials'!$BE$4:$CH$43, $B1282)&gt;0, $B1282, "")</f>
        <v/>
      </c>
      <c r="Y1282" s="9" t="str">
        <f t="shared" si="178"/>
        <v/>
      </c>
      <c r="Z1282" s="9" t="str">
        <f t="shared" si="179"/>
        <v/>
      </c>
    </row>
    <row r="1283" spans="1:26" x14ac:dyDescent="0.25">
      <c r="A1283" s="24"/>
      <c r="B1283" s="135"/>
      <c r="C1283" s="136"/>
      <c r="D1283" s="137"/>
      <c r="E1283" s="138"/>
      <c r="F1283" s="139"/>
      <c r="G1283" s="140"/>
      <c r="H1283" s="141"/>
      <c r="I1283" s="118"/>
      <c r="J1283" s="150" t="str">
        <f t="shared" si="171"/>
        <v/>
      </c>
      <c r="K1283" s="24"/>
      <c r="M1283" s="11" t="b">
        <f t="shared" si="172"/>
        <v>0</v>
      </c>
      <c r="N1283" s="9" t="str">
        <f t="shared" si="173"/>
        <v/>
      </c>
      <c r="O1283" s="9" t="str">
        <f t="shared" si="174"/>
        <v/>
      </c>
      <c r="P1283" s="9" t="str">
        <f t="shared" si="175"/>
        <v/>
      </c>
      <c r="R1283" s="9">
        <v>1275</v>
      </c>
      <c r="T1283" s="9" t="str">
        <f t="shared" si="176"/>
        <v/>
      </c>
      <c r="V1283" s="9" t="str">
        <f t="shared" si="177"/>
        <v/>
      </c>
      <c r="X1283" s="9" t="str">
        <f>IF(COUNTIF('Required Materials'!$BE$4:$CH$43, $B1283)&gt;0, $B1283, "")</f>
        <v/>
      </c>
      <c r="Y1283" s="9" t="str">
        <f t="shared" si="178"/>
        <v/>
      </c>
      <c r="Z1283" s="9" t="str">
        <f t="shared" si="179"/>
        <v/>
      </c>
    </row>
    <row r="1284" spans="1:26" x14ac:dyDescent="0.25">
      <c r="A1284" s="24"/>
      <c r="B1284" s="135"/>
      <c r="C1284" s="136"/>
      <c r="D1284" s="137"/>
      <c r="E1284" s="138"/>
      <c r="F1284" s="139"/>
      <c r="G1284" s="140"/>
      <c r="H1284" s="141"/>
      <c r="I1284" s="118"/>
      <c r="J1284" s="150" t="str">
        <f t="shared" si="171"/>
        <v/>
      </c>
      <c r="K1284" s="24"/>
      <c r="M1284" s="11" t="b">
        <f t="shared" si="172"/>
        <v>0</v>
      </c>
      <c r="N1284" s="9" t="str">
        <f t="shared" si="173"/>
        <v/>
      </c>
      <c r="O1284" s="9" t="str">
        <f t="shared" si="174"/>
        <v/>
      </c>
      <c r="P1284" s="9" t="str">
        <f t="shared" si="175"/>
        <v/>
      </c>
      <c r="R1284" s="9">
        <v>1276</v>
      </c>
      <c r="T1284" s="9" t="str">
        <f t="shared" si="176"/>
        <v/>
      </c>
      <c r="V1284" s="9" t="str">
        <f t="shared" si="177"/>
        <v/>
      </c>
      <c r="X1284" s="9" t="str">
        <f>IF(COUNTIF('Required Materials'!$BE$4:$CH$43, $B1284)&gt;0, $B1284, "")</f>
        <v/>
      </c>
      <c r="Y1284" s="9" t="str">
        <f t="shared" si="178"/>
        <v/>
      </c>
      <c r="Z1284" s="9" t="str">
        <f t="shared" si="179"/>
        <v/>
      </c>
    </row>
    <row r="1285" spans="1:26" x14ac:dyDescent="0.25">
      <c r="A1285" s="24"/>
      <c r="B1285" s="135"/>
      <c r="C1285" s="136"/>
      <c r="D1285" s="137"/>
      <c r="E1285" s="138"/>
      <c r="F1285" s="139"/>
      <c r="G1285" s="140"/>
      <c r="H1285" s="141"/>
      <c r="I1285" s="118"/>
      <c r="J1285" s="150" t="str">
        <f t="shared" si="171"/>
        <v/>
      </c>
      <c r="K1285" s="24"/>
      <c r="M1285" s="11" t="b">
        <f t="shared" si="172"/>
        <v>0</v>
      </c>
      <c r="N1285" s="9" t="str">
        <f t="shared" si="173"/>
        <v/>
      </c>
      <c r="O1285" s="9" t="str">
        <f t="shared" si="174"/>
        <v/>
      </c>
      <c r="P1285" s="9" t="str">
        <f t="shared" si="175"/>
        <v/>
      </c>
      <c r="R1285" s="9">
        <v>1277</v>
      </c>
      <c r="T1285" s="9" t="str">
        <f t="shared" si="176"/>
        <v/>
      </c>
      <c r="V1285" s="9" t="str">
        <f t="shared" si="177"/>
        <v/>
      </c>
      <c r="X1285" s="9" t="str">
        <f>IF(COUNTIF('Required Materials'!$BE$4:$CH$43, $B1285)&gt;0, $B1285, "")</f>
        <v/>
      </c>
      <c r="Y1285" s="9" t="str">
        <f t="shared" si="178"/>
        <v/>
      </c>
      <c r="Z1285" s="9" t="str">
        <f t="shared" si="179"/>
        <v/>
      </c>
    </row>
    <row r="1286" spans="1:26" x14ac:dyDescent="0.25">
      <c r="A1286" s="24"/>
      <c r="B1286" s="135"/>
      <c r="C1286" s="136"/>
      <c r="D1286" s="137"/>
      <c r="E1286" s="138"/>
      <c r="F1286" s="139"/>
      <c r="G1286" s="140"/>
      <c r="H1286" s="141"/>
      <c r="I1286" s="118"/>
      <c r="J1286" s="150" t="str">
        <f t="shared" si="171"/>
        <v/>
      </c>
      <c r="K1286" s="24"/>
      <c r="M1286" s="11" t="b">
        <f t="shared" si="172"/>
        <v>0</v>
      </c>
      <c r="N1286" s="9" t="str">
        <f t="shared" si="173"/>
        <v/>
      </c>
      <c r="O1286" s="9" t="str">
        <f t="shared" si="174"/>
        <v/>
      </c>
      <c r="P1286" s="9" t="str">
        <f t="shared" si="175"/>
        <v/>
      </c>
      <c r="R1286" s="9">
        <v>1278</v>
      </c>
      <c r="T1286" s="9" t="str">
        <f t="shared" si="176"/>
        <v/>
      </c>
      <c r="V1286" s="9" t="str">
        <f t="shared" si="177"/>
        <v/>
      </c>
      <c r="X1286" s="9" t="str">
        <f>IF(COUNTIF('Required Materials'!$BE$4:$CH$43, $B1286)&gt;0, $B1286, "")</f>
        <v/>
      </c>
      <c r="Y1286" s="9" t="str">
        <f t="shared" si="178"/>
        <v/>
      </c>
      <c r="Z1286" s="9" t="str">
        <f t="shared" si="179"/>
        <v/>
      </c>
    </row>
    <row r="1287" spans="1:26" x14ac:dyDescent="0.25">
      <c r="A1287" s="24"/>
      <c r="B1287" s="135"/>
      <c r="C1287" s="136"/>
      <c r="D1287" s="137"/>
      <c r="E1287" s="138"/>
      <c r="F1287" s="139"/>
      <c r="G1287" s="140"/>
      <c r="H1287" s="141"/>
      <c r="I1287" s="118"/>
      <c r="J1287" s="150" t="str">
        <f t="shared" si="171"/>
        <v/>
      </c>
      <c r="K1287" s="24"/>
      <c r="M1287" s="11" t="b">
        <f t="shared" si="172"/>
        <v>0</v>
      </c>
      <c r="N1287" s="9" t="str">
        <f t="shared" si="173"/>
        <v/>
      </c>
      <c r="O1287" s="9" t="str">
        <f t="shared" si="174"/>
        <v/>
      </c>
      <c r="P1287" s="9" t="str">
        <f t="shared" si="175"/>
        <v/>
      </c>
      <c r="R1287" s="9">
        <v>1279</v>
      </c>
      <c r="T1287" s="9" t="str">
        <f t="shared" si="176"/>
        <v/>
      </c>
      <c r="V1287" s="9" t="str">
        <f t="shared" si="177"/>
        <v/>
      </c>
      <c r="X1287" s="9" t="str">
        <f>IF(COUNTIF('Required Materials'!$BE$4:$CH$43, $B1287)&gt;0, $B1287, "")</f>
        <v/>
      </c>
      <c r="Y1287" s="9" t="str">
        <f t="shared" si="178"/>
        <v/>
      </c>
      <c r="Z1287" s="9" t="str">
        <f t="shared" si="179"/>
        <v/>
      </c>
    </row>
    <row r="1288" spans="1:26" x14ac:dyDescent="0.25">
      <c r="A1288" s="24"/>
      <c r="B1288" s="135"/>
      <c r="C1288" s="136"/>
      <c r="D1288" s="137"/>
      <c r="E1288" s="138"/>
      <c r="F1288" s="139"/>
      <c r="G1288" s="140"/>
      <c r="H1288" s="141"/>
      <c r="I1288" s="118"/>
      <c r="J1288" s="150" t="str">
        <f t="shared" si="171"/>
        <v/>
      </c>
      <c r="K1288" s="24"/>
      <c r="M1288" s="11" t="b">
        <f t="shared" si="172"/>
        <v>0</v>
      </c>
      <c r="N1288" s="9" t="str">
        <f t="shared" si="173"/>
        <v/>
      </c>
      <c r="O1288" s="9" t="str">
        <f t="shared" si="174"/>
        <v/>
      </c>
      <c r="P1288" s="9" t="str">
        <f t="shared" si="175"/>
        <v/>
      </c>
      <c r="R1288" s="9">
        <v>1280</v>
      </c>
      <c r="T1288" s="9" t="str">
        <f t="shared" si="176"/>
        <v/>
      </c>
      <c r="V1288" s="9" t="str">
        <f t="shared" si="177"/>
        <v/>
      </c>
      <c r="X1288" s="9" t="str">
        <f>IF(COUNTIF('Required Materials'!$BE$4:$CH$43, $B1288)&gt;0, $B1288, "")</f>
        <v/>
      </c>
      <c r="Y1288" s="9" t="str">
        <f t="shared" si="178"/>
        <v/>
      </c>
      <c r="Z1288" s="9" t="str">
        <f t="shared" si="179"/>
        <v/>
      </c>
    </row>
    <row r="1289" spans="1:26" x14ac:dyDescent="0.25">
      <c r="A1289" s="24"/>
      <c r="B1289" s="135"/>
      <c r="C1289" s="136"/>
      <c r="D1289" s="137"/>
      <c r="E1289" s="138"/>
      <c r="F1289" s="139"/>
      <c r="G1289" s="140"/>
      <c r="H1289" s="141"/>
      <c r="I1289" s="118"/>
      <c r="J1289" s="150" t="str">
        <f t="shared" ref="J1289:J1352" si="180">IF(COUNTIF($B$9:$B$2508, B1289)&gt;1, $M$2, IF(M1289=TRUE, $M$3, ""))</f>
        <v/>
      </c>
      <c r="K1289" s="24"/>
      <c r="M1289" s="11" t="b">
        <f t="shared" si="172"/>
        <v>0</v>
      </c>
      <c r="N1289" s="9" t="str">
        <f t="shared" si="173"/>
        <v/>
      </c>
      <c r="O1289" s="9" t="str">
        <f t="shared" si="174"/>
        <v/>
      </c>
      <c r="P1289" s="9" t="str">
        <f t="shared" si="175"/>
        <v/>
      </c>
      <c r="R1289" s="9">
        <v>1281</v>
      </c>
      <c r="T1289" s="9" t="str">
        <f t="shared" si="176"/>
        <v/>
      </c>
      <c r="V1289" s="9" t="str">
        <f t="shared" si="177"/>
        <v/>
      </c>
      <c r="X1289" s="9" t="str">
        <f>IF(COUNTIF('Required Materials'!$BE$4:$CH$43, $B1289)&gt;0, $B1289, "")</f>
        <v/>
      </c>
      <c r="Y1289" s="9" t="str">
        <f t="shared" si="178"/>
        <v/>
      </c>
      <c r="Z1289" s="9" t="str">
        <f t="shared" si="179"/>
        <v/>
      </c>
    </row>
    <row r="1290" spans="1:26" x14ac:dyDescent="0.25">
      <c r="A1290" s="24"/>
      <c r="B1290" s="135"/>
      <c r="C1290" s="136"/>
      <c r="D1290" s="137"/>
      <c r="E1290" s="138"/>
      <c r="F1290" s="139"/>
      <c r="G1290" s="140"/>
      <c r="H1290" s="141"/>
      <c r="I1290" s="118"/>
      <c r="J1290" s="150" t="str">
        <f t="shared" si="180"/>
        <v/>
      </c>
      <c r="K1290" s="24"/>
      <c r="M1290" s="11" t="b">
        <f t="shared" ref="M1290:M1353" si="181">IF(AND(COUNTIF(C1290:H1290, "")&lt;6, B1290=""), TRUE, FALSE)</f>
        <v>0</v>
      </c>
      <c r="N1290" s="9" t="str">
        <f t="shared" ref="N1290:N1353" si="182">IF(B1290="", "", COUNTIF($O$9:$O$2508, "&lt;"&amp;O1290))</f>
        <v/>
      </c>
      <c r="O1290" s="9" t="str">
        <f t="shared" ref="O1290:O1353" si="183">IF(B1290="", "", IF(ISNUMBER(B1290)=TRUE, CONCATENATE("A", B1290), B1290))</f>
        <v/>
      </c>
      <c r="P1290" s="9" t="str">
        <f t="shared" ref="P1290:P1353" si="184">IF(N1290="", "", RANK(N1290, $N$9:$N$2508, 1))</f>
        <v/>
      </c>
      <c r="R1290" s="9">
        <v>1282</v>
      </c>
      <c r="T1290" s="9" t="str">
        <f t="shared" ref="T1290:T1353" si="185">IF(P1290="", "", IFERROR(INDEX($B$9:$B$2508, MATCH(R1290, $P$9:$P$2508, 0)), ""))</f>
        <v/>
      </c>
      <c r="V1290" s="9" t="str">
        <f t="shared" ref="V1290:V1353" si="186">IF(B1290="", "", IF(D1290=$M$5, "A", "P"))</f>
        <v/>
      </c>
      <c r="X1290" s="9" t="str">
        <f>IF(COUNTIF('Required Materials'!$BE$4:$CH$43, $B1290)&gt;0, $B1290, "")</f>
        <v/>
      </c>
      <c r="Y1290" s="9" t="str">
        <f t="shared" ref="Y1290:Y1353" si="187">IF(X1290="", "", IFERROR(INDEX($R$9:$R$2508, MATCH(X1290, $T$9:$T$2508, 0)), ""))</f>
        <v/>
      </c>
      <c r="Z1290" s="9" t="str">
        <f t="shared" ref="Z1290:Z1353" si="188">IF(Y1290="", "", RANK($Y1290, $Y$9:$Y$2508, 1))</f>
        <v/>
      </c>
    </row>
    <row r="1291" spans="1:26" x14ac:dyDescent="0.25">
      <c r="A1291" s="24"/>
      <c r="B1291" s="135"/>
      <c r="C1291" s="136"/>
      <c r="D1291" s="137"/>
      <c r="E1291" s="138"/>
      <c r="F1291" s="139"/>
      <c r="G1291" s="140"/>
      <c r="H1291" s="141"/>
      <c r="I1291" s="118"/>
      <c r="J1291" s="150" t="str">
        <f t="shared" si="180"/>
        <v/>
      </c>
      <c r="K1291" s="24"/>
      <c r="M1291" s="11" t="b">
        <f t="shared" si="181"/>
        <v>0</v>
      </c>
      <c r="N1291" s="9" t="str">
        <f t="shared" si="182"/>
        <v/>
      </c>
      <c r="O1291" s="9" t="str">
        <f t="shared" si="183"/>
        <v/>
      </c>
      <c r="P1291" s="9" t="str">
        <f t="shared" si="184"/>
        <v/>
      </c>
      <c r="R1291" s="9">
        <v>1283</v>
      </c>
      <c r="T1291" s="9" t="str">
        <f t="shared" si="185"/>
        <v/>
      </c>
      <c r="V1291" s="9" t="str">
        <f t="shared" si="186"/>
        <v/>
      </c>
      <c r="X1291" s="9" t="str">
        <f>IF(COUNTIF('Required Materials'!$BE$4:$CH$43, $B1291)&gt;0, $B1291, "")</f>
        <v/>
      </c>
      <c r="Y1291" s="9" t="str">
        <f t="shared" si="187"/>
        <v/>
      </c>
      <c r="Z1291" s="9" t="str">
        <f t="shared" si="188"/>
        <v/>
      </c>
    </row>
    <row r="1292" spans="1:26" x14ac:dyDescent="0.25">
      <c r="A1292" s="24"/>
      <c r="B1292" s="135"/>
      <c r="C1292" s="136"/>
      <c r="D1292" s="137"/>
      <c r="E1292" s="138"/>
      <c r="F1292" s="139"/>
      <c r="G1292" s="140"/>
      <c r="H1292" s="141"/>
      <c r="I1292" s="118"/>
      <c r="J1292" s="150" t="str">
        <f t="shared" si="180"/>
        <v/>
      </c>
      <c r="K1292" s="24"/>
      <c r="M1292" s="11" t="b">
        <f t="shared" si="181"/>
        <v>0</v>
      </c>
      <c r="N1292" s="9" t="str">
        <f t="shared" si="182"/>
        <v/>
      </c>
      <c r="O1292" s="9" t="str">
        <f t="shared" si="183"/>
        <v/>
      </c>
      <c r="P1292" s="9" t="str">
        <f t="shared" si="184"/>
        <v/>
      </c>
      <c r="R1292" s="9">
        <v>1284</v>
      </c>
      <c r="T1292" s="9" t="str">
        <f t="shared" si="185"/>
        <v/>
      </c>
      <c r="V1292" s="9" t="str">
        <f t="shared" si="186"/>
        <v/>
      </c>
      <c r="X1292" s="9" t="str">
        <f>IF(COUNTIF('Required Materials'!$BE$4:$CH$43, $B1292)&gt;0, $B1292, "")</f>
        <v/>
      </c>
      <c r="Y1292" s="9" t="str">
        <f t="shared" si="187"/>
        <v/>
      </c>
      <c r="Z1292" s="9" t="str">
        <f t="shared" si="188"/>
        <v/>
      </c>
    </row>
    <row r="1293" spans="1:26" x14ac:dyDescent="0.25">
      <c r="A1293" s="24"/>
      <c r="B1293" s="135"/>
      <c r="C1293" s="136"/>
      <c r="D1293" s="137"/>
      <c r="E1293" s="138"/>
      <c r="F1293" s="139"/>
      <c r="G1293" s="140"/>
      <c r="H1293" s="141"/>
      <c r="I1293" s="118"/>
      <c r="J1293" s="150" t="str">
        <f t="shared" si="180"/>
        <v/>
      </c>
      <c r="K1293" s="24"/>
      <c r="M1293" s="11" t="b">
        <f t="shared" si="181"/>
        <v>0</v>
      </c>
      <c r="N1293" s="9" t="str">
        <f t="shared" si="182"/>
        <v/>
      </c>
      <c r="O1293" s="9" t="str">
        <f t="shared" si="183"/>
        <v/>
      </c>
      <c r="P1293" s="9" t="str">
        <f t="shared" si="184"/>
        <v/>
      </c>
      <c r="R1293" s="9">
        <v>1285</v>
      </c>
      <c r="T1293" s="9" t="str">
        <f t="shared" si="185"/>
        <v/>
      </c>
      <c r="V1293" s="9" t="str">
        <f t="shared" si="186"/>
        <v/>
      </c>
      <c r="X1293" s="9" t="str">
        <f>IF(COUNTIF('Required Materials'!$BE$4:$CH$43, $B1293)&gt;0, $B1293, "")</f>
        <v/>
      </c>
      <c r="Y1293" s="9" t="str">
        <f t="shared" si="187"/>
        <v/>
      </c>
      <c r="Z1293" s="9" t="str">
        <f t="shared" si="188"/>
        <v/>
      </c>
    </row>
    <row r="1294" spans="1:26" x14ac:dyDescent="0.25">
      <c r="A1294" s="24"/>
      <c r="B1294" s="135"/>
      <c r="C1294" s="136"/>
      <c r="D1294" s="137"/>
      <c r="E1294" s="138"/>
      <c r="F1294" s="139"/>
      <c r="G1294" s="140"/>
      <c r="H1294" s="141"/>
      <c r="I1294" s="118"/>
      <c r="J1294" s="150" t="str">
        <f t="shared" si="180"/>
        <v/>
      </c>
      <c r="K1294" s="24"/>
      <c r="M1294" s="11" t="b">
        <f t="shared" si="181"/>
        <v>0</v>
      </c>
      <c r="N1294" s="9" t="str">
        <f t="shared" si="182"/>
        <v/>
      </c>
      <c r="O1294" s="9" t="str">
        <f t="shared" si="183"/>
        <v/>
      </c>
      <c r="P1294" s="9" t="str">
        <f t="shared" si="184"/>
        <v/>
      </c>
      <c r="R1294" s="9">
        <v>1286</v>
      </c>
      <c r="T1294" s="9" t="str">
        <f t="shared" si="185"/>
        <v/>
      </c>
      <c r="V1294" s="9" t="str">
        <f t="shared" si="186"/>
        <v/>
      </c>
      <c r="X1294" s="9" t="str">
        <f>IF(COUNTIF('Required Materials'!$BE$4:$CH$43, $B1294)&gt;0, $B1294, "")</f>
        <v/>
      </c>
      <c r="Y1294" s="9" t="str">
        <f t="shared" si="187"/>
        <v/>
      </c>
      <c r="Z1294" s="9" t="str">
        <f t="shared" si="188"/>
        <v/>
      </c>
    </row>
    <row r="1295" spans="1:26" x14ac:dyDescent="0.25">
      <c r="A1295" s="24"/>
      <c r="B1295" s="135"/>
      <c r="C1295" s="136"/>
      <c r="D1295" s="137"/>
      <c r="E1295" s="138"/>
      <c r="F1295" s="139"/>
      <c r="G1295" s="140"/>
      <c r="H1295" s="141"/>
      <c r="I1295" s="118"/>
      <c r="J1295" s="150" t="str">
        <f t="shared" si="180"/>
        <v/>
      </c>
      <c r="K1295" s="24"/>
      <c r="M1295" s="11" t="b">
        <f t="shared" si="181"/>
        <v>0</v>
      </c>
      <c r="N1295" s="9" t="str">
        <f t="shared" si="182"/>
        <v/>
      </c>
      <c r="O1295" s="9" t="str">
        <f t="shared" si="183"/>
        <v/>
      </c>
      <c r="P1295" s="9" t="str">
        <f t="shared" si="184"/>
        <v/>
      </c>
      <c r="R1295" s="9">
        <v>1287</v>
      </c>
      <c r="T1295" s="9" t="str">
        <f t="shared" si="185"/>
        <v/>
      </c>
      <c r="V1295" s="9" t="str">
        <f t="shared" si="186"/>
        <v/>
      </c>
      <c r="X1295" s="9" t="str">
        <f>IF(COUNTIF('Required Materials'!$BE$4:$CH$43, $B1295)&gt;0, $B1295, "")</f>
        <v/>
      </c>
      <c r="Y1295" s="9" t="str">
        <f t="shared" si="187"/>
        <v/>
      </c>
      <c r="Z1295" s="9" t="str">
        <f t="shared" si="188"/>
        <v/>
      </c>
    </row>
    <row r="1296" spans="1:26" x14ac:dyDescent="0.25">
      <c r="A1296" s="24"/>
      <c r="B1296" s="135"/>
      <c r="C1296" s="136"/>
      <c r="D1296" s="137"/>
      <c r="E1296" s="138"/>
      <c r="F1296" s="139"/>
      <c r="G1296" s="140"/>
      <c r="H1296" s="141"/>
      <c r="I1296" s="118"/>
      <c r="J1296" s="150" t="str">
        <f t="shared" si="180"/>
        <v/>
      </c>
      <c r="K1296" s="24"/>
      <c r="M1296" s="11" t="b">
        <f t="shared" si="181"/>
        <v>0</v>
      </c>
      <c r="N1296" s="9" t="str">
        <f t="shared" si="182"/>
        <v/>
      </c>
      <c r="O1296" s="9" t="str">
        <f t="shared" si="183"/>
        <v/>
      </c>
      <c r="P1296" s="9" t="str">
        <f t="shared" si="184"/>
        <v/>
      </c>
      <c r="R1296" s="9">
        <v>1288</v>
      </c>
      <c r="T1296" s="9" t="str">
        <f t="shared" si="185"/>
        <v/>
      </c>
      <c r="V1296" s="9" t="str">
        <f t="shared" si="186"/>
        <v/>
      </c>
      <c r="X1296" s="9" t="str">
        <f>IF(COUNTIF('Required Materials'!$BE$4:$CH$43, $B1296)&gt;0, $B1296, "")</f>
        <v/>
      </c>
      <c r="Y1296" s="9" t="str">
        <f t="shared" si="187"/>
        <v/>
      </c>
      <c r="Z1296" s="9" t="str">
        <f t="shared" si="188"/>
        <v/>
      </c>
    </row>
    <row r="1297" spans="1:26" x14ac:dyDescent="0.25">
      <c r="A1297" s="24"/>
      <c r="B1297" s="135"/>
      <c r="C1297" s="136"/>
      <c r="D1297" s="137"/>
      <c r="E1297" s="138"/>
      <c r="F1297" s="139"/>
      <c r="G1297" s="140"/>
      <c r="H1297" s="141"/>
      <c r="I1297" s="118"/>
      <c r="J1297" s="150" t="str">
        <f t="shared" si="180"/>
        <v/>
      </c>
      <c r="K1297" s="24"/>
      <c r="M1297" s="11" t="b">
        <f t="shared" si="181"/>
        <v>0</v>
      </c>
      <c r="N1297" s="9" t="str">
        <f t="shared" si="182"/>
        <v/>
      </c>
      <c r="O1297" s="9" t="str">
        <f t="shared" si="183"/>
        <v/>
      </c>
      <c r="P1297" s="9" t="str">
        <f t="shared" si="184"/>
        <v/>
      </c>
      <c r="R1297" s="9">
        <v>1289</v>
      </c>
      <c r="T1297" s="9" t="str">
        <f t="shared" si="185"/>
        <v/>
      </c>
      <c r="V1297" s="9" t="str">
        <f t="shared" si="186"/>
        <v/>
      </c>
      <c r="X1297" s="9" t="str">
        <f>IF(COUNTIF('Required Materials'!$BE$4:$CH$43, $B1297)&gt;0, $B1297, "")</f>
        <v/>
      </c>
      <c r="Y1297" s="9" t="str">
        <f t="shared" si="187"/>
        <v/>
      </c>
      <c r="Z1297" s="9" t="str">
        <f t="shared" si="188"/>
        <v/>
      </c>
    </row>
    <row r="1298" spans="1:26" x14ac:dyDescent="0.25">
      <c r="A1298" s="24"/>
      <c r="B1298" s="135"/>
      <c r="C1298" s="136"/>
      <c r="D1298" s="137"/>
      <c r="E1298" s="138"/>
      <c r="F1298" s="139"/>
      <c r="G1298" s="140"/>
      <c r="H1298" s="141"/>
      <c r="I1298" s="118"/>
      <c r="J1298" s="150" t="str">
        <f t="shared" si="180"/>
        <v/>
      </c>
      <c r="K1298" s="24"/>
      <c r="M1298" s="11" t="b">
        <f t="shared" si="181"/>
        <v>0</v>
      </c>
      <c r="N1298" s="9" t="str">
        <f t="shared" si="182"/>
        <v/>
      </c>
      <c r="O1298" s="9" t="str">
        <f t="shared" si="183"/>
        <v/>
      </c>
      <c r="P1298" s="9" t="str">
        <f t="shared" si="184"/>
        <v/>
      </c>
      <c r="R1298" s="9">
        <v>1290</v>
      </c>
      <c r="T1298" s="9" t="str">
        <f t="shared" si="185"/>
        <v/>
      </c>
      <c r="V1298" s="9" t="str">
        <f t="shared" si="186"/>
        <v/>
      </c>
      <c r="X1298" s="9" t="str">
        <f>IF(COUNTIF('Required Materials'!$BE$4:$CH$43, $B1298)&gt;0, $B1298, "")</f>
        <v/>
      </c>
      <c r="Y1298" s="9" t="str">
        <f t="shared" si="187"/>
        <v/>
      </c>
      <c r="Z1298" s="9" t="str">
        <f t="shared" si="188"/>
        <v/>
      </c>
    </row>
    <row r="1299" spans="1:26" x14ac:dyDescent="0.25">
      <c r="A1299" s="24"/>
      <c r="B1299" s="135"/>
      <c r="C1299" s="136"/>
      <c r="D1299" s="137"/>
      <c r="E1299" s="138"/>
      <c r="F1299" s="139"/>
      <c r="G1299" s="140"/>
      <c r="H1299" s="141"/>
      <c r="I1299" s="118"/>
      <c r="J1299" s="150" t="str">
        <f t="shared" si="180"/>
        <v/>
      </c>
      <c r="K1299" s="24"/>
      <c r="M1299" s="11" t="b">
        <f t="shared" si="181"/>
        <v>0</v>
      </c>
      <c r="N1299" s="9" t="str">
        <f t="shared" si="182"/>
        <v/>
      </c>
      <c r="O1299" s="9" t="str">
        <f t="shared" si="183"/>
        <v/>
      </c>
      <c r="P1299" s="9" t="str">
        <f t="shared" si="184"/>
        <v/>
      </c>
      <c r="R1299" s="9">
        <v>1291</v>
      </c>
      <c r="T1299" s="9" t="str">
        <f t="shared" si="185"/>
        <v/>
      </c>
      <c r="V1299" s="9" t="str">
        <f t="shared" si="186"/>
        <v/>
      </c>
      <c r="X1299" s="9" t="str">
        <f>IF(COUNTIF('Required Materials'!$BE$4:$CH$43, $B1299)&gt;0, $B1299, "")</f>
        <v/>
      </c>
      <c r="Y1299" s="9" t="str">
        <f t="shared" si="187"/>
        <v/>
      </c>
      <c r="Z1299" s="9" t="str">
        <f t="shared" si="188"/>
        <v/>
      </c>
    </row>
    <row r="1300" spans="1:26" x14ac:dyDescent="0.25">
      <c r="A1300" s="24"/>
      <c r="B1300" s="135"/>
      <c r="C1300" s="136"/>
      <c r="D1300" s="137"/>
      <c r="E1300" s="138"/>
      <c r="F1300" s="139"/>
      <c r="G1300" s="140"/>
      <c r="H1300" s="141"/>
      <c r="I1300" s="118"/>
      <c r="J1300" s="150" t="str">
        <f t="shared" si="180"/>
        <v/>
      </c>
      <c r="K1300" s="24"/>
      <c r="M1300" s="11" t="b">
        <f t="shared" si="181"/>
        <v>0</v>
      </c>
      <c r="N1300" s="9" t="str">
        <f t="shared" si="182"/>
        <v/>
      </c>
      <c r="O1300" s="9" t="str">
        <f t="shared" si="183"/>
        <v/>
      </c>
      <c r="P1300" s="9" t="str">
        <f t="shared" si="184"/>
        <v/>
      </c>
      <c r="R1300" s="9">
        <v>1292</v>
      </c>
      <c r="T1300" s="9" t="str">
        <f t="shared" si="185"/>
        <v/>
      </c>
      <c r="V1300" s="9" t="str">
        <f t="shared" si="186"/>
        <v/>
      </c>
      <c r="X1300" s="9" t="str">
        <f>IF(COUNTIF('Required Materials'!$BE$4:$CH$43, $B1300)&gt;0, $B1300, "")</f>
        <v/>
      </c>
      <c r="Y1300" s="9" t="str">
        <f t="shared" si="187"/>
        <v/>
      </c>
      <c r="Z1300" s="9" t="str">
        <f t="shared" si="188"/>
        <v/>
      </c>
    </row>
    <row r="1301" spans="1:26" x14ac:dyDescent="0.25">
      <c r="A1301" s="24"/>
      <c r="B1301" s="135"/>
      <c r="C1301" s="136"/>
      <c r="D1301" s="137"/>
      <c r="E1301" s="138"/>
      <c r="F1301" s="139"/>
      <c r="G1301" s="140"/>
      <c r="H1301" s="141"/>
      <c r="I1301" s="118"/>
      <c r="J1301" s="150" t="str">
        <f t="shared" si="180"/>
        <v/>
      </c>
      <c r="K1301" s="24"/>
      <c r="M1301" s="11" t="b">
        <f t="shared" si="181"/>
        <v>0</v>
      </c>
      <c r="N1301" s="9" t="str">
        <f t="shared" si="182"/>
        <v/>
      </c>
      <c r="O1301" s="9" t="str">
        <f t="shared" si="183"/>
        <v/>
      </c>
      <c r="P1301" s="9" t="str">
        <f t="shared" si="184"/>
        <v/>
      </c>
      <c r="R1301" s="9">
        <v>1293</v>
      </c>
      <c r="T1301" s="9" t="str">
        <f t="shared" si="185"/>
        <v/>
      </c>
      <c r="V1301" s="9" t="str">
        <f t="shared" si="186"/>
        <v/>
      </c>
      <c r="X1301" s="9" t="str">
        <f>IF(COUNTIF('Required Materials'!$BE$4:$CH$43, $B1301)&gt;0, $B1301, "")</f>
        <v/>
      </c>
      <c r="Y1301" s="9" t="str">
        <f t="shared" si="187"/>
        <v/>
      </c>
      <c r="Z1301" s="9" t="str">
        <f t="shared" si="188"/>
        <v/>
      </c>
    </row>
    <row r="1302" spans="1:26" x14ac:dyDescent="0.25">
      <c r="A1302" s="24"/>
      <c r="B1302" s="135"/>
      <c r="C1302" s="136"/>
      <c r="D1302" s="137"/>
      <c r="E1302" s="138"/>
      <c r="F1302" s="139"/>
      <c r="G1302" s="140"/>
      <c r="H1302" s="141"/>
      <c r="I1302" s="118"/>
      <c r="J1302" s="150" t="str">
        <f t="shared" si="180"/>
        <v/>
      </c>
      <c r="K1302" s="24"/>
      <c r="M1302" s="11" t="b">
        <f t="shared" si="181"/>
        <v>0</v>
      </c>
      <c r="N1302" s="9" t="str">
        <f t="shared" si="182"/>
        <v/>
      </c>
      <c r="O1302" s="9" t="str">
        <f t="shared" si="183"/>
        <v/>
      </c>
      <c r="P1302" s="9" t="str">
        <f t="shared" si="184"/>
        <v/>
      </c>
      <c r="R1302" s="9">
        <v>1294</v>
      </c>
      <c r="T1302" s="9" t="str">
        <f t="shared" si="185"/>
        <v/>
      </c>
      <c r="V1302" s="9" t="str">
        <f t="shared" si="186"/>
        <v/>
      </c>
      <c r="X1302" s="9" t="str">
        <f>IF(COUNTIF('Required Materials'!$BE$4:$CH$43, $B1302)&gt;0, $B1302, "")</f>
        <v/>
      </c>
      <c r="Y1302" s="9" t="str">
        <f t="shared" si="187"/>
        <v/>
      </c>
      <c r="Z1302" s="9" t="str">
        <f t="shared" si="188"/>
        <v/>
      </c>
    </row>
    <row r="1303" spans="1:26" x14ac:dyDescent="0.25">
      <c r="A1303" s="24"/>
      <c r="B1303" s="135"/>
      <c r="C1303" s="136"/>
      <c r="D1303" s="137"/>
      <c r="E1303" s="138"/>
      <c r="F1303" s="139"/>
      <c r="G1303" s="140"/>
      <c r="H1303" s="141"/>
      <c r="I1303" s="118"/>
      <c r="J1303" s="150" t="str">
        <f t="shared" si="180"/>
        <v/>
      </c>
      <c r="K1303" s="24"/>
      <c r="M1303" s="11" t="b">
        <f t="shared" si="181"/>
        <v>0</v>
      </c>
      <c r="N1303" s="9" t="str">
        <f t="shared" si="182"/>
        <v/>
      </c>
      <c r="O1303" s="9" t="str">
        <f t="shared" si="183"/>
        <v/>
      </c>
      <c r="P1303" s="9" t="str">
        <f t="shared" si="184"/>
        <v/>
      </c>
      <c r="R1303" s="9">
        <v>1295</v>
      </c>
      <c r="T1303" s="9" t="str">
        <f t="shared" si="185"/>
        <v/>
      </c>
      <c r="V1303" s="9" t="str">
        <f t="shared" si="186"/>
        <v/>
      </c>
      <c r="X1303" s="9" t="str">
        <f>IF(COUNTIF('Required Materials'!$BE$4:$CH$43, $B1303)&gt;0, $B1303, "")</f>
        <v/>
      </c>
      <c r="Y1303" s="9" t="str">
        <f t="shared" si="187"/>
        <v/>
      </c>
      <c r="Z1303" s="9" t="str">
        <f t="shared" si="188"/>
        <v/>
      </c>
    </row>
    <row r="1304" spans="1:26" x14ac:dyDescent="0.25">
      <c r="A1304" s="24"/>
      <c r="B1304" s="135"/>
      <c r="C1304" s="136"/>
      <c r="D1304" s="137"/>
      <c r="E1304" s="138"/>
      <c r="F1304" s="139"/>
      <c r="G1304" s="140"/>
      <c r="H1304" s="141"/>
      <c r="I1304" s="118"/>
      <c r="J1304" s="150" t="str">
        <f t="shared" si="180"/>
        <v/>
      </c>
      <c r="K1304" s="24"/>
      <c r="M1304" s="11" t="b">
        <f t="shared" si="181"/>
        <v>0</v>
      </c>
      <c r="N1304" s="9" t="str">
        <f t="shared" si="182"/>
        <v/>
      </c>
      <c r="O1304" s="9" t="str">
        <f t="shared" si="183"/>
        <v/>
      </c>
      <c r="P1304" s="9" t="str">
        <f t="shared" si="184"/>
        <v/>
      </c>
      <c r="R1304" s="9">
        <v>1296</v>
      </c>
      <c r="T1304" s="9" t="str">
        <f t="shared" si="185"/>
        <v/>
      </c>
      <c r="V1304" s="9" t="str">
        <f t="shared" si="186"/>
        <v/>
      </c>
      <c r="X1304" s="9" t="str">
        <f>IF(COUNTIF('Required Materials'!$BE$4:$CH$43, $B1304)&gt;0, $B1304, "")</f>
        <v/>
      </c>
      <c r="Y1304" s="9" t="str">
        <f t="shared" si="187"/>
        <v/>
      </c>
      <c r="Z1304" s="9" t="str">
        <f t="shared" si="188"/>
        <v/>
      </c>
    </row>
    <row r="1305" spans="1:26" x14ac:dyDescent="0.25">
      <c r="A1305" s="24"/>
      <c r="B1305" s="135"/>
      <c r="C1305" s="136"/>
      <c r="D1305" s="137"/>
      <c r="E1305" s="138"/>
      <c r="F1305" s="139"/>
      <c r="G1305" s="140"/>
      <c r="H1305" s="141"/>
      <c r="I1305" s="118"/>
      <c r="J1305" s="150" t="str">
        <f t="shared" si="180"/>
        <v/>
      </c>
      <c r="K1305" s="24"/>
      <c r="M1305" s="11" t="b">
        <f t="shared" si="181"/>
        <v>0</v>
      </c>
      <c r="N1305" s="9" t="str">
        <f t="shared" si="182"/>
        <v/>
      </c>
      <c r="O1305" s="9" t="str">
        <f t="shared" si="183"/>
        <v/>
      </c>
      <c r="P1305" s="9" t="str">
        <f t="shared" si="184"/>
        <v/>
      </c>
      <c r="R1305" s="9">
        <v>1297</v>
      </c>
      <c r="T1305" s="9" t="str">
        <f t="shared" si="185"/>
        <v/>
      </c>
      <c r="V1305" s="9" t="str">
        <f t="shared" si="186"/>
        <v/>
      </c>
      <c r="X1305" s="9" t="str">
        <f>IF(COUNTIF('Required Materials'!$BE$4:$CH$43, $B1305)&gt;0, $B1305, "")</f>
        <v/>
      </c>
      <c r="Y1305" s="9" t="str">
        <f t="shared" si="187"/>
        <v/>
      </c>
      <c r="Z1305" s="9" t="str">
        <f t="shared" si="188"/>
        <v/>
      </c>
    </row>
    <row r="1306" spans="1:26" x14ac:dyDescent="0.25">
      <c r="A1306" s="24"/>
      <c r="B1306" s="135"/>
      <c r="C1306" s="136"/>
      <c r="D1306" s="137"/>
      <c r="E1306" s="138"/>
      <c r="F1306" s="139"/>
      <c r="G1306" s="140"/>
      <c r="H1306" s="141"/>
      <c r="I1306" s="118"/>
      <c r="J1306" s="150" t="str">
        <f t="shared" si="180"/>
        <v/>
      </c>
      <c r="K1306" s="24"/>
      <c r="M1306" s="11" t="b">
        <f t="shared" si="181"/>
        <v>0</v>
      </c>
      <c r="N1306" s="9" t="str">
        <f t="shared" si="182"/>
        <v/>
      </c>
      <c r="O1306" s="9" t="str">
        <f t="shared" si="183"/>
        <v/>
      </c>
      <c r="P1306" s="9" t="str">
        <f t="shared" si="184"/>
        <v/>
      </c>
      <c r="R1306" s="9">
        <v>1298</v>
      </c>
      <c r="T1306" s="9" t="str">
        <f t="shared" si="185"/>
        <v/>
      </c>
      <c r="V1306" s="9" t="str">
        <f t="shared" si="186"/>
        <v/>
      </c>
      <c r="X1306" s="9" t="str">
        <f>IF(COUNTIF('Required Materials'!$BE$4:$CH$43, $B1306)&gt;0, $B1306, "")</f>
        <v/>
      </c>
      <c r="Y1306" s="9" t="str">
        <f t="shared" si="187"/>
        <v/>
      </c>
      <c r="Z1306" s="9" t="str">
        <f t="shared" si="188"/>
        <v/>
      </c>
    </row>
    <row r="1307" spans="1:26" x14ac:dyDescent="0.25">
      <c r="A1307" s="24"/>
      <c r="B1307" s="135"/>
      <c r="C1307" s="136"/>
      <c r="D1307" s="137"/>
      <c r="E1307" s="138"/>
      <c r="F1307" s="139"/>
      <c r="G1307" s="140"/>
      <c r="H1307" s="141"/>
      <c r="I1307" s="118"/>
      <c r="J1307" s="150" t="str">
        <f t="shared" si="180"/>
        <v/>
      </c>
      <c r="K1307" s="24"/>
      <c r="M1307" s="11" t="b">
        <f t="shared" si="181"/>
        <v>0</v>
      </c>
      <c r="N1307" s="9" t="str">
        <f t="shared" si="182"/>
        <v/>
      </c>
      <c r="O1307" s="9" t="str">
        <f t="shared" si="183"/>
        <v/>
      </c>
      <c r="P1307" s="9" t="str">
        <f t="shared" si="184"/>
        <v/>
      </c>
      <c r="R1307" s="9">
        <v>1299</v>
      </c>
      <c r="T1307" s="9" t="str">
        <f t="shared" si="185"/>
        <v/>
      </c>
      <c r="V1307" s="9" t="str">
        <f t="shared" si="186"/>
        <v/>
      </c>
      <c r="X1307" s="9" t="str">
        <f>IF(COUNTIF('Required Materials'!$BE$4:$CH$43, $B1307)&gt;0, $B1307, "")</f>
        <v/>
      </c>
      <c r="Y1307" s="9" t="str">
        <f t="shared" si="187"/>
        <v/>
      </c>
      <c r="Z1307" s="9" t="str">
        <f t="shared" si="188"/>
        <v/>
      </c>
    </row>
    <row r="1308" spans="1:26" x14ac:dyDescent="0.25">
      <c r="A1308" s="24"/>
      <c r="B1308" s="135"/>
      <c r="C1308" s="136"/>
      <c r="D1308" s="137"/>
      <c r="E1308" s="138"/>
      <c r="F1308" s="139"/>
      <c r="G1308" s="140"/>
      <c r="H1308" s="141"/>
      <c r="I1308" s="118"/>
      <c r="J1308" s="150" t="str">
        <f t="shared" si="180"/>
        <v/>
      </c>
      <c r="K1308" s="24"/>
      <c r="M1308" s="11" t="b">
        <f t="shared" si="181"/>
        <v>0</v>
      </c>
      <c r="N1308" s="9" t="str">
        <f t="shared" si="182"/>
        <v/>
      </c>
      <c r="O1308" s="9" t="str">
        <f t="shared" si="183"/>
        <v/>
      </c>
      <c r="P1308" s="9" t="str">
        <f t="shared" si="184"/>
        <v/>
      </c>
      <c r="R1308" s="9">
        <v>1300</v>
      </c>
      <c r="T1308" s="9" t="str">
        <f t="shared" si="185"/>
        <v/>
      </c>
      <c r="V1308" s="9" t="str">
        <f t="shared" si="186"/>
        <v/>
      </c>
      <c r="X1308" s="9" t="str">
        <f>IF(COUNTIF('Required Materials'!$BE$4:$CH$43, $B1308)&gt;0, $B1308, "")</f>
        <v/>
      </c>
      <c r="Y1308" s="9" t="str">
        <f t="shared" si="187"/>
        <v/>
      </c>
      <c r="Z1308" s="9" t="str">
        <f t="shared" si="188"/>
        <v/>
      </c>
    </row>
    <row r="1309" spans="1:26" x14ac:dyDescent="0.25">
      <c r="A1309" s="24"/>
      <c r="B1309" s="135"/>
      <c r="C1309" s="136"/>
      <c r="D1309" s="137"/>
      <c r="E1309" s="138"/>
      <c r="F1309" s="139"/>
      <c r="G1309" s="140"/>
      <c r="H1309" s="141"/>
      <c r="I1309" s="118"/>
      <c r="J1309" s="150" t="str">
        <f t="shared" si="180"/>
        <v/>
      </c>
      <c r="K1309" s="24"/>
      <c r="M1309" s="11" t="b">
        <f t="shared" si="181"/>
        <v>0</v>
      </c>
      <c r="N1309" s="9" t="str">
        <f t="shared" si="182"/>
        <v/>
      </c>
      <c r="O1309" s="9" t="str">
        <f t="shared" si="183"/>
        <v/>
      </c>
      <c r="P1309" s="9" t="str">
        <f t="shared" si="184"/>
        <v/>
      </c>
      <c r="R1309" s="9">
        <v>1301</v>
      </c>
      <c r="T1309" s="9" t="str">
        <f t="shared" si="185"/>
        <v/>
      </c>
      <c r="V1309" s="9" t="str">
        <f t="shared" si="186"/>
        <v/>
      </c>
      <c r="X1309" s="9" t="str">
        <f>IF(COUNTIF('Required Materials'!$BE$4:$CH$43, $B1309)&gt;0, $B1309, "")</f>
        <v/>
      </c>
      <c r="Y1309" s="9" t="str">
        <f t="shared" si="187"/>
        <v/>
      </c>
      <c r="Z1309" s="9" t="str">
        <f t="shared" si="188"/>
        <v/>
      </c>
    </row>
    <row r="1310" spans="1:26" x14ac:dyDescent="0.25">
      <c r="A1310" s="24"/>
      <c r="B1310" s="135"/>
      <c r="C1310" s="136"/>
      <c r="D1310" s="137"/>
      <c r="E1310" s="138"/>
      <c r="F1310" s="139"/>
      <c r="G1310" s="140"/>
      <c r="H1310" s="141"/>
      <c r="I1310" s="118"/>
      <c r="J1310" s="150" t="str">
        <f t="shared" si="180"/>
        <v/>
      </c>
      <c r="K1310" s="24"/>
      <c r="M1310" s="11" t="b">
        <f t="shared" si="181"/>
        <v>0</v>
      </c>
      <c r="N1310" s="9" t="str">
        <f t="shared" si="182"/>
        <v/>
      </c>
      <c r="O1310" s="9" t="str">
        <f t="shared" si="183"/>
        <v/>
      </c>
      <c r="P1310" s="9" t="str">
        <f t="shared" si="184"/>
        <v/>
      </c>
      <c r="R1310" s="9">
        <v>1302</v>
      </c>
      <c r="T1310" s="9" t="str">
        <f t="shared" si="185"/>
        <v/>
      </c>
      <c r="V1310" s="9" t="str">
        <f t="shared" si="186"/>
        <v/>
      </c>
      <c r="X1310" s="9" t="str">
        <f>IF(COUNTIF('Required Materials'!$BE$4:$CH$43, $B1310)&gt;0, $B1310, "")</f>
        <v/>
      </c>
      <c r="Y1310" s="9" t="str">
        <f t="shared" si="187"/>
        <v/>
      </c>
      <c r="Z1310" s="9" t="str">
        <f t="shared" si="188"/>
        <v/>
      </c>
    </row>
    <row r="1311" spans="1:26" x14ac:dyDescent="0.25">
      <c r="A1311" s="24"/>
      <c r="B1311" s="135"/>
      <c r="C1311" s="136"/>
      <c r="D1311" s="137"/>
      <c r="E1311" s="138"/>
      <c r="F1311" s="139"/>
      <c r="G1311" s="140"/>
      <c r="H1311" s="141"/>
      <c r="I1311" s="118"/>
      <c r="J1311" s="150" t="str">
        <f t="shared" si="180"/>
        <v/>
      </c>
      <c r="K1311" s="24"/>
      <c r="M1311" s="11" t="b">
        <f t="shared" si="181"/>
        <v>0</v>
      </c>
      <c r="N1311" s="9" t="str">
        <f t="shared" si="182"/>
        <v/>
      </c>
      <c r="O1311" s="9" t="str">
        <f t="shared" si="183"/>
        <v/>
      </c>
      <c r="P1311" s="9" t="str">
        <f t="shared" si="184"/>
        <v/>
      </c>
      <c r="R1311" s="9">
        <v>1303</v>
      </c>
      <c r="T1311" s="9" t="str">
        <f t="shared" si="185"/>
        <v/>
      </c>
      <c r="V1311" s="9" t="str">
        <f t="shared" si="186"/>
        <v/>
      </c>
      <c r="X1311" s="9" t="str">
        <f>IF(COUNTIF('Required Materials'!$BE$4:$CH$43, $B1311)&gt;0, $B1311, "")</f>
        <v/>
      </c>
      <c r="Y1311" s="9" t="str">
        <f t="shared" si="187"/>
        <v/>
      </c>
      <c r="Z1311" s="9" t="str">
        <f t="shared" si="188"/>
        <v/>
      </c>
    </row>
    <row r="1312" spans="1:26" x14ac:dyDescent="0.25">
      <c r="A1312" s="24"/>
      <c r="B1312" s="135"/>
      <c r="C1312" s="136"/>
      <c r="D1312" s="137"/>
      <c r="E1312" s="138"/>
      <c r="F1312" s="139"/>
      <c r="G1312" s="140"/>
      <c r="H1312" s="141"/>
      <c r="I1312" s="118"/>
      <c r="J1312" s="150" t="str">
        <f t="shared" si="180"/>
        <v/>
      </c>
      <c r="K1312" s="24"/>
      <c r="M1312" s="11" t="b">
        <f t="shared" si="181"/>
        <v>0</v>
      </c>
      <c r="N1312" s="9" t="str">
        <f t="shared" si="182"/>
        <v/>
      </c>
      <c r="O1312" s="9" t="str">
        <f t="shared" si="183"/>
        <v/>
      </c>
      <c r="P1312" s="9" t="str">
        <f t="shared" si="184"/>
        <v/>
      </c>
      <c r="R1312" s="9">
        <v>1304</v>
      </c>
      <c r="T1312" s="9" t="str">
        <f t="shared" si="185"/>
        <v/>
      </c>
      <c r="V1312" s="9" t="str">
        <f t="shared" si="186"/>
        <v/>
      </c>
      <c r="X1312" s="9" t="str">
        <f>IF(COUNTIF('Required Materials'!$BE$4:$CH$43, $B1312)&gt;0, $B1312, "")</f>
        <v/>
      </c>
      <c r="Y1312" s="9" t="str">
        <f t="shared" si="187"/>
        <v/>
      </c>
      <c r="Z1312" s="9" t="str">
        <f t="shared" si="188"/>
        <v/>
      </c>
    </row>
    <row r="1313" spans="1:26" x14ac:dyDescent="0.25">
      <c r="A1313" s="24"/>
      <c r="B1313" s="135"/>
      <c r="C1313" s="136"/>
      <c r="D1313" s="137"/>
      <c r="E1313" s="138"/>
      <c r="F1313" s="139"/>
      <c r="G1313" s="140"/>
      <c r="H1313" s="141"/>
      <c r="I1313" s="118"/>
      <c r="J1313" s="150" t="str">
        <f t="shared" si="180"/>
        <v/>
      </c>
      <c r="K1313" s="24"/>
      <c r="M1313" s="11" t="b">
        <f t="shared" si="181"/>
        <v>0</v>
      </c>
      <c r="N1313" s="9" t="str">
        <f t="shared" si="182"/>
        <v/>
      </c>
      <c r="O1313" s="9" t="str">
        <f t="shared" si="183"/>
        <v/>
      </c>
      <c r="P1313" s="9" t="str">
        <f t="shared" si="184"/>
        <v/>
      </c>
      <c r="R1313" s="9">
        <v>1305</v>
      </c>
      <c r="T1313" s="9" t="str">
        <f t="shared" si="185"/>
        <v/>
      </c>
      <c r="V1313" s="9" t="str">
        <f t="shared" si="186"/>
        <v/>
      </c>
      <c r="X1313" s="9" t="str">
        <f>IF(COUNTIF('Required Materials'!$BE$4:$CH$43, $B1313)&gt;0, $B1313, "")</f>
        <v/>
      </c>
      <c r="Y1313" s="9" t="str">
        <f t="shared" si="187"/>
        <v/>
      </c>
      <c r="Z1313" s="9" t="str">
        <f t="shared" si="188"/>
        <v/>
      </c>
    </row>
    <row r="1314" spans="1:26" x14ac:dyDescent="0.25">
      <c r="A1314" s="24"/>
      <c r="B1314" s="135"/>
      <c r="C1314" s="136"/>
      <c r="D1314" s="137"/>
      <c r="E1314" s="138"/>
      <c r="F1314" s="139"/>
      <c r="G1314" s="140"/>
      <c r="H1314" s="141"/>
      <c r="I1314" s="118"/>
      <c r="J1314" s="150" t="str">
        <f t="shared" si="180"/>
        <v/>
      </c>
      <c r="K1314" s="24"/>
      <c r="M1314" s="11" t="b">
        <f t="shared" si="181"/>
        <v>0</v>
      </c>
      <c r="N1314" s="9" t="str">
        <f t="shared" si="182"/>
        <v/>
      </c>
      <c r="O1314" s="9" t="str">
        <f t="shared" si="183"/>
        <v/>
      </c>
      <c r="P1314" s="9" t="str">
        <f t="shared" si="184"/>
        <v/>
      </c>
      <c r="R1314" s="9">
        <v>1306</v>
      </c>
      <c r="T1314" s="9" t="str">
        <f t="shared" si="185"/>
        <v/>
      </c>
      <c r="V1314" s="9" t="str">
        <f t="shared" si="186"/>
        <v/>
      </c>
      <c r="X1314" s="9" t="str">
        <f>IF(COUNTIF('Required Materials'!$BE$4:$CH$43, $B1314)&gt;0, $B1314, "")</f>
        <v/>
      </c>
      <c r="Y1314" s="9" t="str">
        <f t="shared" si="187"/>
        <v/>
      </c>
      <c r="Z1314" s="9" t="str">
        <f t="shared" si="188"/>
        <v/>
      </c>
    </row>
    <row r="1315" spans="1:26" x14ac:dyDescent="0.25">
      <c r="A1315" s="24"/>
      <c r="B1315" s="135"/>
      <c r="C1315" s="136"/>
      <c r="D1315" s="137"/>
      <c r="E1315" s="138"/>
      <c r="F1315" s="139"/>
      <c r="G1315" s="140"/>
      <c r="H1315" s="141"/>
      <c r="I1315" s="118"/>
      <c r="J1315" s="150" t="str">
        <f t="shared" si="180"/>
        <v/>
      </c>
      <c r="K1315" s="24"/>
      <c r="M1315" s="11" t="b">
        <f t="shared" si="181"/>
        <v>0</v>
      </c>
      <c r="N1315" s="9" t="str">
        <f t="shared" si="182"/>
        <v/>
      </c>
      <c r="O1315" s="9" t="str">
        <f t="shared" si="183"/>
        <v/>
      </c>
      <c r="P1315" s="9" t="str">
        <f t="shared" si="184"/>
        <v/>
      </c>
      <c r="R1315" s="9">
        <v>1307</v>
      </c>
      <c r="T1315" s="9" t="str">
        <f t="shared" si="185"/>
        <v/>
      </c>
      <c r="V1315" s="9" t="str">
        <f t="shared" si="186"/>
        <v/>
      </c>
      <c r="X1315" s="9" t="str">
        <f>IF(COUNTIF('Required Materials'!$BE$4:$CH$43, $B1315)&gt;0, $B1315, "")</f>
        <v/>
      </c>
      <c r="Y1315" s="9" t="str">
        <f t="shared" si="187"/>
        <v/>
      </c>
      <c r="Z1315" s="9" t="str">
        <f t="shared" si="188"/>
        <v/>
      </c>
    </row>
    <row r="1316" spans="1:26" x14ac:dyDescent="0.25">
      <c r="A1316" s="24"/>
      <c r="B1316" s="135"/>
      <c r="C1316" s="136"/>
      <c r="D1316" s="137"/>
      <c r="E1316" s="138"/>
      <c r="F1316" s="139"/>
      <c r="G1316" s="140"/>
      <c r="H1316" s="141"/>
      <c r="I1316" s="118"/>
      <c r="J1316" s="150" t="str">
        <f t="shared" si="180"/>
        <v/>
      </c>
      <c r="K1316" s="24"/>
      <c r="M1316" s="11" t="b">
        <f t="shared" si="181"/>
        <v>0</v>
      </c>
      <c r="N1316" s="9" t="str">
        <f t="shared" si="182"/>
        <v/>
      </c>
      <c r="O1316" s="9" t="str">
        <f t="shared" si="183"/>
        <v/>
      </c>
      <c r="P1316" s="9" t="str">
        <f t="shared" si="184"/>
        <v/>
      </c>
      <c r="R1316" s="9">
        <v>1308</v>
      </c>
      <c r="T1316" s="9" t="str">
        <f t="shared" si="185"/>
        <v/>
      </c>
      <c r="V1316" s="9" t="str">
        <f t="shared" si="186"/>
        <v/>
      </c>
      <c r="X1316" s="9" t="str">
        <f>IF(COUNTIF('Required Materials'!$BE$4:$CH$43, $B1316)&gt;0, $B1316, "")</f>
        <v/>
      </c>
      <c r="Y1316" s="9" t="str">
        <f t="shared" si="187"/>
        <v/>
      </c>
      <c r="Z1316" s="9" t="str">
        <f t="shared" si="188"/>
        <v/>
      </c>
    </row>
    <row r="1317" spans="1:26" x14ac:dyDescent="0.25">
      <c r="A1317" s="24"/>
      <c r="B1317" s="135"/>
      <c r="C1317" s="136"/>
      <c r="D1317" s="137"/>
      <c r="E1317" s="138"/>
      <c r="F1317" s="139"/>
      <c r="G1317" s="140"/>
      <c r="H1317" s="141"/>
      <c r="I1317" s="118"/>
      <c r="J1317" s="150" t="str">
        <f t="shared" si="180"/>
        <v/>
      </c>
      <c r="K1317" s="24"/>
      <c r="M1317" s="11" t="b">
        <f t="shared" si="181"/>
        <v>0</v>
      </c>
      <c r="N1317" s="9" t="str">
        <f t="shared" si="182"/>
        <v/>
      </c>
      <c r="O1317" s="9" t="str">
        <f t="shared" si="183"/>
        <v/>
      </c>
      <c r="P1317" s="9" t="str">
        <f t="shared" si="184"/>
        <v/>
      </c>
      <c r="R1317" s="9">
        <v>1309</v>
      </c>
      <c r="T1317" s="9" t="str">
        <f t="shared" si="185"/>
        <v/>
      </c>
      <c r="V1317" s="9" t="str">
        <f t="shared" si="186"/>
        <v/>
      </c>
      <c r="X1317" s="9" t="str">
        <f>IF(COUNTIF('Required Materials'!$BE$4:$CH$43, $B1317)&gt;0, $B1317, "")</f>
        <v/>
      </c>
      <c r="Y1317" s="9" t="str">
        <f t="shared" si="187"/>
        <v/>
      </c>
      <c r="Z1317" s="9" t="str">
        <f t="shared" si="188"/>
        <v/>
      </c>
    </row>
    <row r="1318" spans="1:26" x14ac:dyDescent="0.25">
      <c r="A1318" s="24"/>
      <c r="B1318" s="135"/>
      <c r="C1318" s="136"/>
      <c r="D1318" s="137"/>
      <c r="E1318" s="138"/>
      <c r="F1318" s="139"/>
      <c r="G1318" s="140"/>
      <c r="H1318" s="141"/>
      <c r="I1318" s="118"/>
      <c r="J1318" s="150" t="str">
        <f t="shared" si="180"/>
        <v/>
      </c>
      <c r="K1318" s="24"/>
      <c r="M1318" s="11" t="b">
        <f t="shared" si="181"/>
        <v>0</v>
      </c>
      <c r="N1318" s="9" t="str">
        <f t="shared" si="182"/>
        <v/>
      </c>
      <c r="O1318" s="9" t="str">
        <f t="shared" si="183"/>
        <v/>
      </c>
      <c r="P1318" s="9" t="str">
        <f t="shared" si="184"/>
        <v/>
      </c>
      <c r="R1318" s="9">
        <v>1310</v>
      </c>
      <c r="T1318" s="9" t="str">
        <f t="shared" si="185"/>
        <v/>
      </c>
      <c r="V1318" s="9" t="str">
        <f t="shared" si="186"/>
        <v/>
      </c>
      <c r="X1318" s="9" t="str">
        <f>IF(COUNTIF('Required Materials'!$BE$4:$CH$43, $B1318)&gt;0, $B1318, "")</f>
        <v/>
      </c>
      <c r="Y1318" s="9" t="str">
        <f t="shared" si="187"/>
        <v/>
      </c>
      <c r="Z1318" s="9" t="str">
        <f t="shared" si="188"/>
        <v/>
      </c>
    </row>
    <row r="1319" spans="1:26" x14ac:dyDescent="0.25">
      <c r="A1319" s="24"/>
      <c r="B1319" s="135"/>
      <c r="C1319" s="136"/>
      <c r="D1319" s="137"/>
      <c r="E1319" s="138"/>
      <c r="F1319" s="139"/>
      <c r="G1319" s="140"/>
      <c r="H1319" s="141"/>
      <c r="I1319" s="118"/>
      <c r="J1319" s="150" t="str">
        <f t="shared" si="180"/>
        <v/>
      </c>
      <c r="K1319" s="24"/>
      <c r="M1319" s="11" t="b">
        <f t="shared" si="181"/>
        <v>0</v>
      </c>
      <c r="N1319" s="9" t="str">
        <f t="shared" si="182"/>
        <v/>
      </c>
      <c r="O1319" s="9" t="str">
        <f t="shared" si="183"/>
        <v/>
      </c>
      <c r="P1319" s="9" t="str">
        <f t="shared" si="184"/>
        <v/>
      </c>
      <c r="R1319" s="9">
        <v>1311</v>
      </c>
      <c r="T1319" s="9" t="str">
        <f t="shared" si="185"/>
        <v/>
      </c>
      <c r="V1319" s="9" t="str">
        <f t="shared" si="186"/>
        <v/>
      </c>
      <c r="X1319" s="9" t="str">
        <f>IF(COUNTIF('Required Materials'!$BE$4:$CH$43, $B1319)&gt;0, $B1319, "")</f>
        <v/>
      </c>
      <c r="Y1319" s="9" t="str">
        <f t="shared" si="187"/>
        <v/>
      </c>
      <c r="Z1319" s="9" t="str">
        <f t="shared" si="188"/>
        <v/>
      </c>
    </row>
    <row r="1320" spans="1:26" x14ac:dyDescent="0.25">
      <c r="A1320" s="24"/>
      <c r="B1320" s="135"/>
      <c r="C1320" s="136"/>
      <c r="D1320" s="137"/>
      <c r="E1320" s="138"/>
      <c r="F1320" s="139"/>
      <c r="G1320" s="140"/>
      <c r="H1320" s="141"/>
      <c r="I1320" s="118"/>
      <c r="J1320" s="150" t="str">
        <f t="shared" si="180"/>
        <v/>
      </c>
      <c r="K1320" s="24"/>
      <c r="M1320" s="11" t="b">
        <f t="shared" si="181"/>
        <v>0</v>
      </c>
      <c r="N1320" s="9" t="str">
        <f t="shared" si="182"/>
        <v/>
      </c>
      <c r="O1320" s="9" t="str">
        <f t="shared" si="183"/>
        <v/>
      </c>
      <c r="P1320" s="9" t="str">
        <f t="shared" si="184"/>
        <v/>
      </c>
      <c r="R1320" s="9">
        <v>1312</v>
      </c>
      <c r="T1320" s="9" t="str">
        <f t="shared" si="185"/>
        <v/>
      </c>
      <c r="V1320" s="9" t="str">
        <f t="shared" si="186"/>
        <v/>
      </c>
      <c r="X1320" s="9" t="str">
        <f>IF(COUNTIF('Required Materials'!$BE$4:$CH$43, $B1320)&gt;0, $B1320, "")</f>
        <v/>
      </c>
      <c r="Y1320" s="9" t="str">
        <f t="shared" si="187"/>
        <v/>
      </c>
      <c r="Z1320" s="9" t="str">
        <f t="shared" si="188"/>
        <v/>
      </c>
    </row>
    <row r="1321" spans="1:26" x14ac:dyDescent="0.25">
      <c r="A1321" s="24"/>
      <c r="B1321" s="135"/>
      <c r="C1321" s="136"/>
      <c r="D1321" s="137"/>
      <c r="E1321" s="138"/>
      <c r="F1321" s="139"/>
      <c r="G1321" s="140"/>
      <c r="H1321" s="141"/>
      <c r="I1321" s="118"/>
      <c r="J1321" s="150" t="str">
        <f t="shared" si="180"/>
        <v/>
      </c>
      <c r="K1321" s="24"/>
      <c r="M1321" s="11" t="b">
        <f t="shared" si="181"/>
        <v>0</v>
      </c>
      <c r="N1321" s="9" t="str">
        <f t="shared" si="182"/>
        <v/>
      </c>
      <c r="O1321" s="9" t="str">
        <f t="shared" si="183"/>
        <v/>
      </c>
      <c r="P1321" s="9" t="str">
        <f t="shared" si="184"/>
        <v/>
      </c>
      <c r="R1321" s="9">
        <v>1313</v>
      </c>
      <c r="T1321" s="9" t="str">
        <f t="shared" si="185"/>
        <v/>
      </c>
      <c r="V1321" s="9" t="str">
        <f t="shared" si="186"/>
        <v/>
      </c>
      <c r="X1321" s="9" t="str">
        <f>IF(COUNTIF('Required Materials'!$BE$4:$CH$43, $B1321)&gt;0, $B1321, "")</f>
        <v/>
      </c>
      <c r="Y1321" s="9" t="str">
        <f t="shared" si="187"/>
        <v/>
      </c>
      <c r="Z1321" s="9" t="str">
        <f t="shared" si="188"/>
        <v/>
      </c>
    </row>
    <row r="1322" spans="1:26" x14ac:dyDescent="0.25">
      <c r="A1322" s="24"/>
      <c r="B1322" s="135"/>
      <c r="C1322" s="136"/>
      <c r="D1322" s="137"/>
      <c r="E1322" s="138"/>
      <c r="F1322" s="139"/>
      <c r="G1322" s="140"/>
      <c r="H1322" s="141"/>
      <c r="I1322" s="118"/>
      <c r="J1322" s="150" t="str">
        <f t="shared" si="180"/>
        <v/>
      </c>
      <c r="K1322" s="24"/>
      <c r="M1322" s="11" t="b">
        <f t="shared" si="181"/>
        <v>0</v>
      </c>
      <c r="N1322" s="9" t="str">
        <f t="shared" si="182"/>
        <v/>
      </c>
      <c r="O1322" s="9" t="str">
        <f t="shared" si="183"/>
        <v/>
      </c>
      <c r="P1322" s="9" t="str">
        <f t="shared" si="184"/>
        <v/>
      </c>
      <c r="R1322" s="9">
        <v>1314</v>
      </c>
      <c r="T1322" s="9" t="str">
        <f t="shared" si="185"/>
        <v/>
      </c>
      <c r="V1322" s="9" t="str">
        <f t="shared" si="186"/>
        <v/>
      </c>
      <c r="X1322" s="9" t="str">
        <f>IF(COUNTIF('Required Materials'!$BE$4:$CH$43, $B1322)&gt;0, $B1322, "")</f>
        <v/>
      </c>
      <c r="Y1322" s="9" t="str">
        <f t="shared" si="187"/>
        <v/>
      </c>
      <c r="Z1322" s="9" t="str">
        <f t="shared" si="188"/>
        <v/>
      </c>
    </row>
    <row r="1323" spans="1:26" x14ac:dyDescent="0.25">
      <c r="A1323" s="24"/>
      <c r="B1323" s="135"/>
      <c r="C1323" s="136"/>
      <c r="D1323" s="137"/>
      <c r="E1323" s="138"/>
      <c r="F1323" s="139"/>
      <c r="G1323" s="140"/>
      <c r="H1323" s="141"/>
      <c r="I1323" s="118"/>
      <c r="J1323" s="150" t="str">
        <f t="shared" si="180"/>
        <v/>
      </c>
      <c r="K1323" s="24"/>
      <c r="M1323" s="11" t="b">
        <f t="shared" si="181"/>
        <v>0</v>
      </c>
      <c r="N1323" s="9" t="str">
        <f t="shared" si="182"/>
        <v/>
      </c>
      <c r="O1323" s="9" t="str">
        <f t="shared" si="183"/>
        <v/>
      </c>
      <c r="P1323" s="9" t="str">
        <f t="shared" si="184"/>
        <v/>
      </c>
      <c r="R1323" s="9">
        <v>1315</v>
      </c>
      <c r="T1323" s="9" t="str">
        <f t="shared" si="185"/>
        <v/>
      </c>
      <c r="V1323" s="9" t="str">
        <f t="shared" si="186"/>
        <v/>
      </c>
      <c r="X1323" s="9" t="str">
        <f>IF(COUNTIF('Required Materials'!$BE$4:$CH$43, $B1323)&gt;0, $B1323, "")</f>
        <v/>
      </c>
      <c r="Y1323" s="9" t="str">
        <f t="shared" si="187"/>
        <v/>
      </c>
      <c r="Z1323" s="9" t="str">
        <f t="shared" si="188"/>
        <v/>
      </c>
    </row>
    <row r="1324" spans="1:26" x14ac:dyDescent="0.25">
      <c r="A1324" s="24"/>
      <c r="B1324" s="135"/>
      <c r="C1324" s="136"/>
      <c r="D1324" s="137"/>
      <c r="E1324" s="138"/>
      <c r="F1324" s="139"/>
      <c r="G1324" s="140"/>
      <c r="H1324" s="141"/>
      <c r="I1324" s="118"/>
      <c r="J1324" s="150" t="str">
        <f t="shared" si="180"/>
        <v/>
      </c>
      <c r="K1324" s="24"/>
      <c r="M1324" s="11" t="b">
        <f t="shared" si="181"/>
        <v>0</v>
      </c>
      <c r="N1324" s="9" t="str">
        <f t="shared" si="182"/>
        <v/>
      </c>
      <c r="O1324" s="9" t="str">
        <f t="shared" si="183"/>
        <v/>
      </c>
      <c r="P1324" s="9" t="str">
        <f t="shared" si="184"/>
        <v/>
      </c>
      <c r="R1324" s="9">
        <v>1316</v>
      </c>
      <c r="T1324" s="9" t="str">
        <f t="shared" si="185"/>
        <v/>
      </c>
      <c r="V1324" s="9" t="str">
        <f t="shared" si="186"/>
        <v/>
      </c>
      <c r="X1324" s="9" t="str">
        <f>IF(COUNTIF('Required Materials'!$BE$4:$CH$43, $B1324)&gt;0, $B1324, "")</f>
        <v/>
      </c>
      <c r="Y1324" s="9" t="str">
        <f t="shared" si="187"/>
        <v/>
      </c>
      <c r="Z1324" s="9" t="str">
        <f t="shared" si="188"/>
        <v/>
      </c>
    </row>
    <row r="1325" spans="1:26" x14ac:dyDescent="0.25">
      <c r="A1325" s="24"/>
      <c r="B1325" s="135"/>
      <c r="C1325" s="136"/>
      <c r="D1325" s="137"/>
      <c r="E1325" s="138"/>
      <c r="F1325" s="139"/>
      <c r="G1325" s="140"/>
      <c r="H1325" s="141"/>
      <c r="I1325" s="118"/>
      <c r="J1325" s="150" t="str">
        <f t="shared" si="180"/>
        <v/>
      </c>
      <c r="K1325" s="24"/>
      <c r="M1325" s="11" t="b">
        <f t="shared" si="181"/>
        <v>0</v>
      </c>
      <c r="N1325" s="9" t="str">
        <f t="shared" si="182"/>
        <v/>
      </c>
      <c r="O1325" s="9" t="str">
        <f t="shared" si="183"/>
        <v/>
      </c>
      <c r="P1325" s="9" t="str">
        <f t="shared" si="184"/>
        <v/>
      </c>
      <c r="R1325" s="9">
        <v>1317</v>
      </c>
      <c r="T1325" s="9" t="str">
        <f t="shared" si="185"/>
        <v/>
      </c>
      <c r="V1325" s="9" t="str">
        <f t="shared" si="186"/>
        <v/>
      </c>
      <c r="X1325" s="9" t="str">
        <f>IF(COUNTIF('Required Materials'!$BE$4:$CH$43, $B1325)&gt;0, $B1325, "")</f>
        <v/>
      </c>
      <c r="Y1325" s="9" t="str">
        <f t="shared" si="187"/>
        <v/>
      </c>
      <c r="Z1325" s="9" t="str">
        <f t="shared" si="188"/>
        <v/>
      </c>
    </row>
    <row r="1326" spans="1:26" x14ac:dyDescent="0.25">
      <c r="A1326" s="24"/>
      <c r="B1326" s="135"/>
      <c r="C1326" s="136"/>
      <c r="D1326" s="137"/>
      <c r="E1326" s="138"/>
      <c r="F1326" s="139"/>
      <c r="G1326" s="140"/>
      <c r="H1326" s="141"/>
      <c r="I1326" s="118"/>
      <c r="J1326" s="150" t="str">
        <f t="shared" si="180"/>
        <v/>
      </c>
      <c r="K1326" s="24"/>
      <c r="M1326" s="11" t="b">
        <f t="shared" si="181"/>
        <v>0</v>
      </c>
      <c r="N1326" s="9" t="str">
        <f t="shared" si="182"/>
        <v/>
      </c>
      <c r="O1326" s="9" t="str">
        <f t="shared" si="183"/>
        <v/>
      </c>
      <c r="P1326" s="9" t="str">
        <f t="shared" si="184"/>
        <v/>
      </c>
      <c r="R1326" s="9">
        <v>1318</v>
      </c>
      <c r="T1326" s="9" t="str">
        <f t="shared" si="185"/>
        <v/>
      </c>
      <c r="V1326" s="9" t="str">
        <f t="shared" si="186"/>
        <v/>
      </c>
      <c r="X1326" s="9" t="str">
        <f>IF(COUNTIF('Required Materials'!$BE$4:$CH$43, $B1326)&gt;0, $B1326, "")</f>
        <v/>
      </c>
      <c r="Y1326" s="9" t="str">
        <f t="shared" si="187"/>
        <v/>
      </c>
      <c r="Z1326" s="9" t="str">
        <f t="shared" si="188"/>
        <v/>
      </c>
    </row>
    <row r="1327" spans="1:26" x14ac:dyDescent="0.25">
      <c r="A1327" s="24"/>
      <c r="B1327" s="135"/>
      <c r="C1327" s="136"/>
      <c r="D1327" s="137"/>
      <c r="E1327" s="138"/>
      <c r="F1327" s="139"/>
      <c r="G1327" s="140"/>
      <c r="H1327" s="141"/>
      <c r="I1327" s="118"/>
      <c r="J1327" s="150" t="str">
        <f t="shared" si="180"/>
        <v/>
      </c>
      <c r="K1327" s="24"/>
      <c r="M1327" s="11" t="b">
        <f t="shared" si="181"/>
        <v>0</v>
      </c>
      <c r="N1327" s="9" t="str">
        <f t="shared" si="182"/>
        <v/>
      </c>
      <c r="O1327" s="9" t="str">
        <f t="shared" si="183"/>
        <v/>
      </c>
      <c r="P1327" s="9" t="str">
        <f t="shared" si="184"/>
        <v/>
      </c>
      <c r="R1327" s="9">
        <v>1319</v>
      </c>
      <c r="T1327" s="9" t="str">
        <f t="shared" si="185"/>
        <v/>
      </c>
      <c r="V1327" s="9" t="str">
        <f t="shared" si="186"/>
        <v/>
      </c>
      <c r="X1327" s="9" t="str">
        <f>IF(COUNTIF('Required Materials'!$BE$4:$CH$43, $B1327)&gt;0, $B1327, "")</f>
        <v/>
      </c>
      <c r="Y1327" s="9" t="str">
        <f t="shared" si="187"/>
        <v/>
      </c>
      <c r="Z1327" s="9" t="str">
        <f t="shared" si="188"/>
        <v/>
      </c>
    </row>
    <row r="1328" spans="1:26" x14ac:dyDescent="0.25">
      <c r="A1328" s="24"/>
      <c r="B1328" s="135"/>
      <c r="C1328" s="136"/>
      <c r="D1328" s="137"/>
      <c r="E1328" s="138"/>
      <c r="F1328" s="139"/>
      <c r="G1328" s="140"/>
      <c r="H1328" s="141"/>
      <c r="I1328" s="118"/>
      <c r="J1328" s="150" t="str">
        <f t="shared" si="180"/>
        <v/>
      </c>
      <c r="K1328" s="24"/>
      <c r="M1328" s="11" t="b">
        <f t="shared" si="181"/>
        <v>0</v>
      </c>
      <c r="N1328" s="9" t="str">
        <f t="shared" si="182"/>
        <v/>
      </c>
      <c r="O1328" s="9" t="str">
        <f t="shared" si="183"/>
        <v/>
      </c>
      <c r="P1328" s="9" t="str">
        <f t="shared" si="184"/>
        <v/>
      </c>
      <c r="R1328" s="9">
        <v>1320</v>
      </c>
      <c r="T1328" s="9" t="str">
        <f t="shared" si="185"/>
        <v/>
      </c>
      <c r="V1328" s="9" t="str">
        <f t="shared" si="186"/>
        <v/>
      </c>
      <c r="X1328" s="9" t="str">
        <f>IF(COUNTIF('Required Materials'!$BE$4:$CH$43, $B1328)&gt;0, $B1328, "")</f>
        <v/>
      </c>
      <c r="Y1328" s="9" t="str">
        <f t="shared" si="187"/>
        <v/>
      </c>
      <c r="Z1328" s="9" t="str">
        <f t="shared" si="188"/>
        <v/>
      </c>
    </row>
    <row r="1329" spans="1:26" x14ac:dyDescent="0.25">
      <c r="A1329" s="24"/>
      <c r="B1329" s="135"/>
      <c r="C1329" s="136"/>
      <c r="D1329" s="137"/>
      <c r="E1329" s="138"/>
      <c r="F1329" s="139"/>
      <c r="G1329" s="140"/>
      <c r="H1329" s="141"/>
      <c r="I1329" s="118"/>
      <c r="J1329" s="150" t="str">
        <f t="shared" si="180"/>
        <v/>
      </c>
      <c r="K1329" s="24"/>
      <c r="M1329" s="11" t="b">
        <f t="shared" si="181"/>
        <v>0</v>
      </c>
      <c r="N1329" s="9" t="str">
        <f t="shared" si="182"/>
        <v/>
      </c>
      <c r="O1329" s="9" t="str">
        <f t="shared" si="183"/>
        <v/>
      </c>
      <c r="P1329" s="9" t="str">
        <f t="shared" si="184"/>
        <v/>
      </c>
      <c r="R1329" s="9">
        <v>1321</v>
      </c>
      <c r="T1329" s="9" t="str">
        <f t="shared" si="185"/>
        <v/>
      </c>
      <c r="V1329" s="9" t="str">
        <f t="shared" si="186"/>
        <v/>
      </c>
      <c r="X1329" s="9" t="str">
        <f>IF(COUNTIF('Required Materials'!$BE$4:$CH$43, $B1329)&gt;0, $B1329, "")</f>
        <v/>
      </c>
      <c r="Y1329" s="9" t="str">
        <f t="shared" si="187"/>
        <v/>
      </c>
      <c r="Z1329" s="9" t="str">
        <f t="shared" si="188"/>
        <v/>
      </c>
    </row>
    <row r="1330" spans="1:26" x14ac:dyDescent="0.25">
      <c r="A1330" s="24"/>
      <c r="B1330" s="135"/>
      <c r="C1330" s="136"/>
      <c r="D1330" s="137"/>
      <c r="E1330" s="138"/>
      <c r="F1330" s="139"/>
      <c r="G1330" s="140"/>
      <c r="H1330" s="141"/>
      <c r="I1330" s="118"/>
      <c r="J1330" s="150" t="str">
        <f t="shared" si="180"/>
        <v/>
      </c>
      <c r="K1330" s="24"/>
      <c r="M1330" s="11" t="b">
        <f t="shared" si="181"/>
        <v>0</v>
      </c>
      <c r="N1330" s="9" t="str">
        <f t="shared" si="182"/>
        <v/>
      </c>
      <c r="O1330" s="9" t="str">
        <f t="shared" si="183"/>
        <v/>
      </c>
      <c r="P1330" s="9" t="str">
        <f t="shared" si="184"/>
        <v/>
      </c>
      <c r="R1330" s="9">
        <v>1322</v>
      </c>
      <c r="T1330" s="9" t="str">
        <f t="shared" si="185"/>
        <v/>
      </c>
      <c r="V1330" s="9" t="str">
        <f t="shared" si="186"/>
        <v/>
      </c>
      <c r="X1330" s="9" t="str">
        <f>IF(COUNTIF('Required Materials'!$BE$4:$CH$43, $B1330)&gt;0, $B1330, "")</f>
        <v/>
      </c>
      <c r="Y1330" s="9" t="str">
        <f t="shared" si="187"/>
        <v/>
      </c>
      <c r="Z1330" s="9" t="str">
        <f t="shared" si="188"/>
        <v/>
      </c>
    </row>
    <row r="1331" spans="1:26" x14ac:dyDescent="0.25">
      <c r="A1331" s="24"/>
      <c r="B1331" s="135"/>
      <c r="C1331" s="136"/>
      <c r="D1331" s="137"/>
      <c r="E1331" s="138"/>
      <c r="F1331" s="139"/>
      <c r="G1331" s="140"/>
      <c r="H1331" s="141"/>
      <c r="I1331" s="118"/>
      <c r="J1331" s="150" t="str">
        <f t="shared" si="180"/>
        <v/>
      </c>
      <c r="K1331" s="24"/>
      <c r="M1331" s="11" t="b">
        <f t="shared" si="181"/>
        <v>0</v>
      </c>
      <c r="N1331" s="9" t="str">
        <f t="shared" si="182"/>
        <v/>
      </c>
      <c r="O1331" s="9" t="str">
        <f t="shared" si="183"/>
        <v/>
      </c>
      <c r="P1331" s="9" t="str">
        <f t="shared" si="184"/>
        <v/>
      </c>
      <c r="R1331" s="9">
        <v>1323</v>
      </c>
      <c r="T1331" s="9" t="str">
        <f t="shared" si="185"/>
        <v/>
      </c>
      <c r="V1331" s="9" t="str">
        <f t="shared" si="186"/>
        <v/>
      </c>
      <c r="X1331" s="9" t="str">
        <f>IF(COUNTIF('Required Materials'!$BE$4:$CH$43, $B1331)&gt;0, $B1331, "")</f>
        <v/>
      </c>
      <c r="Y1331" s="9" t="str">
        <f t="shared" si="187"/>
        <v/>
      </c>
      <c r="Z1331" s="9" t="str">
        <f t="shared" si="188"/>
        <v/>
      </c>
    </row>
    <row r="1332" spans="1:26" x14ac:dyDescent="0.25">
      <c r="A1332" s="24"/>
      <c r="B1332" s="135"/>
      <c r="C1332" s="136"/>
      <c r="D1332" s="137"/>
      <c r="E1332" s="138"/>
      <c r="F1332" s="139"/>
      <c r="G1332" s="140"/>
      <c r="H1332" s="141"/>
      <c r="I1332" s="118"/>
      <c r="J1332" s="150" t="str">
        <f t="shared" si="180"/>
        <v/>
      </c>
      <c r="K1332" s="24"/>
      <c r="M1332" s="11" t="b">
        <f t="shared" si="181"/>
        <v>0</v>
      </c>
      <c r="N1332" s="9" t="str">
        <f t="shared" si="182"/>
        <v/>
      </c>
      <c r="O1332" s="9" t="str">
        <f t="shared" si="183"/>
        <v/>
      </c>
      <c r="P1332" s="9" t="str">
        <f t="shared" si="184"/>
        <v/>
      </c>
      <c r="R1332" s="9">
        <v>1324</v>
      </c>
      <c r="T1332" s="9" t="str">
        <f t="shared" si="185"/>
        <v/>
      </c>
      <c r="V1332" s="9" t="str">
        <f t="shared" si="186"/>
        <v/>
      </c>
      <c r="X1332" s="9" t="str">
        <f>IF(COUNTIF('Required Materials'!$BE$4:$CH$43, $B1332)&gt;0, $B1332, "")</f>
        <v/>
      </c>
      <c r="Y1332" s="9" t="str">
        <f t="shared" si="187"/>
        <v/>
      </c>
      <c r="Z1332" s="9" t="str">
        <f t="shared" si="188"/>
        <v/>
      </c>
    </row>
    <row r="1333" spans="1:26" x14ac:dyDescent="0.25">
      <c r="A1333" s="24"/>
      <c r="B1333" s="135"/>
      <c r="C1333" s="136"/>
      <c r="D1333" s="137"/>
      <c r="E1333" s="138"/>
      <c r="F1333" s="139"/>
      <c r="G1333" s="140"/>
      <c r="H1333" s="141"/>
      <c r="I1333" s="118"/>
      <c r="J1333" s="150" t="str">
        <f t="shared" si="180"/>
        <v/>
      </c>
      <c r="K1333" s="24"/>
      <c r="M1333" s="11" t="b">
        <f t="shared" si="181"/>
        <v>0</v>
      </c>
      <c r="N1333" s="9" t="str">
        <f t="shared" si="182"/>
        <v/>
      </c>
      <c r="O1333" s="9" t="str">
        <f t="shared" si="183"/>
        <v/>
      </c>
      <c r="P1333" s="9" t="str">
        <f t="shared" si="184"/>
        <v/>
      </c>
      <c r="R1333" s="9">
        <v>1325</v>
      </c>
      <c r="T1333" s="9" t="str">
        <f t="shared" si="185"/>
        <v/>
      </c>
      <c r="V1333" s="9" t="str">
        <f t="shared" si="186"/>
        <v/>
      </c>
      <c r="X1333" s="9" t="str">
        <f>IF(COUNTIF('Required Materials'!$BE$4:$CH$43, $B1333)&gt;0, $B1333, "")</f>
        <v/>
      </c>
      <c r="Y1333" s="9" t="str">
        <f t="shared" si="187"/>
        <v/>
      </c>
      <c r="Z1333" s="9" t="str">
        <f t="shared" si="188"/>
        <v/>
      </c>
    </row>
    <row r="1334" spans="1:26" x14ac:dyDescent="0.25">
      <c r="A1334" s="24"/>
      <c r="B1334" s="135"/>
      <c r="C1334" s="136"/>
      <c r="D1334" s="137"/>
      <c r="E1334" s="138"/>
      <c r="F1334" s="139"/>
      <c r="G1334" s="140"/>
      <c r="H1334" s="141"/>
      <c r="I1334" s="118"/>
      <c r="J1334" s="150" t="str">
        <f t="shared" si="180"/>
        <v/>
      </c>
      <c r="K1334" s="24"/>
      <c r="M1334" s="11" t="b">
        <f t="shared" si="181"/>
        <v>0</v>
      </c>
      <c r="N1334" s="9" t="str">
        <f t="shared" si="182"/>
        <v/>
      </c>
      <c r="O1334" s="9" t="str">
        <f t="shared" si="183"/>
        <v/>
      </c>
      <c r="P1334" s="9" t="str">
        <f t="shared" si="184"/>
        <v/>
      </c>
      <c r="R1334" s="9">
        <v>1326</v>
      </c>
      <c r="T1334" s="9" t="str">
        <f t="shared" si="185"/>
        <v/>
      </c>
      <c r="V1334" s="9" t="str">
        <f t="shared" si="186"/>
        <v/>
      </c>
      <c r="X1334" s="9" t="str">
        <f>IF(COUNTIF('Required Materials'!$BE$4:$CH$43, $B1334)&gt;0, $B1334, "")</f>
        <v/>
      </c>
      <c r="Y1334" s="9" t="str">
        <f t="shared" si="187"/>
        <v/>
      </c>
      <c r="Z1334" s="9" t="str">
        <f t="shared" si="188"/>
        <v/>
      </c>
    </row>
    <row r="1335" spans="1:26" x14ac:dyDescent="0.25">
      <c r="A1335" s="24"/>
      <c r="B1335" s="135"/>
      <c r="C1335" s="136"/>
      <c r="D1335" s="137"/>
      <c r="E1335" s="138"/>
      <c r="F1335" s="139"/>
      <c r="G1335" s="140"/>
      <c r="H1335" s="141"/>
      <c r="I1335" s="118"/>
      <c r="J1335" s="150" t="str">
        <f t="shared" si="180"/>
        <v/>
      </c>
      <c r="K1335" s="24"/>
      <c r="M1335" s="11" t="b">
        <f t="shared" si="181"/>
        <v>0</v>
      </c>
      <c r="N1335" s="9" t="str">
        <f t="shared" si="182"/>
        <v/>
      </c>
      <c r="O1335" s="9" t="str">
        <f t="shared" si="183"/>
        <v/>
      </c>
      <c r="P1335" s="9" t="str">
        <f t="shared" si="184"/>
        <v/>
      </c>
      <c r="R1335" s="9">
        <v>1327</v>
      </c>
      <c r="T1335" s="9" t="str">
        <f t="shared" si="185"/>
        <v/>
      </c>
      <c r="V1335" s="9" t="str">
        <f t="shared" si="186"/>
        <v/>
      </c>
      <c r="X1335" s="9" t="str">
        <f>IF(COUNTIF('Required Materials'!$BE$4:$CH$43, $B1335)&gt;0, $B1335, "")</f>
        <v/>
      </c>
      <c r="Y1335" s="9" t="str">
        <f t="shared" si="187"/>
        <v/>
      </c>
      <c r="Z1335" s="9" t="str">
        <f t="shared" si="188"/>
        <v/>
      </c>
    </row>
    <row r="1336" spans="1:26" x14ac:dyDescent="0.25">
      <c r="A1336" s="24"/>
      <c r="B1336" s="135"/>
      <c r="C1336" s="136"/>
      <c r="D1336" s="137"/>
      <c r="E1336" s="138"/>
      <c r="F1336" s="139"/>
      <c r="G1336" s="140"/>
      <c r="H1336" s="141"/>
      <c r="I1336" s="118"/>
      <c r="J1336" s="150" t="str">
        <f t="shared" si="180"/>
        <v/>
      </c>
      <c r="K1336" s="24"/>
      <c r="M1336" s="11" t="b">
        <f t="shared" si="181"/>
        <v>0</v>
      </c>
      <c r="N1336" s="9" t="str">
        <f t="shared" si="182"/>
        <v/>
      </c>
      <c r="O1336" s="9" t="str">
        <f t="shared" si="183"/>
        <v/>
      </c>
      <c r="P1336" s="9" t="str">
        <f t="shared" si="184"/>
        <v/>
      </c>
      <c r="R1336" s="9">
        <v>1328</v>
      </c>
      <c r="T1336" s="9" t="str">
        <f t="shared" si="185"/>
        <v/>
      </c>
      <c r="V1336" s="9" t="str">
        <f t="shared" si="186"/>
        <v/>
      </c>
      <c r="X1336" s="9" t="str">
        <f>IF(COUNTIF('Required Materials'!$BE$4:$CH$43, $B1336)&gt;0, $B1336, "")</f>
        <v/>
      </c>
      <c r="Y1336" s="9" t="str">
        <f t="shared" si="187"/>
        <v/>
      </c>
      <c r="Z1336" s="9" t="str">
        <f t="shared" si="188"/>
        <v/>
      </c>
    </row>
    <row r="1337" spans="1:26" x14ac:dyDescent="0.25">
      <c r="A1337" s="24"/>
      <c r="B1337" s="135"/>
      <c r="C1337" s="136"/>
      <c r="D1337" s="137"/>
      <c r="E1337" s="138"/>
      <c r="F1337" s="139"/>
      <c r="G1337" s="140"/>
      <c r="H1337" s="141"/>
      <c r="I1337" s="118"/>
      <c r="J1337" s="150" t="str">
        <f t="shared" si="180"/>
        <v/>
      </c>
      <c r="K1337" s="24"/>
      <c r="M1337" s="11" t="b">
        <f t="shared" si="181"/>
        <v>0</v>
      </c>
      <c r="N1337" s="9" t="str">
        <f t="shared" si="182"/>
        <v/>
      </c>
      <c r="O1337" s="9" t="str">
        <f t="shared" si="183"/>
        <v/>
      </c>
      <c r="P1337" s="9" t="str">
        <f t="shared" si="184"/>
        <v/>
      </c>
      <c r="R1337" s="9">
        <v>1329</v>
      </c>
      <c r="T1337" s="9" t="str">
        <f t="shared" si="185"/>
        <v/>
      </c>
      <c r="V1337" s="9" t="str">
        <f t="shared" si="186"/>
        <v/>
      </c>
      <c r="X1337" s="9" t="str">
        <f>IF(COUNTIF('Required Materials'!$BE$4:$CH$43, $B1337)&gt;0, $B1337, "")</f>
        <v/>
      </c>
      <c r="Y1337" s="9" t="str">
        <f t="shared" si="187"/>
        <v/>
      </c>
      <c r="Z1337" s="9" t="str">
        <f t="shared" si="188"/>
        <v/>
      </c>
    </row>
    <row r="1338" spans="1:26" x14ac:dyDescent="0.25">
      <c r="A1338" s="24"/>
      <c r="B1338" s="135"/>
      <c r="C1338" s="136"/>
      <c r="D1338" s="137"/>
      <c r="E1338" s="138"/>
      <c r="F1338" s="139"/>
      <c r="G1338" s="140"/>
      <c r="H1338" s="141"/>
      <c r="I1338" s="118"/>
      <c r="J1338" s="150" t="str">
        <f t="shared" si="180"/>
        <v/>
      </c>
      <c r="K1338" s="24"/>
      <c r="M1338" s="11" t="b">
        <f t="shared" si="181"/>
        <v>0</v>
      </c>
      <c r="N1338" s="9" t="str">
        <f t="shared" si="182"/>
        <v/>
      </c>
      <c r="O1338" s="9" t="str">
        <f t="shared" si="183"/>
        <v/>
      </c>
      <c r="P1338" s="9" t="str">
        <f t="shared" si="184"/>
        <v/>
      </c>
      <c r="R1338" s="9">
        <v>1330</v>
      </c>
      <c r="T1338" s="9" t="str">
        <f t="shared" si="185"/>
        <v/>
      </c>
      <c r="V1338" s="9" t="str">
        <f t="shared" si="186"/>
        <v/>
      </c>
      <c r="X1338" s="9" t="str">
        <f>IF(COUNTIF('Required Materials'!$BE$4:$CH$43, $B1338)&gt;0, $B1338, "")</f>
        <v/>
      </c>
      <c r="Y1338" s="9" t="str">
        <f t="shared" si="187"/>
        <v/>
      </c>
      <c r="Z1338" s="9" t="str">
        <f t="shared" si="188"/>
        <v/>
      </c>
    </row>
    <row r="1339" spans="1:26" x14ac:dyDescent="0.25">
      <c r="A1339" s="24"/>
      <c r="B1339" s="135"/>
      <c r="C1339" s="136"/>
      <c r="D1339" s="137"/>
      <c r="E1339" s="138"/>
      <c r="F1339" s="139"/>
      <c r="G1339" s="140"/>
      <c r="H1339" s="141"/>
      <c r="I1339" s="118"/>
      <c r="J1339" s="150" t="str">
        <f t="shared" si="180"/>
        <v/>
      </c>
      <c r="K1339" s="24"/>
      <c r="M1339" s="11" t="b">
        <f t="shared" si="181"/>
        <v>0</v>
      </c>
      <c r="N1339" s="9" t="str">
        <f t="shared" si="182"/>
        <v/>
      </c>
      <c r="O1339" s="9" t="str">
        <f t="shared" si="183"/>
        <v/>
      </c>
      <c r="P1339" s="9" t="str">
        <f t="shared" si="184"/>
        <v/>
      </c>
      <c r="R1339" s="9">
        <v>1331</v>
      </c>
      <c r="T1339" s="9" t="str">
        <f t="shared" si="185"/>
        <v/>
      </c>
      <c r="V1339" s="9" t="str">
        <f t="shared" si="186"/>
        <v/>
      </c>
      <c r="X1339" s="9" t="str">
        <f>IF(COUNTIF('Required Materials'!$BE$4:$CH$43, $B1339)&gt;0, $B1339, "")</f>
        <v/>
      </c>
      <c r="Y1339" s="9" t="str">
        <f t="shared" si="187"/>
        <v/>
      </c>
      <c r="Z1339" s="9" t="str">
        <f t="shared" si="188"/>
        <v/>
      </c>
    </row>
    <row r="1340" spans="1:26" x14ac:dyDescent="0.25">
      <c r="A1340" s="24"/>
      <c r="B1340" s="135"/>
      <c r="C1340" s="136"/>
      <c r="D1340" s="137"/>
      <c r="E1340" s="138"/>
      <c r="F1340" s="139"/>
      <c r="G1340" s="140"/>
      <c r="H1340" s="141"/>
      <c r="I1340" s="118"/>
      <c r="J1340" s="150" t="str">
        <f t="shared" si="180"/>
        <v/>
      </c>
      <c r="K1340" s="24"/>
      <c r="M1340" s="11" t="b">
        <f t="shared" si="181"/>
        <v>0</v>
      </c>
      <c r="N1340" s="9" t="str">
        <f t="shared" si="182"/>
        <v/>
      </c>
      <c r="O1340" s="9" t="str">
        <f t="shared" si="183"/>
        <v/>
      </c>
      <c r="P1340" s="9" t="str">
        <f t="shared" si="184"/>
        <v/>
      </c>
      <c r="R1340" s="9">
        <v>1332</v>
      </c>
      <c r="T1340" s="9" t="str">
        <f t="shared" si="185"/>
        <v/>
      </c>
      <c r="V1340" s="9" t="str">
        <f t="shared" si="186"/>
        <v/>
      </c>
      <c r="X1340" s="9" t="str">
        <f>IF(COUNTIF('Required Materials'!$BE$4:$CH$43, $B1340)&gt;0, $B1340, "")</f>
        <v/>
      </c>
      <c r="Y1340" s="9" t="str">
        <f t="shared" si="187"/>
        <v/>
      </c>
      <c r="Z1340" s="9" t="str">
        <f t="shared" si="188"/>
        <v/>
      </c>
    </row>
    <row r="1341" spans="1:26" x14ac:dyDescent="0.25">
      <c r="A1341" s="24"/>
      <c r="B1341" s="135"/>
      <c r="C1341" s="136"/>
      <c r="D1341" s="137"/>
      <c r="E1341" s="138"/>
      <c r="F1341" s="139"/>
      <c r="G1341" s="140"/>
      <c r="H1341" s="141"/>
      <c r="I1341" s="118"/>
      <c r="J1341" s="150" t="str">
        <f t="shared" si="180"/>
        <v/>
      </c>
      <c r="K1341" s="24"/>
      <c r="M1341" s="11" t="b">
        <f t="shared" si="181"/>
        <v>0</v>
      </c>
      <c r="N1341" s="9" t="str">
        <f t="shared" si="182"/>
        <v/>
      </c>
      <c r="O1341" s="9" t="str">
        <f t="shared" si="183"/>
        <v/>
      </c>
      <c r="P1341" s="9" t="str">
        <f t="shared" si="184"/>
        <v/>
      </c>
      <c r="R1341" s="9">
        <v>1333</v>
      </c>
      <c r="T1341" s="9" t="str">
        <f t="shared" si="185"/>
        <v/>
      </c>
      <c r="V1341" s="9" t="str">
        <f t="shared" si="186"/>
        <v/>
      </c>
      <c r="X1341" s="9" t="str">
        <f>IF(COUNTIF('Required Materials'!$BE$4:$CH$43, $B1341)&gt;0, $B1341, "")</f>
        <v/>
      </c>
      <c r="Y1341" s="9" t="str">
        <f t="shared" si="187"/>
        <v/>
      </c>
      <c r="Z1341" s="9" t="str">
        <f t="shared" si="188"/>
        <v/>
      </c>
    </row>
    <row r="1342" spans="1:26" x14ac:dyDescent="0.25">
      <c r="A1342" s="24"/>
      <c r="B1342" s="135"/>
      <c r="C1342" s="136"/>
      <c r="D1342" s="137"/>
      <c r="E1342" s="138"/>
      <c r="F1342" s="139"/>
      <c r="G1342" s="140"/>
      <c r="H1342" s="141"/>
      <c r="I1342" s="118"/>
      <c r="J1342" s="150" t="str">
        <f t="shared" si="180"/>
        <v/>
      </c>
      <c r="K1342" s="24"/>
      <c r="M1342" s="11" t="b">
        <f t="shared" si="181"/>
        <v>0</v>
      </c>
      <c r="N1342" s="9" t="str">
        <f t="shared" si="182"/>
        <v/>
      </c>
      <c r="O1342" s="9" t="str">
        <f t="shared" si="183"/>
        <v/>
      </c>
      <c r="P1342" s="9" t="str">
        <f t="shared" si="184"/>
        <v/>
      </c>
      <c r="R1342" s="9">
        <v>1334</v>
      </c>
      <c r="T1342" s="9" t="str">
        <f t="shared" si="185"/>
        <v/>
      </c>
      <c r="V1342" s="9" t="str">
        <f t="shared" si="186"/>
        <v/>
      </c>
      <c r="X1342" s="9" t="str">
        <f>IF(COUNTIF('Required Materials'!$BE$4:$CH$43, $B1342)&gt;0, $B1342, "")</f>
        <v/>
      </c>
      <c r="Y1342" s="9" t="str">
        <f t="shared" si="187"/>
        <v/>
      </c>
      <c r="Z1342" s="9" t="str">
        <f t="shared" si="188"/>
        <v/>
      </c>
    </row>
    <row r="1343" spans="1:26" x14ac:dyDescent="0.25">
      <c r="A1343" s="24"/>
      <c r="B1343" s="135"/>
      <c r="C1343" s="136"/>
      <c r="D1343" s="137"/>
      <c r="E1343" s="138"/>
      <c r="F1343" s="139"/>
      <c r="G1343" s="140"/>
      <c r="H1343" s="141"/>
      <c r="I1343" s="118"/>
      <c r="J1343" s="150" t="str">
        <f t="shared" si="180"/>
        <v/>
      </c>
      <c r="K1343" s="24"/>
      <c r="M1343" s="11" t="b">
        <f t="shared" si="181"/>
        <v>0</v>
      </c>
      <c r="N1343" s="9" t="str">
        <f t="shared" si="182"/>
        <v/>
      </c>
      <c r="O1343" s="9" t="str">
        <f t="shared" si="183"/>
        <v/>
      </c>
      <c r="P1343" s="9" t="str">
        <f t="shared" si="184"/>
        <v/>
      </c>
      <c r="R1343" s="9">
        <v>1335</v>
      </c>
      <c r="T1343" s="9" t="str">
        <f t="shared" si="185"/>
        <v/>
      </c>
      <c r="V1343" s="9" t="str">
        <f t="shared" si="186"/>
        <v/>
      </c>
      <c r="X1343" s="9" t="str">
        <f>IF(COUNTIF('Required Materials'!$BE$4:$CH$43, $B1343)&gt;0, $B1343, "")</f>
        <v/>
      </c>
      <c r="Y1343" s="9" t="str">
        <f t="shared" si="187"/>
        <v/>
      </c>
      <c r="Z1343" s="9" t="str">
        <f t="shared" si="188"/>
        <v/>
      </c>
    </row>
    <row r="1344" spans="1:26" x14ac:dyDescent="0.25">
      <c r="A1344" s="24"/>
      <c r="B1344" s="135"/>
      <c r="C1344" s="136"/>
      <c r="D1344" s="137"/>
      <c r="E1344" s="138"/>
      <c r="F1344" s="139"/>
      <c r="G1344" s="140"/>
      <c r="H1344" s="141"/>
      <c r="I1344" s="118"/>
      <c r="J1344" s="150" t="str">
        <f t="shared" si="180"/>
        <v/>
      </c>
      <c r="K1344" s="24"/>
      <c r="M1344" s="11" t="b">
        <f t="shared" si="181"/>
        <v>0</v>
      </c>
      <c r="N1344" s="9" t="str">
        <f t="shared" si="182"/>
        <v/>
      </c>
      <c r="O1344" s="9" t="str">
        <f t="shared" si="183"/>
        <v/>
      </c>
      <c r="P1344" s="9" t="str">
        <f t="shared" si="184"/>
        <v/>
      </c>
      <c r="R1344" s="9">
        <v>1336</v>
      </c>
      <c r="T1344" s="9" t="str">
        <f t="shared" si="185"/>
        <v/>
      </c>
      <c r="V1344" s="9" t="str">
        <f t="shared" si="186"/>
        <v/>
      </c>
      <c r="X1344" s="9" t="str">
        <f>IF(COUNTIF('Required Materials'!$BE$4:$CH$43, $B1344)&gt;0, $B1344, "")</f>
        <v/>
      </c>
      <c r="Y1344" s="9" t="str">
        <f t="shared" si="187"/>
        <v/>
      </c>
      <c r="Z1344" s="9" t="str">
        <f t="shared" si="188"/>
        <v/>
      </c>
    </row>
    <row r="1345" spans="1:26" x14ac:dyDescent="0.25">
      <c r="A1345" s="24"/>
      <c r="B1345" s="135"/>
      <c r="C1345" s="136"/>
      <c r="D1345" s="137"/>
      <c r="E1345" s="138"/>
      <c r="F1345" s="139"/>
      <c r="G1345" s="140"/>
      <c r="H1345" s="141"/>
      <c r="I1345" s="118"/>
      <c r="J1345" s="150" t="str">
        <f t="shared" si="180"/>
        <v/>
      </c>
      <c r="K1345" s="24"/>
      <c r="M1345" s="11" t="b">
        <f t="shared" si="181"/>
        <v>0</v>
      </c>
      <c r="N1345" s="9" t="str">
        <f t="shared" si="182"/>
        <v/>
      </c>
      <c r="O1345" s="9" t="str">
        <f t="shared" si="183"/>
        <v/>
      </c>
      <c r="P1345" s="9" t="str">
        <f t="shared" si="184"/>
        <v/>
      </c>
      <c r="R1345" s="9">
        <v>1337</v>
      </c>
      <c r="T1345" s="9" t="str">
        <f t="shared" si="185"/>
        <v/>
      </c>
      <c r="V1345" s="9" t="str">
        <f t="shared" si="186"/>
        <v/>
      </c>
      <c r="X1345" s="9" t="str">
        <f>IF(COUNTIF('Required Materials'!$BE$4:$CH$43, $B1345)&gt;0, $B1345, "")</f>
        <v/>
      </c>
      <c r="Y1345" s="9" t="str">
        <f t="shared" si="187"/>
        <v/>
      </c>
      <c r="Z1345" s="9" t="str">
        <f t="shared" si="188"/>
        <v/>
      </c>
    </row>
    <row r="1346" spans="1:26" x14ac:dyDescent="0.25">
      <c r="A1346" s="24"/>
      <c r="B1346" s="135"/>
      <c r="C1346" s="136"/>
      <c r="D1346" s="137"/>
      <c r="E1346" s="138"/>
      <c r="F1346" s="139"/>
      <c r="G1346" s="140"/>
      <c r="H1346" s="141"/>
      <c r="I1346" s="118"/>
      <c r="J1346" s="150" t="str">
        <f t="shared" si="180"/>
        <v/>
      </c>
      <c r="K1346" s="24"/>
      <c r="M1346" s="11" t="b">
        <f t="shared" si="181"/>
        <v>0</v>
      </c>
      <c r="N1346" s="9" t="str">
        <f t="shared" si="182"/>
        <v/>
      </c>
      <c r="O1346" s="9" t="str">
        <f t="shared" si="183"/>
        <v/>
      </c>
      <c r="P1346" s="9" t="str">
        <f t="shared" si="184"/>
        <v/>
      </c>
      <c r="R1346" s="9">
        <v>1338</v>
      </c>
      <c r="T1346" s="9" t="str">
        <f t="shared" si="185"/>
        <v/>
      </c>
      <c r="V1346" s="9" t="str">
        <f t="shared" si="186"/>
        <v/>
      </c>
      <c r="X1346" s="9" t="str">
        <f>IF(COUNTIF('Required Materials'!$BE$4:$CH$43, $B1346)&gt;0, $B1346, "")</f>
        <v/>
      </c>
      <c r="Y1346" s="9" t="str">
        <f t="shared" si="187"/>
        <v/>
      </c>
      <c r="Z1346" s="9" t="str">
        <f t="shared" si="188"/>
        <v/>
      </c>
    </row>
    <row r="1347" spans="1:26" x14ac:dyDescent="0.25">
      <c r="A1347" s="24"/>
      <c r="B1347" s="135"/>
      <c r="C1347" s="136"/>
      <c r="D1347" s="137"/>
      <c r="E1347" s="138"/>
      <c r="F1347" s="139"/>
      <c r="G1347" s="140"/>
      <c r="H1347" s="141"/>
      <c r="I1347" s="118"/>
      <c r="J1347" s="150" t="str">
        <f t="shared" si="180"/>
        <v/>
      </c>
      <c r="K1347" s="24"/>
      <c r="M1347" s="11" t="b">
        <f t="shared" si="181"/>
        <v>0</v>
      </c>
      <c r="N1347" s="9" t="str">
        <f t="shared" si="182"/>
        <v/>
      </c>
      <c r="O1347" s="9" t="str">
        <f t="shared" si="183"/>
        <v/>
      </c>
      <c r="P1347" s="9" t="str">
        <f t="shared" si="184"/>
        <v/>
      </c>
      <c r="R1347" s="9">
        <v>1339</v>
      </c>
      <c r="T1347" s="9" t="str">
        <f t="shared" si="185"/>
        <v/>
      </c>
      <c r="V1347" s="9" t="str">
        <f t="shared" si="186"/>
        <v/>
      </c>
      <c r="X1347" s="9" t="str">
        <f>IF(COUNTIF('Required Materials'!$BE$4:$CH$43, $B1347)&gt;0, $B1347, "")</f>
        <v/>
      </c>
      <c r="Y1347" s="9" t="str">
        <f t="shared" si="187"/>
        <v/>
      </c>
      <c r="Z1347" s="9" t="str">
        <f t="shared" si="188"/>
        <v/>
      </c>
    </row>
    <row r="1348" spans="1:26" x14ac:dyDescent="0.25">
      <c r="A1348" s="24"/>
      <c r="B1348" s="135"/>
      <c r="C1348" s="136"/>
      <c r="D1348" s="137"/>
      <c r="E1348" s="138"/>
      <c r="F1348" s="139"/>
      <c r="G1348" s="140"/>
      <c r="H1348" s="141"/>
      <c r="I1348" s="118"/>
      <c r="J1348" s="150" t="str">
        <f t="shared" si="180"/>
        <v/>
      </c>
      <c r="K1348" s="24"/>
      <c r="M1348" s="11" t="b">
        <f t="shared" si="181"/>
        <v>0</v>
      </c>
      <c r="N1348" s="9" t="str">
        <f t="shared" si="182"/>
        <v/>
      </c>
      <c r="O1348" s="9" t="str">
        <f t="shared" si="183"/>
        <v/>
      </c>
      <c r="P1348" s="9" t="str">
        <f t="shared" si="184"/>
        <v/>
      </c>
      <c r="R1348" s="9">
        <v>1340</v>
      </c>
      <c r="T1348" s="9" t="str">
        <f t="shared" si="185"/>
        <v/>
      </c>
      <c r="V1348" s="9" t="str">
        <f t="shared" si="186"/>
        <v/>
      </c>
      <c r="X1348" s="9" t="str">
        <f>IF(COUNTIF('Required Materials'!$BE$4:$CH$43, $B1348)&gt;0, $B1348, "")</f>
        <v/>
      </c>
      <c r="Y1348" s="9" t="str">
        <f t="shared" si="187"/>
        <v/>
      </c>
      <c r="Z1348" s="9" t="str">
        <f t="shared" si="188"/>
        <v/>
      </c>
    </row>
    <row r="1349" spans="1:26" x14ac:dyDescent="0.25">
      <c r="A1349" s="24"/>
      <c r="B1349" s="135"/>
      <c r="C1349" s="136"/>
      <c r="D1349" s="137"/>
      <c r="E1349" s="138"/>
      <c r="F1349" s="139"/>
      <c r="G1349" s="140"/>
      <c r="H1349" s="141"/>
      <c r="I1349" s="118"/>
      <c r="J1349" s="150" t="str">
        <f t="shared" si="180"/>
        <v/>
      </c>
      <c r="K1349" s="24"/>
      <c r="M1349" s="11" t="b">
        <f t="shared" si="181"/>
        <v>0</v>
      </c>
      <c r="N1349" s="9" t="str">
        <f t="shared" si="182"/>
        <v/>
      </c>
      <c r="O1349" s="9" t="str">
        <f t="shared" si="183"/>
        <v/>
      </c>
      <c r="P1349" s="9" t="str">
        <f t="shared" si="184"/>
        <v/>
      </c>
      <c r="R1349" s="9">
        <v>1341</v>
      </c>
      <c r="T1349" s="9" t="str">
        <f t="shared" si="185"/>
        <v/>
      </c>
      <c r="V1349" s="9" t="str">
        <f t="shared" si="186"/>
        <v/>
      </c>
      <c r="X1349" s="9" t="str">
        <f>IF(COUNTIF('Required Materials'!$BE$4:$CH$43, $B1349)&gt;0, $B1349, "")</f>
        <v/>
      </c>
      <c r="Y1349" s="9" t="str">
        <f t="shared" si="187"/>
        <v/>
      </c>
      <c r="Z1349" s="9" t="str">
        <f t="shared" si="188"/>
        <v/>
      </c>
    </row>
    <row r="1350" spans="1:26" x14ac:dyDescent="0.25">
      <c r="A1350" s="24"/>
      <c r="B1350" s="135"/>
      <c r="C1350" s="136"/>
      <c r="D1350" s="137"/>
      <c r="E1350" s="138"/>
      <c r="F1350" s="139"/>
      <c r="G1350" s="140"/>
      <c r="H1350" s="141"/>
      <c r="I1350" s="118"/>
      <c r="J1350" s="150" t="str">
        <f t="shared" si="180"/>
        <v/>
      </c>
      <c r="K1350" s="24"/>
      <c r="M1350" s="11" t="b">
        <f t="shared" si="181"/>
        <v>0</v>
      </c>
      <c r="N1350" s="9" t="str">
        <f t="shared" si="182"/>
        <v/>
      </c>
      <c r="O1350" s="9" t="str">
        <f t="shared" si="183"/>
        <v/>
      </c>
      <c r="P1350" s="9" t="str">
        <f t="shared" si="184"/>
        <v/>
      </c>
      <c r="R1350" s="9">
        <v>1342</v>
      </c>
      <c r="T1350" s="9" t="str">
        <f t="shared" si="185"/>
        <v/>
      </c>
      <c r="V1350" s="9" t="str">
        <f t="shared" si="186"/>
        <v/>
      </c>
      <c r="X1350" s="9" t="str">
        <f>IF(COUNTIF('Required Materials'!$BE$4:$CH$43, $B1350)&gt;0, $B1350, "")</f>
        <v/>
      </c>
      <c r="Y1350" s="9" t="str">
        <f t="shared" si="187"/>
        <v/>
      </c>
      <c r="Z1350" s="9" t="str">
        <f t="shared" si="188"/>
        <v/>
      </c>
    </row>
    <row r="1351" spans="1:26" x14ac:dyDescent="0.25">
      <c r="A1351" s="24"/>
      <c r="B1351" s="135"/>
      <c r="C1351" s="136"/>
      <c r="D1351" s="137"/>
      <c r="E1351" s="138"/>
      <c r="F1351" s="139"/>
      <c r="G1351" s="140"/>
      <c r="H1351" s="141"/>
      <c r="I1351" s="118"/>
      <c r="J1351" s="150" t="str">
        <f t="shared" si="180"/>
        <v/>
      </c>
      <c r="K1351" s="24"/>
      <c r="M1351" s="11" t="b">
        <f t="shared" si="181"/>
        <v>0</v>
      </c>
      <c r="N1351" s="9" t="str">
        <f t="shared" si="182"/>
        <v/>
      </c>
      <c r="O1351" s="9" t="str">
        <f t="shared" si="183"/>
        <v/>
      </c>
      <c r="P1351" s="9" t="str">
        <f t="shared" si="184"/>
        <v/>
      </c>
      <c r="R1351" s="9">
        <v>1343</v>
      </c>
      <c r="T1351" s="9" t="str">
        <f t="shared" si="185"/>
        <v/>
      </c>
      <c r="V1351" s="9" t="str">
        <f t="shared" si="186"/>
        <v/>
      </c>
      <c r="X1351" s="9" t="str">
        <f>IF(COUNTIF('Required Materials'!$BE$4:$CH$43, $B1351)&gt;0, $B1351, "")</f>
        <v/>
      </c>
      <c r="Y1351" s="9" t="str">
        <f t="shared" si="187"/>
        <v/>
      </c>
      <c r="Z1351" s="9" t="str">
        <f t="shared" si="188"/>
        <v/>
      </c>
    </row>
    <row r="1352" spans="1:26" x14ac:dyDescent="0.25">
      <c r="A1352" s="24"/>
      <c r="B1352" s="135"/>
      <c r="C1352" s="136"/>
      <c r="D1352" s="137"/>
      <c r="E1352" s="138"/>
      <c r="F1352" s="139"/>
      <c r="G1352" s="140"/>
      <c r="H1352" s="141"/>
      <c r="I1352" s="118"/>
      <c r="J1352" s="150" t="str">
        <f t="shared" si="180"/>
        <v/>
      </c>
      <c r="K1352" s="24"/>
      <c r="M1352" s="11" t="b">
        <f t="shared" si="181"/>
        <v>0</v>
      </c>
      <c r="N1352" s="9" t="str">
        <f t="shared" si="182"/>
        <v/>
      </c>
      <c r="O1352" s="9" t="str">
        <f t="shared" si="183"/>
        <v/>
      </c>
      <c r="P1352" s="9" t="str">
        <f t="shared" si="184"/>
        <v/>
      </c>
      <c r="R1352" s="9">
        <v>1344</v>
      </c>
      <c r="T1352" s="9" t="str">
        <f t="shared" si="185"/>
        <v/>
      </c>
      <c r="V1352" s="9" t="str">
        <f t="shared" si="186"/>
        <v/>
      </c>
      <c r="X1352" s="9" t="str">
        <f>IF(COUNTIF('Required Materials'!$BE$4:$CH$43, $B1352)&gt;0, $B1352, "")</f>
        <v/>
      </c>
      <c r="Y1352" s="9" t="str">
        <f t="shared" si="187"/>
        <v/>
      </c>
      <c r="Z1352" s="9" t="str">
        <f t="shared" si="188"/>
        <v/>
      </c>
    </row>
    <row r="1353" spans="1:26" x14ac:dyDescent="0.25">
      <c r="A1353" s="24"/>
      <c r="B1353" s="135"/>
      <c r="C1353" s="136"/>
      <c r="D1353" s="137"/>
      <c r="E1353" s="138"/>
      <c r="F1353" s="139"/>
      <c r="G1353" s="140"/>
      <c r="H1353" s="141"/>
      <c r="I1353" s="118"/>
      <c r="J1353" s="150" t="str">
        <f t="shared" ref="J1353:J1416" si="189">IF(COUNTIF($B$9:$B$2508, B1353)&gt;1, $M$2, IF(M1353=TRUE, $M$3, ""))</f>
        <v/>
      </c>
      <c r="K1353" s="24"/>
      <c r="M1353" s="11" t="b">
        <f t="shared" si="181"/>
        <v>0</v>
      </c>
      <c r="N1353" s="9" t="str">
        <f t="shared" si="182"/>
        <v/>
      </c>
      <c r="O1353" s="9" t="str">
        <f t="shared" si="183"/>
        <v/>
      </c>
      <c r="P1353" s="9" t="str">
        <f t="shared" si="184"/>
        <v/>
      </c>
      <c r="R1353" s="9">
        <v>1345</v>
      </c>
      <c r="T1353" s="9" t="str">
        <f t="shared" si="185"/>
        <v/>
      </c>
      <c r="V1353" s="9" t="str">
        <f t="shared" si="186"/>
        <v/>
      </c>
      <c r="X1353" s="9" t="str">
        <f>IF(COUNTIF('Required Materials'!$BE$4:$CH$43, $B1353)&gt;0, $B1353, "")</f>
        <v/>
      </c>
      <c r="Y1353" s="9" t="str">
        <f t="shared" si="187"/>
        <v/>
      </c>
      <c r="Z1353" s="9" t="str">
        <f t="shared" si="188"/>
        <v/>
      </c>
    </row>
    <row r="1354" spans="1:26" x14ac:dyDescent="0.25">
      <c r="A1354" s="24"/>
      <c r="B1354" s="135"/>
      <c r="C1354" s="136"/>
      <c r="D1354" s="137"/>
      <c r="E1354" s="138"/>
      <c r="F1354" s="139"/>
      <c r="G1354" s="140"/>
      <c r="H1354" s="141"/>
      <c r="I1354" s="118"/>
      <c r="J1354" s="150" t="str">
        <f t="shared" si="189"/>
        <v/>
      </c>
      <c r="K1354" s="24"/>
      <c r="M1354" s="11" t="b">
        <f t="shared" ref="M1354:M1417" si="190">IF(AND(COUNTIF(C1354:H1354, "")&lt;6, B1354=""), TRUE, FALSE)</f>
        <v>0</v>
      </c>
      <c r="N1354" s="9" t="str">
        <f t="shared" ref="N1354:N1417" si="191">IF(B1354="", "", COUNTIF($O$9:$O$2508, "&lt;"&amp;O1354))</f>
        <v/>
      </c>
      <c r="O1354" s="9" t="str">
        <f t="shared" ref="O1354:O1417" si="192">IF(B1354="", "", IF(ISNUMBER(B1354)=TRUE, CONCATENATE("A", B1354), B1354))</f>
        <v/>
      </c>
      <c r="P1354" s="9" t="str">
        <f t="shared" ref="P1354:P1417" si="193">IF(N1354="", "", RANK(N1354, $N$9:$N$2508, 1))</f>
        <v/>
      </c>
      <c r="R1354" s="9">
        <v>1346</v>
      </c>
      <c r="T1354" s="9" t="str">
        <f t="shared" ref="T1354:T1417" si="194">IF(P1354="", "", IFERROR(INDEX($B$9:$B$2508, MATCH(R1354, $P$9:$P$2508, 0)), ""))</f>
        <v/>
      </c>
      <c r="V1354" s="9" t="str">
        <f t="shared" ref="V1354:V1417" si="195">IF(B1354="", "", IF(D1354=$M$5, "A", "P"))</f>
        <v/>
      </c>
      <c r="X1354" s="9" t="str">
        <f>IF(COUNTIF('Required Materials'!$BE$4:$CH$43, $B1354)&gt;0, $B1354, "")</f>
        <v/>
      </c>
      <c r="Y1354" s="9" t="str">
        <f t="shared" ref="Y1354:Y1417" si="196">IF(X1354="", "", IFERROR(INDEX($R$9:$R$2508, MATCH(X1354, $T$9:$T$2508, 0)), ""))</f>
        <v/>
      </c>
      <c r="Z1354" s="9" t="str">
        <f t="shared" ref="Z1354:Z1417" si="197">IF(Y1354="", "", RANK($Y1354, $Y$9:$Y$2508, 1))</f>
        <v/>
      </c>
    </row>
    <row r="1355" spans="1:26" x14ac:dyDescent="0.25">
      <c r="A1355" s="24"/>
      <c r="B1355" s="135"/>
      <c r="C1355" s="136"/>
      <c r="D1355" s="137"/>
      <c r="E1355" s="138"/>
      <c r="F1355" s="139"/>
      <c r="G1355" s="140"/>
      <c r="H1355" s="141"/>
      <c r="I1355" s="118"/>
      <c r="J1355" s="150" t="str">
        <f t="shared" si="189"/>
        <v/>
      </c>
      <c r="K1355" s="24"/>
      <c r="M1355" s="11" t="b">
        <f t="shared" si="190"/>
        <v>0</v>
      </c>
      <c r="N1355" s="9" t="str">
        <f t="shared" si="191"/>
        <v/>
      </c>
      <c r="O1355" s="9" t="str">
        <f t="shared" si="192"/>
        <v/>
      </c>
      <c r="P1355" s="9" t="str">
        <f t="shared" si="193"/>
        <v/>
      </c>
      <c r="R1355" s="9">
        <v>1347</v>
      </c>
      <c r="T1355" s="9" t="str">
        <f t="shared" si="194"/>
        <v/>
      </c>
      <c r="V1355" s="9" t="str">
        <f t="shared" si="195"/>
        <v/>
      </c>
      <c r="X1355" s="9" t="str">
        <f>IF(COUNTIF('Required Materials'!$BE$4:$CH$43, $B1355)&gt;0, $B1355, "")</f>
        <v/>
      </c>
      <c r="Y1355" s="9" t="str">
        <f t="shared" si="196"/>
        <v/>
      </c>
      <c r="Z1355" s="9" t="str">
        <f t="shared" si="197"/>
        <v/>
      </c>
    </row>
    <row r="1356" spans="1:26" x14ac:dyDescent="0.25">
      <c r="A1356" s="24"/>
      <c r="B1356" s="135"/>
      <c r="C1356" s="136"/>
      <c r="D1356" s="137"/>
      <c r="E1356" s="138"/>
      <c r="F1356" s="139"/>
      <c r="G1356" s="140"/>
      <c r="H1356" s="141"/>
      <c r="I1356" s="118"/>
      <c r="J1356" s="150" t="str">
        <f t="shared" si="189"/>
        <v/>
      </c>
      <c r="K1356" s="24"/>
      <c r="M1356" s="11" t="b">
        <f t="shared" si="190"/>
        <v>0</v>
      </c>
      <c r="N1356" s="9" t="str">
        <f t="shared" si="191"/>
        <v/>
      </c>
      <c r="O1356" s="9" t="str">
        <f t="shared" si="192"/>
        <v/>
      </c>
      <c r="P1356" s="9" t="str">
        <f t="shared" si="193"/>
        <v/>
      </c>
      <c r="R1356" s="9">
        <v>1348</v>
      </c>
      <c r="T1356" s="9" t="str">
        <f t="shared" si="194"/>
        <v/>
      </c>
      <c r="V1356" s="9" t="str">
        <f t="shared" si="195"/>
        <v/>
      </c>
      <c r="X1356" s="9" t="str">
        <f>IF(COUNTIF('Required Materials'!$BE$4:$CH$43, $B1356)&gt;0, $B1356, "")</f>
        <v/>
      </c>
      <c r="Y1356" s="9" t="str">
        <f t="shared" si="196"/>
        <v/>
      </c>
      <c r="Z1356" s="9" t="str">
        <f t="shared" si="197"/>
        <v/>
      </c>
    </row>
    <row r="1357" spans="1:26" x14ac:dyDescent="0.25">
      <c r="A1357" s="24"/>
      <c r="B1357" s="135"/>
      <c r="C1357" s="136"/>
      <c r="D1357" s="137"/>
      <c r="E1357" s="138"/>
      <c r="F1357" s="139"/>
      <c r="G1357" s="140"/>
      <c r="H1357" s="141"/>
      <c r="I1357" s="118"/>
      <c r="J1357" s="150" t="str">
        <f t="shared" si="189"/>
        <v/>
      </c>
      <c r="K1357" s="24"/>
      <c r="M1357" s="11" t="b">
        <f t="shared" si="190"/>
        <v>0</v>
      </c>
      <c r="N1357" s="9" t="str">
        <f t="shared" si="191"/>
        <v/>
      </c>
      <c r="O1357" s="9" t="str">
        <f t="shared" si="192"/>
        <v/>
      </c>
      <c r="P1357" s="9" t="str">
        <f t="shared" si="193"/>
        <v/>
      </c>
      <c r="R1357" s="9">
        <v>1349</v>
      </c>
      <c r="T1357" s="9" t="str">
        <f t="shared" si="194"/>
        <v/>
      </c>
      <c r="V1357" s="9" t="str">
        <f t="shared" si="195"/>
        <v/>
      </c>
      <c r="X1357" s="9" t="str">
        <f>IF(COUNTIF('Required Materials'!$BE$4:$CH$43, $B1357)&gt;0, $B1357, "")</f>
        <v/>
      </c>
      <c r="Y1357" s="9" t="str">
        <f t="shared" si="196"/>
        <v/>
      </c>
      <c r="Z1357" s="9" t="str">
        <f t="shared" si="197"/>
        <v/>
      </c>
    </row>
    <row r="1358" spans="1:26" x14ac:dyDescent="0.25">
      <c r="A1358" s="24"/>
      <c r="B1358" s="135"/>
      <c r="C1358" s="136"/>
      <c r="D1358" s="137"/>
      <c r="E1358" s="138"/>
      <c r="F1358" s="139"/>
      <c r="G1358" s="140"/>
      <c r="H1358" s="141"/>
      <c r="I1358" s="118"/>
      <c r="J1358" s="150" t="str">
        <f t="shared" si="189"/>
        <v/>
      </c>
      <c r="K1358" s="24"/>
      <c r="M1358" s="11" t="b">
        <f t="shared" si="190"/>
        <v>0</v>
      </c>
      <c r="N1358" s="9" t="str">
        <f t="shared" si="191"/>
        <v/>
      </c>
      <c r="O1358" s="9" t="str">
        <f t="shared" si="192"/>
        <v/>
      </c>
      <c r="P1358" s="9" t="str">
        <f t="shared" si="193"/>
        <v/>
      </c>
      <c r="R1358" s="9">
        <v>1350</v>
      </c>
      <c r="T1358" s="9" t="str">
        <f t="shared" si="194"/>
        <v/>
      </c>
      <c r="V1358" s="9" t="str">
        <f t="shared" si="195"/>
        <v/>
      </c>
      <c r="X1358" s="9" t="str">
        <f>IF(COUNTIF('Required Materials'!$BE$4:$CH$43, $B1358)&gt;0, $B1358, "")</f>
        <v/>
      </c>
      <c r="Y1358" s="9" t="str">
        <f t="shared" si="196"/>
        <v/>
      </c>
      <c r="Z1358" s="9" t="str">
        <f t="shared" si="197"/>
        <v/>
      </c>
    </row>
    <row r="1359" spans="1:26" x14ac:dyDescent="0.25">
      <c r="A1359" s="24"/>
      <c r="B1359" s="135"/>
      <c r="C1359" s="136"/>
      <c r="D1359" s="137"/>
      <c r="E1359" s="138"/>
      <c r="F1359" s="139"/>
      <c r="G1359" s="140"/>
      <c r="H1359" s="141"/>
      <c r="I1359" s="118"/>
      <c r="J1359" s="150" t="str">
        <f t="shared" si="189"/>
        <v/>
      </c>
      <c r="K1359" s="24"/>
      <c r="M1359" s="11" t="b">
        <f t="shared" si="190"/>
        <v>0</v>
      </c>
      <c r="N1359" s="9" t="str">
        <f t="shared" si="191"/>
        <v/>
      </c>
      <c r="O1359" s="9" t="str">
        <f t="shared" si="192"/>
        <v/>
      </c>
      <c r="P1359" s="9" t="str">
        <f t="shared" si="193"/>
        <v/>
      </c>
      <c r="R1359" s="9">
        <v>1351</v>
      </c>
      <c r="T1359" s="9" t="str">
        <f t="shared" si="194"/>
        <v/>
      </c>
      <c r="V1359" s="9" t="str">
        <f t="shared" si="195"/>
        <v/>
      </c>
      <c r="X1359" s="9" t="str">
        <f>IF(COUNTIF('Required Materials'!$BE$4:$CH$43, $B1359)&gt;0, $B1359, "")</f>
        <v/>
      </c>
      <c r="Y1359" s="9" t="str">
        <f t="shared" si="196"/>
        <v/>
      </c>
      <c r="Z1359" s="9" t="str">
        <f t="shared" si="197"/>
        <v/>
      </c>
    </row>
    <row r="1360" spans="1:26" x14ac:dyDescent="0.25">
      <c r="A1360" s="24"/>
      <c r="B1360" s="135"/>
      <c r="C1360" s="136"/>
      <c r="D1360" s="137"/>
      <c r="E1360" s="138"/>
      <c r="F1360" s="139"/>
      <c r="G1360" s="140"/>
      <c r="H1360" s="141"/>
      <c r="I1360" s="118"/>
      <c r="J1360" s="150" t="str">
        <f t="shared" si="189"/>
        <v/>
      </c>
      <c r="K1360" s="24"/>
      <c r="M1360" s="11" t="b">
        <f t="shared" si="190"/>
        <v>0</v>
      </c>
      <c r="N1360" s="9" t="str">
        <f t="shared" si="191"/>
        <v/>
      </c>
      <c r="O1360" s="9" t="str">
        <f t="shared" si="192"/>
        <v/>
      </c>
      <c r="P1360" s="9" t="str">
        <f t="shared" si="193"/>
        <v/>
      </c>
      <c r="R1360" s="9">
        <v>1352</v>
      </c>
      <c r="T1360" s="9" t="str">
        <f t="shared" si="194"/>
        <v/>
      </c>
      <c r="V1360" s="9" t="str">
        <f t="shared" si="195"/>
        <v/>
      </c>
      <c r="X1360" s="9" t="str">
        <f>IF(COUNTIF('Required Materials'!$BE$4:$CH$43, $B1360)&gt;0, $B1360, "")</f>
        <v/>
      </c>
      <c r="Y1360" s="9" t="str">
        <f t="shared" si="196"/>
        <v/>
      </c>
      <c r="Z1360" s="9" t="str">
        <f t="shared" si="197"/>
        <v/>
      </c>
    </row>
    <row r="1361" spans="1:26" x14ac:dyDescent="0.25">
      <c r="A1361" s="24"/>
      <c r="B1361" s="135"/>
      <c r="C1361" s="136"/>
      <c r="D1361" s="137"/>
      <c r="E1361" s="138"/>
      <c r="F1361" s="139"/>
      <c r="G1361" s="140"/>
      <c r="H1361" s="141"/>
      <c r="I1361" s="118"/>
      <c r="J1361" s="150" t="str">
        <f t="shared" si="189"/>
        <v/>
      </c>
      <c r="K1361" s="24"/>
      <c r="M1361" s="11" t="b">
        <f t="shared" si="190"/>
        <v>0</v>
      </c>
      <c r="N1361" s="9" t="str">
        <f t="shared" si="191"/>
        <v/>
      </c>
      <c r="O1361" s="9" t="str">
        <f t="shared" si="192"/>
        <v/>
      </c>
      <c r="P1361" s="9" t="str">
        <f t="shared" si="193"/>
        <v/>
      </c>
      <c r="R1361" s="9">
        <v>1353</v>
      </c>
      <c r="T1361" s="9" t="str">
        <f t="shared" si="194"/>
        <v/>
      </c>
      <c r="V1361" s="9" t="str">
        <f t="shared" si="195"/>
        <v/>
      </c>
      <c r="X1361" s="9" t="str">
        <f>IF(COUNTIF('Required Materials'!$BE$4:$CH$43, $B1361)&gt;0, $B1361, "")</f>
        <v/>
      </c>
      <c r="Y1361" s="9" t="str">
        <f t="shared" si="196"/>
        <v/>
      </c>
      <c r="Z1361" s="9" t="str">
        <f t="shared" si="197"/>
        <v/>
      </c>
    </row>
    <row r="1362" spans="1:26" x14ac:dyDescent="0.25">
      <c r="A1362" s="24"/>
      <c r="B1362" s="135"/>
      <c r="C1362" s="136"/>
      <c r="D1362" s="137"/>
      <c r="E1362" s="138"/>
      <c r="F1362" s="139"/>
      <c r="G1362" s="140"/>
      <c r="H1362" s="141"/>
      <c r="I1362" s="118"/>
      <c r="J1362" s="150" t="str">
        <f t="shared" si="189"/>
        <v/>
      </c>
      <c r="K1362" s="24"/>
      <c r="M1362" s="11" t="b">
        <f t="shared" si="190"/>
        <v>0</v>
      </c>
      <c r="N1362" s="9" t="str">
        <f t="shared" si="191"/>
        <v/>
      </c>
      <c r="O1362" s="9" t="str">
        <f t="shared" si="192"/>
        <v/>
      </c>
      <c r="P1362" s="9" t="str">
        <f t="shared" si="193"/>
        <v/>
      </c>
      <c r="R1362" s="9">
        <v>1354</v>
      </c>
      <c r="T1362" s="9" t="str">
        <f t="shared" si="194"/>
        <v/>
      </c>
      <c r="V1362" s="9" t="str">
        <f t="shared" si="195"/>
        <v/>
      </c>
      <c r="X1362" s="9" t="str">
        <f>IF(COUNTIF('Required Materials'!$BE$4:$CH$43, $B1362)&gt;0, $B1362, "")</f>
        <v/>
      </c>
      <c r="Y1362" s="9" t="str">
        <f t="shared" si="196"/>
        <v/>
      </c>
      <c r="Z1362" s="9" t="str">
        <f t="shared" si="197"/>
        <v/>
      </c>
    </row>
    <row r="1363" spans="1:26" x14ac:dyDescent="0.25">
      <c r="A1363" s="24"/>
      <c r="B1363" s="135"/>
      <c r="C1363" s="136"/>
      <c r="D1363" s="137"/>
      <c r="E1363" s="138"/>
      <c r="F1363" s="139"/>
      <c r="G1363" s="140"/>
      <c r="H1363" s="141"/>
      <c r="I1363" s="118"/>
      <c r="J1363" s="150" t="str">
        <f t="shared" si="189"/>
        <v/>
      </c>
      <c r="K1363" s="24"/>
      <c r="M1363" s="11" t="b">
        <f t="shared" si="190"/>
        <v>0</v>
      </c>
      <c r="N1363" s="9" t="str">
        <f t="shared" si="191"/>
        <v/>
      </c>
      <c r="O1363" s="9" t="str">
        <f t="shared" si="192"/>
        <v/>
      </c>
      <c r="P1363" s="9" t="str">
        <f t="shared" si="193"/>
        <v/>
      </c>
      <c r="R1363" s="9">
        <v>1355</v>
      </c>
      <c r="T1363" s="9" t="str">
        <f t="shared" si="194"/>
        <v/>
      </c>
      <c r="V1363" s="9" t="str">
        <f t="shared" si="195"/>
        <v/>
      </c>
      <c r="X1363" s="9" t="str">
        <f>IF(COUNTIF('Required Materials'!$BE$4:$CH$43, $B1363)&gt;0, $B1363, "")</f>
        <v/>
      </c>
      <c r="Y1363" s="9" t="str">
        <f t="shared" si="196"/>
        <v/>
      </c>
      <c r="Z1363" s="9" t="str">
        <f t="shared" si="197"/>
        <v/>
      </c>
    </row>
    <row r="1364" spans="1:26" x14ac:dyDescent="0.25">
      <c r="A1364" s="24"/>
      <c r="B1364" s="135"/>
      <c r="C1364" s="136"/>
      <c r="D1364" s="137"/>
      <c r="E1364" s="138"/>
      <c r="F1364" s="139"/>
      <c r="G1364" s="140"/>
      <c r="H1364" s="141"/>
      <c r="I1364" s="118"/>
      <c r="J1364" s="150" t="str">
        <f t="shared" si="189"/>
        <v/>
      </c>
      <c r="K1364" s="24"/>
      <c r="M1364" s="11" t="b">
        <f t="shared" si="190"/>
        <v>0</v>
      </c>
      <c r="N1364" s="9" t="str">
        <f t="shared" si="191"/>
        <v/>
      </c>
      <c r="O1364" s="9" t="str">
        <f t="shared" si="192"/>
        <v/>
      </c>
      <c r="P1364" s="9" t="str">
        <f t="shared" si="193"/>
        <v/>
      </c>
      <c r="R1364" s="9">
        <v>1356</v>
      </c>
      <c r="T1364" s="9" t="str">
        <f t="shared" si="194"/>
        <v/>
      </c>
      <c r="V1364" s="9" t="str">
        <f t="shared" si="195"/>
        <v/>
      </c>
      <c r="X1364" s="9" t="str">
        <f>IF(COUNTIF('Required Materials'!$BE$4:$CH$43, $B1364)&gt;0, $B1364, "")</f>
        <v/>
      </c>
      <c r="Y1364" s="9" t="str">
        <f t="shared" si="196"/>
        <v/>
      </c>
      <c r="Z1364" s="9" t="str">
        <f t="shared" si="197"/>
        <v/>
      </c>
    </row>
    <row r="1365" spans="1:26" x14ac:dyDescent="0.25">
      <c r="A1365" s="24"/>
      <c r="B1365" s="135"/>
      <c r="C1365" s="136"/>
      <c r="D1365" s="137"/>
      <c r="E1365" s="138"/>
      <c r="F1365" s="139"/>
      <c r="G1365" s="140"/>
      <c r="H1365" s="141"/>
      <c r="I1365" s="118"/>
      <c r="J1365" s="150" t="str">
        <f t="shared" si="189"/>
        <v/>
      </c>
      <c r="K1365" s="24"/>
      <c r="M1365" s="11" t="b">
        <f t="shared" si="190"/>
        <v>0</v>
      </c>
      <c r="N1365" s="9" t="str">
        <f t="shared" si="191"/>
        <v/>
      </c>
      <c r="O1365" s="9" t="str">
        <f t="shared" si="192"/>
        <v/>
      </c>
      <c r="P1365" s="9" t="str">
        <f t="shared" si="193"/>
        <v/>
      </c>
      <c r="R1365" s="9">
        <v>1357</v>
      </c>
      <c r="T1365" s="9" t="str">
        <f t="shared" si="194"/>
        <v/>
      </c>
      <c r="V1365" s="9" t="str">
        <f t="shared" si="195"/>
        <v/>
      </c>
      <c r="X1365" s="9" t="str">
        <f>IF(COUNTIF('Required Materials'!$BE$4:$CH$43, $B1365)&gt;0, $B1365, "")</f>
        <v/>
      </c>
      <c r="Y1365" s="9" t="str">
        <f t="shared" si="196"/>
        <v/>
      </c>
      <c r="Z1365" s="9" t="str">
        <f t="shared" si="197"/>
        <v/>
      </c>
    </row>
    <row r="1366" spans="1:26" x14ac:dyDescent="0.25">
      <c r="A1366" s="24"/>
      <c r="B1366" s="135"/>
      <c r="C1366" s="136"/>
      <c r="D1366" s="137"/>
      <c r="E1366" s="138"/>
      <c r="F1366" s="139"/>
      <c r="G1366" s="140"/>
      <c r="H1366" s="141"/>
      <c r="I1366" s="118"/>
      <c r="J1366" s="150" t="str">
        <f t="shared" si="189"/>
        <v/>
      </c>
      <c r="K1366" s="24"/>
      <c r="M1366" s="11" t="b">
        <f t="shared" si="190"/>
        <v>0</v>
      </c>
      <c r="N1366" s="9" t="str">
        <f t="shared" si="191"/>
        <v/>
      </c>
      <c r="O1366" s="9" t="str">
        <f t="shared" si="192"/>
        <v/>
      </c>
      <c r="P1366" s="9" t="str">
        <f t="shared" si="193"/>
        <v/>
      </c>
      <c r="R1366" s="9">
        <v>1358</v>
      </c>
      <c r="T1366" s="9" t="str">
        <f t="shared" si="194"/>
        <v/>
      </c>
      <c r="V1366" s="9" t="str">
        <f t="shared" si="195"/>
        <v/>
      </c>
      <c r="X1366" s="9" t="str">
        <f>IF(COUNTIF('Required Materials'!$BE$4:$CH$43, $B1366)&gt;0, $B1366, "")</f>
        <v/>
      </c>
      <c r="Y1366" s="9" t="str">
        <f t="shared" si="196"/>
        <v/>
      </c>
      <c r="Z1366" s="9" t="str">
        <f t="shared" si="197"/>
        <v/>
      </c>
    </row>
    <row r="1367" spans="1:26" x14ac:dyDescent="0.25">
      <c r="A1367" s="24"/>
      <c r="B1367" s="135"/>
      <c r="C1367" s="136"/>
      <c r="D1367" s="137"/>
      <c r="E1367" s="138"/>
      <c r="F1367" s="139"/>
      <c r="G1367" s="140"/>
      <c r="H1367" s="141"/>
      <c r="I1367" s="118"/>
      <c r="J1367" s="150" t="str">
        <f t="shared" si="189"/>
        <v/>
      </c>
      <c r="K1367" s="24"/>
      <c r="M1367" s="11" t="b">
        <f t="shared" si="190"/>
        <v>0</v>
      </c>
      <c r="N1367" s="9" t="str">
        <f t="shared" si="191"/>
        <v/>
      </c>
      <c r="O1367" s="9" t="str">
        <f t="shared" si="192"/>
        <v/>
      </c>
      <c r="P1367" s="9" t="str">
        <f t="shared" si="193"/>
        <v/>
      </c>
      <c r="R1367" s="9">
        <v>1359</v>
      </c>
      <c r="T1367" s="9" t="str">
        <f t="shared" si="194"/>
        <v/>
      </c>
      <c r="V1367" s="9" t="str">
        <f t="shared" si="195"/>
        <v/>
      </c>
      <c r="X1367" s="9" t="str">
        <f>IF(COUNTIF('Required Materials'!$BE$4:$CH$43, $B1367)&gt;0, $B1367, "")</f>
        <v/>
      </c>
      <c r="Y1367" s="9" t="str">
        <f t="shared" si="196"/>
        <v/>
      </c>
      <c r="Z1367" s="9" t="str">
        <f t="shared" si="197"/>
        <v/>
      </c>
    </row>
    <row r="1368" spans="1:26" x14ac:dyDescent="0.25">
      <c r="A1368" s="24"/>
      <c r="B1368" s="135"/>
      <c r="C1368" s="136"/>
      <c r="D1368" s="137"/>
      <c r="E1368" s="138"/>
      <c r="F1368" s="139"/>
      <c r="G1368" s="140"/>
      <c r="H1368" s="141"/>
      <c r="I1368" s="118"/>
      <c r="J1368" s="150" t="str">
        <f t="shared" si="189"/>
        <v/>
      </c>
      <c r="K1368" s="24"/>
      <c r="M1368" s="11" t="b">
        <f t="shared" si="190"/>
        <v>0</v>
      </c>
      <c r="N1368" s="9" t="str">
        <f t="shared" si="191"/>
        <v/>
      </c>
      <c r="O1368" s="9" t="str">
        <f t="shared" si="192"/>
        <v/>
      </c>
      <c r="P1368" s="9" t="str">
        <f t="shared" si="193"/>
        <v/>
      </c>
      <c r="R1368" s="9">
        <v>1360</v>
      </c>
      <c r="T1368" s="9" t="str">
        <f t="shared" si="194"/>
        <v/>
      </c>
      <c r="V1368" s="9" t="str">
        <f t="shared" si="195"/>
        <v/>
      </c>
      <c r="X1368" s="9" t="str">
        <f>IF(COUNTIF('Required Materials'!$BE$4:$CH$43, $B1368)&gt;0, $B1368, "")</f>
        <v/>
      </c>
      <c r="Y1368" s="9" t="str">
        <f t="shared" si="196"/>
        <v/>
      </c>
      <c r="Z1368" s="9" t="str">
        <f t="shared" si="197"/>
        <v/>
      </c>
    </row>
    <row r="1369" spans="1:26" x14ac:dyDescent="0.25">
      <c r="A1369" s="24"/>
      <c r="B1369" s="135"/>
      <c r="C1369" s="136"/>
      <c r="D1369" s="137"/>
      <c r="E1369" s="138"/>
      <c r="F1369" s="139"/>
      <c r="G1369" s="140"/>
      <c r="H1369" s="141"/>
      <c r="I1369" s="118"/>
      <c r="J1369" s="150" t="str">
        <f t="shared" si="189"/>
        <v/>
      </c>
      <c r="K1369" s="24"/>
      <c r="M1369" s="11" t="b">
        <f t="shared" si="190"/>
        <v>0</v>
      </c>
      <c r="N1369" s="9" t="str">
        <f t="shared" si="191"/>
        <v/>
      </c>
      <c r="O1369" s="9" t="str">
        <f t="shared" si="192"/>
        <v/>
      </c>
      <c r="P1369" s="9" t="str">
        <f t="shared" si="193"/>
        <v/>
      </c>
      <c r="R1369" s="9">
        <v>1361</v>
      </c>
      <c r="T1369" s="9" t="str">
        <f t="shared" si="194"/>
        <v/>
      </c>
      <c r="V1369" s="9" t="str">
        <f t="shared" si="195"/>
        <v/>
      </c>
      <c r="X1369" s="9" t="str">
        <f>IF(COUNTIF('Required Materials'!$BE$4:$CH$43, $B1369)&gt;0, $B1369, "")</f>
        <v/>
      </c>
      <c r="Y1369" s="9" t="str">
        <f t="shared" si="196"/>
        <v/>
      </c>
      <c r="Z1369" s="9" t="str">
        <f t="shared" si="197"/>
        <v/>
      </c>
    </row>
    <row r="1370" spans="1:26" x14ac:dyDescent="0.25">
      <c r="A1370" s="24"/>
      <c r="B1370" s="135"/>
      <c r="C1370" s="136"/>
      <c r="D1370" s="137"/>
      <c r="E1370" s="138"/>
      <c r="F1370" s="139"/>
      <c r="G1370" s="140"/>
      <c r="H1370" s="141"/>
      <c r="I1370" s="118"/>
      <c r="J1370" s="150" t="str">
        <f t="shared" si="189"/>
        <v/>
      </c>
      <c r="K1370" s="24"/>
      <c r="M1370" s="11" t="b">
        <f t="shared" si="190"/>
        <v>0</v>
      </c>
      <c r="N1370" s="9" t="str">
        <f t="shared" si="191"/>
        <v/>
      </c>
      <c r="O1370" s="9" t="str">
        <f t="shared" si="192"/>
        <v/>
      </c>
      <c r="P1370" s="9" t="str">
        <f t="shared" si="193"/>
        <v/>
      </c>
      <c r="R1370" s="9">
        <v>1362</v>
      </c>
      <c r="T1370" s="9" t="str">
        <f t="shared" si="194"/>
        <v/>
      </c>
      <c r="V1370" s="9" t="str">
        <f t="shared" si="195"/>
        <v/>
      </c>
      <c r="X1370" s="9" t="str">
        <f>IF(COUNTIF('Required Materials'!$BE$4:$CH$43, $B1370)&gt;0, $B1370, "")</f>
        <v/>
      </c>
      <c r="Y1370" s="9" t="str">
        <f t="shared" si="196"/>
        <v/>
      </c>
      <c r="Z1370" s="9" t="str">
        <f t="shared" si="197"/>
        <v/>
      </c>
    </row>
    <row r="1371" spans="1:26" x14ac:dyDescent="0.25">
      <c r="A1371" s="24"/>
      <c r="B1371" s="135"/>
      <c r="C1371" s="136"/>
      <c r="D1371" s="137"/>
      <c r="E1371" s="138"/>
      <c r="F1371" s="139"/>
      <c r="G1371" s="140"/>
      <c r="H1371" s="141"/>
      <c r="I1371" s="118"/>
      <c r="J1371" s="150" t="str">
        <f t="shared" si="189"/>
        <v/>
      </c>
      <c r="K1371" s="24"/>
      <c r="M1371" s="11" t="b">
        <f t="shared" si="190"/>
        <v>0</v>
      </c>
      <c r="N1371" s="9" t="str">
        <f t="shared" si="191"/>
        <v/>
      </c>
      <c r="O1371" s="9" t="str">
        <f t="shared" si="192"/>
        <v/>
      </c>
      <c r="P1371" s="9" t="str">
        <f t="shared" si="193"/>
        <v/>
      </c>
      <c r="R1371" s="9">
        <v>1363</v>
      </c>
      <c r="T1371" s="9" t="str">
        <f t="shared" si="194"/>
        <v/>
      </c>
      <c r="V1371" s="9" t="str">
        <f t="shared" si="195"/>
        <v/>
      </c>
      <c r="X1371" s="9" t="str">
        <f>IF(COUNTIF('Required Materials'!$BE$4:$CH$43, $B1371)&gt;0, $B1371, "")</f>
        <v/>
      </c>
      <c r="Y1371" s="9" t="str">
        <f t="shared" si="196"/>
        <v/>
      </c>
      <c r="Z1371" s="9" t="str">
        <f t="shared" si="197"/>
        <v/>
      </c>
    </row>
    <row r="1372" spans="1:26" x14ac:dyDescent="0.25">
      <c r="A1372" s="24"/>
      <c r="B1372" s="135"/>
      <c r="C1372" s="136"/>
      <c r="D1372" s="137"/>
      <c r="E1372" s="138"/>
      <c r="F1372" s="139"/>
      <c r="G1372" s="140"/>
      <c r="H1372" s="141"/>
      <c r="I1372" s="118"/>
      <c r="J1372" s="150" t="str">
        <f t="shared" si="189"/>
        <v/>
      </c>
      <c r="K1372" s="24"/>
      <c r="M1372" s="11" t="b">
        <f t="shared" si="190"/>
        <v>0</v>
      </c>
      <c r="N1372" s="9" t="str">
        <f t="shared" si="191"/>
        <v/>
      </c>
      <c r="O1372" s="9" t="str">
        <f t="shared" si="192"/>
        <v/>
      </c>
      <c r="P1372" s="9" t="str">
        <f t="shared" si="193"/>
        <v/>
      </c>
      <c r="R1372" s="9">
        <v>1364</v>
      </c>
      <c r="T1372" s="9" t="str">
        <f t="shared" si="194"/>
        <v/>
      </c>
      <c r="V1372" s="9" t="str">
        <f t="shared" si="195"/>
        <v/>
      </c>
      <c r="X1372" s="9" t="str">
        <f>IF(COUNTIF('Required Materials'!$BE$4:$CH$43, $B1372)&gt;0, $B1372, "")</f>
        <v/>
      </c>
      <c r="Y1372" s="9" t="str">
        <f t="shared" si="196"/>
        <v/>
      </c>
      <c r="Z1372" s="9" t="str">
        <f t="shared" si="197"/>
        <v/>
      </c>
    </row>
    <row r="1373" spans="1:26" x14ac:dyDescent="0.25">
      <c r="A1373" s="24"/>
      <c r="B1373" s="135"/>
      <c r="C1373" s="136"/>
      <c r="D1373" s="137"/>
      <c r="E1373" s="138"/>
      <c r="F1373" s="139"/>
      <c r="G1373" s="140"/>
      <c r="H1373" s="141"/>
      <c r="I1373" s="118"/>
      <c r="J1373" s="150" t="str">
        <f t="shared" si="189"/>
        <v/>
      </c>
      <c r="K1373" s="24"/>
      <c r="M1373" s="11" t="b">
        <f t="shared" si="190"/>
        <v>0</v>
      </c>
      <c r="N1373" s="9" t="str">
        <f t="shared" si="191"/>
        <v/>
      </c>
      <c r="O1373" s="9" t="str">
        <f t="shared" si="192"/>
        <v/>
      </c>
      <c r="P1373" s="9" t="str">
        <f t="shared" si="193"/>
        <v/>
      </c>
      <c r="R1373" s="9">
        <v>1365</v>
      </c>
      <c r="T1373" s="9" t="str">
        <f t="shared" si="194"/>
        <v/>
      </c>
      <c r="V1373" s="9" t="str">
        <f t="shared" si="195"/>
        <v/>
      </c>
      <c r="X1373" s="9" t="str">
        <f>IF(COUNTIF('Required Materials'!$BE$4:$CH$43, $B1373)&gt;0, $B1373, "")</f>
        <v/>
      </c>
      <c r="Y1373" s="9" t="str">
        <f t="shared" si="196"/>
        <v/>
      </c>
      <c r="Z1373" s="9" t="str">
        <f t="shared" si="197"/>
        <v/>
      </c>
    </row>
    <row r="1374" spans="1:26" x14ac:dyDescent="0.25">
      <c r="A1374" s="24"/>
      <c r="B1374" s="135"/>
      <c r="C1374" s="136"/>
      <c r="D1374" s="137"/>
      <c r="E1374" s="138"/>
      <c r="F1374" s="139"/>
      <c r="G1374" s="140"/>
      <c r="H1374" s="141"/>
      <c r="I1374" s="118"/>
      <c r="J1374" s="150" t="str">
        <f t="shared" si="189"/>
        <v/>
      </c>
      <c r="K1374" s="24"/>
      <c r="M1374" s="11" t="b">
        <f t="shared" si="190"/>
        <v>0</v>
      </c>
      <c r="N1374" s="9" t="str">
        <f t="shared" si="191"/>
        <v/>
      </c>
      <c r="O1374" s="9" t="str">
        <f t="shared" si="192"/>
        <v/>
      </c>
      <c r="P1374" s="9" t="str">
        <f t="shared" si="193"/>
        <v/>
      </c>
      <c r="R1374" s="9">
        <v>1366</v>
      </c>
      <c r="T1374" s="9" t="str">
        <f t="shared" si="194"/>
        <v/>
      </c>
      <c r="V1374" s="9" t="str">
        <f t="shared" si="195"/>
        <v/>
      </c>
      <c r="X1374" s="9" t="str">
        <f>IF(COUNTIF('Required Materials'!$BE$4:$CH$43, $B1374)&gt;0, $B1374, "")</f>
        <v/>
      </c>
      <c r="Y1374" s="9" t="str">
        <f t="shared" si="196"/>
        <v/>
      </c>
      <c r="Z1374" s="9" t="str">
        <f t="shared" si="197"/>
        <v/>
      </c>
    </row>
    <row r="1375" spans="1:26" x14ac:dyDescent="0.25">
      <c r="A1375" s="24"/>
      <c r="B1375" s="135"/>
      <c r="C1375" s="136"/>
      <c r="D1375" s="137"/>
      <c r="E1375" s="138"/>
      <c r="F1375" s="139"/>
      <c r="G1375" s="140"/>
      <c r="H1375" s="141"/>
      <c r="I1375" s="118"/>
      <c r="J1375" s="150" t="str">
        <f t="shared" si="189"/>
        <v/>
      </c>
      <c r="K1375" s="24"/>
      <c r="M1375" s="11" t="b">
        <f t="shared" si="190"/>
        <v>0</v>
      </c>
      <c r="N1375" s="9" t="str">
        <f t="shared" si="191"/>
        <v/>
      </c>
      <c r="O1375" s="9" t="str">
        <f t="shared" si="192"/>
        <v/>
      </c>
      <c r="P1375" s="9" t="str">
        <f t="shared" si="193"/>
        <v/>
      </c>
      <c r="R1375" s="9">
        <v>1367</v>
      </c>
      <c r="T1375" s="9" t="str">
        <f t="shared" si="194"/>
        <v/>
      </c>
      <c r="V1375" s="9" t="str">
        <f t="shared" si="195"/>
        <v/>
      </c>
      <c r="X1375" s="9" t="str">
        <f>IF(COUNTIF('Required Materials'!$BE$4:$CH$43, $B1375)&gt;0, $B1375, "")</f>
        <v/>
      </c>
      <c r="Y1375" s="9" t="str">
        <f t="shared" si="196"/>
        <v/>
      </c>
      <c r="Z1375" s="9" t="str">
        <f t="shared" si="197"/>
        <v/>
      </c>
    </row>
    <row r="1376" spans="1:26" x14ac:dyDescent="0.25">
      <c r="A1376" s="24"/>
      <c r="B1376" s="135"/>
      <c r="C1376" s="136"/>
      <c r="D1376" s="137"/>
      <c r="E1376" s="138"/>
      <c r="F1376" s="139"/>
      <c r="G1376" s="140"/>
      <c r="H1376" s="141"/>
      <c r="I1376" s="118"/>
      <c r="J1376" s="150" t="str">
        <f t="shared" si="189"/>
        <v/>
      </c>
      <c r="K1376" s="24"/>
      <c r="M1376" s="11" t="b">
        <f t="shared" si="190"/>
        <v>0</v>
      </c>
      <c r="N1376" s="9" t="str">
        <f t="shared" si="191"/>
        <v/>
      </c>
      <c r="O1376" s="9" t="str">
        <f t="shared" si="192"/>
        <v/>
      </c>
      <c r="P1376" s="9" t="str">
        <f t="shared" si="193"/>
        <v/>
      </c>
      <c r="R1376" s="9">
        <v>1368</v>
      </c>
      <c r="T1376" s="9" t="str">
        <f t="shared" si="194"/>
        <v/>
      </c>
      <c r="V1376" s="9" t="str">
        <f t="shared" si="195"/>
        <v/>
      </c>
      <c r="X1376" s="9" t="str">
        <f>IF(COUNTIF('Required Materials'!$BE$4:$CH$43, $B1376)&gt;0, $B1376, "")</f>
        <v/>
      </c>
      <c r="Y1376" s="9" t="str">
        <f t="shared" si="196"/>
        <v/>
      </c>
      <c r="Z1376" s="9" t="str">
        <f t="shared" si="197"/>
        <v/>
      </c>
    </row>
    <row r="1377" spans="1:26" x14ac:dyDescent="0.25">
      <c r="A1377" s="24"/>
      <c r="B1377" s="135"/>
      <c r="C1377" s="136"/>
      <c r="D1377" s="137"/>
      <c r="E1377" s="138"/>
      <c r="F1377" s="139"/>
      <c r="G1377" s="140"/>
      <c r="H1377" s="141"/>
      <c r="I1377" s="118"/>
      <c r="J1377" s="150" t="str">
        <f t="shared" si="189"/>
        <v/>
      </c>
      <c r="K1377" s="24"/>
      <c r="M1377" s="11" t="b">
        <f t="shared" si="190"/>
        <v>0</v>
      </c>
      <c r="N1377" s="9" t="str">
        <f t="shared" si="191"/>
        <v/>
      </c>
      <c r="O1377" s="9" t="str">
        <f t="shared" si="192"/>
        <v/>
      </c>
      <c r="P1377" s="9" t="str">
        <f t="shared" si="193"/>
        <v/>
      </c>
      <c r="R1377" s="9">
        <v>1369</v>
      </c>
      <c r="T1377" s="9" t="str">
        <f t="shared" si="194"/>
        <v/>
      </c>
      <c r="V1377" s="9" t="str">
        <f t="shared" si="195"/>
        <v/>
      </c>
      <c r="X1377" s="9" t="str">
        <f>IF(COUNTIF('Required Materials'!$BE$4:$CH$43, $B1377)&gt;0, $B1377, "")</f>
        <v/>
      </c>
      <c r="Y1377" s="9" t="str">
        <f t="shared" si="196"/>
        <v/>
      </c>
      <c r="Z1377" s="9" t="str">
        <f t="shared" si="197"/>
        <v/>
      </c>
    </row>
    <row r="1378" spans="1:26" x14ac:dyDescent="0.25">
      <c r="A1378" s="24"/>
      <c r="B1378" s="135"/>
      <c r="C1378" s="136"/>
      <c r="D1378" s="137"/>
      <c r="E1378" s="138"/>
      <c r="F1378" s="139"/>
      <c r="G1378" s="140"/>
      <c r="H1378" s="141"/>
      <c r="I1378" s="118"/>
      <c r="J1378" s="150" t="str">
        <f t="shared" si="189"/>
        <v/>
      </c>
      <c r="K1378" s="24"/>
      <c r="M1378" s="11" t="b">
        <f t="shared" si="190"/>
        <v>0</v>
      </c>
      <c r="N1378" s="9" t="str">
        <f t="shared" si="191"/>
        <v/>
      </c>
      <c r="O1378" s="9" t="str">
        <f t="shared" si="192"/>
        <v/>
      </c>
      <c r="P1378" s="9" t="str">
        <f t="shared" si="193"/>
        <v/>
      </c>
      <c r="R1378" s="9">
        <v>1370</v>
      </c>
      <c r="T1378" s="9" t="str">
        <f t="shared" si="194"/>
        <v/>
      </c>
      <c r="V1378" s="9" t="str">
        <f t="shared" si="195"/>
        <v/>
      </c>
      <c r="X1378" s="9" t="str">
        <f>IF(COUNTIF('Required Materials'!$BE$4:$CH$43, $B1378)&gt;0, $B1378, "")</f>
        <v/>
      </c>
      <c r="Y1378" s="9" t="str">
        <f t="shared" si="196"/>
        <v/>
      </c>
      <c r="Z1378" s="9" t="str">
        <f t="shared" si="197"/>
        <v/>
      </c>
    </row>
    <row r="1379" spans="1:26" x14ac:dyDescent="0.25">
      <c r="A1379" s="24"/>
      <c r="B1379" s="135"/>
      <c r="C1379" s="136"/>
      <c r="D1379" s="137"/>
      <c r="E1379" s="138"/>
      <c r="F1379" s="139"/>
      <c r="G1379" s="140"/>
      <c r="H1379" s="141"/>
      <c r="I1379" s="118"/>
      <c r="J1379" s="150" t="str">
        <f t="shared" si="189"/>
        <v/>
      </c>
      <c r="K1379" s="24"/>
      <c r="M1379" s="11" t="b">
        <f t="shared" si="190"/>
        <v>0</v>
      </c>
      <c r="N1379" s="9" t="str">
        <f t="shared" si="191"/>
        <v/>
      </c>
      <c r="O1379" s="9" t="str">
        <f t="shared" si="192"/>
        <v/>
      </c>
      <c r="P1379" s="9" t="str">
        <f t="shared" si="193"/>
        <v/>
      </c>
      <c r="R1379" s="9">
        <v>1371</v>
      </c>
      <c r="T1379" s="9" t="str">
        <f t="shared" si="194"/>
        <v/>
      </c>
      <c r="V1379" s="9" t="str">
        <f t="shared" si="195"/>
        <v/>
      </c>
      <c r="X1379" s="9" t="str">
        <f>IF(COUNTIF('Required Materials'!$BE$4:$CH$43, $B1379)&gt;0, $B1379, "")</f>
        <v/>
      </c>
      <c r="Y1379" s="9" t="str">
        <f t="shared" si="196"/>
        <v/>
      </c>
      <c r="Z1379" s="9" t="str">
        <f t="shared" si="197"/>
        <v/>
      </c>
    </row>
    <row r="1380" spans="1:26" x14ac:dyDescent="0.25">
      <c r="A1380" s="24"/>
      <c r="B1380" s="135"/>
      <c r="C1380" s="136"/>
      <c r="D1380" s="137"/>
      <c r="E1380" s="138"/>
      <c r="F1380" s="139"/>
      <c r="G1380" s="140"/>
      <c r="H1380" s="141"/>
      <c r="I1380" s="118"/>
      <c r="J1380" s="150" t="str">
        <f t="shared" si="189"/>
        <v/>
      </c>
      <c r="K1380" s="24"/>
      <c r="M1380" s="11" t="b">
        <f t="shared" si="190"/>
        <v>0</v>
      </c>
      <c r="N1380" s="9" t="str">
        <f t="shared" si="191"/>
        <v/>
      </c>
      <c r="O1380" s="9" t="str">
        <f t="shared" si="192"/>
        <v/>
      </c>
      <c r="P1380" s="9" t="str">
        <f t="shared" si="193"/>
        <v/>
      </c>
      <c r="R1380" s="9">
        <v>1372</v>
      </c>
      <c r="T1380" s="9" t="str">
        <f t="shared" si="194"/>
        <v/>
      </c>
      <c r="V1380" s="9" t="str">
        <f t="shared" si="195"/>
        <v/>
      </c>
      <c r="X1380" s="9" t="str">
        <f>IF(COUNTIF('Required Materials'!$BE$4:$CH$43, $B1380)&gt;0, $B1380, "")</f>
        <v/>
      </c>
      <c r="Y1380" s="9" t="str">
        <f t="shared" si="196"/>
        <v/>
      </c>
      <c r="Z1380" s="9" t="str">
        <f t="shared" si="197"/>
        <v/>
      </c>
    </row>
    <row r="1381" spans="1:26" x14ac:dyDescent="0.25">
      <c r="A1381" s="24"/>
      <c r="B1381" s="135"/>
      <c r="C1381" s="136"/>
      <c r="D1381" s="137"/>
      <c r="E1381" s="138"/>
      <c r="F1381" s="139"/>
      <c r="G1381" s="140"/>
      <c r="H1381" s="141"/>
      <c r="I1381" s="118"/>
      <c r="J1381" s="150" t="str">
        <f t="shared" si="189"/>
        <v/>
      </c>
      <c r="K1381" s="24"/>
      <c r="M1381" s="11" t="b">
        <f t="shared" si="190"/>
        <v>0</v>
      </c>
      <c r="N1381" s="9" t="str">
        <f t="shared" si="191"/>
        <v/>
      </c>
      <c r="O1381" s="9" t="str">
        <f t="shared" si="192"/>
        <v/>
      </c>
      <c r="P1381" s="9" t="str">
        <f t="shared" si="193"/>
        <v/>
      </c>
      <c r="R1381" s="9">
        <v>1373</v>
      </c>
      <c r="T1381" s="9" t="str">
        <f t="shared" si="194"/>
        <v/>
      </c>
      <c r="V1381" s="9" t="str">
        <f t="shared" si="195"/>
        <v/>
      </c>
      <c r="X1381" s="9" t="str">
        <f>IF(COUNTIF('Required Materials'!$BE$4:$CH$43, $B1381)&gt;0, $B1381, "")</f>
        <v/>
      </c>
      <c r="Y1381" s="9" t="str">
        <f t="shared" si="196"/>
        <v/>
      </c>
      <c r="Z1381" s="9" t="str">
        <f t="shared" si="197"/>
        <v/>
      </c>
    </row>
    <row r="1382" spans="1:26" x14ac:dyDescent="0.25">
      <c r="A1382" s="24"/>
      <c r="B1382" s="135"/>
      <c r="C1382" s="136"/>
      <c r="D1382" s="137"/>
      <c r="E1382" s="138"/>
      <c r="F1382" s="139"/>
      <c r="G1382" s="140"/>
      <c r="H1382" s="141"/>
      <c r="I1382" s="118"/>
      <c r="J1382" s="150" t="str">
        <f t="shared" si="189"/>
        <v/>
      </c>
      <c r="K1382" s="24"/>
      <c r="M1382" s="11" t="b">
        <f t="shared" si="190"/>
        <v>0</v>
      </c>
      <c r="N1382" s="9" t="str">
        <f t="shared" si="191"/>
        <v/>
      </c>
      <c r="O1382" s="9" t="str">
        <f t="shared" si="192"/>
        <v/>
      </c>
      <c r="P1382" s="9" t="str">
        <f t="shared" si="193"/>
        <v/>
      </c>
      <c r="R1382" s="9">
        <v>1374</v>
      </c>
      <c r="T1382" s="9" t="str">
        <f t="shared" si="194"/>
        <v/>
      </c>
      <c r="V1382" s="9" t="str">
        <f t="shared" si="195"/>
        <v/>
      </c>
      <c r="X1382" s="9" t="str">
        <f>IF(COUNTIF('Required Materials'!$BE$4:$CH$43, $B1382)&gt;0, $B1382, "")</f>
        <v/>
      </c>
      <c r="Y1382" s="9" t="str">
        <f t="shared" si="196"/>
        <v/>
      </c>
      <c r="Z1382" s="9" t="str">
        <f t="shared" si="197"/>
        <v/>
      </c>
    </row>
    <row r="1383" spans="1:26" x14ac:dyDescent="0.25">
      <c r="A1383" s="24"/>
      <c r="B1383" s="135"/>
      <c r="C1383" s="136"/>
      <c r="D1383" s="137"/>
      <c r="E1383" s="138"/>
      <c r="F1383" s="139"/>
      <c r="G1383" s="140"/>
      <c r="H1383" s="141"/>
      <c r="I1383" s="118"/>
      <c r="J1383" s="150" t="str">
        <f t="shared" si="189"/>
        <v/>
      </c>
      <c r="K1383" s="24"/>
      <c r="M1383" s="11" t="b">
        <f t="shared" si="190"/>
        <v>0</v>
      </c>
      <c r="N1383" s="9" t="str">
        <f t="shared" si="191"/>
        <v/>
      </c>
      <c r="O1383" s="9" t="str">
        <f t="shared" si="192"/>
        <v/>
      </c>
      <c r="P1383" s="9" t="str">
        <f t="shared" si="193"/>
        <v/>
      </c>
      <c r="R1383" s="9">
        <v>1375</v>
      </c>
      <c r="T1383" s="9" t="str">
        <f t="shared" si="194"/>
        <v/>
      </c>
      <c r="V1383" s="9" t="str">
        <f t="shared" si="195"/>
        <v/>
      </c>
      <c r="X1383" s="9" t="str">
        <f>IF(COUNTIF('Required Materials'!$BE$4:$CH$43, $B1383)&gt;0, $B1383, "")</f>
        <v/>
      </c>
      <c r="Y1383" s="9" t="str">
        <f t="shared" si="196"/>
        <v/>
      </c>
      <c r="Z1383" s="9" t="str">
        <f t="shared" si="197"/>
        <v/>
      </c>
    </row>
    <row r="1384" spans="1:26" x14ac:dyDescent="0.25">
      <c r="A1384" s="24"/>
      <c r="B1384" s="135"/>
      <c r="C1384" s="136"/>
      <c r="D1384" s="137"/>
      <c r="E1384" s="138"/>
      <c r="F1384" s="139"/>
      <c r="G1384" s="140"/>
      <c r="H1384" s="141"/>
      <c r="I1384" s="118"/>
      <c r="J1384" s="150" t="str">
        <f t="shared" si="189"/>
        <v/>
      </c>
      <c r="K1384" s="24"/>
      <c r="M1384" s="11" t="b">
        <f t="shared" si="190"/>
        <v>0</v>
      </c>
      <c r="N1384" s="9" t="str">
        <f t="shared" si="191"/>
        <v/>
      </c>
      <c r="O1384" s="9" t="str">
        <f t="shared" si="192"/>
        <v/>
      </c>
      <c r="P1384" s="9" t="str">
        <f t="shared" si="193"/>
        <v/>
      </c>
      <c r="R1384" s="9">
        <v>1376</v>
      </c>
      <c r="T1384" s="9" t="str">
        <f t="shared" si="194"/>
        <v/>
      </c>
      <c r="V1384" s="9" t="str">
        <f t="shared" si="195"/>
        <v/>
      </c>
      <c r="X1384" s="9" t="str">
        <f>IF(COUNTIF('Required Materials'!$BE$4:$CH$43, $B1384)&gt;0, $B1384, "")</f>
        <v/>
      </c>
      <c r="Y1384" s="9" t="str">
        <f t="shared" si="196"/>
        <v/>
      </c>
      <c r="Z1384" s="9" t="str">
        <f t="shared" si="197"/>
        <v/>
      </c>
    </row>
    <row r="1385" spans="1:26" x14ac:dyDescent="0.25">
      <c r="A1385" s="24"/>
      <c r="B1385" s="135"/>
      <c r="C1385" s="136"/>
      <c r="D1385" s="137"/>
      <c r="E1385" s="138"/>
      <c r="F1385" s="139"/>
      <c r="G1385" s="140"/>
      <c r="H1385" s="141"/>
      <c r="I1385" s="118"/>
      <c r="J1385" s="150" t="str">
        <f t="shared" si="189"/>
        <v/>
      </c>
      <c r="K1385" s="24"/>
      <c r="M1385" s="11" t="b">
        <f t="shared" si="190"/>
        <v>0</v>
      </c>
      <c r="N1385" s="9" t="str">
        <f t="shared" si="191"/>
        <v/>
      </c>
      <c r="O1385" s="9" t="str">
        <f t="shared" si="192"/>
        <v/>
      </c>
      <c r="P1385" s="9" t="str">
        <f t="shared" si="193"/>
        <v/>
      </c>
      <c r="R1385" s="9">
        <v>1377</v>
      </c>
      <c r="T1385" s="9" t="str">
        <f t="shared" si="194"/>
        <v/>
      </c>
      <c r="V1385" s="9" t="str">
        <f t="shared" si="195"/>
        <v/>
      </c>
      <c r="X1385" s="9" t="str">
        <f>IF(COUNTIF('Required Materials'!$BE$4:$CH$43, $B1385)&gt;0, $B1385, "")</f>
        <v/>
      </c>
      <c r="Y1385" s="9" t="str">
        <f t="shared" si="196"/>
        <v/>
      </c>
      <c r="Z1385" s="9" t="str">
        <f t="shared" si="197"/>
        <v/>
      </c>
    </row>
    <row r="1386" spans="1:26" x14ac:dyDescent="0.25">
      <c r="A1386" s="24"/>
      <c r="B1386" s="135"/>
      <c r="C1386" s="136"/>
      <c r="D1386" s="137"/>
      <c r="E1386" s="138"/>
      <c r="F1386" s="139"/>
      <c r="G1386" s="140"/>
      <c r="H1386" s="141"/>
      <c r="I1386" s="118"/>
      <c r="J1386" s="150" t="str">
        <f t="shared" si="189"/>
        <v/>
      </c>
      <c r="K1386" s="24"/>
      <c r="M1386" s="11" t="b">
        <f t="shared" si="190"/>
        <v>0</v>
      </c>
      <c r="N1386" s="9" t="str">
        <f t="shared" si="191"/>
        <v/>
      </c>
      <c r="O1386" s="9" t="str">
        <f t="shared" si="192"/>
        <v/>
      </c>
      <c r="P1386" s="9" t="str">
        <f t="shared" si="193"/>
        <v/>
      </c>
      <c r="R1386" s="9">
        <v>1378</v>
      </c>
      <c r="T1386" s="9" t="str">
        <f t="shared" si="194"/>
        <v/>
      </c>
      <c r="V1386" s="9" t="str">
        <f t="shared" si="195"/>
        <v/>
      </c>
      <c r="X1386" s="9" t="str">
        <f>IF(COUNTIF('Required Materials'!$BE$4:$CH$43, $B1386)&gt;0, $B1386, "")</f>
        <v/>
      </c>
      <c r="Y1386" s="9" t="str">
        <f t="shared" si="196"/>
        <v/>
      </c>
      <c r="Z1386" s="9" t="str">
        <f t="shared" si="197"/>
        <v/>
      </c>
    </row>
    <row r="1387" spans="1:26" x14ac:dyDescent="0.25">
      <c r="A1387" s="24"/>
      <c r="B1387" s="135"/>
      <c r="C1387" s="136"/>
      <c r="D1387" s="137"/>
      <c r="E1387" s="138"/>
      <c r="F1387" s="139"/>
      <c r="G1387" s="140"/>
      <c r="H1387" s="141"/>
      <c r="I1387" s="118"/>
      <c r="J1387" s="150" t="str">
        <f t="shared" si="189"/>
        <v/>
      </c>
      <c r="K1387" s="24"/>
      <c r="M1387" s="11" t="b">
        <f t="shared" si="190"/>
        <v>0</v>
      </c>
      <c r="N1387" s="9" t="str">
        <f t="shared" si="191"/>
        <v/>
      </c>
      <c r="O1387" s="9" t="str">
        <f t="shared" si="192"/>
        <v/>
      </c>
      <c r="P1387" s="9" t="str">
        <f t="shared" si="193"/>
        <v/>
      </c>
      <c r="R1387" s="9">
        <v>1379</v>
      </c>
      <c r="T1387" s="9" t="str">
        <f t="shared" si="194"/>
        <v/>
      </c>
      <c r="V1387" s="9" t="str">
        <f t="shared" si="195"/>
        <v/>
      </c>
      <c r="X1387" s="9" t="str">
        <f>IF(COUNTIF('Required Materials'!$BE$4:$CH$43, $B1387)&gt;0, $B1387, "")</f>
        <v/>
      </c>
      <c r="Y1387" s="9" t="str">
        <f t="shared" si="196"/>
        <v/>
      </c>
      <c r="Z1387" s="9" t="str">
        <f t="shared" si="197"/>
        <v/>
      </c>
    </row>
    <row r="1388" spans="1:26" x14ac:dyDescent="0.25">
      <c r="A1388" s="24"/>
      <c r="B1388" s="135"/>
      <c r="C1388" s="136"/>
      <c r="D1388" s="137"/>
      <c r="E1388" s="138"/>
      <c r="F1388" s="139"/>
      <c r="G1388" s="140"/>
      <c r="H1388" s="141"/>
      <c r="I1388" s="118"/>
      <c r="J1388" s="150" t="str">
        <f t="shared" si="189"/>
        <v/>
      </c>
      <c r="K1388" s="24"/>
      <c r="M1388" s="11" t="b">
        <f t="shared" si="190"/>
        <v>0</v>
      </c>
      <c r="N1388" s="9" t="str">
        <f t="shared" si="191"/>
        <v/>
      </c>
      <c r="O1388" s="9" t="str">
        <f t="shared" si="192"/>
        <v/>
      </c>
      <c r="P1388" s="9" t="str">
        <f t="shared" si="193"/>
        <v/>
      </c>
      <c r="R1388" s="9">
        <v>1380</v>
      </c>
      <c r="T1388" s="9" t="str">
        <f t="shared" si="194"/>
        <v/>
      </c>
      <c r="V1388" s="9" t="str">
        <f t="shared" si="195"/>
        <v/>
      </c>
      <c r="X1388" s="9" t="str">
        <f>IF(COUNTIF('Required Materials'!$BE$4:$CH$43, $B1388)&gt;0, $B1388, "")</f>
        <v/>
      </c>
      <c r="Y1388" s="9" t="str">
        <f t="shared" si="196"/>
        <v/>
      </c>
      <c r="Z1388" s="9" t="str">
        <f t="shared" si="197"/>
        <v/>
      </c>
    </row>
    <row r="1389" spans="1:26" x14ac:dyDescent="0.25">
      <c r="A1389" s="24"/>
      <c r="B1389" s="135"/>
      <c r="C1389" s="136"/>
      <c r="D1389" s="137"/>
      <c r="E1389" s="138"/>
      <c r="F1389" s="139"/>
      <c r="G1389" s="140"/>
      <c r="H1389" s="141"/>
      <c r="I1389" s="118"/>
      <c r="J1389" s="150" t="str">
        <f t="shared" si="189"/>
        <v/>
      </c>
      <c r="K1389" s="24"/>
      <c r="M1389" s="11" t="b">
        <f t="shared" si="190"/>
        <v>0</v>
      </c>
      <c r="N1389" s="9" t="str">
        <f t="shared" si="191"/>
        <v/>
      </c>
      <c r="O1389" s="9" t="str">
        <f t="shared" si="192"/>
        <v/>
      </c>
      <c r="P1389" s="9" t="str">
        <f t="shared" si="193"/>
        <v/>
      </c>
      <c r="R1389" s="9">
        <v>1381</v>
      </c>
      <c r="T1389" s="9" t="str">
        <f t="shared" si="194"/>
        <v/>
      </c>
      <c r="V1389" s="9" t="str">
        <f t="shared" si="195"/>
        <v/>
      </c>
      <c r="X1389" s="9" t="str">
        <f>IF(COUNTIF('Required Materials'!$BE$4:$CH$43, $B1389)&gt;0, $B1389, "")</f>
        <v/>
      </c>
      <c r="Y1389" s="9" t="str">
        <f t="shared" si="196"/>
        <v/>
      </c>
      <c r="Z1389" s="9" t="str">
        <f t="shared" si="197"/>
        <v/>
      </c>
    </row>
    <row r="1390" spans="1:26" x14ac:dyDescent="0.25">
      <c r="A1390" s="24"/>
      <c r="B1390" s="135"/>
      <c r="C1390" s="136"/>
      <c r="D1390" s="137"/>
      <c r="E1390" s="138"/>
      <c r="F1390" s="139"/>
      <c r="G1390" s="140"/>
      <c r="H1390" s="141"/>
      <c r="I1390" s="118"/>
      <c r="J1390" s="150" t="str">
        <f t="shared" si="189"/>
        <v/>
      </c>
      <c r="K1390" s="24"/>
      <c r="M1390" s="11" t="b">
        <f t="shared" si="190"/>
        <v>0</v>
      </c>
      <c r="N1390" s="9" t="str">
        <f t="shared" si="191"/>
        <v/>
      </c>
      <c r="O1390" s="9" t="str">
        <f t="shared" si="192"/>
        <v/>
      </c>
      <c r="P1390" s="9" t="str">
        <f t="shared" si="193"/>
        <v/>
      </c>
      <c r="R1390" s="9">
        <v>1382</v>
      </c>
      <c r="T1390" s="9" t="str">
        <f t="shared" si="194"/>
        <v/>
      </c>
      <c r="V1390" s="9" t="str">
        <f t="shared" si="195"/>
        <v/>
      </c>
      <c r="X1390" s="9" t="str">
        <f>IF(COUNTIF('Required Materials'!$BE$4:$CH$43, $B1390)&gt;0, $B1390, "")</f>
        <v/>
      </c>
      <c r="Y1390" s="9" t="str">
        <f t="shared" si="196"/>
        <v/>
      </c>
      <c r="Z1390" s="9" t="str">
        <f t="shared" si="197"/>
        <v/>
      </c>
    </row>
    <row r="1391" spans="1:26" x14ac:dyDescent="0.25">
      <c r="A1391" s="24"/>
      <c r="B1391" s="135"/>
      <c r="C1391" s="136"/>
      <c r="D1391" s="137"/>
      <c r="E1391" s="138"/>
      <c r="F1391" s="139"/>
      <c r="G1391" s="140"/>
      <c r="H1391" s="141"/>
      <c r="I1391" s="118"/>
      <c r="J1391" s="150" t="str">
        <f t="shared" si="189"/>
        <v/>
      </c>
      <c r="K1391" s="24"/>
      <c r="M1391" s="11" t="b">
        <f t="shared" si="190"/>
        <v>0</v>
      </c>
      <c r="N1391" s="9" t="str">
        <f t="shared" si="191"/>
        <v/>
      </c>
      <c r="O1391" s="9" t="str">
        <f t="shared" si="192"/>
        <v/>
      </c>
      <c r="P1391" s="9" t="str">
        <f t="shared" si="193"/>
        <v/>
      </c>
      <c r="R1391" s="9">
        <v>1383</v>
      </c>
      <c r="T1391" s="9" t="str">
        <f t="shared" si="194"/>
        <v/>
      </c>
      <c r="V1391" s="9" t="str">
        <f t="shared" si="195"/>
        <v/>
      </c>
      <c r="X1391" s="9" t="str">
        <f>IF(COUNTIF('Required Materials'!$BE$4:$CH$43, $B1391)&gt;0, $B1391, "")</f>
        <v/>
      </c>
      <c r="Y1391" s="9" t="str">
        <f t="shared" si="196"/>
        <v/>
      </c>
      <c r="Z1391" s="9" t="str">
        <f t="shared" si="197"/>
        <v/>
      </c>
    </row>
    <row r="1392" spans="1:26" x14ac:dyDescent="0.25">
      <c r="A1392" s="24"/>
      <c r="B1392" s="135"/>
      <c r="C1392" s="136"/>
      <c r="D1392" s="137"/>
      <c r="E1392" s="138"/>
      <c r="F1392" s="139"/>
      <c r="G1392" s="140"/>
      <c r="H1392" s="141"/>
      <c r="I1392" s="118"/>
      <c r="J1392" s="150" t="str">
        <f t="shared" si="189"/>
        <v/>
      </c>
      <c r="K1392" s="24"/>
      <c r="M1392" s="11" t="b">
        <f t="shared" si="190"/>
        <v>0</v>
      </c>
      <c r="N1392" s="9" t="str">
        <f t="shared" si="191"/>
        <v/>
      </c>
      <c r="O1392" s="9" t="str">
        <f t="shared" si="192"/>
        <v/>
      </c>
      <c r="P1392" s="9" t="str">
        <f t="shared" si="193"/>
        <v/>
      </c>
      <c r="R1392" s="9">
        <v>1384</v>
      </c>
      <c r="T1392" s="9" t="str">
        <f t="shared" si="194"/>
        <v/>
      </c>
      <c r="V1392" s="9" t="str">
        <f t="shared" si="195"/>
        <v/>
      </c>
      <c r="X1392" s="9" t="str">
        <f>IF(COUNTIF('Required Materials'!$BE$4:$CH$43, $B1392)&gt;0, $B1392, "")</f>
        <v/>
      </c>
      <c r="Y1392" s="9" t="str">
        <f t="shared" si="196"/>
        <v/>
      </c>
      <c r="Z1392" s="9" t="str">
        <f t="shared" si="197"/>
        <v/>
      </c>
    </row>
    <row r="1393" spans="1:26" x14ac:dyDescent="0.25">
      <c r="A1393" s="24"/>
      <c r="B1393" s="135"/>
      <c r="C1393" s="136"/>
      <c r="D1393" s="137"/>
      <c r="E1393" s="138"/>
      <c r="F1393" s="139"/>
      <c r="G1393" s="140"/>
      <c r="H1393" s="141"/>
      <c r="I1393" s="118"/>
      <c r="J1393" s="150" t="str">
        <f t="shared" si="189"/>
        <v/>
      </c>
      <c r="K1393" s="24"/>
      <c r="M1393" s="11" t="b">
        <f t="shared" si="190"/>
        <v>0</v>
      </c>
      <c r="N1393" s="9" t="str">
        <f t="shared" si="191"/>
        <v/>
      </c>
      <c r="O1393" s="9" t="str">
        <f t="shared" si="192"/>
        <v/>
      </c>
      <c r="P1393" s="9" t="str">
        <f t="shared" si="193"/>
        <v/>
      </c>
      <c r="R1393" s="9">
        <v>1385</v>
      </c>
      <c r="T1393" s="9" t="str">
        <f t="shared" si="194"/>
        <v/>
      </c>
      <c r="V1393" s="9" t="str">
        <f t="shared" si="195"/>
        <v/>
      </c>
      <c r="X1393" s="9" t="str">
        <f>IF(COUNTIF('Required Materials'!$BE$4:$CH$43, $B1393)&gt;0, $B1393, "")</f>
        <v/>
      </c>
      <c r="Y1393" s="9" t="str">
        <f t="shared" si="196"/>
        <v/>
      </c>
      <c r="Z1393" s="9" t="str">
        <f t="shared" si="197"/>
        <v/>
      </c>
    </row>
    <row r="1394" spans="1:26" x14ac:dyDescent="0.25">
      <c r="A1394" s="24"/>
      <c r="B1394" s="135"/>
      <c r="C1394" s="136"/>
      <c r="D1394" s="137"/>
      <c r="E1394" s="138"/>
      <c r="F1394" s="139"/>
      <c r="G1394" s="140"/>
      <c r="H1394" s="141"/>
      <c r="I1394" s="118"/>
      <c r="J1394" s="150" t="str">
        <f t="shared" si="189"/>
        <v/>
      </c>
      <c r="K1394" s="24"/>
      <c r="M1394" s="11" t="b">
        <f t="shared" si="190"/>
        <v>0</v>
      </c>
      <c r="N1394" s="9" t="str">
        <f t="shared" si="191"/>
        <v/>
      </c>
      <c r="O1394" s="9" t="str">
        <f t="shared" si="192"/>
        <v/>
      </c>
      <c r="P1394" s="9" t="str">
        <f t="shared" si="193"/>
        <v/>
      </c>
      <c r="R1394" s="9">
        <v>1386</v>
      </c>
      <c r="T1394" s="9" t="str">
        <f t="shared" si="194"/>
        <v/>
      </c>
      <c r="V1394" s="9" t="str">
        <f t="shared" si="195"/>
        <v/>
      </c>
      <c r="X1394" s="9" t="str">
        <f>IF(COUNTIF('Required Materials'!$BE$4:$CH$43, $B1394)&gt;0, $B1394, "")</f>
        <v/>
      </c>
      <c r="Y1394" s="9" t="str">
        <f t="shared" si="196"/>
        <v/>
      </c>
      <c r="Z1394" s="9" t="str">
        <f t="shared" si="197"/>
        <v/>
      </c>
    </row>
    <row r="1395" spans="1:26" x14ac:dyDescent="0.25">
      <c r="A1395" s="24"/>
      <c r="B1395" s="135"/>
      <c r="C1395" s="136"/>
      <c r="D1395" s="137"/>
      <c r="E1395" s="138"/>
      <c r="F1395" s="139"/>
      <c r="G1395" s="140"/>
      <c r="H1395" s="141"/>
      <c r="I1395" s="118"/>
      <c r="J1395" s="150" t="str">
        <f t="shared" si="189"/>
        <v/>
      </c>
      <c r="K1395" s="24"/>
      <c r="M1395" s="11" t="b">
        <f t="shared" si="190"/>
        <v>0</v>
      </c>
      <c r="N1395" s="9" t="str">
        <f t="shared" si="191"/>
        <v/>
      </c>
      <c r="O1395" s="9" t="str">
        <f t="shared" si="192"/>
        <v/>
      </c>
      <c r="P1395" s="9" t="str">
        <f t="shared" si="193"/>
        <v/>
      </c>
      <c r="R1395" s="9">
        <v>1387</v>
      </c>
      <c r="T1395" s="9" t="str">
        <f t="shared" si="194"/>
        <v/>
      </c>
      <c r="V1395" s="9" t="str">
        <f t="shared" si="195"/>
        <v/>
      </c>
      <c r="X1395" s="9" t="str">
        <f>IF(COUNTIF('Required Materials'!$BE$4:$CH$43, $B1395)&gt;0, $B1395, "")</f>
        <v/>
      </c>
      <c r="Y1395" s="9" t="str">
        <f t="shared" si="196"/>
        <v/>
      </c>
      <c r="Z1395" s="9" t="str">
        <f t="shared" si="197"/>
        <v/>
      </c>
    </row>
    <row r="1396" spans="1:26" x14ac:dyDescent="0.25">
      <c r="A1396" s="24"/>
      <c r="B1396" s="135"/>
      <c r="C1396" s="136"/>
      <c r="D1396" s="137"/>
      <c r="E1396" s="138"/>
      <c r="F1396" s="139"/>
      <c r="G1396" s="140"/>
      <c r="H1396" s="141"/>
      <c r="I1396" s="118"/>
      <c r="J1396" s="150" t="str">
        <f t="shared" si="189"/>
        <v/>
      </c>
      <c r="K1396" s="24"/>
      <c r="M1396" s="11" t="b">
        <f t="shared" si="190"/>
        <v>0</v>
      </c>
      <c r="N1396" s="9" t="str">
        <f t="shared" si="191"/>
        <v/>
      </c>
      <c r="O1396" s="9" t="str">
        <f t="shared" si="192"/>
        <v/>
      </c>
      <c r="P1396" s="9" t="str">
        <f t="shared" si="193"/>
        <v/>
      </c>
      <c r="R1396" s="9">
        <v>1388</v>
      </c>
      <c r="T1396" s="9" t="str">
        <f t="shared" si="194"/>
        <v/>
      </c>
      <c r="V1396" s="9" t="str">
        <f t="shared" si="195"/>
        <v/>
      </c>
      <c r="X1396" s="9" t="str">
        <f>IF(COUNTIF('Required Materials'!$BE$4:$CH$43, $B1396)&gt;0, $B1396, "")</f>
        <v/>
      </c>
      <c r="Y1396" s="9" t="str">
        <f t="shared" si="196"/>
        <v/>
      </c>
      <c r="Z1396" s="9" t="str">
        <f t="shared" si="197"/>
        <v/>
      </c>
    </row>
    <row r="1397" spans="1:26" x14ac:dyDescent="0.25">
      <c r="A1397" s="24"/>
      <c r="B1397" s="135"/>
      <c r="C1397" s="136"/>
      <c r="D1397" s="137"/>
      <c r="E1397" s="138"/>
      <c r="F1397" s="139"/>
      <c r="G1397" s="140"/>
      <c r="H1397" s="141"/>
      <c r="I1397" s="118"/>
      <c r="J1397" s="150" t="str">
        <f t="shared" si="189"/>
        <v/>
      </c>
      <c r="K1397" s="24"/>
      <c r="M1397" s="11" t="b">
        <f t="shared" si="190"/>
        <v>0</v>
      </c>
      <c r="N1397" s="9" t="str">
        <f t="shared" si="191"/>
        <v/>
      </c>
      <c r="O1397" s="9" t="str">
        <f t="shared" si="192"/>
        <v/>
      </c>
      <c r="P1397" s="9" t="str">
        <f t="shared" si="193"/>
        <v/>
      </c>
      <c r="R1397" s="9">
        <v>1389</v>
      </c>
      <c r="T1397" s="9" t="str">
        <f t="shared" si="194"/>
        <v/>
      </c>
      <c r="V1397" s="9" t="str">
        <f t="shared" si="195"/>
        <v/>
      </c>
      <c r="X1397" s="9" t="str">
        <f>IF(COUNTIF('Required Materials'!$BE$4:$CH$43, $B1397)&gt;0, $B1397, "")</f>
        <v/>
      </c>
      <c r="Y1397" s="9" t="str">
        <f t="shared" si="196"/>
        <v/>
      </c>
      <c r="Z1397" s="9" t="str">
        <f t="shared" si="197"/>
        <v/>
      </c>
    </row>
    <row r="1398" spans="1:26" x14ac:dyDescent="0.25">
      <c r="A1398" s="24"/>
      <c r="B1398" s="135"/>
      <c r="C1398" s="136"/>
      <c r="D1398" s="137"/>
      <c r="E1398" s="138"/>
      <c r="F1398" s="139"/>
      <c r="G1398" s="140"/>
      <c r="H1398" s="141"/>
      <c r="I1398" s="118"/>
      <c r="J1398" s="150" t="str">
        <f t="shared" si="189"/>
        <v/>
      </c>
      <c r="K1398" s="24"/>
      <c r="M1398" s="11" t="b">
        <f t="shared" si="190"/>
        <v>0</v>
      </c>
      <c r="N1398" s="9" t="str">
        <f t="shared" si="191"/>
        <v/>
      </c>
      <c r="O1398" s="9" t="str">
        <f t="shared" si="192"/>
        <v/>
      </c>
      <c r="P1398" s="9" t="str">
        <f t="shared" si="193"/>
        <v/>
      </c>
      <c r="R1398" s="9">
        <v>1390</v>
      </c>
      <c r="T1398" s="9" t="str">
        <f t="shared" si="194"/>
        <v/>
      </c>
      <c r="V1398" s="9" t="str">
        <f t="shared" si="195"/>
        <v/>
      </c>
      <c r="X1398" s="9" t="str">
        <f>IF(COUNTIF('Required Materials'!$BE$4:$CH$43, $B1398)&gt;0, $B1398, "")</f>
        <v/>
      </c>
      <c r="Y1398" s="9" t="str">
        <f t="shared" si="196"/>
        <v/>
      </c>
      <c r="Z1398" s="9" t="str">
        <f t="shared" si="197"/>
        <v/>
      </c>
    </row>
    <row r="1399" spans="1:26" x14ac:dyDescent="0.25">
      <c r="A1399" s="24"/>
      <c r="B1399" s="135"/>
      <c r="C1399" s="136"/>
      <c r="D1399" s="137"/>
      <c r="E1399" s="138"/>
      <c r="F1399" s="139"/>
      <c r="G1399" s="140"/>
      <c r="H1399" s="141"/>
      <c r="I1399" s="118"/>
      <c r="J1399" s="150" t="str">
        <f t="shared" si="189"/>
        <v/>
      </c>
      <c r="K1399" s="24"/>
      <c r="M1399" s="11" t="b">
        <f t="shared" si="190"/>
        <v>0</v>
      </c>
      <c r="N1399" s="9" t="str">
        <f t="shared" si="191"/>
        <v/>
      </c>
      <c r="O1399" s="9" t="str">
        <f t="shared" si="192"/>
        <v/>
      </c>
      <c r="P1399" s="9" t="str">
        <f t="shared" si="193"/>
        <v/>
      </c>
      <c r="R1399" s="9">
        <v>1391</v>
      </c>
      <c r="T1399" s="9" t="str">
        <f t="shared" si="194"/>
        <v/>
      </c>
      <c r="V1399" s="9" t="str">
        <f t="shared" si="195"/>
        <v/>
      </c>
      <c r="X1399" s="9" t="str">
        <f>IF(COUNTIF('Required Materials'!$BE$4:$CH$43, $B1399)&gt;0, $B1399, "")</f>
        <v/>
      </c>
      <c r="Y1399" s="9" t="str">
        <f t="shared" si="196"/>
        <v/>
      </c>
      <c r="Z1399" s="9" t="str">
        <f t="shared" si="197"/>
        <v/>
      </c>
    </row>
    <row r="1400" spans="1:26" x14ac:dyDescent="0.25">
      <c r="A1400" s="24"/>
      <c r="B1400" s="135"/>
      <c r="C1400" s="136"/>
      <c r="D1400" s="137"/>
      <c r="E1400" s="138"/>
      <c r="F1400" s="139"/>
      <c r="G1400" s="140"/>
      <c r="H1400" s="141"/>
      <c r="I1400" s="118"/>
      <c r="J1400" s="150" t="str">
        <f t="shared" si="189"/>
        <v/>
      </c>
      <c r="K1400" s="24"/>
      <c r="M1400" s="11" t="b">
        <f t="shared" si="190"/>
        <v>0</v>
      </c>
      <c r="N1400" s="9" t="str">
        <f t="shared" si="191"/>
        <v/>
      </c>
      <c r="O1400" s="9" t="str">
        <f t="shared" si="192"/>
        <v/>
      </c>
      <c r="P1400" s="9" t="str">
        <f t="shared" si="193"/>
        <v/>
      </c>
      <c r="R1400" s="9">
        <v>1392</v>
      </c>
      <c r="T1400" s="9" t="str">
        <f t="shared" si="194"/>
        <v/>
      </c>
      <c r="V1400" s="9" t="str">
        <f t="shared" si="195"/>
        <v/>
      </c>
      <c r="X1400" s="9" t="str">
        <f>IF(COUNTIF('Required Materials'!$BE$4:$CH$43, $B1400)&gt;0, $B1400, "")</f>
        <v/>
      </c>
      <c r="Y1400" s="9" t="str">
        <f t="shared" si="196"/>
        <v/>
      </c>
      <c r="Z1400" s="9" t="str">
        <f t="shared" si="197"/>
        <v/>
      </c>
    </row>
    <row r="1401" spans="1:26" x14ac:dyDescent="0.25">
      <c r="A1401" s="24"/>
      <c r="B1401" s="135"/>
      <c r="C1401" s="136"/>
      <c r="D1401" s="137"/>
      <c r="E1401" s="138"/>
      <c r="F1401" s="139"/>
      <c r="G1401" s="140"/>
      <c r="H1401" s="141"/>
      <c r="I1401" s="118"/>
      <c r="J1401" s="150" t="str">
        <f t="shared" si="189"/>
        <v/>
      </c>
      <c r="K1401" s="24"/>
      <c r="M1401" s="11" t="b">
        <f t="shared" si="190"/>
        <v>0</v>
      </c>
      <c r="N1401" s="9" t="str">
        <f t="shared" si="191"/>
        <v/>
      </c>
      <c r="O1401" s="9" t="str">
        <f t="shared" si="192"/>
        <v/>
      </c>
      <c r="P1401" s="9" t="str">
        <f t="shared" si="193"/>
        <v/>
      </c>
      <c r="R1401" s="9">
        <v>1393</v>
      </c>
      <c r="T1401" s="9" t="str">
        <f t="shared" si="194"/>
        <v/>
      </c>
      <c r="V1401" s="9" t="str">
        <f t="shared" si="195"/>
        <v/>
      </c>
      <c r="X1401" s="9" t="str">
        <f>IF(COUNTIF('Required Materials'!$BE$4:$CH$43, $B1401)&gt;0, $B1401, "")</f>
        <v/>
      </c>
      <c r="Y1401" s="9" t="str">
        <f t="shared" si="196"/>
        <v/>
      </c>
      <c r="Z1401" s="9" t="str">
        <f t="shared" si="197"/>
        <v/>
      </c>
    </row>
    <row r="1402" spans="1:26" x14ac:dyDescent="0.25">
      <c r="A1402" s="24"/>
      <c r="B1402" s="135"/>
      <c r="C1402" s="136"/>
      <c r="D1402" s="137"/>
      <c r="E1402" s="138"/>
      <c r="F1402" s="139"/>
      <c r="G1402" s="140"/>
      <c r="H1402" s="141"/>
      <c r="I1402" s="118"/>
      <c r="J1402" s="150" t="str">
        <f t="shared" si="189"/>
        <v/>
      </c>
      <c r="K1402" s="24"/>
      <c r="M1402" s="11" t="b">
        <f t="shared" si="190"/>
        <v>0</v>
      </c>
      <c r="N1402" s="9" t="str">
        <f t="shared" si="191"/>
        <v/>
      </c>
      <c r="O1402" s="9" t="str">
        <f t="shared" si="192"/>
        <v/>
      </c>
      <c r="P1402" s="9" t="str">
        <f t="shared" si="193"/>
        <v/>
      </c>
      <c r="R1402" s="9">
        <v>1394</v>
      </c>
      <c r="T1402" s="9" t="str">
        <f t="shared" si="194"/>
        <v/>
      </c>
      <c r="V1402" s="9" t="str">
        <f t="shared" si="195"/>
        <v/>
      </c>
      <c r="X1402" s="9" t="str">
        <f>IF(COUNTIF('Required Materials'!$BE$4:$CH$43, $B1402)&gt;0, $B1402, "")</f>
        <v/>
      </c>
      <c r="Y1402" s="9" t="str">
        <f t="shared" si="196"/>
        <v/>
      </c>
      <c r="Z1402" s="9" t="str">
        <f t="shared" si="197"/>
        <v/>
      </c>
    </row>
    <row r="1403" spans="1:26" x14ac:dyDescent="0.25">
      <c r="A1403" s="24"/>
      <c r="B1403" s="135"/>
      <c r="C1403" s="136"/>
      <c r="D1403" s="137"/>
      <c r="E1403" s="138"/>
      <c r="F1403" s="139"/>
      <c r="G1403" s="140"/>
      <c r="H1403" s="141"/>
      <c r="I1403" s="118"/>
      <c r="J1403" s="150" t="str">
        <f t="shared" si="189"/>
        <v/>
      </c>
      <c r="K1403" s="24"/>
      <c r="M1403" s="11" t="b">
        <f t="shared" si="190"/>
        <v>0</v>
      </c>
      <c r="N1403" s="9" t="str">
        <f t="shared" si="191"/>
        <v/>
      </c>
      <c r="O1403" s="9" t="str">
        <f t="shared" si="192"/>
        <v/>
      </c>
      <c r="P1403" s="9" t="str">
        <f t="shared" si="193"/>
        <v/>
      </c>
      <c r="R1403" s="9">
        <v>1395</v>
      </c>
      <c r="T1403" s="9" t="str">
        <f t="shared" si="194"/>
        <v/>
      </c>
      <c r="V1403" s="9" t="str">
        <f t="shared" si="195"/>
        <v/>
      </c>
      <c r="X1403" s="9" t="str">
        <f>IF(COUNTIF('Required Materials'!$BE$4:$CH$43, $B1403)&gt;0, $B1403, "")</f>
        <v/>
      </c>
      <c r="Y1403" s="9" t="str">
        <f t="shared" si="196"/>
        <v/>
      </c>
      <c r="Z1403" s="9" t="str">
        <f t="shared" si="197"/>
        <v/>
      </c>
    </row>
    <row r="1404" spans="1:26" x14ac:dyDescent="0.25">
      <c r="A1404" s="24"/>
      <c r="B1404" s="135"/>
      <c r="C1404" s="136"/>
      <c r="D1404" s="137"/>
      <c r="E1404" s="138"/>
      <c r="F1404" s="139"/>
      <c r="G1404" s="140"/>
      <c r="H1404" s="141"/>
      <c r="I1404" s="118"/>
      <c r="J1404" s="150" t="str">
        <f t="shared" si="189"/>
        <v/>
      </c>
      <c r="K1404" s="24"/>
      <c r="M1404" s="11" t="b">
        <f t="shared" si="190"/>
        <v>0</v>
      </c>
      <c r="N1404" s="9" t="str">
        <f t="shared" si="191"/>
        <v/>
      </c>
      <c r="O1404" s="9" t="str">
        <f t="shared" si="192"/>
        <v/>
      </c>
      <c r="P1404" s="9" t="str">
        <f t="shared" si="193"/>
        <v/>
      </c>
      <c r="R1404" s="9">
        <v>1396</v>
      </c>
      <c r="T1404" s="9" t="str">
        <f t="shared" si="194"/>
        <v/>
      </c>
      <c r="V1404" s="9" t="str">
        <f t="shared" si="195"/>
        <v/>
      </c>
      <c r="X1404" s="9" t="str">
        <f>IF(COUNTIF('Required Materials'!$BE$4:$CH$43, $B1404)&gt;0, $B1404, "")</f>
        <v/>
      </c>
      <c r="Y1404" s="9" t="str">
        <f t="shared" si="196"/>
        <v/>
      </c>
      <c r="Z1404" s="9" t="str">
        <f t="shared" si="197"/>
        <v/>
      </c>
    </row>
    <row r="1405" spans="1:26" x14ac:dyDescent="0.25">
      <c r="A1405" s="24"/>
      <c r="B1405" s="135"/>
      <c r="C1405" s="136"/>
      <c r="D1405" s="137"/>
      <c r="E1405" s="138"/>
      <c r="F1405" s="139"/>
      <c r="G1405" s="140"/>
      <c r="H1405" s="141"/>
      <c r="I1405" s="118"/>
      <c r="J1405" s="150" t="str">
        <f t="shared" si="189"/>
        <v/>
      </c>
      <c r="K1405" s="24"/>
      <c r="M1405" s="11" t="b">
        <f t="shared" si="190"/>
        <v>0</v>
      </c>
      <c r="N1405" s="9" t="str">
        <f t="shared" si="191"/>
        <v/>
      </c>
      <c r="O1405" s="9" t="str">
        <f t="shared" si="192"/>
        <v/>
      </c>
      <c r="P1405" s="9" t="str">
        <f t="shared" si="193"/>
        <v/>
      </c>
      <c r="R1405" s="9">
        <v>1397</v>
      </c>
      <c r="T1405" s="9" t="str">
        <f t="shared" si="194"/>
        <v/>
      </c>
      <c r="V1405" s="9" t="str">
        <f t="shared" si="195"/>
        <v/>
      </c>
      <c r="X1405" s="9" t="str">
        <f>IF(COUNTIF('Required Materials'!$BE$4:$CH$43, $B1405)&gt;0, $B1405, "")</f>
        <v/>
      </c>
      <c r="Y1405" s="9" t="str">
        <f t="shared" si="196"/>
        <v/>
      </c>
      <c r="Z1405" s="9" t="str">
        <f t="shared" si="197"/>
        <v/>
      </c>
    </row>
    <row r="1406" spans="1:26" x14ac:dyDescent="0.25">
      <c r="A1406" s="24"/>
      <c r="B1406" s="135"/>
      <c r="C1406" s="136"/>
      <c r="D1406" s="137"/>
      <c r="E1406" s="138"/>
      <c r="F1406" s="139"/>
      <c r="G1406" s="140"/>
      <c r="H1406" s="141"/>
      <c r="I1406" s="118"/>
      <c r="J1406" s="150" t="str">
        <f t="shared" si="189"/>
        <v/>
      </c>
      <c r="K1406" s="24"/>
      <c r="M1406" s="11" t="b">
        <f t="shared" si="190"/>
        <v>0</v>
      </c>
      <c r="N1406" s="9" t="str">
        <f t="shared" si="191"/>
        <v/>
      </c>
      <c r="O1406" s="9" t="str">
        <f t="shared" si="192"/>
        <v/>
      </c>
      <c r="P1406" s="9" t="str">
        <f t="shared" si="193"/>
        <v/>
      </c>
      <c r="R1406" s="9">
        <v>1398</v>
      </c>
      <c r="T1406" s="9" t="str">
        <f t="shared" si="194"/>
        <v/>
      </c>
      <c r="V1406" s="9" t="str">
        <f t="shared" si="195"/>
        <v/>
      </c>
      <c r="X1406" s="9" t="str">
        <f>IF(COUNTIF('Required Materials'!$BE$4:$CH$43, $B1406)&gt;0, $B1406, "")</f>
        <v/>
      </c>
      <c r="Y1406" s="9" t="str">
        <f t="shared" si="196"/>
        <v/>
      </c>
      <c r="Z1406" s="9" t="str">
        <f t="shared" si="197"/>
        <v/>
      </c>
    </row>
    <row r="1407" spans="1:26" x14ac:dyDescent="0.25">
      <c r="A1407" s="24"/>
      <c r="B1407" s="135"/>
      <c r="C1407" s="136"/>
      <c r="D1407" s="137"/>
      <c r="E1407" s="138"/>
      <c r="F1407" s="139"/>
      <c r="G1407" s="140"/>
      <c r="H1407" s="141"/>
      <c r="I1407" s="118"/>
      <c r="J1407" s="150" t="str">
        <f t="shared" si="189"/>
        <v/>
      </c>
      <c r="K1407" s="24"/>
      <c r="M1407" s="11" t="b">
        <f t="shared" si="190"/>
        <v>0</v>
      </c>
      <c r="N1407" s="9" t="str">
        <f t="shared" si="191"/>
        <v/>
      </c>
      <c r="O1407" s="9" t="str">
        <f t="shared" si="192"/>
        <v/>
      </c>
      <c r="P1407" s="9" t="str">
        <f t="shared" si="193"/>
        <v/>
      </c>
      <c r="R1407" s="9">
        <v>1399</v>
      </c>
      <c r="T1407" s="9" t="str">
        <f t="shared" si="194"/>
        <v/>
      </c>
      <c r="V1407" s="9" t="str">
        <f t="shared" si="195"/>
        <v/>
      </c>
      <c r="X1407" s="9" t="str">
        <f>IF(COUNTIF('Required Materials'!$BE$4:$CH$43, $B1407)&gt;0, $B1407, "")</f>
        <v/>
      </c>
      <c r="Y1407" s="9" t="str">
        <f t="shared" si="196"/>
        <v/>
      </c>
      <c r="Z1407" s="9" t="str">
        <f t="shared" si="197"/>
        <v/>
      </c>
    </row>
    <row r="1408" spans="1:26" x14ac:dyDescent="0.25">
      <c r="A1408" s="24"/>
      <c r="B1408" s="135"/>
      <c r="C1408" s="136"/>
      <c r="D1408" s="137"/>
      <c r="E1408" s="138"/>
      <c r="F1408" s="139"/>
      <c r="G1408" s="140"/>
      <c r="H1408" s="141"/>
      <c r="I1408" s="118"/>
      <c r="J1408" s="150" t="str">
        <f t="shared" si="189"/>
        <v/>
      </c>
      <c r="K1408" s="24"/>
      <c r="M1408" s="11" t="b">
        <f t="shared" si="190"/>
        <v>0</v>
      </c>
      <c r="N1408" s="9" t="str">
        <f t="shared" si="191"/>
        <v/>
      </c>
      <c r="O1408" s="9" t="str">
        <f t="shared" si="192"/>
        <v/>
      </c>
      <c r="P1408" s="9" t="str">
        <f t="shared" si="193"/>
        <v/>
      </c>
      <c r="R1408" s="9">
        <v>1400</v>
      </c>
      <c r="T1408" s="9" t="str">
        <f t="shared" si="194"/>
        <v/>
      </c>
      <c r="V1408" s="9" t="str">
        <f t="shared" si="195"/>
        <v/>
      </c>
      <c r="X1408" s="9" t="str">
        <f>IF(COUNTIF('Required Materials'!$BE$4:$CH$43, $B1408)&gt;0, $B1408, "")</f>
        <v/>
      </c>
      <c r="Y1408" s="9" t="str">
        <f t="shared" si="196"/>
        <v/>
      </c>
      <c r="Z1408" s="9" t="str">
        <f t="shared" si="197"/>
        <v/>
      </c>
    </row>
    <row r="1409" spans="1:26" x14ac:dyDescent="0.25">
      <c r="A1409" s="24"/>
      <c r="B1409" s="135"/>
      <c r="C1409" s="136"/>
      <c r="D1409" s="137"/>
      <c r="E1409" s="138"/>
      <c r="F1409" s="139"/>
      <c r="G1409" s="140"/>
      <c r="H1409" s="141"/>
      <c r="I1409" s="118"/>
      <c r="J1409" s="150" t="str">
        <f t="shared" si="189"/>
        <v/>
      </c>
      <c r="K1409" s="24"/>
      <c r="M1409" s="11" t="b">
        <f t="shared" si="190"/>
        <v>0</v>
      </c>
      <c r="N1409" s="9" t="str">
        <f t="shared" si="191"/>
        <v/>
      </c>
      <c r="O1409" s="9" t="str">
        <f t="shared" si="192"/>
        <v/>
      </c>
      <c r="P1409" s="9" t="str">
        <f t="shared" si="193"/>
        <v/>
      </c>
      <c r="R1409" s="9">
        <v>1401</v>
      </c>
      <c r="T1409" s="9" t="str">
        <f t="shared" si="194"/>
        <v/>
      </c>
      <c r="V1409" s="9" t="str">
        <f t="shared" si="195"/>
        <v/>
      </c>
      <c r="X1409" s="9" t="str">
        <f>IF(COUNTIF('Required Materials'!$BE$4:$CH$43, $B1409)&gt;0, $B1409, "")</f>
        <v/>
      </c>
      <c r="Y1409" s="9" t="str">
        <f t="shared" si="196"/>
        <v/>
      </c>
      <c r="Z1409" s="9" t="str">
        <f t="shared" si="197"/>
        <v/>
      </c>
    </row>
    <row r="1410" spans="1:26" x14ac:dyDescent="0.25">
      <c r="A1410" s="24"/>
      <c r="B1410" s="135"/>
      <c r="C1410" s="136"/>
      <c r="D1410" s="137"/>
      <c r="E1410" s="138"/>
      <c r="F1410" s="139"/>
      <c r="G1410" s="140"/>
      <c r="H1410" s="141"/>
      <c r="I1410" s="118"/>
      <c r="J1410" s="150" t="str">
        <f t="shared" si="189"/>
        <v/>
      </c>
      <c r="K1410" s="24"/>
      <c r="M1410" s="11" t="b">
        <f t="shared" si="190"/>
        <v>0</v>
      </c>
      <c r="N1410" s="9" t="str">
        <f t="shared" si="191"/>
        <v/>
      </c>
      <c r="O1410" s="9" t="str">
        <f t="shared" si="192"/>
        <v/>
      </c>
      <c r="P1410" s="9" t="str">
        <f t="shared" si="193"/>
        <v/>
      </c>
      <c r="R1410" s="9">
        <v>1402</v>
      </c>
      <c r="T1410" s="9" t="str">
        <f t="shared" si="194"/>
        <v/>
      </c>
      <c r="V1410" s="9" t="str">
        <f t="shared" si="195"/>
        <v/>
      </c>
      <c r="X1410" s="9" t="str">
        <f>IF(COUNTIF('Required Materials'!$BE$4:$CH$43, $B1410)&gt;0, $B1410, "")</f>
        <v/>
      </c>
      <c r="Y1410" s="9" t="str">
        <f t="shared" si="196"/>
        <v/>
      </c>
      <c r="Z1410" s="9" t="str">
        <f t="shared" si="197"/>
        <v/>
      </c>
    </row>
    <row r="1411" spans="1:26" x14ac:dyDescent="0.25">
      <c r="A1411" s="24"/>
      <c r="B1411" s="135"/>
      <c r="C1411" s="136"/>
      <c r="D1411" s="137"/>
      <c r="E1411" s="138"/>
      <c r="F1411" s="139"/>
      <c r="G1411" s="140"/>
      <c r="H1411" s="141"/>
      <c r="I1411" s="118"/>
      <c r="J1411" s="150" t="str">
        <f t="shared" si="189"/>
        <v/>
      </c>
      <c r="K1411" s="24"/>
      <c r="M1411" s="11" t="b">
        <f t="shared" si="190"/>
        <v>0</v>
      </c>
      <c r="N1411" s="9" t="str">
        <f t="shared" si="191"/>
        <v/>
      </c>
      <c r="O1411" s="9" t="str">
        <f t="shared" si="192"/>
        <v/>
      </c>
      <c r="P1411" s="9" t="str">
        <f t="shared" si="193"/>
        <v/>
      </c>
      <c r="R1411" s="9">
        <v>1403</v>
      </c>
      <c r="T1411" s="9" t="str">
        <f t="shared" si="194"/>
        <v/>
      </c>
      <c r="V1411" s="9" t="str">
        <f t="shared" si="195"/>
        <v/>
      </c>
      <c r="X1411" s="9" t="str">
        <f>IF(COUNTIF('Required Materials'!$BE$4:$CH$43, $B1411)&gt;0, $B1411, "")</f>
        <v/>
      </c>
      <c r="Y1411" s="9" t="str">
        <f t="shared" si="196"/>
        <v/>
      </c>
      <c r="Z1411" s="9" t="str">
        <f t="shared" si="197"/>
        <v/>
      </c>
    </row>
    <row r="1412" spans="1:26" x14ac:dyDescent="0.25">
      <c r="A1412" s="24"/>
      <c r="B1412" s="135"/>
      <c r="C1412" s="136"/>
      <c r="D1412" s="137"/>
      <c r="E1412" s="138"/>
      <c r="F1412" s="139"/>
      <c r="G1412" s="140"/>
      <c r="H1412" s="141"/>
      <c r="I1412" s="118"/>
      <c r="J1412" s="150" t="str">
        <f t="shared" si="189"/>
        <v/>
      </c>
      <c r="K1412" s="24"/>
      <c r="M1412" s="11" t="b">
        <f t="shared" si="190"/>
        <v>0</v>
      </c>
      <c r="N1412" s="9" t="str">
        <f t="shared" si="191"/>
        <v/>
      </c>
      <c r="O1412" s="9" t="str">
        <f t="shared" si="192"/>
        <v/>
      </c>
      <c r="P1412" s="9" t="str">
        <f t="shared" si="193"/>
        <v/>
      </c>
      <c r="R1412" s="9">
        <v>1404</v>
      </c>
      <c r="T1412" s="9" t="str">
        <f t="shared" si="194"/>
        <v/>
      </c>
      <c r="V1412" s="9" t="str">
        <f t="shared" si="195"/>
        <v/>
      </c>
      <c r="X1412" s="9" t="str">
        <f>IF(COUNTIF('Required Materials'!$BE$4:$CH$43, $B1412)&gt;0, $B1412, "")</f>
        <v/>
      </c>
      <c r="Y1412" s="9" t="str">
        <f t="shared" si="196"/>
        <v/>
      </c>
      <c r="Z1412" s="9" t="str">
        <f t="shared" si="197"/>
        <v/>
      </c>
    </row>
    <row r="1413" spans="1:26" x14ac:dyDescent="0.25">
      <c r="A1413" s="24"/>
      <c r="B1413" s="135"/>
      <c r="C1413" s="136"/>
      <c r="D1413" s="137"/>
      <c r="E1413" s="138"/>
      <c r="F1413" s="139"/>
      <c r="G1413" s="140"/>
      <c r="H1413" s="141"/>
      <c r="I1413" s="118"/>
      <c r="J1413" s="150" t="str">
        <f t="shared" si="189"/>
        <v/>
      </c>
      <c r="K1413" s="24"/>
      <c r="M1413" s="11" t="b">
        <f t="shared" si="190"/>
        <v>0</v>
      </c>
      <c r="N1413" s="9" t="str">
        <f t="shared" si="191"/>
        <v/>
      </c>
      <c r="O1413" s="9" t="str">
        <f t="shared" si="192"/>
        <v/>
      </c>
      <c r="P1413" s="9" t="str">
        <f t="shared" si="193"/>
        <v/>
      </c>
      <c r="R1413" s="9">
        <v>1405</v>
      </c>
      <c r="T1413" s="9" t="str">
        <f t="shared" si="194"/>
        <v/>
      </c>
      <c r="V1413" s="9" t="str">
        <f t="shared" si="195"/>
        <v/>
      </c>
      <c r="X1413" s="9" t="str">
        <f>IF(COUNTIF('Required Materials'!$BE$4:$CH$43, $B1413)&gt;0, $B1413, "")</f>
        <v/>
      </c>
      <c r="Y1413" s="9" t="str">
        <f t="shared" si="196"/>
        <v/>
      </c>
      <c r="Z1413" s="9" t="str">
        <f t="shared" si="197"/>
        <v/>
      </c>
    </row>
    <row r="1414" spans="1:26" x14ac:dyDescent="0.25">
      <c r="A1414" s="24"/>
      <c r="B1414" s="135"/>
      <c r="C1414" s="136"/>
      <c r="D1414" s="137"/>
      <c r="E1414" s="138"/>
      <c r="F1414" s="139"/>
      <c r="G1414" s="140"/>
      <c r="H1414" s="141"/>
      <c r="I1414" s="118"/>
      <c r="J1414" s="150" t="str">
        <f t="shared" si="189"/>
        <v/>
      </c>
      <c r="K1414" s="24"/>
      <c r="M1414" s="11" t="b">
        <f t="shared" si="190"/>
        <v>0</v>
      </c>
      <c r="N1414" s="9" t="str">
        <f t="shared" si="191"/>
        <v/>
      </c>
      <c r="O1414" s="9" t="str">
        <f t="shared" si="192"/>
        <v/>
      </c>
      <c r="P1414" s="9" t="str">
        <f t="shared" si="193"/>
        <v/>
      </c>
      <c r="R1414" s="9">
        <v>1406</v>
      </c>
      <c r="T1414" s="9" t="str">
        <f t="shared" si="194"/>
        <v/>
      </c>
      <c r="V1414" s="9" t="str">
        <f t="shared" si="195"/>
        <v/>
      </c>
      <c r="X1414" s="9" t="str">
        <f>IF(COUNTIF('Required Materials'!$BE$4:$CH$43, $B1414)&gt;0, $B1414, "")</f>
        <v/>
      </c>
      <c r="Y1414" s="9" t="str">
        <f t="shared" si="196"/>
        <v/>
      </c>
      <c r="Z1414" s="9" t="str">
        <f t="shared" si="197"/>
        <v/>
      </c>
    </row>
    <row r="1415" spans="1:26" x14ac:dyDescent="0.25">
      <c r="A1415" s="24"/>
      <c r="B1415" s="135"/>
      <c r="C1415" s="136"/>
      <c r="D1415" s="137"/>
      <c r="E1415" s="138"/>
      <c r="F1415" s="139"/>
      <c r="G1415" s="140"/>
      <c r="H1415" s="141"/>
      <c r="I1415" s="118"/>
      <c r="J1415" s="150" t="str">
        <f t="shared" si="189"/>
        <v/>
      </c>
      <c r="K1415" s="24"/>
      <c r="M1415" s="11" t="b">
        <f t="shared" si="190"/>
        <v>0</v>
      </c>
      <c r="N1415" s="9" t="str">
        <f t="shared" si="191"/>
        <v/>
      </c>
      <c r="O1415" s="9" t="str">
        <f t="shared" si="192"/>
        <v/>
      </c>
      <c r="P1415" s="9" t="str">
        <f t="shared" si="193"/>
        <v/>
      </c>
      <c r="R1415" s="9">
        <v>1407</v>
      </c>
      <c r="T1415" s="9" t="str">
        <f t="shared" si="194"/>
        <v/>
      </c>
      <c r="V1415" s="9" t="str">
        <f t="shared" si="195"/>
        <v/>
      </c>
      <c r="X1415" s="9" t="str">
        <f>IF(COUNTIF('Required Materials'!$BE$4:$CH$43, $B1415)&gt;0, $B1415, "")</f>
        <v/>
      </c>
      <c r="Y1415" s="9" t="str">
        <f t="shared" si="196"/>
        <v/>
      </c>
      <c r="Z1415" s="9" t="str">
        <f t="shared" si="197"/>
        <v/>
      </c>
    </row>
    <row r="1416" spans="1:26" x14ac:dyDescent="0.25">
      <c r="A1416" s="24"/>
      <c r="B1416" s="135"/>
      <c r="C1416" s="136"/>
      <c r="D1416" s="137"/>
      <c r="E1416" s="138"/>
      <c r="F1416" s="139"/>
      <c r="G1416" s="140"/>
      <c r="H1416" s="141"/>
      <c r="I1416" s="118"/>
      <c r="J1416" s="150" t="str">
        <f t="shared" si="189"/>
        <v/>
      </c>
      <c r="K1416" s="24"/>
      <c r="M1416" s="11" t="b">
        <f t="shared" si="190"/>
        <v>0</v>
      </c>
      <c r="N1416" s="9" t="str">
        <f t="shared" si="191"/>
        <v/>
      </c>
      <c r="O1416" s="9" t="str">
        <f t="shared" si="192"/>
        <v/>
      </c>
      <c r="P1416" s="9" t="str">
        <f t="shared" si="193"/>
        <v/>
      </c>
      <c r="R1416" s="9">
        <v>1408</v>
      </c>
      <c r="T1416" s="9" t="str">
        <f t="shared" si="194"/>
        <v/>
      </c>
      <c r="V1416" s="9" t="str">
        <f t="shared" si="195"/>
        <v/>
      </c>
      <c r="X1416" s="9" t="str">
        <f>IF(COUNTIF('Required Materials'!$BE$4:$CH$43, $B1416)&gt;0, $B1416, "")</f>
        <v/>
      </c>
      <c r="Y1416" s="9" t="str">
        <f t="shared" si="196"/>
        <v/>
      </c>
      <c r="Z1416" s="9" t="str">
        <f t="shared" si="197"/>
        <v/>
      </c>
    </row>
    <row r="1417" spans="1:26" x14ac:dyDescent="0.25">
      <c r="A1417" s="24"/>
      <c r="B1417" s="135"/>
      <c r="C1417" s="136"/>
      <c r="D1417" s="137"/>
      <c r="E1417" s="138"/>
      <c r="F1417" s="139"/>
      <c r="G1417" s="140"/>
      <c r="H1417" s="141"/>
      <c r="I1417" s="118"/>
      <c r="J1417" s="150" t="str">
        <f t="shared" ref="J1417:J1480" si="198">IF(COUNTIF($B$9:$B$2508, B1417)&gt;1, $M$2, IF(M1417=TRUE, $M$3, ""))</f>
        <v/>
      </c>
      <c r="K1417" s="24"/>
      <c r="M1417" s="11" t="b">
        <f t="shared" si="190"/>
        <v>0</v>
      </c>
      <c r="N1417" s="9" t="str">
        <f t="shared" si="191"/>
        <v/>
      </c>
      <c r="O1417" s="9" t="str">
        <f t="shared" si="192"/>
        <v/>
      </c>
      <c r="P1417" s="9" t="str">
        <f t="shared" si="193"/>
        <v/>
      </c>
      <c r="R1417" s="9">
        <v>1409</v>
      </c>
      <c r="T1417" s="9" t="str">
        <f t="shared" si="194"/>
        <v/>
      </c>
      <c r="V1417" s="9" t="str">
        <f t="shared" si="195"/>
        <v/>
      </c>
      <c r="X1417" s="9" t="str">
        <f>IF(COUNTIF('Required Materials'!$BE$4:$CH$43, $B1417)&gt;0, $B1417, "")</f>
        <v/>
      </c>
      <c r="Y1417" s="9" t="str">
        <f t="shared" si="196"/>
        <v/>
      </c>
      <c r="Z1417" s="9" t="str">
        <f t="shared" si="197"/>
        <v/>
      </c>
    </row>
    <row r="1418" spans="1:26" x14ac:dyDescent="0.25">
      <c r="A1418" s="24"/>
      <c r="B1418" s="135"/>
      <c r="C1418" s="136"/>
      <c r="D1418" s="137"/>
      <c r="E1418" s="138"/>
      <c r="F1418" s="139"/>
      <c r="G1418" s="140"/>
      <c r="H1418" s="141"/>
      <c r="I1418" s="118"/>
      <c r="J1418" s="150" t="str">
        <f t="shared" si="198"/>
        <v/>
      </c>
      <c r="K1418" s="24"/>
      <c r="M1418" s="11" t="b">
        <f t="shared" ref="M1418:M1481" si="199">IF(AND(COUNTIF(C1418:H1418, "")&lt;6, B1418=""), TRUE, FALSE)</f>
        <v>0</v>
      </c>
      <c r="N1418" s="9" t="str">
        <f t="shared" ref="N1418:N1481" si="200">IF(B1418="", "", COUNTIF($O$9:$O$2508, "&lt;"&amp;O1418))</f>
        <v/>
      </c>
      <c r="O1418" s="9" t="str">
        <f t="shared" ref="O1418:O1481" si="201">IF(B1418="", "", IF(ISNUMBER(B1418)=TRUE, CONCATENATE("A", B1418), B1418))</f>
        <v/>
      </c>
      <c r="P1418" s="9" t="str">
        <f t="shared" ref="P1418:P1481" si="202">IF(N1418="", "", RANK(N1418, $N$9:$N$2508, 1))</f>
        <v/>
      </c>
      <c r="R1418" s="9">
        <v>1410</v>
      </c>
      <c r="T1418" s="9" t="str">
        <f t="shared" ref="T1418:T1481" si="203">IF(P1418="", "", IFERROR(INDEX($B$9:$B$2508, MATCH(R1418, $P$9:$P$2508, 0)), ""))</f>
        <v/>
      </c>
      <c r="V1418" s="9" t="str">
        <f t="shared" ref="V1418:V1481" si="204">IF(B1418="", "", IF(D1418=$M$5, "A", "P"))</f>
        <v/>
      </c>
      <c r="X1418" s="9" t="str">
        <f>IF(COUNTIF('Required Materials'!$BE$4:$CH$43, $B1418)&gt;0, $B1418, "")</f>
        <v/>
      </c>
      <c r="Y1418" s="9" t="str">
        <f t="shared" ref="Y1418:Y1481" si="205">IF(X1418="", "", IFERROR(INDEX($R$9:$R$2508, MATCH(X1418, $T$9:$T$2508, 0)), ""))</f>
        <v/>
      </c>
      <c r="Z1418" s="9" t="str">
        <f t="shared" ref="Z1418:Z1481" si="206">IF(Y1418="", "", RANK($Y1418, $Y$9:$Y$2508, 1))</f>
        <v/>
      </c>
    </row>
    <row r="1419" spans="1:26" x14ac:dyDescent="0.25">
      <c r="A1419" s="24"/>
      <c r="B1419" s="135"/>
      <c r="C1419" s="136"/>
      <c r="D1419" s="137"/>
      <c r="E1419" s="138"/>
      <c r="F1419" s="139"/>
      <c r="G1419" s="140"/>
      <c r="H1419" s="141"/>
      <c r="I1419" s="118"/>
      <c r="J1419" s="150" t="str">
        <f t="shared" si="198"/>
        <v/>
      </c>
      <c r="K1419" s="24"/>
      <c r="M1419" s="11" t="b">
        <f t="shared" si="199"/>
        <v>0</v>
      </c>
      <c r="N1419" s="9" t="str">
        <f t="shared" si="200"/>
        <v/>
      </c>
      <c r="O1419" s="9" t="str">
        <f t="shared" si="201"/>
        <v/>
      </c>
      <c r="P1419" s="9" t="str">
        <f t="shared" si="202"/>
        <v/>
      </c>
      <c r="R1419" s="9">
        <v>1411</v>
      </c>
      <c r="T1419" s="9" t="str">
        <f t="shared" si="203"/>
        <v/>
      </c>
      <c r="V1419" s="9" t="str">
        <f t="shared" si="204"/>
        <v/>
      </c>
      <c r="X1419" s="9" t="str">
        <f>IF(COUNTIF('Required Materials'!$BE$4:$CH$43, $B1419)&gt;0, $B1419, "")</f>
        <v/>
      </c>
      <c r="Y1419" s="9" t="str">
        <f t="shared" si="205"/>
        <v/>
      </c>
      <c r="Z1419" s="9" t="str">
        <f t="shared" si="206"/>
        <v/>
      </c>
    </row>
    <row r="1420" spans="1:26" x14ac:dyDescent="0.25">
      <c r="A1420" s="24"/>
      <c r="B1420" s="135"/>
      <c r="C1420" s="136"/>
      <c r="D1420" s="137"/>
      <c r="E1420" s="138"/>
      <c r="F1420" s="139"/>
      <c r="G1420" s="140"/>
      <c r="H1420" s="141"/>
      <c r="I1420" s="118"/>
      <c r="J1420" s="150" t="str">
        <f t="shared" si="198"/>
        <v/>
      </c>
      <c r="K1420" s="24"/>
      <c r="M1420" s="11" t="b">
        <f t="shared" si="199"/>
        <v>0</v>
      </c>
      <c r="N1420" s="9" t="str">
        <f t="shared" si="200"/>
        <v/>
      </c>
      <c r="O1420" s="9" t="str">
        <f t="shared" si="201"/>
        <v/>
      </c>
      <c r="P1420" s="9" t="str">
        <f t="shared" si="202"/>
        <v/>
      </c>
      <c r="R1420" s="9">
        <v>1412</v>
      </c>
      <c r="T1420" s="9" t="str">
        <f t="shared" si="203"/>
        <v/>
      </c>
      <c r="V1420" s="9" t="str">
        <f t="shared" si="204"/>
        <v/>
      </c>
      <c r="X1420" s="9" t="str">
        <f>IF(COUNTIF('Required Materials'!$BE$4:$CH$43, $B1420)&gt;0, $B1420, "")</f>
        <v/>
      </c>
      <c r="Y1420" s="9" t="str">
        <f t="shared" si="205"/>
        <v/>
      </c>
      <c r="Z1420" s="9" t="str">
        <f t="shared" si="206"/>
        <v/>
      </c>
    </row>
    <row r="1421" spans="1:26" x14ac:dyDescent="0.25">
      <c r="A1421" s="24"/>
      <c r="B1421" s="135"/>
      <c r="C1421" s="136"/>
      <c r="D1421" s="137"/>
      <c r="E1421" s="138"/>
      <c r="F1421" s="139"/>
      <c r="G1421" s="140"/>
      <c r="H1421" s="141"/>
      <c r="I1421" s="118"/>
      <c r="J1421" s="150" t="str">
        <f t="shared" si="198"/>
        <v/>
      </c>
      <c r="K1421" s="24"/>
      <c r="M1421" s="11" t="b">
        <f t="shared" si="199"/>
        <v>0</v>
      </c>
      <c r="N1421" s="9" t="str">
        <f t="shared" si="200"/>
        <v/>
      </c>
      <c r="O1421" s="9" t="str">
        <f t="shared" si="201"/>
        <v/>
      </c>
      <c r="P1421" s="9" t="str">
        <f t="shared" si="202"/>
        <v/>
      </c>
      <c r="R1421" s="9">
        <v>1413</v>
      </c>
      <c r="T1421" s="9" t="str">
        <f t="shared" si="203"/>
        <v/>
      </c>
      <c r="V1421" s="9" t="str">
        <f t="shared" si="204"/>
        <v/>
      </c>
      <c r="X1421" s="9" t="str">
        <f>IF(COUNTIF('Required Materials'!$BE$4:$CH$43, $B1421)&gt;0, $B1421, "")</f>
        <v/>
      </c>
      <c r="Y1421" s="9" t="str">
        <f t="shared" si="205"/>
        <v/>
      </c>
      <c r="Z1421" s="9" t="str">
        <f t="shared" si="206"/>
        <v/>
      </c>
    </row>
    <row r="1422" spans="1:26" x14ac:dyDescent="0.25">
      <c r="A1422" s="24"/>
      <c r="B1422" s="135"/>
      <c r="C1422" s="136"/>
      <c r="D1422" s="137"/>
      <c r="E1422" s="138"/>
      <c r="F1422" s="139"/>
      <c r="G1422" s="140"/>
      <c r="H1422" s="141"/>
      <c r="I1422" s="118"/>
      <c r="J1422" s="150" t="str">
        <f t="shared" si="198"/>
        <v/>
      </c>
      <c r="K1422" s="24"/>
      <c r="M1422" s="11" t="b">
        <f t="shared" si="199"/>
        <v>0</v>
      </c>
      <c r="N1422" s="9" t="str">
        <f t="shared" si="200"/>
        <v/>
      </c>
      <c r="O1422" s="9" t="str">
        <f t="shared" si="201"/>
        <v/>
      </c>
      <c r="P1422" s="9" t="str">
        <f t="shared" si="202"/>
        <v/>
      </c>
      <c r="R1422" s="9">
        <v>1414</v>
      </c>
      <c r="T1422" s="9" t="str">
        <f t="shared" si="203"/>
        <v/>
      </c>
      <c r="V1422" s="9" t="str">
        <f t="shared" si="204"/>
        <v/>
      </c>
      <c r="X1422" s="9" t="str">
        <f>IF(COUNTIF('Required Materials'!$BE$4:$CH$43, $B1422)&gt;0, $B1422, "")</f>
        <v/>
      </c>
      <c r="Y1422" s="9" t="str">
        <f t="shared" si="205"/>
        <v/>
      </c>
      <c r="Z1422" s="9" t="str">
        <f t="shared" si="206"/>
        <v/>
      </c>
    </row>
    <row r="1423" spans="1:26" x14ac:dyDescent="0.25">
      <c r="A1423" s="24"/>
      <c r="B1423" s="135"/>
      <c r="C1423" s="136"/>
      <c r="D1423" s="137"/>
      <c r="E1423" s="138"/>
      <c r="F1423" s="139"/>
      <c r="G1423" s="140"/>
      <c r="H1423" s="141"/>
      <c r="I1423" s="118"/>
      <c r="J1423" s="150" t="str">
        <f t="shared" si="198"/>
        <v/>
      </c>
      <c r="K1423" s="24"/>
      <c r="M1423" s="11" t="b">
        <f t="shared" si="199"/>
        <v>0</v>
      </c>
      <c r="N1423" s="9" t="str">
        <f t="shared" si="200"/>
        <v/>
      </c>
      <c r="O1423" s="9" t="str">
        <f t="shared" si="201"/>
        <v/>
      </c>
      <c r="P1423" s="9" t="str">
        <f t="shared" si="202"/>
        <v/>
      </c>
      <c r="R1423" s="9">
        <v>1415</v>
      </c>
      <c r="T1423" s="9" t="str">
        <f t="shared" si="203"/>
        <v/>
      </c>
      <c r="V1423" s="9" t="str">
        <f t="shared" si="204"/>
        <v/>
      </c>
      <c r="X1423" s="9" t="str">
        <f>IF(COUNTIF('Required Materials'!$BE$4:$CH$43, $B1423)&gt;0, $B1423, "")</f>
        <v/>
      </c>
      <c r="Y1423" s="9" t="str">
        <f t="shared" si="205"/>
        <v/>
      </c>
      <c r="Z1423" s="9" t="str">
        <f t="shared" si="206"/>
        <v/>
      </c>
    </row>
    <row r="1424" spans="1:26" x14ac:dyDescent="0.25">
      <c r="A1424" s="24"/>
      <c r="B1424" s="135"/>
      <c r="C1424" s="136"/>
      <c r="D1424" s="137"/>
      <c r="E1424" s="138"/>
      <c r="F1424" s="139"/>
      <c r="G1424" s="140"/>
      <c r="H1424" s="141"/>
      <c r="I1424" s="118"/>
      <c r="J1424" s="150" t="str">
        <f t="shared" si="198"/>
        <v/>
      </c>
      <c r="K1424" s="24"/>
      <c r="M1424" s="11" t="b">
        <f t="shared" si="199"/>
        <v>0</v>
      </c>
      <c r="N1424" s="9" t="str">
        <f t="shared" si="200"/>
        <v/>
      </c>
      <c r="O1424" s="9" t="str">
        <f t="shared" si="201"/>
        <v/>
      </c>
      <c r="P1424" s="9" t="str">
        <f t="shared" si="202"/>
        <v/>
      </c>
      <c r="R1424" s="9">
        <v>1416</v>
      </c>
      <c r="T1424" s="9" t="str">
        <f t="shared" si="203"/>
        <v/>
      </c>
      <c r="V1424" s="9" t="str">
        <f t="shared" si="204"/>
        <v/>
      </c>
      <c r="X1424" s="9" t="str">
        <f>IF(COUNTIF('Required Materials'!$BE$4:$CH$43, $B1424)&gt;0, $B1424, "")</f>
        <v/>
      </c>
      <c r="Y1424" s="9" t="str">
        <f t="shared" si="205"/>
        <v/>
      </c>
      <c r="Z1424" s="9" t="str">
        <f t="shared" si="206"/>
        <v/>
      </c>
    </row>
    <row r="1425" spans="1:26" x14ac:dyDescent="0.25">
      <c r="A1425" s="24"/>
      <c r="B1425" s="135"/>
      <c r="C1425" s="136"/>
      <c r="D1425" s="137"/>
      <c r="E1425" s="138"/>
      <c r="F1425" s="139"/>
      <c r="G1425" s="140"/>
      <c r="H1425" s="141"/>
      <c r="I1425" s="118"/>
      <c r="J1425" s="150" t="str">
        <f t="shared" si="198"/>
        <v/>
      </c>
      <c r="K1425" s="24"/>
      <c r="M1425" s="11" t="b">
        <f t="shared" si="199"/>
        <v>0</v>
      </c>
      <c r="N1425" s="9" t="str">
        <f t="shared" si="200"/>
        <v/>
      </c>
      <c r="O1425" s="9" t="str">
        <f t="shared" si="201"/>
        <v/>
      </c>
      <c r="P1425" s="9" t="str">
        <f t="shared" si="202"/>
        <v/>
      </c>
      <c r="R1425" s="9">
        <v>1417</v>
      </c>
      <c r="T1425" s="9" t="str">
        <f t="shared" si="203"/>
        <v/>
      </c>
      <c r="V1425" s="9" t="str">
        <f t="shared" si="204"/>
        <v/>
      </c>
      <c r="X1425" s="9" t="str">
        <f>IF(COUNTIF('Required Materials'!$BE$4:$CH$43, $B1425)&gt;0, $B1425, "")</f>
        <v/>
      </c>
      <c r="Y1425" s="9" t="str">
        <f t="shared" si="205"/>
        <v/>
      </c>
      <c r="Z1425" s="9" t="str">
        <f t="shared" si="206"/>
        <v/>
      </c>
    </row>
    <row r="1426" spans="1:26" x14ac:dyDescent="0.25">
      <c r="A1426" s="24"/>
      <c r="B1426" s="135"/>
      <c r="C1426" s="136"/>
      <c r="D1426" s="137"/>
      <c r="E1426" s="138"/>
      <c r="F1426" s="139"/>
      <c r="G1426" s="140"/>
      <c r="H1426" s="141"/>
      <c r="I1426" s="118"/>
      <c r="J1426" s="150" t="str">
        <f t="shared" si="198"/>
        <v/>
      </c>
      <c r="K1426" s="24"/>
      <c r="M1426" s="11" t="b">
        <f t="shared" si="199"/>
        <v>0</v>
      </c>
      <c r="N1426" s="9" t="str">
        <f t="shared" si="200"/>
        <v/>
      </c>
      <c r="O1426" s="9" t="str">
        <f t="shared" si="201"/>
        <v/>
      </c>
      <c r="P1426" s="9" t="str">
        <f t="shared" si="202"/>
        <v/>
      </c>
      <c r="R1426" s="9">
        <v>1418</v>
      </c>
      <c r="T1426" s="9" t="str">
        <f t="shared" si="203"/>
        <v/>
      </c>
      <c r="V1426" s="9" t="str">
        <f t="shared" si="204"/>
        <v/>
      </c>
      <c r="X1426" s="9" t="str">
        <f>IF(COUNTIF('Required Materials'!$BE$4:$CH$43, $B1426)&gt;0, $B1426, "")</f>
        <v/>
      </c>
      <c r="Y1426" s="9" t="str">
        <f t="shared" si="205"/>
        <v/>
      </c>
      <c r="Z1426" s="9" t="str">
        <f t="shared" si="206"/>
        <v/>
      </c>
    </row>
    <row r="1427" spans="1:26" x14ac:dyDescent="0.25">
      <c r="A1427" s="24"/>
      <c r="B1427" s="135"/>
      <c r="C1427" s="136"/>
      <c r="D1427" s="137"/>
      <c r="E1427" s="138"/>
      <c r="F1427" s="139"/>
      <c r="G1427" s="140"/>
      <c r="H1427" s="141"/>
      <c r="I1427" s="118"/>
      <c r="J1427" s="150" t="str">
        <f t="shared" si="198"/>
        <v/>
      </c>
      <c r="K1427" s="24"/>
      <c r="M1427" s="11" t="b">
        <f t="shared" si="199"/>
        <v>0</v>
      </c>
      <c r="N1427" s="9" t="str">
        <f t="shared" si="200"/>
        <v/>
      </c>
      <c r="O1427" s="9" t="str">
        <f t="shared" si="201"/>
        <v/>
      </c>
      <c r="P1427" s="9" t="str">
        <f t="shared" si="202"/>
        <v/>
      </c>
      <c r="R1427" s="9">
        <v>1419</v>
      </c>
      <c r="T1427" s="9" t="str">
        <f t="shared" si="203"/>
        <v/>
      </c>
      <c r="V1427" s="9" t="str">
        <f t="shared" si="204"/>
        <v/>
      </c>
      <c r="X1427" s="9" t="str">
        <f>IF(COUNTIF('Required Materials'!$BE$4:$CH$43, $B1427)&gt;0, $B1427, "")</f>
        <v/>
      </c>
      <c r="Y1427" s="9" t="str">
        <f t="shared" si="205"/>
        <v/>
      </c>
      <c r="Z1427" s="9" t="str">
        <f t="shared" si="206"/>
        <v/>
      </c>
    </row>
    <row r="1428" spans="1:26" x14ac:dyDescent="0.25">
      <c r="A1428" s="24"/>
      <c r="B1428" s="135"/>
      <c r="C1428" s="136"/>
      <c r="D1428" s="137"/>
      <c r="E1428" s="138"/>
      <c r="F1428" s="139"/>
      <c r="G1428" s="140"/>
      <c r="H1428" s="141"/>
      <c r="I1428" s="118"/>
      <c r="J1428" s="150" t="str">
        <f t="shared" si="198"/>
        <v/>
      </c>
      <c r="K1428" s="24"/>
      <c r="M1428" s="11" t="b">
        <f t="shared" si="199"/>
        <v>0</v>
      </c>
      <c r="N1428" s="9" t="str">
        <f t="shared" si="200"/>
        <v/>
      </c>
      <c r="O1428" s="9" t="str">
        <f t="shared" si="201"/>
        <v/>
      </c>
      <c r="P1428" s="9" t="str">
        <f t="shared" si="202"/>
        <v/>
      </c>
      <c r="R1428" s="9">
        <v>1420</v>
      </c>
      <c r="T1428" s="9" t="str">
        <f t="shared" si="203"/>
        <v/>
      </c>
      <c r="V1428" s="9" t="str">
        <f t="shared" si="204"/>
        <v/>
      </c>
      <c r="X1428" s="9" t="str">
        <f>IF(COUNTIF('Required Materials'!$BE$4:$CH$43, $B1428)&gt;0, $B1428, "")</f>
        <v/>
      </c>
      <c r="Y1428" s="9" t="str">
        <f t="shared" si="205"/>
        <v/>
      </c>
      <c r="Z1428" s="9" t="str">
        <f t="shared" si="206"/>
        <v/>
      </c>
    </row>
    <row r="1429" spans="1:26" x14ac:dyDescent="0.25">
      <c r="A1429" s="24"/>
      <c r="B1429" s="135"/>
      <c r="C1429" s="136"/>
      <c r="D1429" s="137"/>
      <c r="E1429" s="138"/>
      <c r="F1429" s="139"/>
      <c r="G1429" s="140"/>
      <c r="H1429" s="141"/>
      <c r="I1429" s="118"/>
      <c r="J1429" s="150" t="str">
        <f t="shared" si="198"/>
        <v/>
      </c>
      <c r="K1429" s="24"/>
      <c r="M1429" s="11" t="b">
        <f t="shared" si="199"/>
        <v>0</v>
      </c>
      <c r="N1429" s="9" t="str">
        <f t="shared" si="200"/>
        <v/>
      </c>
      <c r="O1429" s="9" t="str">
        <f t="shared" si="201"/>
        <v/>
      </c>
      <c r="P1429" s="9" t="str">
        <f t="shared" si="202"/>
        <v/>
      </c>
      <c r="R1429" s="9">
        <v>1421</v>
      </c>
      <c r="T1429" s="9" t="str">
        <f t="shared" si="203"/>
        <v/>
      </c>
      <c r="V1429" s="9" t="str">
        <f t="shared" si="204"/>
        <v/>
      </c>
      <c r="X1429" s="9" t="str">
        <f>IF(COUNTIF('Required Materials'!$BE$4:$CH$43, $B1429)&gt;0, $B1429, "")</f>
        <v/>
      </c>
      <c r="Y1429" s="9" t="str">
        <f t="shared" si="205"/>
        <v/>
      </c>
      <c r="Z1429" s="9" t="str">
        <f t="shared" si="206"/>
        <v/>
      </c>
    </row>
    <row r="1430" spans="1:26" x14ac:dyDescent="0.25">
      <c r="A1430" s="24"/>
      <c r="B1430" s="135"/>
      <c r="C1430" s="136"/>
      <c r="D1430" s="137"/>
      <c r="E1430" s="138"/>
      <c r="F1430" s="139"/>
      <c r="G1430" s="140"/>
      <c r="H1430" s="141"/>
      <c r="I1430" s="118"/>
      <c r="J1430" s="150" t="str">
        <f t="shared" si="198"/>
        <v/>
      </c>
      <c r="K1430" s="24"/>
      <c r="M1430" s="11" t="b">
        <f t="shared" si="199"/>
        <v>0</v>
      </c>
      <c r="N1430" s="9" t="str">
        <f t="shared" si="200"/>
        <v/>
      </c>
      <c r="O1430" s="9" t="str">
        <f t="shared" si="201"/>
        <v/>
      </c>
      <c r="P1430" s="9" t="str">
        <f t="shared" si="202"/>
        <v/>
      </c>
      <c r="R1430" s="9">
        <v>1422</v>
      </c>
      <c r="T1430" s="9" t="str">
        <f t="shared" si="203"/>
        <v/>
      </c>
      <c r="V1430" s="9" t="str">
        <f t="shared" si="204"/>
        <v/>
      </c>
      <c r="X1430" s="9" t="str">
        <f>IF(COUNTIF('Required Materials'!$BE$4:$CH$43, $B1430)&gt;0, $B1430, "")</f>
        <v/>
      </c>
      <c r="Y1430" s="9" t="str">
        <f t="shared" si="205"/>
        <v/>
      </c>
      <c r="Z1430" s="9" t="str">
        <f t="shared" si="206"/>
        <v/>
      </c>
    </row>
    <row r="1431" spans="1:26" x14ac:dyDescent="0.25">
      <c r="A1431" s="24"/>
      <c r="B1431" s="135"/>
      <c r="C1431" s="136"/>
      <c r="D1431" s="137"/>
      <c r="E1431" s="138"/>
      <c r="F1431" s="139"/>
      <c r="G1431" s="140"/>
      <c r="H1431" s="141"/>
      <c r="I1431" s="118"/>
      <c r="J1431" s="150" t="str">
        <f t="shared" si="198"/>
        <v/>
      </c>
      <c r="K1431" s="24"/>
      <c r="M1431" s="11" t="b">
        <f t="shared" si="199"/>
        <v>0</v>
      </c>
      <c r="N1431" s="9" t="str">
        <f t="shared" si="200"/>
        <v/>
      </c>
      <c r="O1431" s="9" t="str">
        <f t="shared" si="201"/>
        <v/>
      </c>
      <c r="P1431" s="9" t="str">
        <f t="shared" si="202"/>
        <v/>
      </c>
      <c r="R1431" s="9">
        <v>1423</v>
      </c>
      <c r="T1431" s="9" t="str">
        <f t="shared" si="203"/>
        <v/>
      </c>
      <c r="V1431" s="9" t="str">
        <f t="shared" si="204"/>
        <v/>
      </c>
      <c r="X1431" s="9" t="str">
        <f>IF(COUNTIF('Required Materials'!$BE$4:$CH$43, $B1431)&gt;0, $B1431, "")</f>
        <v/>
      </c>
      <c r="Y1431" s="9" t="str">
        <f t="shared" si="205"/>
        <v/>
      </c>
      <c r="Z1431" s="9" t="str">
        <f t="shared" si="206"/>
        <v/>
      </c>
    </row>
    <row r="1432" spans="1:26" x14ac:dyDescent="0.25">
      <c r="A1432" s="24"/>
      <c r="B1432" s="135"/>
      <c r="C1432" s="136"/>
      <c r="D1432" s="137"/>
      <c r="E1432" s="138"/>
      <c r="F1432" s="139"/>
      <c r="G1432" s="140"/>
      <c r="H1432" s="141"/>
      <c r="I1432" s="118"/>
      <c r="J1432" s="150" t="str">
        <f t="shared" si="198"/>
        <v/>
      </c>
      <c r="K1432" s="24"/>
      <c r="M1432" s="11" t="b">
        <f t="shared" si="199"/>
        <v>0</v>
      </c>
      <c r="N1432" s="9" t="str">
        <f t="shared" si="200"/>
        <v/>
      </c>
      <c r="O1432" s="9" t="str">
        <f t="shared" si="201"/>
        <v/>
      </c>
      <c r="P1432" s="9" t="str">
        <f t="shared" si="202"/>
        <v/>
      </c>
      <c r="R1432" s="9">
        <v>1424</v>
      </c>
      <c r="T1432" s="9" t="str">
        <f t="shared" si="203"/>
        <v/>
      </c>
      <c r="V1432" s="9" t="str">
        <f t="shared" si="204"/>
        <v/>
      </c>
      <c r="X1432" s="9" t="str">
        <f>IF(COUNTIF('Required Materials'!$BE$4:$CH$43, $B1432)&gt;0, $B1432, "")</f>
        <v/>
      </c>
      <c r="Y1432" s="9" t="str">
        <f t="shared" si="205"/>
        <v/>
      </c>
      <c r="Z1432" s="9" t="str">
        <f t="shared" si="206"/>
        <v/>
      </c>
    </row>
    <row r="1433" spans="1:26" x14ac:dyDescent="0.25">
      <c r="A1433" s="24"/>
      <c r="B1433" s="135"/>
      <c r="C1433" s="136"/>
      <c r="D1433" s="137"/>
      <c r="E1433" s="138"/>
      <c r="F1433" s="139"/>
      <c r="G1433" s="140"/>
      <c r="H1433" s="141"/>
      <c r="I1433" s="118"/>
      <c r="J1433" s="150" t="str">
        <f t="shared" si="198"/>
        <v/>
      </c>
      <c r="K1433" s="24"/>
      <c r="M1433" s="11" t="b">
        <f t="shared" si="199"/>
        <v>0</v>
      </c>
      <c r="N1433" s="9" t="str">
        <f t="shared" si="200"/>
        <v/>
      </c>
      <c r="O1433" s="9" t="str">
        <f t="shared" si="201"/>
        <v/>
      </c>
      <c r="P1433" s="9" t="str">
        <f t="shared" si="202"/>
        <v/>
      </c>
      <c r="R1433" s="9">
        <v>1425</v>
      </c>
      <c r="T1433" s="9" t="str">
        <f t="shared" si="203"/>
        <v/>
      </c>
      <c r="V1433" s="9" t="str">
        <f t="shared" si="204"/>
        <v/>
      </c>
      <c r="X1433" s="9" t="str">
        <f>IF(COUNTIF('Required Materials'!$BE$4:$CH$43, $B1433)&gt;0, $B1433, "")</f>
        <v/>
      </c>
      <c r="Y1433" s="9" t="str">
        <f t="shared" si="205"/>
        <v/>
      </c>
      <c r="Z1433" s="9" t="str">
        <f t="shared" si="206"/>
        <v/>
      </c>
    </row>
    <row r="1434" spans="1:26" x14ac:dyDescent="0.25">
      <c r="A1434" s="24"/>
      <c r="B1434" s="135"/>
      <c r="C1434" s="136"/>
      <c r="D1434" s="137"/>
      <c r="E1434" s="138"/>
      <c r="F1434" s="139"/>
      <c r="G1434" s="140"/>
      <c r="H1434" s="141"/>
      <c r="I1434" s="118"/>
      <c r="J1434" s="150" t="str">
        <f t="shared" si="198"/>
        <v/>
      </c>
      <c r="K1434" s="24"/>
      <c r="M1434" s="11" t="b">
        <f t="shared" si="199"/>
        <v>0</v>
      </c>
      <c r="N1434" s="9" t="str">
        <f t="shared" si="200"/>
        <v/>
      </c>
      <c r="O1434" s="9" t="str">
        <f t="shared" si="201"/>
        <v/>
      </c>
      <c r="P1434" s="9" t="str">
        <f t="shared" si="202"/>
        <v/>
      </c>
      <c r="R1434" s="9">
        <v>1426</v>
      </c>
      <c r="T1434" s="9" t="str">
        <f t="shared" si="203"/>
        <v/>
      </c>
      <c r="V1434" s="9" t="str">
        <f t="shared" si="204"/>
        <v/>
      </c>
      <c r="X1434" s="9" t="str">
        <f>IF(COUNTIF('Required Materials'!$BE$4:$CH$43, $B1434)&gt;0, $B1434, "")</f>
        <v/>
      </c>
      <c r="Y1434" s="9" t="str">
        <f t="shared" si="205"/>
        <v/>
      </c>
      <c r="Z1434" s="9" t="str">
        <f t="shared" si="206"/>
        <v/>
      </c>
    </row>
    <row r="1435" spans="1:26" x14ac:dyDescent="0.25">
      <c r="A1435" s="24"/>
      <c r="B1435" s="135"/>
      <c r="C1435" s="136"/>
      <c r="D1435" s="137"/>
      <c r="E1435" s="138"/>
      <c r="F1435" s="139"/>
      <c r="G1435" s="140"/>
      <c r="H1435" s="141"/>
      <c r="I1435" s="118"/>
      <c r="J1435" s="150" t="str">
        <f t="shared" si="198"/>
        <v/>
      </c>
      <c r="K1435" s="24"/>
      <c r="M1435" s="11" t="b">
        <f t="shared" si="199"/>
        <v>0</v>
      </c>
      <c r="N1435" s="9" t="str">
        <f t="shared" si="200"/>
        <v/>
      </c>
      <c r="O1435" s="9" t="str">
        <f t="shared" si="201"/>
        <v/>
      </c>
      <c r="P1435" s="9" t="str">
        <f t="shared" si="202"/>
        <v/>
      </c>
      <c r="R1435" s="9">
        <v>1427</v>
      </c>
      <c r="T1435" s="9" t="str">
        <f t="shared" si="203"/>
        <v/>
      </c>
      <c r="V1435" s="9" t="str">
        <f t="shared" si="204"/>
        <v/>
      </c>
      <c r="X1435" s="9" t="str">
        <f>IF(COUNTIF('Required Materials'!$BE$4:$CH$43, $B1435)&gt;0, $B1435, "")</f>
        <v/>
      </c>
      <c r="Y1435" s="9" t="str">
        <f t="shared" si="205"/>
        <v/>
      </c>
      <c r="Z1435" s="9" t="str">
        <f t="shared" si="206"/>
        <v/>
      </c>
    </row>
    <row r="1436" spans="1:26" x14ac:dyDescent="0.25">
      <c r="A1436" s="24"/>
      <c r="B1436" s="135"/>
      <c r="C1436" s="136"/>
      <c r="D1436" s="137"/>
      <c r="E1436" s="138"/>
      <c r="F1436" s="139"/>
      <c r="G1436" s="140"/>
      <c r="H1436" s="141"/>
      <c r="I1436" s="118"/>
      <c r="J1436" s="150" t="str">
        <f t="shared" si="198"/>
        <v/>
      </c>
      <c r="K1436" s="24"/>
      <c r="M1436" s="11" t="b">
        <f t="shared" si="199"/>
        <v>0</v>
      </c>
      <c r="N1436" s="9" t="str">
        <f t="shared" si="200"/>
        <v/>
      </c>
      <c r="O1436" s="9" t="str">
        <f t="shared" si="201"/>
        <v/>
      </c>
      <c r="P1436" s="9" t="str">
        <f t="shared" si="202"/>
        <v/>
      </c>
      <c r="R1436" s="9">
        <v>1428</v>
      </c>
      <c r="T1436" s="9" t="str">
        <f t="shared" si="203"/>
        <v/>
      </c>
      <c r="V1436" s="9" t="str">
        <f t="shared" si="204"/>
        <v/>
      </c>
      <c r="X1436" s="9" t="str">
        <f>IF(COUNTIF('Required Materials'!$BE$4:$CH$43, $B1436)&gt;0, $B1436, "")</f>
        <v/>
      </c>
      <c r="Y1436" s="9" t="str">
        <f t="shared" si="205"/>
        <v/>
      </c>
      <c r="Z1436" s="9" t="str">
        <f t="shared" si="206"/>
        <v/>
      </c>
    </row>
    <row r="1437" spans="1:26" x14ac:dyDescent="0.25">
      <c r="A1437" s="24"/>
      <c r="B1437" s="135"/>
      <c r="C1437" s="136"/>
      <c r="D1437" s="137"/>
      <c r="E1437" s="138"/>
      <c r="F1437" s="139"/>
      <c r="G1437" s="140"/>
      <c r="H1437" s="141"/>
      <c r="I1437" s="118"/>
      <c r="J1437" s="150" t="str">
        <f t="shared" si="198"/>
        <v/>
      </c>
      <c r="K1437" s="24"/>
      <c r="M1437" s="11" t="b">
        <f t="shared" si="199"/>
        <v>0</v>
      </c>
      <c r="N1437" s="9" t="str">
        <f t="shared" si="200"/>
        <v/>
      </c>
      <c r="O1437" s="9" t="str">
        <f t="shared" si="201"/>
        <v/>
      </c>
      <c r="P1437" s="9" t="str">
        <f t="shared" si="202"/>
        <v/>
      </c>
      <c r="R1437" s="9">
        <v>1429</v>
      </c>
      <c r="T1437" s="9" t="str">
        <f t="shared" si="203"/>
        <v/>
      </c>
      <c r="V1437" s="9" t="str">
        <f t="shared" si="204"/>
        <v/>
      </c>
      <c r="X1437" s="9" t="str">
        <f>IF(COUNTIF('Required Materials'!$BE$4:$CH$43, $B1437)&gt;0, $B1437, "")</f>
        <v/>
      </c>
      <c r="Y1437" s="9" t="str">
        <f t="shared" si="205"/>
        <v/>
      </c>
      <c r="Z1437" s="9" t="str">
        <f t="shared" si="206"/>
        <v/>
      </c>
    </row>
    <row r="1438" spans="1:26" x14ac:dyDescent="0.25">
      <c r="A1438" s="24"/>
      <c r="B1438" s="135"/>
      <c r="C1438" s="136"/>
      <c r="D1438" s="137"/>
      <c r="E1438" s="138"/>
      <c r="F1438" s="139"/>
      <c r="G1438" s="140"/>
      <c r="H1438" s="141"/>
      <c r="I1438" s="118"/>
      <c r="J1438" s="150" t="str">
        <f t="shared" si="198"/>
        <v/>
      </c>
      <c r="K1438" s="24"/>
      <c r="M1438" s="11" t="b">
        <f t="shared" si="199"/>
        <v>0</v>
      </c>
      <c r="N1438" s="9" t="str">
        <f t="shared" si="200"/>
        <v/>
      </c>
      <c r="O1438" s="9" t="str">
        <f t="shared" si="201"/>
        <v/>
      </c>
      <c r="P1438" s="9" t="str">
        <f t="shared" si="202"/>
        <v/>
      </c>
      <c r="R1438" s="9">
        <v>1430</v>
      </c>
      <c r="T1438" s="9" t="str">
        <f t="shared" si="203"/>
        <v/>
      </c>
      <c r="V1438" s="9" t="str">
        <f t="shared" si="204"/>
        <v/>
      </c>
      <c r="X1438" s="9" t="str">
        <f>IF(COUNTIF('Required Materials'!$BE$4:$CH$43, $B1438)&gt;0, $B1438, "")</f>
        <v/>
      </c>
      <c r="Y1438" s="9" t="str">
        <f t="shared" si="205"/>
        <v/>
      </c>
      <c r="Z1438" s="9" t="str">
        <f t="shared" si="206"/>
        <v/>
      </c>
    </row>
    <row r="1439" spans="1:26" x14ac:dyDescent="0.25">
      <c r="A1439" s="24"/>
      <c r="B1439" s="135"/>
      <c r="C1439" s="136"/>
      <c r="D1439" s="137"/>
      <c r="E1439" s="138"/>
      <c r="F1439" s="139"/>
      <c r="G1439" s="140"/>
      <c r="H1439" s="141"/>
      <c r="I1439" s="118"/>
      <c r="J1439" s="150" t="str">
        <f t="shared" si="198"/>
        <v/>
      </c>
      <c r="K1439" s="24"/>
      <c r="M1439" s="11" t="b">
        <f t="shared" si="199"/>
        <v>0</v>
      </c>
      <c r="N1439" s="9" t="str">
        <f t="shared" si="200"/>
        <v/>
      </c>
      <c r="O1439" s="9" t="str">
        <f t="shared" si="201"/>
        <v/>
      </c>
      <c r="P1439" s="9" t="str">
        <f t="shared" si="202"/>
        <v/>
      </c>
      <c r="R1439" s="9">
        <v>1431</v>
      </c>
      <c r="T1439" s="9" t="str">
        <f t="shared" si="203"/>
        <v/>
      </c>
      <c r="V1439" s="9" t="str">
        <f t="shared" si="204"/>
        <v/>
      </c>
      <c r="X1439" s="9" t="str">
        <f>IF(COUNTIF('Required Materials'!$BE$4:$CH$43, $B1439)&gt;0, $B1439, "")</f>
        <v/>
      </c>
      <c r="Y1439" s="9" t="str">
        <f t="shared" si="205"/>
        <v/>
      </c>
      <c r="Z1439" s="9" t="str">
        <f t="shared" si="206"/>
        <v/>
      </c>
    </row>
    <row r="1440" spans="1:26" x14ac:dyDescent="0.25">
      <c r="A1440" s="24"/>
      <c r="B1440" s="135"/>
      <c r="C1440" s="136"/>
      <c r="D1440" s="137"/>
      <c r="E1440" s="138"/>
      <c r="F1440" s="139"/>
      <c r="G1440" s="140"/>
      <c r="H1440" s="141"/>
      <c r="I1440" s="118"/>
      <c r="J1440" s="150" t="str">
        <f t="shared" si="198"/>
        <v/>
      </c>
      <c r="K1440" s="24"/>
      <c r="M1440" s="11" t="b">
        <f t="shared" si="199"/>
        <v>0</v>
      </c>
      <c r="N1440" s="9" t="str">
        <f t="shared" si="200"/>
        <v/>
      </c>
      <c r="O1440" s="9" t="str">
        <f t="shared" si="201"/>
        <v/>
      </c>
      <c r="P1440" s="9" t="str">
        <f t="shared" si="202"/>
        <v/>
      </c>
      <c r="R1440" s="9">
        <v>1432</v>
      </c>
      <c r="T1440" s="9" t="str">
        <f t="shared" si="203"/>
        <v/>
      </c>
      <c r="V1440" s="9" t="str">
        <f t="shared" si="204"/>
        <v/>
      </c>
      <c r="X1440" s="9" t="str">
        <f>IF(COUNTIF('Required Materials'!$BE$4:$CH$43, $B1440)&gt;0, $B1440, "")</f>
        <v/>
      </c>
      <c r="Y1440" s="9" t="str">
        <f t="shared" si="205"/>
        <v/>
      </c>
      <c r="Z1440" s="9" t="str">
        <f t="shared" si="206"/>
        <v/>
      </c>
    </row>
    <row r="1441" spans="1:26" x14ac:dyDescent="0.25">
      <c r="A1441" s="24"/>
      <c r="B1441" s="135"/>
      <c r="C1441" s="136"/>
      <c r="D1441" s="137"/>
      <c r="E1441" s="138"/>
      <c r="F1441" s="139"/>
      <c r="G1441" s="140"/>
      <c r="H1441" s="141"/>
      <c r="I1441" s="118"/>
      <c r="J1441" s="150" t="str">
        <f t="shared" si="198"/>
        <v/>
      </c>
      <c r="K1441" s="24"/>
      <c r="M1441" s="11" t="b">
        <f t="shared" si="199"/>
        <v>0</v>
      </c>
      <c r="N1441" s="9" t="str">
        <f t="shared" si="200"/>
        <v/>
      </c>
      <c r="O1441" s="9" t="str">
        <f t="shared" si="201"/>
        <v/>
      </c>
      <c r="P1441" s="9" t="str">
        <f t="shared" si="202"/>
        <v/>
      </c>
      <c r="R1441" s="9">
        <v>1433</v>
      </c>
      <c r="T1441" s="9" t="str">
        <f t="shared" si="203"/>
        <v/>
      </c>
      <c r="V1441" s="9" t="str">
        <f t="shared" si="204"/>
        <v/>
      </c>
      <c r="X1441" s="9" t="str">
        <f>IF(COUNTIF('Required Materials'!$BE$4:$CH$43, $B1441)&gt;0, $B1441, "")</f>
        <v/>
      </c>
      <c r="Y1441" s="9" t="str">
        <f t="shared" si="205"/>
        <v/>
      </c>
      <c r="Z1441" s="9" t="str">
        <f t="shared" si="206"/>
        <v/>
      </c>
    </row>
    <row r="1442" spans="1:26" x14ac:dyDescent="0.25">
      <c r="A1442" s="24"/>
      <c r="B1442" s="135"/>
      <c r="C1442" s="136"/>
      <c r="D1442" s="137"/>
      <c r="E1442" s="138"/>
      <c r="F1442" s="139"/>
      <c r="G1442" s="140"/>
      <c r="H1442" s="141"/>
      <c r="I1442" s="118"/>
      <c r="J1442" s="150" t="str">
        <f t="shared" si="198"/>
        <v/>
      </c>
      <c r="K1442" s="24"/>
      <c r="M1442" s="11" t="b">
        <f t="shared" si="199"/>
        <v>0</v>
      </c>
      <c r="N1442" s="9" t="str">
        <f t="shared" si="200"/>
        <v/>
      </c>
      <c r="O1442" s="9" t="str">
        <f t="shared" si="201"/>
        <v/>
      </c>
      <c r="P1442" s="9" t="str">
        <f t="shared" si="202"/>
        <v/>
      </c>
      <c r="R1442" s="9">
        <v>1434</v>
      </c>
      <c r="T1442" s="9" t="str">
        <f t="shared" si="203"/>
        <v/>
      </c>
      <c r="V1442" s="9" t="str">
        <f t="shared" si="204"/>
        <v/>
      </c>
      <c r="X1442" s="9" t="str">
        <f>IF(COUNTIF('Required Materials'!$BE$4:$CH$43, $B1442)&gt;0, $B1442, "")</f>
        <v/>
      </c>
      <c r="Y1442" s="9" t="str">
        <f t="shared" si="205"/>
        <v/>
      </c>
      <c r="Z1442" s="9" t="str">
        <f t="shared" si="206"/>
        <v/>
      </c>
    </row>
    <row r="1443" spans="1:26" x14ac:dyDescent="0.25">
      <c r="A1443" s="24"/>
      <c r="B1443" s="135"/>
      <c r="C1443" s="136"/>
      <c r="D1443" s="137"/>
      <c r="E1443" s="138"/>
      <c r="F1443" s="139"/>
      <c r="G1443" s="140"/>
      <c r="H1443" s="141"/>
      <c r="I1443" s="118"/>
      <c r="J1443" s="150" t="str">
        <f t="shared" si="198"/>
        <v/>
      </c>
      <c r="K1443" s="24"/>
      <c r="M1443" s="11" t="b">
        <f t="shared" si="199"/>
        <v>0</v>
      </c>
      <c r="N1443" s="9" t="str">
        <f t="shared" si="200"/>
        <v/>
      </c>
      <c r="O1443" s="9" t="str">
        <f t="shared" si="201"/>
        <v/>
      </c>
      <c r="P1443" s="9" t="str">
        <f t="shared" si="202"/>
        <v/>
      </c>
      <c r="R1443" s="9">
        <v>1435</v>
      </c>
      <c r="T1443" s="9" t="str">
        <f t="shared" si="203"/>
        <v/>
      </c>
      <c r="V1443" s="9" t="str">
        <f t="shared" si="204"/>
        <v/>
      </c>
      <c r="X1443" s="9" t="str">
        <f>IF(COUNTIF('Required Materials'!$BE$4:$CH$43, $B1443)&gt;0, $B1443, "")</f>
        <v/>
      </c>
      <c r="Y1443" s="9" t="str">
        <f t="shared" si="205"/>
        <v/>
      </c>
      <c r="Z1443" s="9" t="str">
        <f t="shared" si="206"/>
        <v/>
      </c>
    </row>
    <row r="1444" spans="1:26" x14ac:dyDescent="0.25">
      <c r="A1444" s="24"/>
      <c r="B1444" s="135"/>
      <c r="C1444" s="136"/>
      <c r="D1444" s="137"/>
      <c r="E1444" s="138"/>
      <c r="F1444" s="139"/>
      <c r="G1444" s="140"/>
      <c r="H1444" s="141"/>
      <c r="I1444" s="118"/>
      <c r="J1444" s="150" t="str">
        <f t="shared" si="198"/>
        <v/>
      </c>
      <c r="K1444" s="24"/>
      <c r="M1444" s="11" t="b">
        <f t="shared" si="199"/>
        <v>0</v>
      </c>
      <c r="N1444" s="9" t="str">
        <f t="shared" si="200"/>
        <v/>
      </c>
      <c r="O1444" s="9" t="str">
        <f t="shared" si="201"/>
        <v/>
      </c>
      <c r="P1444" s="9" t="str">
        <f t="shared" si="202"/>
        <v/>
      </c>
      <c r="R1444" s="9">
        <v>1436</v>
      </c>
      <c r="T1444" s="9" t="str">
        <f t="shared" si="203"/>
        <v/>
      </c>
      <c r="V1444" s="9" t="str">
        <f t="shared" si="204"/>
        <v/>
      </c>
      <c r="X1444" s="9" t="str">
        <f>IF(COUNTIF('Required Materials'!$BE$4:$CH$43, $B1444)&gt;0, $B1444, "")</f>
        <v/>
      </c>
      <c r="Y1444" s="9" t="str">
        <f t="shared" si="205"/>
        <v/>
      </c>
      <c r="Z1444" s="9" t="str">
        <f t="shared" si="206"/>
        <v/>
      </c>
    </row>
    <row r="1445" spans="1:26" x14ac:dyDescent="0.25">
      <c r="A1445" s="24"/>
      <c r="B1445" s="135"/>
      <c r="C1445" s="136"/>
      <c r="D1445" s="137"/>
      <c r="E1445" s="138"/>
      <c r="F1445" s="139"/>
      <c r="G1445" s="140"/>
      <c r="H1445" s="141"/>
      <c r="I1445" s="118"/>
      <c r="J1445" s="150" t="str">
        <f t="shared" si="198"/>
        <v/>
      </c>
      <c r="K1445" s="24"/>
      <c r="M1445" s="11" t="b">
        <f t="shared" si="199"/>
        <v>0</v>
      </c>
      <c r="N1445" s="9" t="str">
        <f t="shared" si="200"/>
        <v/>
      </c>
      <c r="O1445" s="9" t="str">
        <f t="shared" si="201"/>
        <v/>
      </c>
      <c r="P1445" s="9" t="str">
        <f t="shared" si="202"/>
        <v/>
      </c>
      <c r="R1445" s="9">
        <v>1437</v>
      </c>
      <c r="T1445" s="9" t="str">
        <f t="shared" si="203"/>
        <v/>
      </c>
      <c r="V1445" s="9" t="str">
        <f t="shared" si="204"/>
        <v/>
      </c>
      <c r="X1445" s="9" t="str">
        <f>IF(COUNTIF('Required Materials'!$BE$4:$CH$43, $B1445)&gt;0, $B1445, "")</f>
        <v/>
      </c>
      <c r="Y1445" s="9" t="str">
        <f t="shared" si="205"/>
        <v/>
      </c>
      <c r="Z1445" s="9" t="str">
        <f t="shared" si="206"/>
        <v/>
      </c>
    </row>
    <row r="1446" spans="1:26" x14ac:dyDescent="0.25">
      <c r="A1446" s="24"/>
      <c r="B1446" s="135"/>
      <c r="C1446" s="136"/>
      <c r="D1446" s="137"/>
      <c r="E1446" s="138"/>
      <c r="F1446" s="139"/>
      <c r="G1446" s="140"/>
      <c r="H1446" s="141"/>
      <c r="I1446" s="118"/>
      <c r="J1446" s="150" t="str">
        <f t="shared" si="198"/>
        <v/>
      </c>
      <c r="K1446" s="24"/>
      <c r="M1446" s="11" t="b">
        <f t="shared" si="199"/>
        <v>0</v>
      </c>
      <c r="N1446" s="9" t="str">
        <f t="shared" si="200"/>
        <v/>
      </c>
      <c r="O1446" s="9" t="str">
        <f t="shared" si="201"/>
        <v/>
      </c>
      <c r="P1446" s="9" t="str">
        <f t="shared" si="202"/>
        <v/>
      </c>
      <c r="R1446" s="9">
        <v>1438</v>
      </c>
      <c r="T1446" s="9" t="str">
        <f t="shared" si="203"/>
        <v/>
      </c>
      <c r="V1446" s="9" t="str">
        <f t="shared" si="204"/>
        <v/>
      </c>
      <c r="X1446" s="9" t="str">
        <f>IF(COUNTIF('Required Materials'!$BE$4:$CH$43, $B1446)&gt;0, $B1446, "")</f>
        <v/>
      </c>
      <c r="Y1446" s="9" t="str">
        <f t="shared" si="205"/>
        <v/>
      </c>
      <c r="Z1446" s="9" t="str">
        <f t="shared" si="206"/>
        <v/>
      </c>
    </row>
    <row r="1447" spans="1:26" x14ac:dyDescent="0.25">
      <c r="A1447" s="24"/>
      <c r="B1447" s="135"/>
      <c r="C1447" s="136"/>
      <c r="D1447" s="137"/>
      <c r="E1447" s="138"/>
      <c r="F1447" s="139"/>
      <c r="G1447" s="140"/>
      <c r="H1447" s="141"/>
      <c r="I1447" s="118"/>
      <c r="J1447" s="150" t="str">
        <f t="shared" si="198"/>
        <v/>
      </c>
      <c r="K1447" s="24"/>
      <c r="M1447" s="11" t="b">
        <f t="shared" si="199"/>
        <v>0</v>
      </c>
      <c r="N1447" s="9" t="str">
        <f t="shared" si="200"/>
        <v/>
      </c>
      <c r="O1447" s="9" t="str">
        <f t="shared" si="201"/>
        <v/>
      </c>
      <c r="P1447" s="9" t="str">
        <f t="shared" si="202"/>
        <v/>
      </c>
      <c r="R1447" s="9">
        <v>1439</v>
      </c>
      <c r="T1447" s="9" t="str">
        <f t="shared" si="203"/>
        <v/>
      </c>
      <c r="V1447" s="9" t="str">
        <f t="shared" si="204"/>
        <v/>
      </c>
      <c r="X1447" s="9" t="str">
        <f>IF(COUNTIF('Required Materials'!$BE$4:$CH$43, $B1447)&gt;0, $B1447, "")</f>
        <v/>
      </c>
      <c r="Y1447" s="9" t="str">
        <f t="shared" si="205"/>
        <v/>
      </c>
      <c r="Z1447" s="9" t="str">
        <f t="shared" si="206"/>
        <v/>
      </c>
    </row>
    <row r="1448" spans="1:26" x14ac:dyDescent="0.25">
      <c r="A1448" s="24"/>
      <c r="B1448" s="135"/>
      <c r="C1448" s="136"/>
      <c r="D1448" s="137"/>
      <c r="E1448" s="138"/>
      <c r="F1448" s="139"/>
      <c r="G1448" s="140"/>
      <c r="H1448" s="141"/>
      <c r="I1448" s="118"/>
      <c r="J1448" s="150" t="str">
        <f t="shared" si="198"/>
        <v/>
      </c>
      <c r="K1448" s="24"/>
      <c r="M1448" s="11" t="b">
        <f t="shared" si="199"/>
        <v>0</v>
      </c>
      <c r="N1448" s="9" t="str">
        <f t="shared" si="200"/>
        <v/>
      </c>
      <c r="O1448" s="9" t="str">
        <f t="shared" si="201"/>
        <v/>
      </c>
      <c r="P1448" s="9" t="str">
        <f t="shared" si="202"/>
        <v/>
      </c>
      <c r="R1448" s="9">
        <v>1440</v>
      </c>
      <c r="T1448" s="9" t="str">
        <f t="shared" si="203"/>
        <v/>
      </c>
      <c r="V1448" s="9" t="str">
        <f t="shared" si="204"/>
        <v/>
      </c>
      <c r="X1448" s="9" t="str">
        <f>IF(COUNTIF('Required Materials'!$BE$4:$CH$43, $B1448)&gt;0, $B1448, "")</f>
        <v/>
      </c>
      <c r="Y1448" s="9" t="str">
        <f t="shared" si="205"/>
        <v/>
      </c>
      <c r="Z1448" s="9" t="str">
        <f t="shared" si="206"/>
        <v/>
      </c>
    </row>
    <row r="1449" spans="1:26" x14ac:dyDescent="0.25">
      <c r="A1449" s="24"/>
      <c r="B1449" s="135"/>
      <c r="C1449" s="136"/>
      <c r="D1449" s="137"/>
      <c r="E1449" s="138"/>
      <c r="F1449" s="139"/>
      <c r="G1449" s="140"/>
      <c r="H1449" s="141"/>
      <c r="I1449" s="118"/>
      <c r="J1449" s="150" t="str">
        <f t="shared" si="198"/>
        <v/>
      </c>
      <c r="K1449" s="24"/>
      <c r="M1449" s="11" t="b">
        <f t="shared" si="199"/>
        <v>0</v>
      </c>
      <c r="N1449" s="9" t="str">
        <f t="shared" si="200"/>
        <v/>
      </c>
      <c r="O1449" s="9" t="str">
        <f t="shared" si="201"/>
        <v/>
      </c>
      <c r="P1449" s="9" t="str">
        <f t="shared" si="202"/>
        <v/>
      </c>
      <c r="R1449" s="9">
        <v>1441</v>
      </c>
      <c r="T1449" s="9" t="str">
        <f t="shared" si="203"/>
        <v/>
      </c>
      <c r="V1449" s="9" t="str">
        <f t="shared" si="204"/>
        <v/>
      </c>
      <c r="X1449" s="9" t="str">
        <f>IF(COUNTIF('Required Materials'!$BE$4:$CH$43, $B1449)&gt;0, $B1449, "")</f>
        <v/>
      </c>
      <c r="Y1449" s="9" t="str">
        <f t="shared" si="205"/>
        <v/>
      </c>
      <c r="Z1449" s="9" t="str">
        <f t="shared" si="206"/>
        <v/>
      </c>
    </row>
    <row r="1450" spans="1:26" x14ac:dyDescent="0.25">
      <c r="A1450" s="24"/>
      <c r="B1450" s="135"/>
      <c r="C1450" s="136"/>
      <c r="D1450" s="137"/>
      <c r="E1450" s="138"/>
      <c r="F1450" s="139"/>
      <c r="G1450" s="140"/>
      <c r="H1450" s="141"/>
      <c r="I1450" s="118"/>
      <c r="J1450" s="150" t="str">
        <f t="shared" si="198"/>
        <v/>
      </c>
      <c r="K1450" s="24"/>
      <c r="M1450" s="11" t="b">
        <f t="shared" si="199"/>
        <v>0</v>
      </c>
      <c r="N1450" s="9" t="str">
        <f t="shared" si="200"/>
        <v/>
      </c>
      <c r="O1450" s="9" t="str">
        <f t="shared" si="201"/>
        <v/>
      </c>
      <c r="P1450" s="9" t="str">
        <f t="shared" si="202"/>
        <v/>
      </c>
      <c r="R1450" s="9">
        <v>1442</v>
      </c>
      <c r="T1450" s="9" t="str">
        <f t="shared" si="203"/>
        <v/>
      </c>
      <c r="V1450" s="9" t="str">
        <f t="shared" si="204"/>
        <v/>
      </c>
      <c r="X1450" s="9" t="str">
        <f>IF(COUNTIF('Required Materials'!$BE$4:$CH$43, $B1450)&gt;0, $B1450, "")</f>
        <v/>
      </c>
      <c r="Y1450" s="9" t="str">
        <f t="shared" si="205"/>
        <v/>
      </c>
      <c r="Z1450" s="9" t="str">
        <f t="shared" si="206"/>
        <v/>
      </c>
    </row>
    <row r="1451" spans="1:26" x14ac:dyDescent="0.25">
      <c r="A1451" s="24"/>
      <c r="B1451" s="135"/>
      <c r="C1451" s="136"/>
      <c r="D1451" s="137"/>
      <c r="E1451" s="138"/>
      <c r="F1451" s="139"/>
      <c r="G1451" s="140"/>
      <c r="H1451" s="141"/>
      <c r="I1451" s="118"/>
      <c r="J1451" s="150" t="str">
        <f t="shared" si="198"/>
        <v/>
      </c>
      <c r="K1451" s="24"/>
      <c r="M1451" s="11" t="b">
        <f t="shared" si="199"/>
        <v>0</v>
      </c>
      <c r="N1451" s="9" t="str">
        <f t="shared" si="200"/>
        <v/>
      </c>
      <c r="O1451" s="9" t="str">
        <f t="shared" si="201"/>
        <v/>
      </c>
      <c r="P1451" s="9" t="str">
        <f t="shared" si="202"/>
        <v/>
      </c>
      <c r="R1451" s="9">
        <v>1443</v>
      </c>
      <c r="T1451" s="9" t="str">
        <f t="shared" si="203"/>
        <v/>
      </c>
      <c r="V1451" s="9" t="str">
        <f t="shared" si="204"/>
        <v/>
      </c>
      <c r="X1451" s="9" t="str">
        <f>IF(COUNTIF('Required Materials'!$BE$4:$CH$43, $B1451)&gt;0, $B1451, "")</f>
        <v/>
      </c>
      <c r="Y1451" s="9" t="str">
        <f t="shared" si="205"/>
        <v/>
      </c>
      <c r="Z1451" s="9" t="str">
        <f t="shared" si="206"/>
        <v/>
      </c>
    </row>
    <row r="1452" spans="1:26" x14ac:dyDescent="0.25">
      <c r="A1452" s="24"/>
      <c r="B1452" s="135"/>
      <c r="C1452" s="136"/>
      <c r="D1452" s="137"/>
      <c r="E1452" s="138"/>
      <c r="F1452" s="139"/>
      <c r="G1452" s="140"/>
      <c r="H1452" s="141"/>
      <c r="I1452" s="118"/>
      <c r="J1452" s="150" t="str">
        <f t="shared" si="198"/>
        <v/>
      </c>
      <c r="K1452" s="24"/>
      <c r="M1452" s="11" t="b">
        <f t="shared" si="199"/>
        <v>0</v>
      </c>
      <c r="N1452" s="9" t="str">
        <f t="shared" si="200"/>
        <v/>
      </c>
      <c r="O1452" s="9" t="str">
        <f t="shared" si="201"/>
        <v/>
      </c>
      <c r="P1452" s="9" t="str">
        <f t="shared" si="202"/>
        <v/>
      </c>
      <c r="R1452" s="9">
        <v>1444</v>
      </c>
      <c r="T1452" s="9" t="str">
        <f t="shared" si="203"/>
        <v/>
      </c>
      <c r="V1452" s="9" t="str">
        <f t="shared" si="204"/>
        <v/>
      </c>
      <c r="X1452" s="9" t="str">
        <f>IF(COUNTIF('Required Materials'!$BE$4:$CH$43, $B1452)&gt;0, $B1452, "")</f>
        <v/>
      </c>
      <c r="Y1452" s="9" t="str">
        <f t="shared" si="205"/>
        <v/>
      </c>
      <c r="Z1452" s="9" t="str">
        <f t="shared" si="206"/>
        <v/>
      </c>
    </row>
    <row r="1453" spans="1:26" x14ac:dyDescent="0.25">
      <c r="A1453" s="24"/>
      <c r="B1453" s="135"/>
      <c r="C1453" s="136"/>
      <c r="D1453" s="137"/>
      <c r="E1453" s="138"/>
      <c r="F1453" s="139"/>
      <c r="G1453" s="140"/>
      <c r="H1453" s="141"/>
      <c r="I1453" s="118"/>
      <c r="J1453" s="150" t="str">
        <f t="shared" si="198"/>
        <v/>
      </c>
      <c r="K1453" s="24"/>
      <c r="M1453" s="11" t="b">
        <f t="shared" si="199"/>
        <v>0</v>
      </c>
      <c r="N1453" s="9" t="str">
        <f t="shared" si="200"/>
        <v/>
      </c>
      <c r="O1453" s="9" t="str">
        <f t="shared" si="201"/>
        <v/>
      </c>
      <c r="P1453" s="9" t="str">
        <f t="shared" si="202"/>
        <v/>
      </c>
      <c r="R1453" s="9">
        <v>1445</v>
      </c>
      <c r="T1453" s="9" t="str">
        <f t="shared" si="203"/>
        <v/>
      </c>
      <c r="V1453" s="9" t="str">
        <f t="shared" si="204"/>
        <v/>
      </c>
      <c r="X1453" s="9" t="str">
        <f>IF(COUNTIF('Required Materials'!$BE$4:$CH$43, $B1453)&gt;0, $B1453, "")</f>
        <v/>
      </c>
      <c r="Y1453" s="9" t="str">
        <f t="shared" si="205"/>
        <v/>
      </c>
      <c r="Z1453" s="9" t="str">
        <f t="shared" si="206"/>
        <v/>
      </c>
    </row>
    <row r="1454" spans="1:26" x14ac:dyDescent="0.25">
      <c r="A1454" s="24"/>
      <c r="B1454" s="135"/>
      <c r="C1454" s="136"/>
      <c r="D1454" s="137"/>
      <c r="E1454" s="138"/>
      <c r="F1454" s="139"/>
      <c r="G1454" s="140"/>
      <c r="H1454" s="141"/>
      <c r="I1454" s="118"/>
      <c r="J1454" s="150" t="str">
        <f t="shared" si="198"/>
        <v/>
      </c>
      <c r="K1454" s="24"/>
      <c r="M1454" s="11" t="b">
        <f t="shared" si="199"/>
        <v>0</v>
      </c>
      <c r="N1454" s="9" t="str">
        <f t="shared" si="200"/>
        <v/>
      </c>
      <c r="O1454" s="9" t="str">
        <f t="shared" si="201"/>
        <v/>
      </c>
      <c r="P1454" s="9" t="str">
        <f t="shared" si="202"/>
        <v/>
      </c>
      <c r="R1454" s="9">
        <v>1446</v>
      </c>
      <c r="T1454" s="9" t="str">
        <f t="shared" si="203"/>
        <v/>
      </c>
      <c r="V1454" s="9" t="str">
        <f t="shared" si="204"/>
        <v/>
      </c>
      <c r="X1454" s="9" t="str">
        <f>IF(COUNTIF('Required Materials'!$BE$4:$CH$43, $B1454)&gt;0, $B1454, "")</f>
        <v/>
      </c>
      <c r="Y1454" s="9" t="str">
        <f t="shared" si="205"/>
        <v/>
      </c>
      <c r="Z1454" s="9" t="str">
        <f t="shared" si="206"/>
        <v/>
      </c>
    </row>
    <row r="1455" spans="1:26" x14ac:dyDescent="0.25">
      <c r="A1455" s="24"/>
      <c r="B1455" s="135"/>
      <c r="C1455" s="136"/>
      <c r="D1455" s="137"/>
      <c r="E1455" s="138"/>
      <c r="F1455" s="139"/>
      <c r="G1455" s="140"/>
      <c r="H1455" s="141"/>
      <c r="I1455" s="118"/>
      <c r="J1455" s="150" t="str">
        <f t="shared" si="198"/>
        <v/>
      </c>
      <c r="K1455" s="24"/>
      <c r="M1455" s="11" t="b">
        <f t="shared" si="199"/>
        <v>0</v>
      </c>
      <c r="N1455" s="9" t="str">
        <f t="shared" si="200"/>
        <v/>
      </c>
      <c r="O1455" s="9" t="str">
        <f t="shared" si="201"/>
        <v/>
      </c>
      <c r="P1455" s="9" t="str">
        <f t="shared" si="202"/>
        <v/>
      </c>
      <c r="R1455" s="9">
        <v>1447</v>
      </c>
      <c r="T1455" s="9" t="str">
        <f t="shared" si="203"/>
        <v/>
      </c>
      <c r="V1455" s="9" t="str">
        <f t="shared" si="204"/>
        <v/>
      </c>
      <c r="X1455" s="9" t="str">
        <f>IF(COUNTIF('Required Materials'!$BE$4:$CH$43, $B1455)&gt;0, $B1455, "")</f>
        <v/>
      </c>
      <c r="Y1455" s="9" t="str">
        <f t="shared" si="205"/>
        <v/>
      </c>
      <c r="Z1455" s="9" t="str">
        <f t="shared" si="206"/>
        <v/>
      </c>
    </row>
    <row r="1456" spans="1:26" x14ac:dyDescent="0.25">
      <c r="A1456" s="24"/>
      <c r="B1456" s="135"/>
      <c r="C1456" s="136"/>
      <c r="D1456" s="137"/>
      <c r="E1456" s="138"/>
      <c r="F1456" s="139"/>
      <c r="G1456" s="140"/>
      <c r="H1456" s="141"/>
      <c r="I1456" s="118"/>
      <c r="J1456" s="150" t="str">
        <f t="shared" si="198"/>
        <v/>
      </c>
      <c r="K1456" s="24"/>
      <c r="M1456" s="11" t="b">
        <f t="shared" si="199"/>
        <v>0</v>
      </c>
      <c r="N1456" s="9" t="str">
        <f t="shared" si="200"/>
        <v/>
      </c>
      <c r="O1456" s="9" t="str">
        <f t="shared" si="201"/>
        <v/>
      </c>
      <c r="P1456" s="9" t="str">
        <f t="shared" si="202"/>
        <v/>
      </c>
      <c r="R1456" s="9">
        <v>1448</v>
      </c>
      <c r="T1456" s="9" t="str">
        <f t="shared" si="203"/>
        <v/>
      </c>
      <c r="V1456" s="9" t="str">
        <f t="shared" si="204"/>
        <v/>
      </c>
      <c r="X1456" s="9" t="str">
        <f>IF(COUNTIF('Required Materials'!$BE$4:$CH$43, $B1456)&gt;0, $B1456, "")</f>
        <v/>
      </c>
      <c r="Y1456" s="9" t="str">
        <f t="shared" si="205"/>
        <v/>
      </c>
      <c r="Z1456" s="9" t="str">
        <f t="shared" si="206"/>
        <v/>
      </c>
    </row>
    <row r="1457" spans="1:26" x14ac:dyDescent="0.25">
      <c r="A1457" s="24"/>
      <c r="B1457" s="135"/>
      <c r="C1457" s="136"/>
      <c r="D1457" s="137"/>
      <c r="E1457" s="138"/>
      <c r="F1457" s="139"/>
      <c r="G1457" s="140"/>
      <c r="H1457" s="141"/>
      <c r="I1457" s="118"/>
      <c r="J1457" s="150" t="str">
        <f t="shared" si="198"/>
        <v/>
      </c>
      <c r="K1457" s="24"/>
      <c r="M1457" s="11" t="b">
        <f t="shared" si="199"/>
        <v>0</v>
      </c>
      <c r="N1457" s="9" t="str">
        <f t="shared" si="200"/>
        <v/>
      </c>
      <c r="O1457" s="9" t="str">
        <f t="shared" si="201"/>
        <v/>
      </c>
      <c r="P1457" s="9" t="str">
        <f t="shared" si="202"/>
        <v/>
      </c>
      <c r="R1457" s="9">
        <v>1449</v>
      </c>
      <c r="T1457" s="9" t="str">
        <f t="shared" si="203"/>
        <v/>
      </c>
      <c r="V1457" s="9" t="str">
        <f t="shared" si="204"/>
        <v/>
      </c>
      <c r="X1457" s="9" t="str">
        <f>IF(COUNTIF('Required Materials'!$BE$4:$CH$43, $B1457)&gt;0, $B1457, "")</f>
        <v/>
      </c>
      <c r="Y1457" s="9" t="str">
        <f t="shared" si="205"/>
        <v/>
      </c>
      <c r="Z1457" s="9" t="str">
        <f t="shared" si="206"/>
        <v/>
      </c>
    </row>
    <row r="1458" spans="1:26" x14ac:dyDescent="0.25">
      <c r="A1458" s="24"/>
      <c r="B1458" s="135"/>
      <c r="C1458" s="136"/>
      <c r="D1458" s="137"/>
      <c r="E1458" s="138"/>
      <c r="F1458" s="139"/>
      <c r="G1458" s="140"/>
      <c r="H1458" s="141"/>
      <c r="I1458" s="118"/>
      <c r="J1458" s="150" t="str">
        <f t="shared" si="198"/>
        <v/>
      </c>
      <c r="K1458" s="24"/>
      <c r="M1458" s="11" t="b">
        <f t="shared" si="199"/>
        <v>0</v>
      </c>
      <c r="N1458" s="9" t="str">
        <f t="shared" si="200"/>
        <v/>
      </c>
      <c r="O1458" s="9" t="str">
        <f t="shared" si="201"/>
        <v/>
      </c>
      <c r="P1458" s="9" t="str">
        <f t="shared" si="202"/>
        <v/>
      </c>
      <c r="R1458" s="9">
        <v>1450</v>
      </c>
      <c r="T1458" s="9" t="str">
        <f t="shared" si="203"/>
        <v/>
      </c>
      <c r="V1458" s="9" t="str">
        <f t="shared" si="204"/>
        <v/>
      </c>
      <c r="X1458" s="9" t="str">
        <f>IF(COUNTIF('Required Materials'!$BE$4:$CH$43, $B1458)&gt;0, $B1458, "")</f>
        <v/>
      </c>
      <c r="Y1458" s="9" t="str">
        <f t="shared" si="205"/>
        <v/>
      </c>
      <c r="Z1458" s="9" t="str">
        <f t="shared" si="206"/>
        <v/>
      </c>
    </row>
    <row r="1459" spans="1:26" x14ac:dyDescent="0.25">
      <c r="A1459" s="24"/>
      <c r="B1459" s="135"/>
      <c r="C1459" s="136"/>
      <c r="D1459" s="137"/>
      <c r="E1459" s="138"/>
      <c r="F1459" s="139"/>
      <c r="G1459" s="140"/>
      <c r="H1459" s="141"/>
      <c r="I1459" s="118"/>
      <c r="J1459" s="150" t="str">
        <f t="shared" si="198"/>
        <v/>
      </c>
      <c r="K1459" s="24"/>
      <c r="M1459" s="11" t="b">
        <f t="shared" si="199"/>
        <v>0</v>
      </c>
      <c r="N1459" s="9" t="str">
        <f t="shared" si="200"/>
        <v/>
      </c>
      <c r="O1459" s="9" t="str">
        <f t="shared" si="201"/>
        <v/>
      </c>
      <c r="P1459" s="9" t="str">
        <f t="shared" si="202"/>
        <v/>
      </c>
      <c r="R1459" s="9">
        <v>1451</v>
      </c>
      <c r="T1459" s="9" t="str">
        <f t="shared" si="203"/>
        <v/>
      </c>
      <c r="V1459" s="9" t="str">
        <f t="shared" si="204"/>
        <v/>
      </c>
      <c r="X1459" s="9" t="str">
        <f>IF(COUNTIF('Required Materials'!$BE$4:$CH$43, $B1459)&gt;0, $B1459, "")</f>
        <v/>
      </c>
      <c r="Y1459" s="9" t="str">
        <f t="shared" si="205"/>
        <v/>
      </c>
      <c r="Z1459" s="9" t="str">
        <f t="shared" si="206"/>
        <v/>
      </c>
    </row>
    <row r="1460" spans="1:26" x14ac:dyDescent="0.25">
      <c r="A1460" s="24"/>
      <c r="B1460" s="135"/>
      <c r="C1460" s="136"/>
      <c r="D1460" s="137"/>
      <c r="E1460" s="138"/>
      <c r="F1460" s="139"/>
      <c r="G1460" s="140"/>
      <c r="H1460" s="141"/>
      <c r="I1460" s="118"/>
      <c r="J1460" s="150" t="str">
        <f t="shared" si="198"/>
        <v/>
      </c>
      <c r="K1460" s="24"/>
      <c r="M1460" s="11" t="b">
        <f t="shared" si="199"/>
        <v>0</v>
      </c>
      <c r="N1460" s="9" t="str">
        <f t="shared" si="200"/>
        <v/>
      </c>
      <c r="O1460" s="9" t="str">
        <f t="shared" si="201"/>
        <v/>
      </c>
      <c r="P1460" s="9" t="str">
        <f t="shared" si="202"/>
        <v/>
      </c>
      <c r="R1460" s="9">
        <v>1452</v>
      </c>
      <c r="T1460" s="9" t="str">
        <f t="shared" si="203"/>
        <v/>
      </c>
      <c r="V1460" s="9" t="str">
        <f t="shared" si="204"/>
        <v/>
      </c>
      <c r="X1460" s="9" t="str">
        <f>IF(COUNTIF('Required Materials'!$BE$4:$CH$43, $B1460)&gt;0, $B1460, "")</f>
        <v/>
      </c>
      <c r="Y1460" s="9" t="str">
        <f t="shared" si="205"/>
        <v/>
      </c>
      <c r="Z1460" s="9" t="str">
        <f t="shared" si="206"/>
        <v/>
      </c>
    </row>
    <row r="1461" spans="1:26" x14ac:dyDescent="0.25">
      <c r="A1461" s="24"/>
      <c r="B1461" s="135"/>
      <c r="C1461" s="136"/>
      <c r="D1461" s="137"/>
      <c r="E1461" s="138"/>
      <c r="F1461" s="139"/>
      <c r="G1461" s="140"/>
      <c r="H1461" s="141"/>
      <c r="I1461" s="118"/>
      <c r="J1461" s="150" t="str">
        <f t="shared" si="198"/>
        <v/>
      </c>
      <c r="K1461" s="24"/>
      <c r="M1461" s="11" t="b">
        <f t="shared" si="199"/>
        <v>0</v>
      </c>
      <c r="N1461" s="9" t="str">
        <f t="shared" si="200"/>
        <v/>
      </c>
      <c r="O1461" s="9" t="str">
        <f t="shared" si="201"/>
        <v/>
      </c>
      <c r="P1461" s="9" t="str">
        <f t="shared" si="202"/>
        <v/>
      </c>
      <c r="R1461" s="9">
        <v>1453</v>
      </c>
      <c r="T1461" s="9" t="str">
        <f t="shared" si="203"/>
        <v/>
      </c>
      <c r="V1461" s="9" t="str">
        <f t="shared" si="204"/>
        <v/>
      </c>
      <c r="X1461" s="9" t="str">
        <f>IF(COUNTIF('Required Materials'!$BE$4:$CH$43, $B1461)&gt;0, $B1461, "")</f>
        <v/>
      </c>
      <c r="Y1461" s="9" t="str">
        <f t="shared" si="205"/>
        <v/>
      </c>
      <c r="Z1461" s="9" t="str">
        <f t="shared" si="206"/>
        <v/>
      </c>
    </row>
    <row r="1462" spans="1:26" x14ac:dyDescent="0.25">
      <c r="A1462" s="24"/>
      <c r="B1462" s="135"/>
      <c r="C1462" s="136"/>
      <c r="D1462" s="137"/>
      <c r="E1462" s="138"/>
      <c r="F1462" s="139"/>
      <c r="G1462" s="140"/>
      <c r="H1462" s="141"/>
      <c r="I1462" s="118"/>
      <c r="J1462" s="150" t="str">
        <f t="shared" si="198"/>
        <v/>
      </c>
      <c r="K1462" s="24"/>
      <c r="M1462" s="11" t="b">
        <f t="shared" si="199"/>
        <v>0</v>
      </c>
      <c r="N1462" s="9" t="str">
        <f t="shared" si="200"/>
        <v/>
      </c>
      <c r="O1462" s="9" t="str">
        <f t="shared" si="201"/>
        <v/>
      </c>
      <c r="P1462" s="9" t="str">
        <f t="shared" si="202"/>
        <v/>
      </c>
      <c r="R1462" s="9">
        <v>1454</v>
      </c>
      <c r="T1462" s="9" t="str">
        <f t="shared" si="203"/>
        <v/>
      </c>
      <c r="V1462" s="9" t="str">
        <f t="shared" si="204"/>
        <v/>
      </c>
      <c r="X1462" s="9" t="str">
        <f>IF(COUNTIF('Required Materials'!$BE$4:$CH$43, $B1462)&gt;0, $B1462, "")</f>
        <v/>
      </c>
      <c r="Y1462" s="9" t="str">
        <f t="shared" si="205"/>
        <v/>
      </c>
      <c r="Z1462" s="9" t="str">
        <f t="shared" si="206"/>
        <v/>
      </c>
    </row>
    <row r="1463" spans="1:26" x14ac:dyDescent="0.25">
      <c r="A1463" s="24"/>
      <c r="B1463" s="135"/>
      <c r="C1463" s="136"/>
      <c r="D1463" s="137"/>
      <c r="E1463" s="138"/>
      <c r="F1463" s="139"/>
      <c r="G1463" s="140"/>
      <c r="H1463" s="141"/>
      <c r="I1463" s="118"/>
      <c r="J1463" s="150" t="str">
        <f t="shared" si="198"/>
        <v/>
      </c>
      <c r="K1463" s="24"/>
      <c r="M1463" s="11" t="b">
        <f t="shared" si="199"/>
        <v>0</v>
      </c>
      <c r="N1463" s="9" t="str">
        <f t="shared" si="200"/>
        <v/>
      </c>
      <c r="O1463" s="9" t="str">
        <f t="shared" si="201"/>
        <v/>
      </c>
      <c r="P1463" s="9" t="str">
        <f t="shared" si="202"/>
        <v/>
      </c>
      <c r="R1463" s="9">
        <v>1455</v>
      </c>
      <c r="T1463" s="9" t="str">
        <f t="shared" si="203"/>
        <v/>
      </c>
      <c r="V1463" s="9" t="str">
        <f t="shared" si="204"/>
        <v/>
      </c>
      <c r="X1463" s="9" t="str">
        <f>IF(COUNTIF('Required Materials'!$BE$4:$CH$43, $B1463)&gt;0, $B1463, "")</f>
        <v/>
      </c>
      <c r="Y1463" s="9" t="str">
        <f t="shared" si="205"/>
        <v/>
      </c>
      <c r="Z1463" s="9" t="str">
        <f t="shared" si="206"/>
        <v/>
      </c>
    </row>
    <row r="1464" spans="1:26" x14ac:dyDescent="0.25">
      <c r="A1464" s="24"/>
      <c r="B1464" s="135"/>
      <c r="C1464" s="136"/>
      <c r="D1464" s="137"/>
      <c r="E1464" s="138"/>
      <c r="F1464" s="139"/>
      <c r="G1464" s="140"/>
      <c r="H1464" s="141"/>
      <c r="I1464" s="118"/>
      <c r="J1464" s="150" t="str">
        <f t="shared" si="198"/>
        <v/>
      </c>
      <c r="K1464" s="24"/>
      <c r="M1464" s="11" t="b">
        <f t="shared" si="199"/>
        <v>0</v>
      </c>
      <c r="N1464" s="9" t="str">
        <f t="shared" si="200"/>
        <v/>
      </c>
      <c r="O1464" s="9" t="str">
        <f t="shared" si="201"/>
        <v/>
      </c>
      <c r="P1464" s="9" t="str">
        <f t="shared" si="202"/>
        <v/>
      </c>
      <c r="R1464" s="9">
        <v>1456</v>
      </c>
      <c r="T1464" s="9" t="str">
        <f t="shared" si="203"/>
        <v/>
      </c>
      <c r="V1464" s="9" t="str">
        <f t="shared" si="204"/>
        <v/>
      </c>
      <c r="X1464" s="9" t="str">
        <f>IF(COUNTIF('Required Materials'!$BE$4:$CH$43, $B1464)&gt;0, $B1464, "")</f>
        <v/>
      </c>
      <c r="Y1464" s="9" t="str">
        <f t="shared" si="205"/>
        <v/>
      </c>
      <c r="Z1464" s="9" t="str">
        <f t="shared" si="206"/>
        <v/>
      </c>
    </row>
    <row r="1465" spans="1:26" x14ac:dyDescent="0.25">
      <c r="A1465" s="24"/>
      <c r="B1465" s="135"/>
      <c r="C1465" s="136"/>
      <c r="D1465" s="137"/>
      <c r="E1465" s="138"/>
      <c r="F1465" s="139"/>
      <c r="G1465" s="140"/>
      <c r="H1465" s="141"/>
      <c r="I1465" s="118"/>
      <c r="J1465" s="150" t="str">
        <f t="shared" si="198"/>
        <v/>
      </c>
      <c r="K1465" s="24"/>
      <c r="M1465" s="11" t="b">
        <f t="shared" si="199"/>
        <v>0</v>
      </c>
      <c r="N1465" s="9" t="str">
        <f t="shared" si="200"/>
        <v/>
      </c>
      <c r="O1465" s="9" t="str">
        <f t="shared" si="201"/>
        <v/>
      </c>
      <c r="P1465" s="9" t="str">
        <f t="shared" si="202"/>
        <v/>
      </c>
      <c r="R1465" s="9">
        <v>1457</v>
      </c>
      <c r="T1465" s="9" t="str">
        <f t="shared" si="203"/>
        <v/>
      </c>
      <c r="V1465" s="9" t="str">
        <f t="shared" si="204"/>
        <v/>
      </c>
      <c r="X1465" s="9" t="str">
        <f>IF(COUNTIF('Required Materials'!$BE$4:$CH$43, $B1465)&gt;0, $B1465, "")</f>
        <v/>
      </c>
      <c r="Y1465" s="9" t="str">
        <f t="shared" si="205"/>
        <v/>
      </c>
      <c r="Z1465" s="9" t="str">
        <f t="shared" si="206"/>
        <v/>
      </c>
    </row>
    <row r="1466" spans="1:26" x14ac:dyDescent="0.25">
      <c r="A1466" s="24"/>
      <c r="B1466" s="135"/>
      <c r="C1466" s="136"/>
      <c r="D1466" s="137"/>
      <c r="E1466" s="138"/>
      <c r="F1466" s="139"/>
      <c r="G1466" s="140"/>
      <c r="H1466" s="141"/>
      <c r="I1466" s="118"/>
      <c r="J1466" s="150" t="str">
        <f t="shared" si="198"/>
        <v/>
      </c>
      <c r="K1466" s="24"/>
      <c r="M1466" s="11" t="b">
        <f t="shared" si="199"/>
        <v>0</v>
      </c>
      <c r="N1466" s="9" t="str">
        <f t="shared" si="200"/>
        <v/>
      </c>
      <c r="O1466" s="9" t="str">
        <f t="shared" si="201"/>
        <v/>
      </c>
      <c r="P1466" s="9" t="str">
        <f t="shared" si="202"/>
        <v/>
      </c>
      <c r="R1466" s="9">
        <v>1458</v>
      </c>
      <c r="T1466" s="9" t="str">
        <f t="shared" si="203"/>
        <v/>
      </c>
      <c r="V1466" s="9" t="str">
        <f t="shared" si="204"/>
        <v/>
      </c>
      <c r="X1466" s="9" t="str">
        <f>IF(COUNTIF('Required Materials'!$BE$4:$CH$43, $B1466)&gt;0, $B1466, "")</f>
        <v/>
      </c>
      <c r="Y1466" s="9" t="str">
        <f t="shared" si="205"/>
        <v/>
      </c>
      <c r="Z1466" s="9" t="str">
        <f t="shared" si="206"/>
        <v/>
      </c>
    </row>
    <row r="1467" spans="1:26" x14ac:dyDescent="0.25">
      <c r="A1467" s="24"/>
      <c r="B1467" s="135"/>
      <c r="C1467" s="136"/>
      <c r="D1467" s="137"/>
      <c r="E1467" s="138"/>
      <c r="F1467" s="139"/>
      <c r="G1467" s="140"/>
      <c r="H1467" s="141"/>
      <c r="I1467" s="118"/>
      <c r="J1467" s="150" t="str">
        <f t="shared" si="198"/>
        <v/>
      </c>
      <c r="K1467" s="24"/>
      <c r="M1467" s="11" t="b">
        <f t="shared" si="199"/>
        <v>0</v>
      </c>
      <c r="N1467" s="9" t="str">
        <f t="shared" si="200"/>
        <v/>
      </c>
      <c r="O1467" s="9" t="str">
        <f t="shared" si="201"/>
        <v/>
      </c>
      <c r="P1467" s="9" t="str">
        <f t="shared" si="202"/>
        <v/>
      </c>
      <c r="R1467" s="9">
        <v>1459</v>
      </c>
      <c r="T1467" s="9" t="str">
        <f t="shared" si="203"/>
        <v/>
      </c>
      <c r="V1467" s="9" t="str">
        <f t="shared" si="204"/>
        <v/>
      </c>
      <c r="X1467" s="9" t="str">
        <f>IF(COUNTIF('Required Materials'!$BE$4:$CH$43, $B1467)&gt;0, $B1467, "")</f>
        <v/>
      </c>
      <c r="Y1467" s="9" t="str">
        <f t="shared" si="205"/>
        <v/>
      </c>
      <c r="Z1467" s="9" t="str">
        <f t="shared" si="206"/>
        <v/>
      </c>
    </row>
    <row r="1468" spans="1:26" x14ac:dyDescent="0.25">
      <c r="A1468" s="24"/>
      <c r="B1468" s="135"/>
      <c r="C1468" s="136"/>
      <c r="D1468" s="137"/>
      <c r="E1468" s="138"/>
      <c r="F1468" s="139"/>
      <c r="G1468" s="140"/>
      <c r="H1468" s="141"/>
      <c r="I1468" s="118"/>
      <c r="J1468" s="150" t="str">
        <f t="shared" si="198"/>
        <v/>
      </c>
      <c r="K1468" s="24"/>
      <c r="M1468" s="11" t="b">
        <f t="shared" si="199"/>
        <v>0</v>
      </c>
      <c r="N1468" s="9" t="str">
        <f t="shared" si="200"/>
        <v/>
      </c>
      <c r="O1468" s="9" t="str">
        <f t="shared" si="201"/>
        <v/>
      </c>
      <c r="P1468" s="9" t="str">
        <f t="shared" si="202"/>
        <v/>
      </c>
      <c r="R1468" s="9">
        <v>1460</v>
      </c>
      <c r="T1468" s="9" t="str">
        <f t="shared" si="203"/>
        <v/>
      </c>
      <c r="V1468" s="9" t="str">
        <f t="shared" si="204"/>
        <v/>
      </c>
      <c r="X1468" s="9" t="str">
        <f>IF(COUNTIF('Required Materials'!$BE$4:$CH$43, $B1468)&gt;0, $B1468, "")</f>
        <v/>
      </c>
      <c r="Y1468" s="9" t="str">
        <f t="shared" si="205"/>
        <v/>
      </c>
      <c r="Z1468" s="9" t="str">
        <f t="shared" si="206"/>
        <v/>
      </c>
    </row>
    <row r="1469" spans="1:26" x14ac:dyDescent="0.25">
      <c r="A1469" s="24"/>
      <c r="B1469" s="135"/>
      <c r="C1469" s="136"/>
      <c r="D1469" s="137"/>
      <c r="E1469" s="138"/>
      <c r="F1469" s="139"/>
      <c r="G1469" s="140"/>
      <c r="H1469" s="141"/>
      <c r="I1469" s="118"/>
      <c r="J1469" s="150" t="str">
        <f t="shared" si="198"/>
        <v/>
      </c>
      <c r="K1469" s="24"/>
      <c r="M1469" s="11" t="b">
        <f t="shared" si="199"/>
        <v>0</v>
      </c>
      <c r="N1469" s="9" t="str">
        <f t="shared" si="200"/>
        <v/>
      </c>
      <c r="O1469" s="9" t="str">
        <f t="shared" si="201"/>
        <v/>
      </c>
      <c r="P1469" s="9" t="str">
        <f t="shared" si="202"/>
        <v/>
      </c>
      <c r="R1469" s="9">
        <v>1461</v>
      </c>
      <c r="T1469" s="9" t="str">
        <f t="shared" si="203"/>
        <v/>
      </c>
      <c r="V1469" s="9" t="str">
        <f t="shared" si="204"/>
        <v/>
      </c>
      <c r="X1469" s="9" t="str">
        <f>IF(COUNTIF('Required Materials'!$BE$4:$CH$43, $B1469)&gt;0, $B1469, "")</f>
        <v/>
      </c>
      <c r="Y1469" s="9" t="str">
        <f t="shared" si="205"/>
        <v/>
      </c>
      <c r="Z1469" s="9" t="str">
        <f t="shared" si="206"/>
        <v/>
      </c>
    </row>
    <row r="1470" spans="1:26" x14ac:dyDescent="0.25">
      <c r="A1470" s="24"/>
      <c r="B1470" s="135"/>
      <c r="C1470" s="136"/>
      <c r="D1470" s="137"/>
      <c r="E1470" s="138"/>
      <c r="F1470" s="139"/>
      <c r="G1470" s="140"/>
      <c r="H1470" s="141"/>
      <c r="I1470" s="118"/>
      <c r="J1470" s="150" t="str">
        <f t="shared" si="198"/>
        <v/>
      </c>
      <c r="K1470" s="24"/>
      <c r="M1470" s="11" t="b">
        <f t="shared" si="199"/>
        <v>0</v>
      </c>
      <c r="N1470" s="9" t="str">
        <f t="shared" si="200"/>
        <v/>
      </c>
      <c r="O1470" s="9" t="str">
        <f t="shared" si="201"/>
        <v/>
      </c>
      <c r="P1470" s="9" t="str">
        <f t="shared" si="202"/>
        <v/>
      </c>
      <c r="R1470" s="9">
        <v>1462</v>
      </c>
      <c r="T1470" s="9" t="str">
        <f t="shared" si="203"/>
        <v/>
      </c>
      <c r="V1470" s="9" t="str">
        <f t="shared" si="204"/>
        <v/>
      </c>
      <c r="X1470" s="9" t="str">
        <f>IF(COUNTIF('Required Materials'!$BE$4:$CH$43, $B1470)&gt;0, $B1470, "")</f>
        <v/>
      </c>
      <c r="Y1470" s="9" t="str">
        <f t="shared" si="205"/>
        <v/>
      </c>
      <c r="Z1470" s="9" t="str">
        <f t="shared" si="206"/>
        <v/>
      </c>
    </row>
    <row r="1471" spans="1:26" x14ac:dyDescent="0.25">
      <c r="A1471" s="24"/>
      <c r="B1471" s="135"/>
      <c r="C1471" s="136"/>
      <c r="D1471" s="137"/>
      <c r="E1471" s="138"/>
      <c r="F1471" s="139"/>
      <c r="G1471" s="140"/>
      <c r="H1471" s="141"/>
      <c r="I1471" s="118"/>
      <c r="J1471" s="150" t="str">
        <f t="shared" si="198"/>
        <v/>
      </c>
      <c r="K1471" s="24"/>
      <c r="M1471" s="11" t="b">
        <f t="shared" si="199"/>
        <v>0</v>
      </c>
      <c r="N1471" s="9" t="str">
        <f t="shared" si="200"/>
        <v/>
      </c>
      <c r="O1471" s="9" t="str">
        <f t="shared" si="201"/>
        <v/>
      </c>
      <c r="P1471" s="9" t="str">
        <f t="shared" si="202"/>
        <v/>
      </c>
      <c r="R1471" s="9">
        <v>1463</v>
      </c>
      <c r="T1471" s="9" t="str">
        <f t="shared" si="203"/>
        <v/>
      </c>
      <c r="V1471" s="9" t="str">
        <f t="shared" si="204"/>
        <v/>
      </c>
      <c r="X1471" s="9" t="str">
        <f>IF(COUNTIF('Required Materials'!$BE$4:$CH$43, $B1471)&gt;0, $B1471, "")</f>
        <v/>
      </c>
      <c r="Y1471" s="9" t="str">
        <f t="shared" si="205"/>
        <v/>
      </c>
      <c r="Z1471" s="9" t="str">
        <f t="shared" si="206"/>
        <v/>
      </c>
    </row>
    <row r="1472" spans="1:26" x14ac:dyDescent="0.25">
      <c r="A1472" s="24"/>
      <c r="B1472" s="135"/>
      <c r="C1472" s="136"/>
      <c r="D1472" s="137"/>
      <c r="E1472" s="138"/>
      <c r="F1472" s="139"/>
      <c r="G1472" s="140"/>
      <c r="H1472" s="141"/>
      <c r="I1472" s="118"/>
      <c r="J1472" s="150" t="str">
        <f t="shared" si="198"/>
        <v/>
      </c>
      <c r="K1472" s="24"/>
      <c r="M1472" s="11" t="b">
        <f t="shared" si="199"/>
        <v>0</v>
      </c>
      <c r="N1472" s="9" t="str">
        <f t="shared" si="200"/>
        <v/>
      </c>
      <c r="O1472" s="9" t="str">
        <f t="shared" si="201"/>
        <v/>
      </c>
      <c r="P1472" s="9" t="str">
        <f t="shared" si="202"/>
        <v/>
      </c>
      <c r="R1472" s="9">
        <v>1464</v>
      </c>
      <c r="T1472" s="9" t="str">
        <f t="shared" si="203"/>
        <v/>
      </c>
      <c r="V1472" s="9" t="str">
        <f t="shared" si="204"/>
        <v/>
      </c>
      <c r="X1472" s="9" t="str">
        <f>IF(COUNTIF('Required Materials'!$BE$4:$CH$43, $B1472)&gt;0, $B1472, "")</f>
        <v/>
      </c>
      <c r="Y1472" s="9" t="str">
        <f t="shared" si="205"/>
        <v/>
      </c>
      <c r="Z1472" s="9" t="str">
        <f t="shared" si="206"/>
        <v/>
      </c>
    </row>
    <row r="1473" spans="1:26" x14ac:dyDescent="0.25">
      <c r="A1473" s="24"/>
      <c r="B1473" s="135"/>
      <c r="C1473" s="136"/>
      <c r="D1473" s="137"/>
      <c r="E1473" s="138"/>
      <c r="F1473" s="139"/>
      <c r="G1473" s="140"/>
      <c r="H1473" s="141"/>
      <c r="I1473" s="118"/>
      <c r="J1473" s="150" t="str">
        <f t="shared" si="198"/>
        <v/>
      </c>
      <c r="K1473" s="24"/>
      <c r="M1473" s="11" t="b">
        <f t="shared" si="199"/>
        <v>0</v>
      </c>
      <c r="N1473" s="9" t="str">
        <f t="shared" si="200"/>
        <v/>
      </c>
      <c r="O1473" s="9" t="str">
        <f t="shared" si="201"/>
        <v/>
      </c>
      <c r="P1473" s="9" t="str">
        <f t="shared" si="202"/>
        <v/>
      </c>
      <c r="R1473" s="9">
        <v>1465</v>
      </c>
      <c r="T1473" s="9" t="str">
        <f t="shared" si="203"/>
        <v/>
      </c>
      <c r="V1473" s="9" t="str">
        <f t="shared" si="204"/>
        <v/>
      </c>
      <c r="X1473" s="9" t="str">
        <f>IF(COUNTIF('Required Materials'!$BE$4:$CH$43, $B1473)&gt;0, $B1473, "")</f>
        <v/>
      </c>
      <c r="Y1473" s="9" t="str">
        <f t="shared" si="205"/>
        <v/>
      </c>
      <c r="Z1473" s="9" t="str">
        <f t="shared" si="206"/>
        <v/>
      </c>
    </row>
    <row r="1474" spans="1:26" x14ac:dyDescent="0.25">
      <c r="A1474" s="24"/>
      <c r="B1474" s="135"/>
      <c r="C1474" s="136"/>
      <c r="D1474" s="137"/>
      <c r="E1474" s="138"/>
      <c r="F1474" s="139"/>
      <c r="G1474" s="140"/>
      <c r="H1474" s="141"/>
      <c r="I1474" s="118"/>
      <c r="J1474" s="150" t="str">
        <f t="shared" si="198"/>
        <v/>
      </c>
      <c r="K1474" s="24"/>
      <c r="M1474" s="11" t="b">
        <f t="shared" si="199"/>
        <v>0</v>
      </c>
      <c r="N1474" s="9" t="str">
        <f t="shared" si="200"/>
        <v/>
      </c>
      <c r="O1474" s="9" t="str">
        <f t="shared" si="201"/>
        <v/>
      </c>
      <c r="P1474" s="9" t="str">
        <f t="shared" si="202"/>
        <v/>
      </c>
      <c r="R1474" s="9">
        <v>1466</v>
      </c>
      <c r="T1474" s="9" t="str">
        <f t="shared" si="203"/>
        <v/>
      </c>
      <c r="V1474" s="9" t="str">
        <f t="shared" si="204"/>
        <v/>
      </c>
      <c r="X1474" s="9" t="str">
        <f>IF(COUNTIF('Required Materials'!$BE$4:$CH$43, $B1474)&gt;0, $B1474, "")</f>
        <v/>
      </c>
      <c r="Y1474" s="9" t="str">
        <f t="shared" si="205"/>
        <v/>
      </c>
      <c r="Z1474" s="9" t="str">
        <f t="shared" si="206"/>
        <v/>
      </c>
    </row>
    <row r="1475" spans="1:26" x14ac:dyDescent="0.25">
      <c r="A1475" s="24"/>
      <c r="B1475" s="135"/>
      <c r="C1475" s="136"/>
      <c r="D1475" s="137"/>
      <c r="E1475" s="138"/>
      <c r="F1475" s="139"/>
      <c r="G1475" s="140"/>
      <c r="H1475" s="141"/>
      <c r="I1475" s="118"/>
      <c r="J1475" s="150" t="str">
        <f t="shared" si="198"/>
        <v/>
      </c>
      <c r="K1475" s="24"/>
      <c r="M1475" s="11" t="b">
        <f t="shared" si="199"/>
        <v>0</v>
      </c>
      <c r="N1475" s="9" t="str">
        <f t="shared" si="200"/>
        <v/>
      </c>
      <c r="O1475" s="9" t="str">
        <f t="shared" si="201"/>
        <v/>
      </c>
      <c r="P1475" s="9" t="str">
        <f t="shared" si="202"/>
        <v/>
      </c>
      <c r="R1475" s="9">
        <v>1467</v>
      </c>
      <c r="T1475" s="9" t="str">
        <f t="shared" si="203"/>
        <v/>
      </c>
      <c r="V1475" s="9" t="str">
        <f t="shared" si="204"/>
        <v/>
      </c>
      <c r="X1475" s="9" t="str">
        <f>IF(COUNTIF('Required Materials'!$BE$4:$CH$43, $B1475)&gt;0, $B1475, "")</f>
        <v/>
      </c>
      <c r="Y1475" s="9" t="str">
        <f t="shared" si="205"/>
        <v/>
      </c>
      <c r="Z1475" s="9" t="str">
        <f t="shared" si="206"/>
        <v/>
      </c>
    </row>
    <row r="1476" spans="1:26" x14ac:dyDescent="0.25">
      <c r="A1476" s="24"/>
      <c r="B1476" s="135"/>
      <c r="C1476" s="136"/>
      <c r="D1476" s="137"/>
      <c r="E1476" s="138"/>
      <c r="F1476" s="139"/>
      <c r="G1476" s="140"/>
      <c r="H1476" s="141"/>
      <c r="I1476" s="118"/>
      <c r="J1476" s="150" t="str">
        <f t="shared" si="198"/>
        <v/>
      </c>
      <c r="K1476" s="24"/>
      <c r="M1476" s="11" t="b">
        <f t="shared" si="199"/>
        <v>0</v>
      </c>
      <c r="N1476" s="9" t="str">
        <f t="shared" si="200"/>
        <v/>
      </c>
      <c r="O1476" s="9" t="str">
        <f t="shared" si="201"/>
        <v/>
      </c>
      <c r="P1476" s="9" t="str">
        <f t="shared" si="202"/>
        <v/>
      </c>
      <c r="R1476" s="9">
        <v>1468</v>
      </c>
      <c r="T1476" s="9" t="str">
        <f t="shared" si="203"/>
        <v/>
      </c>
      <c r="V1476" s="9" t="str">
        <f t="shared" si="204"/>
        <v/>
      </c>
      <c r="X1476" s="9" t="str">
        <f>IF(COUNTIF('Required Materials'!$BE$4:$CH$43, $B1476)&gt;0, $B1476, "")</f>
        <v/>
      </c>
      <c r="Y1476" s="9" t="str">
        <f t="shared" si="205"/>
        <v/>
      </c>
      <c r="Z1476" s="9" t="str">
        <f t="shared" si="206"/>
        <v/>
      </c>
    </row>
    <row r="1477" spans="1:26" x14ac:dyDescent="0.25">
      <c r="A1477" s="24"/>
      <c r="B1477" s="135"/>
      <c r="C1477" s="136"/>
      <c r="D1477" s="137"/>
      <c r="E1477" s="138"/>
      <c r="F1477" s="139"/>
      <c r="G1477" s="140"/>
      <c r="H1477" s="141"/>
      <c r="I1477" s="118"/>
      <c r="J1477" s="150" t="str">
        <f t="shared" si="198"/>
        <v/>
      </c>
      <c r="K1477" s="24"/>
      <c r="M1477" s="11" t="b">
        <f t="shared" si="199"/>
        <v>0</v>
      </c>
      <c r="N1477" s="9" t="str">
        <f t="shared" si="200"/>
        <v/>
      </c>
      <c r="O1477" s="9" t="str">
        <f t="shared" si="201"/>
        <v/>
      </c>
      <c r="P1477" s="9" t="str">
        <f t="shared" si="202"/>
        <v/>
      </c>
      <c r="R1477" s="9">
        <v>1469</v>
      </c>
      <c r="T1477" s="9" t="str">
        <f t="shared" si="203"/>
        <v/>
      </c>
      <c r="V1477" s="9" t="str">
        <f t="shared" si="204"/>
        <v/>
      </c>
      <c r="X1477" s="9" t="str">
        <f>IF(COUNTIF('Required Materials'!$BE$4:$CH$43, $B1477)&gt;0, $B1477, "")</f>
        <v/>
      </c>
      <c r="Y1477" s="9" t="str">
        <f t="shared" si="205"/>
        <v/>
      </c>
      <c r="Z1477" s="9" t="str">
        <f t="shared" si="206"/>
        <v/>
      </c>
    </row>
    <row r="1478" spans="1:26" x14ac:dyDescent="0.25">
      <c r="A1478" s="24"/>
      <c r="B1478" s="135"/>
      <c r="C1478" s="136"/>
      <c r="D1478" s="137"/>
      <c r="E1478" s="138"/>
      <c r="F1478" s="139"/>
      <c r="G1478" s="140"/>
      <c r="H1478" s="141"/>
      <c r="I1478" s="118"/>
      <c r="J1478" s="150" t="str">
        <f t="shared" si="198"/>
        <v/>
      </c>
      <c r="K1478" s="24"/>
      <c r="M1478" s="11" t="b">
        <f t="shared" si="199"/>
        <v>0</v>
      </c>
      <c r="N1478" s="9" t="str">
        <f t="shared" si="200"/>
        <v/>
      </c>
      <c r="O1478" s="9" t="str">
        <f t="shared" si="201"/>
        <v/>
      </c>
      <c r="P1478" s="9" t="str">
        <f t="shared" si="202"/>
        <v/>
      </c>
      <c r="R1478" s="9">
        <v>1470</v>
      </c>
      <c r="T1478" s="9" t="str">
        <f t="shared" si="203"/>
        <v/>
      </c>
      <c r="V1478" s="9" t="str">
        <f t="shared" si="204"/>
        <v/>
      </c>
      <c r="X1478" s="9" t="str">
        <f>IF(COUNTIF('Required Materials'!$BE$4:$CH$43, $B1478)&gt;0, $B1478, "")</f>
        <v/>
      </c>
      <c r="Y1478" s="9" t="str">
        <f t="shared" si="205"/>
        <v/>
      </c>
      <c r="Z1478" s="9" t="str">
        <f t="shared" si="206"/>
        <v/>
      </c>
    </row>
    <row r="1479" spans="1:26" x14ac:dyDescent="0.25">
      <c r="A1479" s="24"/>
      <c r="B1479" s="135"/>
      <c r="C1479" s="136"/>
      <c r="D1479" s="137"/>
      <c r="E1479" s="138"/>
      <c r="F1479" s="139"/>
      <c r="G1479" s="140"/>
      <c r="H1479" s="141"/>
      <c r="I1479" s="118"/>
      <c r="J1479" s="150" t="str">
        <f t="shared" si="198"/>
        <v/>
      </c>
      <c r="K1479" s="24"/>
      <c r="M1479" s="11" t="b">
        <f t="shared" si="199"/>
        <v>0</v>
      </c>
      <c r="N1479" s="9" t="str">
        <f t="shared" si="200"/>
        <v/>
      </c>
      <c r="O1479" s="9" t="str">
        <f t="shared" si="201"/>
        <v/>
      </c>
      <c r="P1479" s="9" t="str">
        <f t="shared" si="202"/>
        <v/>
      </c>
      <c r="R1479" s="9">
        <v>1471</v>
      </c>
      <c r="T1479" s="9" t="str">
        <f t="shared" si="203"/>
        <v/>
      </c>
      <c r="V1479" s="9" t="str">
        <f t="shared" si="204"/>
        <v/>
      </c>
      <c r="X1479" s="9" t="str">
        <f>IF(COUNTIF('Required Materials'!$BE$4:$CH$43, $B1479)&gt;0, $B1479, "")</f>
        <v/>
      </c>
      <c r="Y1479" s="9" t="str">
        <f t="shared" si="205"/>
        <v/>
      </c>
      <c r="Z1479" s="9" t="str">
        <f t="shared" si="206"/>
        <v/>
      </c>
    </row>
    <row r="1480" spans="1:26" x14ac:dyDescent="0.25">
      <c r="A1480" s="24"/>
      <c r="B1480" s="135"/>
      <c r="C1480" s="136"/>
      <c r="D1480" s="137"/>
      <c r="E1480" s="138"/>
      <c r="F1480" s="139"/>
      <c r="G1480" s="140"/>
      <c r="H1480" s="141"/>
      <c r="I1480" s="118"/>
      <c r="J1480" s="150" t="str">
        <f t="shared" si="198"/>
        <v/>
      </c>
      <c r="K1480" s="24"/>
      <c r="M1480" s="11" t="b">
        <f t="shared" si="199"/>
        <v>0</v>
      </c>
      <c r="N1480" s="9" t="str">
        <f t="shared" si="200"/>
        <v/>
      </c>
      <c r="O1480" s="9" t="str">
        <f t="shared" si="201"/>
        <v/>
      </c>
      <c r="P1480" s="9" t="str">
        <f t="shared" si="202"/>
        <v/>
      </c>
      <c r="R1480" s="9">
        <v>1472</v>
      </c>
      <c r="T1480" s="9" t="str">
        <f t="shared" si="203"/>
        <v/>
      </c>
      <c r="V1480" s="9" t="str">
        <f t="shared" si="204"/>
        <v/>
      </c>
      <c r="X1480" s="9" t="str">
        <f>IF(COUNTIF('Required Materials'!$BE$4:$CH$43, $B1480)&gt;0, $B1480, "")</f>
        <v/>
      </c>
      <c r="Y1480" s="9" t="str">
        <f t="shared" si="205"/>
        <v/>
      </c>
      <c r="Z1480" s="9" t="str">
        <f t="shared" si="206"/>
        <v/>
      </c>
    </row>
    <row r="1481" spans="1:26" x14ac:dyDescent="0.25">
      <c r="A1481" s="24"/>
      <c r="B1481" s="135"/>
      <c r="C1481" s="136"/>
      <c r="D1481" s="137"/>
      <c r="E1481" s="138"/>
      <c r="F1481" s="139"/>
      <c r="G1481" s="140"/>
      <c r="H1481" s="141"/>
      <c r="I1481" s="118"/>
      <c r="J1481" s="150" t="str">
        <f t="shared" ref="J1481:J1544" si="207">IF(COUNTIF($B$9:$B$2508, B1481)&gt;1, $M$2, IF(M1481=TRUE, $M$3, ""))</f>
        <v/>
      </c>
      <c r="K1481" s="24"/>
      <c r="M1481" s="11" t="b">
        <f t="shared" si="199"/>
        <v>0</v>
      </c>
      <c r="N1481" s="9" t="str">
        <f t="shared" si="200"/>
        <v/>
      </c>
      <c r="O1481" s="9" t="str">
        <f t="shared" si="201"/>
        <v/>
      </c>
      <c r="P1481" s="9" t="str">
        <f t="shared" si="202"/>
        <v/>
      </c>
      <c r="R1481" s="9">
        <v>1473</v>
      </c>
      <c r="T1481" s="9" t="str">
        <f t="shared" si="203"/>
        <v/>
      </c>
      <c r="V1481" s="9" t="str">
        <f t="shared" si="204"/>
        <v/>
      </c>
      <c r="X1481" s="9" t="str">
        <f>IF(COUNTIF('Required Materials'!$BE$4:$CH$43, $B1481)&gt;0, $B1481, "")</f>
        <v/>
      </c>
      <c r="Y1481" s="9" t="str">
        <f t="shared" si="205"/>
        <v/>
      </c>
      <c r="Z1481" s="9" t="str">
        <f t="shared" si="206"/>
        <v/>
      </c>
    </row>
    <row r="1482" spans="1:26" x14ac:dyDescent="0.25">
      <c r="A1482" s="24"/>
      <c r="B1482" s="135"/>
      <c r="C1482" s="136"/>
      <c r="D1482" s="137"/>
      <c r="E1482" s="138"/>
      <c r="F1482" s="139"/>
      <c r="G1482" s="140"/>
      <c r="H1482" s="141"/>
      <c r="I1482" s="118"/>
      <c r="J1482" s="150" t="str">
        <f t="shared" si="207"/>
        <v/>
      </c>
      <c r="K1482" s="24"/>
      <c r="M1482" s="11" t="b">
        <f t="shared" ref="M1482:M1545" si="208">IF(AND(COUNTIF(C1482:H1482, "")&lt;6, B1482=""), TRUE, FALSE)</f>
        <v>0</v>
      </c>
      <c r="N1482" s="9" t="str">
        <f t="shared" ref="N1482:N1545" si="209">IF(B1482="", "", COUNTIF($O$9:$O$2508, "&lt;"&amp;O1482))</f>
        <v/>
      </c>
      <c r="O1482" s="9" t="str">
        <f t="shared" ref="O1482:O1545" si="210">IF(B1482="", "", IF(ISNUMBER(B1482)=TRUE, CONCATENATE("A", B1482), B1482))</f>
        <v/>
      </c>
      <c r="P1482" s="9" t="str">
        <f t="shared" ref="P1482:P1545" si="211">IF(N1482="", "", RANK(N1482, $N$9:$N$2508, 1))</f>
        <v/>
      </c>
      <c r="R1482" s="9">
        <v>1474</v>
      </c>
      <c r="T1482" s="9" t="str">
        <f t="shared" ref="T1482:T1545" si="212">IF(P1482="", "", IFERROR(INDEX($B$9:$B$2508, MATCH(R1482, $P$9:$P$2508, 0)), ""))</f>
        <v/>
      </c>
      <c r="V1482" s="9" t="str">
        <f t="shared" ref="V1482:V1545" si="213">IF(B1482="", "", IF(D1482=$M$5, "A", "P"))</f>
        <v/>
      </c>
      <c r="X1482" s="9" t="str">
        <f>IF(COUNTIF('Required Materials'!$BE$4:$CH$43, $B1482)&gt;0, $B1482, "")</f>
        <v/>
      </c>
      <c r="Y1482" s="9" t="str">
        <f t="shared" ref="Y1482:Y1545" si="214">IF(X1482="", "", IFERROR(INDEX($R$9:$R$2508, MATCH(X1482, $T$9:$T$2508, 0)), ""))</f>
        <v/>
      </c>
      <c r="Z1482" s="9" t="str">
        <f t="shared" ref="Z1482:Z1545" si="215">IF(Y1482="", "", RANK($Y1482, $Y$9:$Y$2508, 1))</f>
        <v/>
      </c>
    </row>
    <row r="1483" spans="1:26" x14ac:dyDescent="0.25">
      <c r="A1483" s="24"/>
      <c r="B1483" s="135"/>
      <c r="C1483" s="136"/>
      <c r="D1483" s="137"/>
      <c r="E1483" s="138"/>
      <c r="F1483" s="139"/>
      <c r="G1483" s="140"/>
      <c r="H1483" s="141"/>
      <c r="I1483" s="118"/>
      <c r="J1483" s="150" t="str">
        <f t="shared" si="207"/>
        <v/>
      </c>
      <c r="K1483" s="24"/>
      <c r="M1483" s="11" t="b">
        <f t="shared" si="208"/>
        <v>0</v>
      </c>
      <c r="N1483" s="9" t="str">
        <f t="shared" si="209"/>
        <v/>
      </c>
      <c r="O1483" s="9" t="str">
        <f t="shared" si="210"/>
        <v/>
      </c>
      <c r="P1483" s="9" t="str">
        <f t="shared" si="211"/>
        <v/>
      </c>
      <c r="R1483" s="9">
        <v>1475</v>
      </c>
      <c r="T1483" s="9" t="str">
        <f t="shared" si="212"/>
        <v/>
      </c>
      <c r="V1483" s="9" t="str">
        <f t="shared" si="213"/>
        <v/>
      </c>
      <c r="X1483" s="9" t="str">
        <f>IF(COUNTIF('Required Materials'!$BE$4:$CH$43, $B1483)&gt;0, $B1483, "")</f>
        <v/>
      </c>
      <c r="Y1483" s="9" t="str">
        <f t="shared" si="214"/>
        <v/>
      </c>
      <c r="Z1483" s="9" t="str">
        <f t="shared" si="215"/>
        <v/>
      </c>
    </row>
    <row r="1484" spans="1:26" x14ac:dyDescent="0.25">
      <c r="A1484" s="24"/>
      <c r="B1484" s="135"/>
      <c r="C1484" s="136"/>
      <c r="D1484" s="137"/>
      <c r="E1484" s="138"/>
      <c r="F1484" s="139"/>
      <c r="G1484" s="140"/>
      <c r="H1484" s="141"/>
      <c r="I1484" s="118"/>
      <c r="J1484" s="150" t="str">
        <f t="shared" si="207"/>
        <v/>
      </c>
      <c r="K1484" s="24"/>
      <c r="M1484" s="11" t="b">
        <f t="shared" si="208"/>
        <v>0</v>
      </c>
      <c r="N1484" s="9" t="str">
        <f t="shared" si="209"/>
        <v/>
      </c>
      <c r="O1484" s="9" t="str">
        <f t="shared" si="210"/>
        <v/>
      </c>
      <c r="P1484" s="9" t="str">
        <f t="shared" si="211"/>
        <v/>
      </c>
      <c r="R1484" s="9">
        <v>1476</v>
      </c>
      <c r="T1484" s="9" t="str">
        <f t="shared" si="212"/>
        <v/>
      </c>
      <c r="V1484" s="9" t="str">
        <f t="shared" si="213"/>
        <v/>
      </c>
      <c r="X1484" s="9" t="str">
        <f>IF(COUNTIF('Required Materials'!$BE$4:$CH$43, $B1484)&gt;0, $B1484, "")</f>
        <v/>
      </c>
      <c r="Y1484" s="9" t="str">
        <f t="shared" si="214"/>
        <v/>
      </c>
      <c r="Z1484" s="9" t="str">
        <f t="shared" si="215"/>
        <v/>
      </c>
    </row>
    <row r="1485" spans="1:26" x14ac:dyDescent="0.25">
      <c r="A1485" s="24"/>
      <c r="B1485" s="135"/>
      <c r="C1485" s="136"/>
      <c r="D1485" s="137"/>
      <c r="E1485" s="138"/>
      <c r="F1485" s="139"/>
      <c r="G1485" s="140"/>
      <c r="H1485" s="141"/>
      <c r="I1485" s="118"/>
      <c r="J1485" s="150" t="str">
        <f t="shared" si="207"/>
        <v/>
      </c>
      <c r="K1485" s="24"/>
      <c r="M1485" s="11" t="b">
        <f t="shared" si="208"/>
        <v>0</v>
      </c>
      <c r="N1485" s="9" t="str">
        <f t="shared" si="209"/>
        <v/>
      </c>
      <c r="O1485" s="9" t="str">
        <f t="shared" si="210"/>
        <v/>
      </c>
      <c r="P1485" s="9" t="str">
        <f t="shared" si="211"/>
        <v/>
      </c>
      <c r="R1485" s="9">
        <v>1477</v>
      </c>
      <c r="T1485" s="9" t="str">
        <f t="shared" si="212"/>
        <v/>
      </c>
      <c r="V1485" s="9" t="str">
        <f t="shared" si="213"/>
        <v/>
      </c>
      <c r="X1485" s="9" t="str">
        <f>IF(COUNTIF('Required Materials'!$BE$4:$CH$43, $B1485)&gt;0, $B1485, "")</f>
        <v/>
      </c>
      <c r="Y1485" s="9" t="str">
        <f t="shared" si="214"/>
        <v/>
      </c>
      <c r="Z1485" s="9" t="str">
        <f t="shared" si="215"/>
        <v/>
      </c>
    </row>
    <row r="1486" spans="1:26" x14ac:dyDescent="0.25">
      <c r="A1486" s="24"/>
      <c r="B1486" s="135"/>
      <c r="C1486" s="136"/>
      <c r="D1486" s="137"/>
      <c r="E1486" s="138"/>
      <c r="F1486" s="139"/>
      <c r="G1486" s="140"/>
      <c r="H1486" s="141"/>
      <c r="I1486" s="118"/>
      <c r="J1486" s="150" t="str">
        <f t="shared" si="207"/>
        <v/>
      </c>
      <c r="K1486" s="24"/>
      <c r="M1486" s="11" t="b">
        <f t="shared" si="208"/>
        <v>0</v>
      </c>
      <c r="N1486" s="9" t="str">
        <f t="shared" si="209"/>
        <v/>
      </c>
      <c r="O1486" s="9" t="str">
        <f t="shared" si="210"/>
        <v/>
      </c>
      <c r="P1486" s="9" t="str">
        <f t="shared" si="211"/>
        <v/>
      </c>
      <c r="R1486" s="9">
        <v>1478</v>
      </c>
      <c r="T1486" s="9" t="str">
        <f t="shared" si="212"/>
        <v/>
      </c>
      <c r="V1486" s="9" t="str">
        <f t="shared" si="213"/>
        <v/>
      </c>
      <c r="X1486" s="9" t="str">
        <f>IF(COUNTIF('Required Materials'!$BE$4:$CH$43, $B1486)&gt;0, $B1486, "")</f>
        <v/>
      </c>
      <c r="Y1486" s="9" t="str">
        <f t="shared" si="214"/>
        <v/>
      </c>
      <c r="Z1486" s="9" t="str">
        <f t="shared" si="215"/>
        <v/>
      </c>
    </row>
    <row r="1487" spans="1:26" x14ac:dyDescent="0.25">
      <c r="A1487" s="24"/>
      <c r="B1487" s="135"/>
      <c r="C1487" s="136"/>
      <c r="D1487" s="137"/>
      <c r="E1487" s="138"/>
      <c r="F1487" s="139"/>
      <c r="G1487" s="140"/>
      <c r="H1487" s="141"/>
      <c r="I1487" s="118"/>
      <c r="J1487" s="150" t="str">
        <f t="shared" si="207"/>
        <v/>
      </c>
      <c r="K1487" s="24"/>
      <c r="M1487" s="11" t="b">
        <f t="shared" si="208"/>
        <v>0</v>
      </c>
      <c r="N1487" s="9" t="str">
        <f t="shared" si="209"/>
        <v/>
      </c>
      <c r="O1487" s="9" t="str">
        <f t="shared" si="210"/>
        <v/>
      </c>
      <c r="P1487" s="9" t="str">
        <f t="shared" si="211"/>
        <v/>
      </c>
      <c r="R1487" s="9">
        <v>1479</v>
      </c>
      <c r="T1487" s="9" t="str">
        <f t="shared" si="212"/>
        <v/>
      </c>
      <c r="V1487" s="9" t="str">
        <f t="shared" si="213"/>
        <v/>
      </c>
      <c r="X1487" s="9" t="str">
        <f>IF(COUNTIF('Required Materials'!$BE$4:$CH$43, $B1487)&gt;0, $B1487, "")</f>
        <v/>
      </c>
      <c r="Y1487" s="9" t="str">
        <f t="shared" si="214"/>
        <v/>
      </c>
      <c r="Z1487" s="9" t="str">
        <f t="shared" si="215"/>
        <v/>
      </c>
    </row>
    <row r="1488" spans="1:26" x14ac:dyDescent="0.25">
      <c r="A1488" s="24"/>
      <c r="B1488" s="135"/>
      <c r="C1488" s="136"/>
      <c r="D1488" s="137"/>
      <c r="E1488" s="138"/>
      <c r="F1488" s="139"/>
      <c r="G1488" s="140"/>
      <c r="H1488" s="141"/>
      <c r="I1488" s="118"/>
      <c r="J1488" s="150" t="str">
        <f t="shared" si="207"/>
        <v/>
      </c>
      <c r="K1488" s="24"/>
      <c r="M1488" s="11" t="b">
        <f t="shared" si="208"/>
        <v>0</v>
      </c>
      <c r="N1488" s="9" t="str">
        <f t="shared" si="209"/>
        <v/>
      </c>
      <c r="O1488" s="9" t="str">
        <f t="shared" si="210"/>
        <v/>
      </c>
      <c r="P1488" s="9" t="str">
        <f t="shared" si="211"/>
        <v/>
      </c>
      <c r="R1488" s="9">
        <v>1480</v>
      </c>
      <c r="T1488" s="9" t="str">
        <f t="shared" si="212"/>
        <v/>
      </c>
      <c r="V1488" s="9" t="str">
        <f t="shared" si="213"/>
        <v/>
      </c>
      <c r="X1488" s="9" t="str">
        <f>IF(COUNTIF('Required Materials'!$BE$4:$CH$43, $B1488)&gt;0, $B1488, "")</f>
        <v/>
      </c>
      <c r="Y1488" s="9" t="str">
        <f t="shared" si="214"/>
        <v/>
      </c>
      <c r="Z1488" s="9" t="str">
        <f t="shared" si="215"/>
        <v/>
      </c>
    </row>
    <row r="1489" spans="1:26" x14ac:dyDescent="0.25">
      <c r="A1489" s="24"/>
      <c r="B1489" s="135"/>
      <c r="C1489" s="136"/>
      <c r="D1489" s="137"/>
      <c r="E1489" s="138"/>
      <c r="F1489" s="139"/>
      <c r="G1489" s="140"/>
      <c r="H1489" s="141"/>
      <c r="I1489" s="118"/>
      <c r="J1489" s="150" t="str">
        <f t="shared" si="207"/>
        <v/>
      </c>
      <c r="K1489" s="24"/>
      <c r="M1489" s="11" t="b">
        <f t="shared" si="208"/>
        <v>0</v>
      </c>
      <c r="N1489" s="9" t="str">
        <f t="shared" si="209"/>
        <v/>
      </c>
      <c r="O1489" s="9" t="str">
        <f t="shared" si="210"/>
        <v/>
      </c>
      <c r="P1489" s="9" t="str">
        <f t="shared" si="211"/>
        <v/>
      </c>
      <c r="R1489" s="9">
        <v>1481</v>
      </c>
      <c r="T1489" s="9" t="str">
        <f t="shared" si="212"/>
        <v/>
      </c>
      <c r="V1489" s="9" t="str">
        <f t="shared" si="213"/>
        <v/>
      </c>
      <c r="X1489" s="9" t="str">
        <f>IF(COUNTIF('Required Materials'!$BE$4:$CH$43, $B1489)&gt;0, $B1489, "")</f>
        <v/>
      </c>
      <c r="Y1489" s="9" t="str">
        <f t="shared" si="214"/>
        <v/>
      </c>
      <c r="Z1489" s="9" t="str">
        <f t="shared" si="215"/>
        <v/>
      </c>
    </row>
    <row r="1490" spans="1:26" x14ac:dyDescent="0.25">
      <c r="A1490" s="24"/>
      <c r="B1490" s="135"/>
      <c r="C1490" s="136"/>
      <c r="D1490" s="137"/>
      <c r="E1490" s="138"/>
      <c r="F1490" s="139"/>
      <c r="G1490" s="140"/>
      <c r="H1490" s="141"/>
      <c r="I1490" s="118"/>
      <c r="J1490" s="150" t="str">
        <f t="shared" si="207"/>
        <v/>
      </c>
      <c r="K1490" s="24"/>
      <c r="M1490" s="11" t="b">
        <f t="shared" si="208"/>
        <v>0</v>
      </c>
      <c r="N1490" s="9" t="str">
        <f t="shared" si="209"/>
        <v/>
      </c>
      <c r="O1490" s="9" t="str">
        <f t="shared" si="210"/>
        <v/>
      </c>
      <c r="P1490" s="9" t="str">
        <f t="shared" si="211"/>
        <v/>
      </c>
      <c r="R1490" s="9">
        <v>1482</v>
      </c>
      <c r="T1490" s="9" t="str">
        <f t="shared" si="212"/>
        <v/>
      </c>
      <c r="V1490" s="9" t="str">
        <f t="shared" si="213"/>
        <v/>
      </c>
      <c r="X1490" s="9" t="str">
        <f>IF(COUNTIF('Required Materials'!$BE$4:$CH$43, $B1490)&gt;0, $B1490, "")</f>
        <v/>
      </c>
      <c r="Y1490" s="9" t="str">
        <f t="shared" si="214"/>
        <v/>
      </c>
      <c r="Z1490" s="9" t="str">
        <f t="shared" si="215"/>
        <v/>
      </c>
    </row>
    <row r="1491" spans="1:26" x14ac:dyDescent="0.25">
      <c r="A1491" s="24"/>
      <c r="B1491" s="135"/>
      <c r="C1491" s="136"/>
      <c r="D1491" s="137"/>
      <c r="E1491" s="138"/>
      <c r="F1491" s="139"/>
      <c r="G1491" s="140"/>
      <c r="H1491" s="141"/>
      <c r="I1491" s="118"/>
      <c r="J1491" s="150" t="str">
        <f t="shared" si="207"/>
        <v/>
      </c>
      <c r="K1491" s="24"/>
      <c r="M1491" s="11" t="b">
        <f t="shared" si="208"/>
        <v>0</v>
      </c>
      <c r="N1491" s="9" t="str">
        <f t="shared" si="209"/>
        <v/>
      </c>
      <c r="O1491" s="9" t="str">
        <f t="shared" si="210"/>
        <v/>
      </c>
      <c r="P1491" s="9" t="str">
        <f t="shared" si="211"/>
        <v/>
      </c>
      <c r="R1491" s="9">
        <v>1483</v>
      </c>
      <c r="T1491" s="9" t="str">
        <f t="shared" si="212"/>
        <v/>
      </c>
      <c r="V1491" s="9" t="str">
        <f t="shared" si="213"/>
        <v/>
      </c>
      <c r="X1491" s="9" t="str">
        <f>IF(COUNTIF('Required Materials'!$BE$4:$CH$43, $B1491)&gt;0, $B1491, "")</f>
        <v/>
      </c>
      <c r="Y1491" s="9" t="str">
        <f t="shared" si="214"/>
        <v/>
      </c>
      <c r="Z1491" s="9" t="str">
        <f t="shared" si="215"/>
        <v/>
      </c>
    </row>
    <row r="1492" spans="1:26" x14ac:dyDescent="0.25">
      <c r="A1492" s="24"/>
      <c r="B1492" s="135"/>
      <c r="C1492" s="136"/>
      <c r="D1492" s="137"/>
      <c r="E1492" s="138"/>
      <c r="F1492" s="139"/>
      <c r="G1492" s="140"/>
      <c r="H1492" s="141"/>
      <c r="I1492" s="118"/>
      <c r="J1492" s="150" t="str">
        <f t="shared" si="207"/>
        <v/>
      </c>
      <c r="K1492" s="24"/>
      <c r="M1492" s="11" t="b">
        <f t="shared" si="208"/>
        <v>0</v>
      </c>
      <c r="N1492" s="9" t="str">
        <f t="shared" si="209"/>
        <v/>
      </c>
      <c r="O1492" s="9" t="str">
        <f t="shared" si="210"/>
        <v/>
      </c>
      <c r="P1492" s="9" t="str">
        <f t="shared" si="211"/>
        <v/>
      </c>
      <c r="R1492" s="9">
        <v>1484</v>
      </c>
      <c r="T1492" s="9" t="str">
        <f t="shared" si="212"/>
        <v/>
      </c>
      <c r="V1492" s="9" t="str">
        <f t="shared" si="213"/>
        <v/>
      </c>
      <c r="X1492" s="9" t="str">
        <f>IF(COUNTIF('Required Materials'!$BE$4:$CH$43, $B1492)&gt;0, $B1492, "")</f>
        <v/>
      </c>
      <c r="Y1492" s="9" t="str">
        <f t="shared" si="214"/>
        <v/>
      </c>
      <c r="Z1492" s="9" t="str">
        <f t="shared" si="215"/>
        <v/>
      </c>
    </row>
    <row r="1493" spans="1:26" x14ac:dyDescent="0.25">
      <c r="A1493" s="24"/>
      <c r="B1493" s="135"/>
      <c r="C1493" s="136"/>
      <c r="D1493" s="137"/>
      <c r="E1493" s="138"/>
      <c r="F1493" s="139"/>
      <c r="G1493" s="140"/>
      <c r="H1493" s="141"/>
      <c r="I1493" s="118"/>
      <c r="J1493" s="150" t="str">
        <f t="shared" si="207"/>
        <v/>
      </c>
      <c r="K1493" s="24"/>
      <c r="M1493" s="11" t="b">
        <f t="shared" si="208"/>
        <v>0</v>
      </c>
      <c r="N1493" s="9" t="str">
        <f t="shared" si="209"/>
        <v/>
      </c>
      <c r="O1493" s="9" t="str">
        <f t="shared" si="210"/>
        <v/>
      </c>
      <c r="P1493" s="9" t="str">
        <f t="shared" si="211"/>
        <v/>
      </c>
      <c r="R1493" s="9">
        <v>1485</v>
      </c>
      <c r="T1493" s="9" t="str">
        <f t="shared" si="212"/>
        <v/>
      </c>
      <c r="V1493" s="9" t="str">
        <f t="shared" si="213"/>
        <v/>
      </c>
      <c r="X1493" s="9" t="str">
        <f>IF(COUNTIF('Required Materials'!$BE$4:$CH$43, $B1493)&gt;0, $B1493, "")</f>
        <v/>
      </c>
      <c r="Y1493" s="9" t="str">
        <f t="shared" si="214"/>
        <v/>
      </c>
      <c r="Z1493" s="9" t="str">
        <f t="shared" si="215"/>
        <v/>
      </c>
    </row>
    <row r="1494" spans="1:26" x14ac:dyDescent="0.25">
      <c r="A1494" s="24"/>
      <c r="B1494" s="135"/>
      <c r="C1494" s="136"/>
      <c r="D1494" s="137"/>
      <c r="E1494" s="138"/>
      <c r="F1494" s="139"/>
      <c r="G1494" s="140"/>
      <c r="H1494" s="141"/>
      <c r="I1494" s="118"/>
      <c r="J1494" s="150" t="str">
        <f t="shared" si="207"/>
        <v/>
      </c>
      <c r="K1494" s="24"/>
      <c r="M1494" s="11" t="b">
        <f t="shared" si="208"/>
        <v>0</v>
      </c>
      <c r="N1494" s="9" t="str">
        <f t="shared" si="209"/>
        <v/>
      </c>
      <c r="O1494" s="9" t="str">
        <f t="shared" si="210"/>
        <v/>
      </c>
      <c r="P1494" s="9" t="str">
        <f t="shared" si="211"/>
        <v/>
      </c>
      <c r="R1494" s="9">
        <v>1486</v>
      </c>
      <c r="T1494" s="9" t="str">
        <f t="shared" si="212"/>
        <v/>
      </c>
      <c r="V1494" s="9" t="str">
        <f t="shared" si="213"/>
        <v/>
      </c>
      <c r="X1494" s="9" t="str">
        <f>IF(COUNTIF('Required Materials'!$BE$4:$CH$43, $B1494)&gt;0, $B1494, "")</f>
        <v/>
      </c>
      <c r="Y1494" s="9" t="str">
        <f t="shared" si="214"/>
        <v/>
      </c>
      <c r="Z1494" s="9" t="str">
        <f t="shared" si="215"/>
        <v/>
      </c>
    </row>
    <row r="1495" spans="1:26" x14ac:dyDescent="0.25">
      <c r="A1495" s="24"/>
      <c r="B1495" s="135"/>
      <c r="C1495" s="136"/>
      <c r="D1495" s="137"/>
      <c r="E1495" s="138"/>
      <c r="F1495" s="139"/>
      <c r="G1495" s="140"/>
      <c r="H1495" s="141"/>
      <c r="I1495" s="118"/>
      <c r="J1495" s="150" t="str">
        <f t="shared" si="207"/>
        <v/>
      </c>
      <c r="K1495" s="24"/>
      <c r="M1495" s="11" t="b">
        <f t="shared" si="208"/>
        <v>0</v>
      </c>
      <c r="N1495" s="9" t="str">
        <f t="shared" si="209"/>
        <v/>
      </c>
      <c r="O1495" s="9" t="str">
        <f t="shared" si="210"/>
        <v/>
      </c>
      <c r="P1495" s="9" t="str">
        <f t="shared" si="211"/>
        <v/>
      </c>
      <c r="R1495" s="9">
        <v>1487</v>
      </c>
      <c r="T1495" s="9" t="str">
        <f t="shared" si="212"/>
        <v/>
      </c>
      <c r="V1495" s="9" t="str">
        <f t="shared" si="213"/>
        <v/>
      </c>
      <c r="X1495" s="9" t="str">
        <f>IF(COUNTIF('Required Materials'!$BE$4:$CH$43, $B1495)&gt;0, $B1495, "")</f>
        <v/>
      </c>
      <c r="Y1495" s="9" t="str">
        <f t="shared" si="214"/>
        <v/>
      </c>
      <c r="Z1495" s="9" t="str">
        <f t="shared" si="215"/>
        <v/>
      </c>
    </row>
    <row r="1496" spans="1:26" x14ac:dyDescent="0.25">
      <c r="A1496" s="24"/>
      <c r="B1496" s="135"/>
      <c r="C1496" s="136"/>
      <c r="D1496" s="137"/>
      <c r="E1496" s="138"/>
      <c r="F1496" s="139"/>
      <c r="G1496" s="140"/>
      <c r="H1496" s="141"/>
      <c r="I1496" s="118"/>
      <c r="J1496" s="150" t="str">
        <f t="shared" si="207"/>
        <v/>
      </c>
      <c r="K1496" s="24"/>
      <c r="M1496" s="11" t="b">
        <f t="shared" si="208"/>
        <v>0</v>
      </c>
      <c r="N1496" s="9" t="str">
        <f t="shared" si="209"/>
        <v/>
      </c>
      <c r="O1496" s="9" t="str">
        <f t="shared" si="210"/>
        <v/>
      </c>
      <c r="P1496" s="9" t="str">
        <f t="shared" si="211"/>
        <v/>
      </c>
      <c r="R1496" s="9">
        <v>1488</v>
      </c>
      <c r="T1496" s="9" t="str">
        <f t="shared" si="212"/>
        <v/>
      </c>
      <c r="V1496" s="9" t="str">
        <f t="shared" si="213"/>
        <v/>
      </c>
      <c r="X1496" s="9" t="str">
        <f>IF(COUNTIF('Required Materials'!$BE$4:$CH$43, $B1496)&gt;0, $B1496, "")</f>
        <v/>
      </c>
      <c r="Y1496" s="9" t="str">
        <f t="shared" si="214"/>
        <v/>
      </c>
      <c r="Z1496" s="9" t="str">
        <f t="shared" si="215"/>
        <v/>
      </c>
    </row>
    <row r="1497" spans="1:26" x14ac:dyDescent="0.25">
      <c r="A1497" s="24"/>
      <c r="B1497" s="135"/>
      <c r="C1497" s="136"/>
      <c r="D1497" s="137"/>
      <c r="E1497" s="138"/>
      <c r="F1497" s="139"/>
      <c r="G1497" s="140"/>
      <c r="H1497" s="141"/>
      <c r="I1497" s="118"/>
      <c r="J1497" s="150" t="str">
        <f t="shared" si="207"/>
        <v/>
      </c>
      <c r="K1497" s="24"/>
      <c r="M1497" s="11" t="b">
        <f t="shared" si="208"/>
        <v>0</v>
      </c>
      <c r="N1497" s="9" t="str">
        <f t="shared" si="209"/>
        <v/>
      </c>
      <c r="O1497" s="9" t="str">
        <f t="shared" si="210"/>
        <v/>
      </c>
      <c r="P1497" s="9" t="str">
        <f t="shared" si="211"/>
        <v/>
      </c>
      <c r="R1497" s="9">
        <v>1489</v>
      </c>
      <c r="T1497" s="9" t="str">
        <f t="shared" si="212"/>
        <v/>
      </c>
      <c r="V1497" s="9" t="str">
        <f t="shared" si="213"/>
        <v/>
      </c>
      <c r="X1497" s="9" t="str">
        <f>IF(COUNTIF('Required Materials'!$BE$4:$CH$43, $B1497)&gt;0, $B1497, "")</f>
        <v/>
      </c>
      <c r="Y1497" s="9" t="str">
        <f t="shared" si="214"/>
        <v/>
      </c>
      <c r="Z1497" s="9" t="str">
        <f t="shared" si="215"/>
        <v/>
      </c>
    </row>
    <row r="1498" spans="1:26" x14ac:dyDescent="0.25">
      <c r="A1498" s="24"/>
      <c r="B1498" s="135"/>
      <c r="C1498" s="136"/>
      <c r="D1498" s="137"/>
      <c r="E1498" s="138"/>
      <c r="F1498" s="139"/>
      <c r="G1498" s="140"/>
      <c r="H1498" s="141"/>
      <c r="I1498" s="118"/>
      <c r="J1498" s="150" t="str">
        <f t="shared" si="207"/>
        <v/>
      </c>
      <c r="K1498" s="24"/>
      <c r="M1498" s="11" t="b">
        <f t="shared" si="208"/>
        <v>0</v>
      </c>
      <c r="N1498" s="9" t="str">
        <f t="shared" si="209"/>
        <v/>
      </c>
      <c r="O1498" s="9" t="str">
        <f t="shared" si="210"/>
        <v/>
      </c>
      <c r="P1498" s="9" t="str">
        <f t="shared" si="211"/>
        <v/>
      </c>
      <c r="R1498" s="9">
        <v>1490</v>
      </c>
      <c r="T1498" s="9" t="str">
        <f t="shared" si="212"/>
        <v/>
      </c>
      <c r="V1498" s="9" t="str">
        <f t="shared" si="213"/>
        <v/>
      </c>
      <c r="X1498" s="9" t="str">
        <f>IF(COUNTIF('Required Materials'!$BE$4:$CH$43, $B1498)&gt;0, $B1498, "")</f>
        <v/>
      </c>
      <c r="Y1498" s="9" t="str">
        <f t="shared" si="214"/>
        <v/>
      </c>
      <c r="Z1498" s="9" t="str">
        <f t="shared" si="215"/>
        <v/>
      </c>
    </row>
    <row r="1499" spans="1:26" x14ac:dyDescent="0.25">
      <c r="A1499" s="24"/>
      <c r="B1499" s="135"/>
      <c r="C1499" s="136"/>
      <c r="D1499" s="137"/>
      <c r="E1499" s="138"/>
      <c r="F1499" s="139"/>
      <c r="G1499" s="140"/>
      <c r="H1499" s="141"/>
      <c r="I1499" s="118"/>
      <c r="J1499" s="150" t="str">
        <f t="shared" si="207"/>
        <v/>
      </c>
      <c r="K1499" s="24"/>
      <c r="M1499" s="11" t="b">
        <f t="shared" si="208"/>
        <v>0</v>
      </c>
      <c r="N1499" s="9" t="str">
        <f t="shared" si="209"/>
        <v/>
      </c>
      <c r="O1499" s="9" t="str">
        <f t="shared" si="210"/>
        <v/>
      </c>
      <c r="P1499" s="9" t="str">
        <f t="shared" si="211"/>
        <v/>
      </c>
      <c r="R1499" s="9">
        <v>1491</v>
      </c>
      <c r="T1499" s="9" t="str">
        <f t="shared" si="212"/>
        <v/>
      </c>
      <c r="V1499" s="9" t="str">
        <f t="shared" si="213"/>
        <v/>
      </c>
      <c r="X1499" s="9" t="str">
        <f>IF(COUNTIF('Required Materials'!$BE$4:$CH$43, $B1499)&gt;0, $B1499, "")</f>
        <v/>
      </c>
      <c r="Y1499" s="9" t="str">
        <f t="shared" si="214"/>
        <v/>
      </c>
      <c r="Z1499" s="9" t="str">
        <f t="shared" si="215"/>
        <v/>
      </c>
    </row>
    <row r="1500" spans="1:26" x14ac:dyDescent="0.25">
      <c r="A1500" s="24"/>
      <c r="B1500" s="135"/>
      <c r="C1500" s="136"/>
      <c r="D1500" s="137"/>
      <c r="E1500" s="138"/>
      <c r="F1500" s="139"/>
      <c r="G1500" s="140"/>
      <c r="H1500" s="141"/>
      <c r="I1500" s="118"/>
      <c r="J1500" s="150" t="str">
        <f t="shared" si="207"/>
        <v/>
      </c>
      <c r="K1500" s="24"/>
      <c r="M1500" s="11" t="b">
        <f t="shared" si="208"/>
        <v>0</v>
      </c>
      <c r="N1500" s="9" t="str">
        <f t="shared" si="209"/>
        <v/>
      </c>
      <c r="O1500" s="9" t="str">
        <f t="shared" si="210"/>
        <v/>
      </c>
      <c r="P1500" s="9" t="str">
        <f t="shared" si="211"/>
        <v/>
      </c>
      <c r="R1500" s="9">
        <v>1492</v>
      </c>
      <c r="T1500" s="9" t="str">
        <f t="shared" si="212"/>
        <v/>
      </c>
      <c r="V1500" s="9" t="str">
        <f t="shared" si="213"/>
        <v/>
      </c>
      <c r="X1500" s="9" t="str">
        <f>IF(COUNTIF('Required Materials'!$BE$4:$CH$43, $B1500)&gt;0, $B1500, "")</f>
        <v/>
      </c>
      <c r="Y1500" s="9" t="str">
        <f t="shared" si="214"/>
        <v/>
      </c>
      <c r="Z1500" s="9" t="str">
        <f t="shared" si="215"/>
        <v/>
      </c>
    </row>
    <row r="1501" spans="1:26" x14ac:dyDescent="0.25">
      <c r="A1501" s="24"/>
      <c r="B1501" s="135"/>
      <c r="C1501" s="136"/>
      <c r="D1501" s="137"/>
      <c r="E1501" s="138"/>
      <c r="F1501" s="139"/>
      <c r="G1501" s="140"/>
      <c r="H1501" s="141"/>
      <c r="I1501" s="118"/>
      <c r="J1501" s="150" t="str">
        <f t="shared" si="207"/>
        <v/>
      </c>
      <c r="K1501" s="24"/>
      <c r="M1501" s="11" t="b">
        <f t="shared" si="208"/>
        <v>0</v>
      </c>
      <c r="N1501" s="9" t="str">
        <f t="shared" si="209"/>
        <v/>
      </c>
      <c r="O1501" s="9" t="str">
        <f t="shared" si="210"/>
        <v/>
      </c>
      <c r="P1501" s="9" t="str">
        <f t="shared" si="211"/>
        <v/>
      </c>
      <c r="R1501" s="9">
        <v>1493</v>
      </c>
      <c r="T1501" s="9" t="str">
        <f t="shared" si="212"/>
        <v/>
      </c>
      <c r="V1501" s="9" t="str">
        <f t="shared" si="213"/>
        <v/>
      </c>
      <c r="X1501" s="9" t="str">
        <f>IF(COUNTIF('Required Materials'!$BE$4:$CH$43, $B1501)&gt;0, $B1501, "")</f>
        <v/>
      </c>
      <c r="Y1501" s="9" t="str">
        <f t="shared" si="214"/>
        <v/>
      </c>
      <c r="Z1501" s="9" t="str">
        <f t="shared" si="215"/>
        <v/>
      </c>
    </row>
    <row r="1502" spans="1:26" x14ac:dyDescent="0.25">
      <c r="A1502" s="24"/>
      <c r="B1502" s="135"/>
      <c r="C1502" s="136"/>
      <c r="D1502" s="137"/>
      <c r="E1502" s="138"/>
      <c r="F1502" s="139"/>
      <c r="G1502" s="140"/>
      <c r="H1502" s="141"/>
      <c r="I1502" s="118"/>
      <c r="J1502" s="150" t="str">
        <f t="shared" si="207"/>
        <v/>
      </c>
      <c r="K1502" s="24"/>
      <c r="M1502" s="11" t="b">
        <f t="shared" si="208"/>
        <v>0</v>
      </c>
      <c r="N1502" s="9" t="str">
        <f t="shared" si="209"/>
        <v/>
      </c>
      <c r="O1502" s="9" t="str">
        <f t="shared" si="210"/>
        <v/>
      </c>
      <c r="P1502" s="9" t="str">
        <f t="shared" si="211"/>
        <v/>
      </c>
      <c r="R1502" s="9">
        <v>1494</v>
      </c>
      <c r="T1502" s="9" t="str">
        <f t="shared" si="212"/>
        <v/>
      </c>
      <c r="V1502" s="9" t="str">
        <f t="shared" si="213"/>
        <v/>
      </c>
      <c r="X1502" s="9" t="str">
        <f>IF(COUNTIF('Required Materials'!$BE$4:$CH$43, $B1502)&gt;0, $B1502, "")</f>
        <v/>
      </c>
      <c r="Y1502" s="9" t="str">
        <f t="shared" si="214"/>
        <v/>
      </c>
      <c r="Z1502" s="9" t="str">
        <f t="shared" si="215"/>
        <v/>
      </c>
    </row>
    <row r="1503" spans="1:26" x14ac:dyDescent="0.25">
      <c r="A1503" s="24"/>
      <c r="B1503" s="135"/>
      <c r="C1503" s="136"/>
      <c r="D1503" s="137"/>
      <c r="E1503" s="138"/>
      <c r="F1503" s="139"/>
      <c r="G1503" s="140"/>
      <c r="H1503" s="141"/>
      <c r="I1503" s="118"/>
      <c r="J1503" s="150" t="str">
        <f t="shared" si="207"/>
        <v/>
      </c>
      <c r="K1503" s="24"/>
      <c r="M1503" s="11" t="b">
        <f t="shared" si="208"/>
        <v>0</v>
      </c>
      <c r="N1503" s="9" t="str">
        <f t="shared" si="209"/>
        <v/>
      </c>
      <c r="O1503" s="9" t="str">
        <f t="shared" si="210"/>
        <v/>
      </c>
      <c r="P1503" s="9" t="str">
        <f t="shared" si="211"/>
        <v/>
      </c>
      <c r="R1503" s="9">
        <v>1495</v>
      </c>
      <c r="T1503" s="9" t="str">
        <f t="shared" si="212"/>
        <v/>
      </c>
      <c r="V1503" s="9" t="str">
        <f t="shared" si="213"/>
        <v/>
      </c>
      <c r="X1503" s="9" t="str">
        <f>IF(COUNTIF('Required Materials'!$BE$4:$CH$43, $B1503)&gt;0, $B1503, "")</f>
        <v/>
      </c>
      <c r="Y1503" s="9" t="str">
        <f t="shared" si="214"/>
        <v/>
      </c>
      <c r="Z1503" s="9" t="str">
        <f t="shared" si="215"/>
        <v/>
      </c>
    </row>
    <row r="1504" spans="1:26" x14ac:dyDescent="0.25">
      <c r="A1504" s="24"/>
      <c r="B1504" s="135"/>
      <c r="C1504" s="136"/>
      <c r="D1504" s="137"/>
      <c r="E1504" s="138"/>
      <c r="F1504" s="139"/>
      <c r="G1504" s="140"/>
      <c r="H1504" s="141"/>
      <c r="I1504" s="118"/>
      <c r="J1504" s="150" t="str">
        <f t="shared" si="207"/>
        <v/>
      </c>
      <c r="K1504" s="24"/>
      <c r="M1504" s="11" t="b">
        <f t="shared" si="208"/>
        <v>0</v>
      </c>
      <c r="N1504" s="9" t="str">
        <f t="shared" si="209"/>
        <v/>
      </c>
      <c r="O1504" s="9" t="str">
        <f t="shared" si="210"/>
        <v/>
      </c>
      <c r="P1504" s="9" t="str">
        <f t="shared" si="211"/>
        <v/>
      </c>
      <c r="R1504" s="9">
        <v>1496</v>
      </c>
      <c r="T1504" s="9" t="str">
        <f t="shared" si="212"/>
        <v/>
      </c>
      <c r="V1504" s="9" t="str">
        <f t="shared" si="213"/>
        <v/>
      </c>
      <c r="X1504" s="9" t="str">
        <f>IF(COUNTIF('Required Materials'!$BE$4:$CH$43, $B1504)&gt;0, $B1504, "")</f>
        <v/>
      </c>
      <c r="Y1504" s="9" t="str">
        <f t="shared" si="214"/>
        <v/>
      </c>
      <c r="Z1504" s="9" t="str">
        <f t="shared" si="215"/>
        <v/>
      </c>
    </row>
    <row r="1505" spans="1:26" x14ac:dyDescent="0.25">
      <c r="A1505" s="24"/>
      <c r="B1505" s="135"/>
      <c r="C1505" s="136"/>
      <c r="D1505" s="137"/>
      <c r="E1505" s="138"/>
      <c r="F1505" s="139"/>
      <c r="G1505" s="140"/>
      <c r="H1505" s="141"/>
      <c r="I1505" s="118"/>
      <c r="J1505" s="150" t="str">
        <f t="shared" si="207"/>
        <v/>
      </c>
      <c r="K1505" s="24"/>
      <c r="M1505" s="11" t="b">
        <f t="shared" si="208"/>
        <v>0</v>
      </c>
      <c r="N1505" s="9" t="str">
        <f t="shared" si="209"/>
        <v/>
      </c>
      <c r="O1505" s="9" t="str">
        <f t="shared" si="210"/>
        <v/>
      </c>
      <c r="P1505" s="9" t="str">
        <f t="shared" si="211"/>
        <v/>
      </c>
      <c r="R1505" s="9">
        <v>1497</v>
      </c>
      <c r="T1505" s="9" t="str">
        <f t="shared" si="212"/>
        <v/>
      </c>
      <c r="V1505" s="9" t="str">
        <f t="shared" si="213"/>
        <v/>
      </c>
      <c r="X1505" s="9" t="str">
        <f>IF(COUNTIF('Required Materials'!$BE$4:$CH$43, $B1505)&gt;0, $B1505, "")</f>
        <v/>
      </c>
      <c r="Y1505" s="9" t="str">
        <f t="shared" si="214"/>
        <v/>
      </c>
      <c r="Z1505" s="9" t="str">
        <f t="shared" si="215"/>
        <v/>
      </c>
    </row>
    <row r="1506" spans="1:26" x14ac:dyDescent="0.25">
      <c r="A1506" s="24"/>
      <c r="B1506" s="135"/>
      <c r="C1506" s="136"/>
      <c r="D1506" s="137"/>
      <c r="E1506" s="138"/>
      <c r="F1506" s="139"/>
      <c r="G1506" s="140"/>
      <c r="H1506" s="141"/>
      <c r="I1506" s="118"/>
      <c r="J1506" s="150" t="str">
        <f t="shared" si="207"/>
        <v/>
      </c>
      <c r="K1506" s="24"/>
      <c r="M1506" s="11" t="b">
        <f t="shared" si="208"/>
        <v>0</v>
      </c>
      <c r="N1506" s="9" t="str">
        <f t="shared" si="209"/>
        <v/>
      </c>
      <c r="O1506" s="9" t="str">
        <f t="shared" si="210"/>
        <v/>
      </c>
      <c r="P1506" s="9" t="str">
        <f t="shared" si="211"/>
        <v/>
      </c>
      <c r="R1506" s="9">
        <v>1498</v>
      </c>
      <c r="T1506" s="9" t="str">
        <f t="shared" si="212"/>
        <v/>
      </c>
      <c r="V1506" s="9" t="str">
        <f t="shared" si="213"/>
        <v/>
      </c>
      <c r="X1506" s="9" t="str">
        <f>IF(COUNTIF('Required Materials'!$BE$4:$CH$43, $B1506)&gt;0, $B1506, "")</f>
        <v/>
      </c>
      <c r="Y1506" s="9" t="str">
        <f t="shared" si="214"/>
        <v/>
      </c>
      <c r="Z1506" s="9" t="str">
        <f t="shared" si="215"/>
        <v/>
      </c>
    </row>
    <row r="1507" spans="1:26" x14ac:dyDescent="0.25">
      <c r="A1507" s="24"/>
      <c r="B1507" s="135"/>
      <c r="C1507" s="136"/>
      <c r="D1507" s="137"/>
      <c r="E1507" s="138"/>
      <c r="F1507" s="139"/>
      <c r="G1507" s="140"/>
      <c r="H1507" s="141"/>
      <c r="I1507" s="118"/>
      <c r="J1507" s="150" t="str">
        <f t="shared" si="207"/>
        <v/>
      </c>
      <c r="K1507" s="24"/>
      <c r="M1507" s="11" t="b">
        <f t="shared" si="208"/>
        <v>0</v>
      </c>
      <c r="N1507" s="9" t="str">
        <f t="shared" si="209"/>
        <v/>
      </c>
      <c r="O1507" s="9" t="str">
        <f t="shared" si="210"/>
        <v/>
      </c>
      <c r="P1507" s="9" t="str">
        <f t="shared" si="211"/>
        <v/>
      </c>
      <c r="R1507" s="9">
        <v>1499</v>
      </c>
      <c r="T1507" s="9" t="str">
        <f t="shared" si="212"/>
        <v/>
      </c>
      <c r="V1507" s="9" t="str">
        <f t="shared" si="213"/>
        <v/>
      </c>
      <c r="X1507" s="9" t="str">
        <f>IF(COUNTIF('Required Materials'!$BE$4:$CH$43, $B1507)&gt;0, $B1507, "")</f>
        <v/>
      </c>
      <c r="Y1507" s="9" t="str">
        <f t="shared" si="214"/>
        <v/>
      </c>
      <c r="Z1507" s="9" t="str">
        <f t="shared" si="215"/>
        <v/>
      </c>
    </row>
    <row r="1508" spans="1:26" x14ac:dyDescent="0.25">
      <c r="A1508" s="24"/>
      <c r="B1508" s="135"/>
      <c r="C1508" s="136"/>
      <c r="D1508" s="137"/>
      <c r="E1508" s="138"/>
      <c r="F1508" s="139"/>
      <c r="G1508" s="140"/>
      <c r="H1508" s="141"/>
      <c r="I1508" s="118"/>
      <c r="J1508" s="150" t="str">
        <f t="shared" si="207"/>
        <v/>
      </c>
      <c r="K1508" s="24"/>
      <c r="M1508" s="11" t="b">
        <f t="shared" si="208"/>
        <v>0</v>
      </c>
      <c r="N1508" s="9" t="str">
        <f t="shared" si="209"/>
        <v/>
      </c>
      <c r="O1508" s="9" t="str">
        <f t="shared" si="210"/>
        <v/>
      </c>
      <c r="P1508" s="9" t="str">
        <f t="shared" si="211"/>
        <v/>
      </c>
      <c r="R1508" s="9">
        <v>1500</v>
      </c>
      <c r="T1508" s="9" t="str">
        <f t="shared" si="212"/>
        <v/>
      </c>
      <c r="V1508" s="9" t="str">
        <f t="shared" si="213"/>
        <v/>
      </c>
      <c r="X1508" s="9" t="str">
        <f>IF(COUNTIF('Required Materials'!$BE$4:$CH$43, $B1508)&gt;0, $B1508, "")</f>
        <v/>
      </c>
      <c r="Y1508" s="9" t="str">
        <f t="shared" si="214"/>
        <v/>
      </c>
      <c r="Z1508" s="9" t="str">
        <f t="shared" si="215"/>
        <v/>
      </c>
    </row>
    <row r="1509" spans="1:26" x14ac:dyDescent="0.25">
      <c r="A1509" s="24"/>
      <c r="B1509" s="135"/>
      <c r="C1509" s="136"/>
      <c r="D1509" s="137"/>
      <c r="E1509" s="138"/>
      <c r="F1509" s="139"/>
      <c r="G1509" s="140"/>
      <c r="H1509" s="141"/>
      <c r="I1509" s="118"/>
      <c r="J1509" s="150" t="str">
        <f t="shared" si="207"/>
        <v/>
      </c>
      <c r="K1509" s="24"/>
      <c r="M1509" s="11" t="b">
        <f t="shared" si="208"/>
        <v>0</v>
      </c>
      <c r="N1509" s="9" t="str">
        <f t="shared" si="209"/>
        <v/>
      </c>
      <c r="O1509" s="9" t="str">
        <f t="shared" si="210"/>
        <v/>
      </c>
      <c r="P1509" s="9" t="str">
        <f t="shared" si="211"/>
        <v/>
      </c>
      <c r="R1509" s="9">
        <v>1501</v>
      </c>
      <c r="T1509" s="9" t="str">
        <f t="shared" si="212"/>
        <v/>
      </c>
      <c r="V1509" s="9" t="str">
        <f t="shared" si="213"/>
        <v/>
      </c>
      <c r="X1509" s="9" t="str">
        <f>IF(COUNTIF('Required Materials'!$BE$4:$CH$43, $B1509)&gt;0, $B1509, "")</f>
        <v/>
      </c>
      <c r="Y1509" s="9" t="str">
        <f t="shared" si="214"/>
        <v/>
      </c>
      <c r="Z1509" s="9" t="str">
        <f t="shared" si="215"/>
        <v/>
      </c>
    </row>
    <row r="1510" spans="1:26" x14ac:dyDescent="0.25">
      <c r="A1510" s="24"/>
      <c r="B1510" s="135"/>
      <c r="C1510" s="136"/>
      <c r="D1510" s="137"/>
      <c r="E1510" s="138"/>
      <c r="F1510" s="139"/>
      <c r="G1510" s="140"/>
      <c r="H1510" s="141"/>
      <c r="I1510" s="118"/>
      <c r="J1510" s="150" t="str">
        <f t="shared" si="207"/>
        <v/>
      </c>
      <c r="K1510" s="24"/>
      <c r="M1510" s="11" t="b">
        <f t="shared" si="208"/>
        <v>0</v>
      </c>
      <c r="N1510" s="9" t="str">
        <f t="shared" si="209"/>
        <v/>
      </c>
      <c r="O1510" s="9" t="str">
        <f t="shared" si="210"/>
        <v/>
      </c>
      <c r="P1510" s="9" t="str">
        <f t="shared" si="211"/>
        <v/>
      </c>
      <c r="R1510" s="9">
        <v>1502</v>
      </c>
      <c r="T1510" s="9" t="str">
        <f t="shared" si="212"/>
        <v/>
      </c>
      <c r="V1510" s="9" t="str">
        <f t="shared" si="213"/>
        <v/>
      </c>
      <c r="X1510" s="9" t="str">
        <f>IF(COUNTIF('Required Materials'!$BE$4:$CH$43, $B1510)&gt;0, $B1510, "")</f>
        <v/>
      </c>
      <c r="Y1510" s="9" t="str">
        <f t="shared" si="214"/>
        <v/>
      </c>
      <c r="Z1510" s="9" t="str">
        <f t="shared" si="215"/>
        <v/>
      </c>
    </row>
    <row r="1511" spans="1:26" x14ac:dyDescent="0.25">
      <c r="A1511" s="24"/>
      <c r="B1511" s="135"/>
      <c r="C1511" s="136"/>
      <c r="D1511" s="137"/>
      <c r="E1511" s="138"/>
      <c r="F1511" s="139"/>
      <c r="G1511" s="140"/>
      <c r="H1511" s="141"/>
      <c r="I1511" s="118"/>
      <c r="J1511" s="150" t="str">
        <f t="shared" si="207"/>
        <v/>
      </c>
      <c r="K1511" s="24"/>
      <c r="M1511" s="11" t="b">
        <f t="shared" si="208"/>
        <v>0</v>
      </c>
      <c r="N1511" s="9" t="str">
        <f t="shared" si="209"/>
        <v/>
      </c>
      <c r="O1511" s="9" t="str">
        <f t="shared" si="210"/>
        <v/>
      </c>
      <c r="P1511" s="9" t="str">
        <f t="shared" si="211"/>
        <v/>
      </c>
      <c r="R1511" s="9">
        <v>1503</v>
      </c>
      <c r="T1511" s="9" t="str">
        <f t="shared" si="212"/>
        <v/>
      </c>
      <c r="V1511" s="9" t="str">
        <f t="shared" si="213"/>
        <v/>
      </c>
      <c r="X1511" s="9" t="str">
        <f>IF(COUNTIF('Required Materials'!$BE$4:$CH$43, $B1511)&gt;0, $B1511, "")</f>
        <v/>
      </c>
      <c r="Y1511" s="9" t="str">
        <f t="shared" si="214"/>
        <v/>
      </c>
      <c r="Z1511" s="9" t="str">
        <f t="shared" si="215"/>
        <v/>
      </c>
    </row>
    <row r="1512" spans="1:26" x14ac:dyDescent="0.25">
      <c r="A1512" s="24"/>
      <c r="B1512" s="135"/>
      <c r="C1512" s="136"/>
      <c r="D1512" s="137"/>
      <c r="E1512" s="138"/>
      <c r="F1512" s="139"/>
      <c r="G1512" s="140"/>
      <c r="H1512" s="141"/>
      <c r="I1512" s="118"/>
      <c r="J1512" s="150" t="str">
        <f t="shared" si="207"/>
        <v/>
      </c>
      <c r="K1512" s="24"/>
      <c r="M1512" s="11" t="b">
        <f t="shared" si="208"/>
        <v>0</v>
      </c>
      <c r="N1512" s="9" t="str">
        <f t="shared" si="209"/>
        <v/>
      </c>
      <c r="O1512" s="9" t="str">
        <f t="shared" si="210"/>
        <v/>
      </c>
      <c r="P1512" s="9" t="str">
        <f t="shared" si="211"/>
        <v/>
      </c>
      <c r="R1512" s="9">
        <v>1504</v>
      </c>
      <c r="T1512" s="9" t="str">
        <f t="shared" si="212"/>
        <v/>
      </c>
      <c r="V1512" s="9" t="str">
        <f t="shared" si="213"/>
        <v/>
      </c>
      <c r="X1512" s="9" t="str">
        <f>IF(COUNTIF('Required Materials'!$BE$4:$CH$43, $B1512)&gt;0, $B1512, "")</f>
        <v/>
      </c>
      <c r="Y1512" s="9" t="str">
        <f t="shared" si="214"/>
        <v/>
      </c>
      <c r="Z1512" s="9" t="str">
        <f t="shared" si="215"/>
        <v/>
      </c>
    </row>
    <row r="1513" spans="1:26" x14ac:dyDescent="0.25">
      <c r="A1513" s="24"/>
      <c r="B1513" s="135"/>
      <c r="C1513" s="136"/>
      <c r="D1513" s="137"/>
      <c r="E1513" s="138"/>
      <c r="F1513" s="139"/>
      <c r="G1513" s="140"/>
      <c r="H1513" s="141"/>
      <c r="I1513" s="118"/>
      <c r="J1513" s="150" t="str">
        <f t="shared" si="207"/>
        <v/>
      </c>
      <c r="K1513" s="24"/>
      <c r="M1513" s="11" t="b">
        <f t="shared" si="208"/>
        <v>0</v>
      </c>
      <c r="N1513" s="9" t="str">
        <f t="shared" si="209"/>
        <v/>
      </c>
      <c r="O1513" s="9" t="str">
        <f t="shared" si="210"/>
        <v/>
      </c>
      <c r="P1513" s="9" t="str">
        <f t="shared" si="211"/>
        <v/>
      </c>
      <c r="R1513" s="9">
        <v>1505</v>
      </c>
      <c r="T1513" s="9" t="str">
        <f t="shared" si="212"/>
        <v/>
      </c>
      <c r="V1513" s="9" t="str">
        <f t="shared" si="213"/>
        <v/>
      </c>
      <c r="X1513" s="9" t="str">
        <f>IF(COUNTIF('Required Materials'!$BE$4:$CH$43, $B1513)&gt;0, $B1513, "")</f>
        <v/>
      </c>
      <c r="Y1513" s="9" t="str">
        <f t="shared" si="214"/>
        <v/>
      </c>
      <c r="Z1513" s="9" t="str">
        <f t="shared" si="215"/>
        <v/>
      </c>
    </row>
    <row r="1514" spans="1:26" x14ac:dyDescent="0.25">
      <c r="A1514" s="24"/>
      <c r="B1514" s="135"/>
      <c r="C1514" s="136"/>
      <c r="D1514" s="137"/>
      <c r="E1514" s="138"/>
      <c r="F1514" s="139"/>
      <c r="G1514" s="140"/>
      <c r="H1514" s="141"/>
      <c r="I1514" s="118"/>
      <c r="J1514" s="150" t="str">
        <f t="shared" si="207"/>
        <v/>
      </c>
      <c r="K1514" s="24"/>
      <c r="M1514" s="11" t="b">
        <f t="shared" si="208"/>
        <v>0</v>
      </c>
      <c r="N1514" s="9" t="str">
        <f t="shared" si="209"/>
        <v/>
      </c>
      <c r="O1514" s="9" t="str">
        <f t="shared" si="210"/>
        <v/>
      </c>
      <c r="P1514" s="9" t="str">
        <f t="shared" si="211"/>
        <v/>
      </c>
      <c r="R1514" s="9">
        <v>1506</v>
      </c>
      <c r="T1514" s="9" t="str">
        <f t="shared" si="212"/>
        <v/>
      </c>
      <c r="V1514" s="9" t="str">
        <f t="shared" si="213"/>
        <v/>
      </c>
      <c r="X1514" s="9" t="str">
        <f>IF(COUNTIF('Required Materials'!$BE$4:$CH$43, $B1514)&gt;0, $B1514, "")</f>
        <v/>
      </c>
      <c r="Y1514" s="9" t="str">
        <f t="shared" si="214"/>
        <v/>
      </c>
      <c r="Z1514" s="9" t="str">
        <f t="shared" si="215"/>
        <v/>
      </c>
    </row>
    <row r="1515" spans="1:26" x14ac:dyDescent="0.25">
      <c r="A1515" s="24"/>
      <c r="B1515" s="135"/>
      <c r="C1515" s="136"/>
      <c r="D1515" s="137"/>
      <c r="E1515" s="138"/>
      <c r="F1515" s="139"/>
      <c r="G1515" s="140"/>
      <c r="H1515" s="141"/>
      <c r="I1515" s="118"/>
      <c r="J1515" s="150" t="str">
        <f t="shared" si="207"/>
        <v/>
      </c>
      <c r="K1515" s="24"/>
      <c r="M1515" s="11" t="b">
        <f t="shared" si="208"/>
        <v>0</v>
      </c>
      <c r="N1515" s="9" t="str">
        <f t="shared" si="209"/>
        <v/>
      </c>
      <c r="O1515" s="9" t="str">
        <f t="shared" si="210"/>
        <v/>
      </c>
      <c r="P1515" s="9" t="str">
        <f t="shared" si="211"/>
        <v/>
      </c>
      <c r="R1515" s="9">
        <v>1507</v>
      </c>
      <c r="T1515" s="9" t="str">
        <f t="shared" si="212"/>
        <v/>
      </c>
      <c r="V1515" s="9" t="str">
        <f t="shared" si="213"/>
        <v/>
      </c>
      <c r="X1515" s="9" t="str">
        <f>IF(COUNTIF('Required Materials'!$BE$4:$CH$43, $B1515)&gt;0, $B1515, "")</f>
        <v/>
      </c>
      <c r="Y1515" s="9" t="str">
        <f t="shared" si="214"/>
        <v/>
      </c>
      <c r="Z1515" s="9" t="str">
        <f t="shared" si="215"/>
        <v/>
      </c>
    </row>
    <row r="1516" spans="1:26" x14ac:dyDescent="0.25">
      <c r="A1516" s="24"/>
      <c r="B1516" s="135"/>
      <c r="C1516" s="136"/>
      <c r="D1516" s="137"/>
      <c r="E1516" s="138"/>
      <c r="F1516" s="139"/>
      <c r="G1516" s="140"/>
      <c r="H1516" s="141"/>
      <c r="I1516" s="118"/>
      <c r="J1516" s="150" t="str">
        <f t="shared" si="207"/>
        <v/>
      </c>
      <c r="K1516" s="24"/>
      <c r="M1516" s="11" t="b">
        <f t="shared" si="208"/>
        <v>0</v>
      </c>
      <c r="N1516" s="9" t="str">
        <f t="shared" si="209"/>
        <v/>
      </c>
      <c r="O1516" s="9" t="str">
        <f t="shared" si="210"/>
        <v/>
      </c>
      <c r="P1516" s="9" t="str">
        <f t="shared" si="211"/>
        <v/>
      </c>
      <c r="R1516" s="9">
        <v>1508</v>
      </c>
      <c r="T1516" s="9" t="str">
        <f t="shared" si="212"/>
        <v/>
      </c>
      <c r="V1516" s="9" t="str">
        <f t="shared" si="213"/>
        <v/>
      </c>
      <c r="X1516" s="9" t="str">
        <f>IF(COUNTIF('Required Materials'!$BE$4:$CH$43, $B1516)&gt;0, $B1516, "")</f>
        <v/>
      </c>
      <c r="Y1516" s="9" t="str">
        <f t="shared" si="214"/>
        <v/>
      </c>
      <c r="Z1516" s="9" t="str">
        <f t="shared" si="215"/>
        <v/>
      </c>
    </row>
    <row r="1517" spans="1:26" x14ac:dyDescent="0.25">
      <c r="A1517" s="24"/>
      <c r="B1517" s="135"/>
      <c r="C1517" s="136"/>
      <c r="D1517" s="137"/>
      <c r="E1517" s="138"/>
      <c r="F1517" s="139"/>
      <c r="G1517" s="140"/>
      <c r="H1517" s="141"/>
      <c r="I1517" s="118"/>
      <c r="J1517" s="150" t="str">
        <f t="shared" si="207"/>
        <v/>
      </c>
      <c r="K1517" s="24"/>
      <c r="M1517" s="11" t="b">
        <f t="shared" si="208"/>
        <v>0</v>
      </c>
      <c r="N1517" s="9" t="str">
        <f t="shared" si="209"/>
        <v/>
      </c>
      <c r="O1517" s="9" t="str">
        <f t="shared" si="210"/>
        <v/>
      </c>
      <c r="P1517" s="9" t="str">
        <f t="shared" si="211"/>
        <v/>
      </c>
      <c r="R1517" s="9">
        <v>1509</v>
      </c>
      <c r="T1517" s="9" t="str">
        <f t="shared" si="212"/>
        <v/>
      </c>
      <c r="V1517" s="9" t="str">
        <f t="shared" si="213"/>
        <v/>
      </c>
      <c r="X1517" s="9" t="str">
        <f>IF(COUNTIF('Required Materials'!$BE$4:$CH$43, $B1517)&gt;0, $B1517, "")</f>
        <v/>
      </c>
      <c r="Y1517" s="9" t="str">
        <f t="shared" si="214"/>
        <v/>
      </c>
      <c r="Z1517" s="9" t="str">
        <f t="shared" si="215"/>
        <v/>
      </c>
    </row>
    <row r="1518" spans="1:26" x14ac:dyDescent="0.25">
      <c r="A1518" s="24"/>
      <c r="B1518" s="135"/>
      <c r="C1518" s="136"/>
      <c r="D1518" s="137"/>
      <c r="E1518" s="138"/>
      <c r="F1518" s="139"/>
      <c r="G1518" s="140"/>
      <c r="H1518" s="141"/>
      <c r="I1518" s="118"/>
      <c r="J1518" s="150" t="str">
        <f t="shared" si="207"/>
        <v/>
      </c>
      <c r="K1518" s="24"/>
      <c r="M1518" s="11" t="b">
        <f t="shared" si="208"/>
        <v>0</v>
      </c>
      <c r="N1518" s="9" t="str">
        <f t="shared" si="209"/>
        <v/>
      </c>
      <c r="O1518" s="9" t="str">
        <f t="shared" si="210"/>
        <v/>
      </c>
      <c r="P1518" s="9" t="str">
        <f t="shared" si="211"/>
        <v/>
      </c>
      <c r="R1518" s="9">
        <v>1510</v>
      </c>
      <c r="T1518" s="9" t="str">
        <f t="shared" si="212"/>
        <v/>
      </c>
      <c r="V1518" s="9" t="str">
        <f t="shared" si="213"/>
        <v/>
      </c>
      <c r="X1518" s="9" t="str">
        <f>IF(COUNTIF('Required Materials'!$BE$4:$CH$43, $B1518)&gt;0, $B1518, "")</f>
        <v/>
      </c>
      <c r="Y1518" s="9" t="str">
        <f t="shared" si="214"/>
        <v/>
      </c>
      <c r="Z1518" s="9" t="str">
        <f t="shared" si="215"/>
        <v/>
      </c>
    </row>
    <row r="1519" spans="1:26" x14ac:dyDescent="0.25">
      <c r="A1519" s="24"/>
      <c r="B1519" s="135"/>
      <c r="C1519" s="136"/>
      <c r="D1519" s="137"/>
      <c r="E1519" s="138"/>
      <c r="F1519" s="139"/>
      <c r="G1519" s="140"/>
      <c r="H1519" s="141"/>
      <c r="I1519" s="118"/>
      <c r="J1519" s="150" t="str">
        <f t="shared" si="207"/>
        <v/>
      </c>
      <c r="K1519" s="24"/>
      <c r="M1519" s="11" t="b">
        <f t="shared" si="208"/>
        <v>0</v>
      </c>
      <c r="N1519" s="9" t="str">
        <f t="shared" si="209"/>
        <v/>
      </c>
      <c r="O1519" s="9" t="str">
        <f t="shared" si="210"/>
        <v/>
      </c>
      <c r="P1519" s="9" t="str">
        <f t="shared" si="211"/>
        <v/>
      </c>
      <c r="R1519" s="9">
        <v>1511</v>
      </c>
      <c r="T1519" s="9" t="str">
        <f t="shared" si="212"/>
        <v/>
      </c>
      <c r="V1519" s="9" t="str">
        <f t="shared" si="213"/>
        <v/>
      </c>
      <c r="X1519" s="9" t="str">
        <f>IF(COUNTIF('Required Materials'!$BE$4:$CH$43, $B1519)&gt;0, $B1519, "")</f>
        <v/>
      </c>
      <c r="Y1519" s="9" t="str">
        <f t="shared" si="214"/>
        <v/>
      </c>
      <c r="Z1519" s="9" t="str">
        <f t="shared" si="215"/>
        <v/>
      </c>
    </row>
    <row r="1520" spans="1:26" x14ac:dyDescent="0.25">
      <c r="A1520" s="24"/>
      <c r="B1520" s="135"/>
      <c r="C1520" s="136"/>
      <c r="D1520" s="137"/>
      <c r="E1520" s="138"/>
      <c r="F1520" s="139"/>
      <c r="G1520" s="140"/>
      <c r="H1520" s="141"/>
      <c r="I1520" s="118"/>
      <c r="J1520" s="150" t="str">
        <f t="shared" si="207"/>
        <v/>
      </c>
      <c r="K1520" s="24"/>
      <c r="M1520" s="11" t="b">
        <f t="shared" si="208"/>
        <v>0</v>
      </c>
      <c r="N1520" s="9" t="str">
        <f t="shared" si="209"/>
        <v/>
      </c>
      <c r="O1520" s="9" t="str">
        <f t="shared" si="210"/>
        <v/>
      </c>
      <c r="P1520" s="9" t="str">
        <f t="shared" si="211"/>
        <v/>
      </c>
      <c r="R1520" s="9">
        <v>1512</v>
      </c>
      <c r="T1520" s="9" t="str">
        <f t="shared" si="212"/>
        <v/>
      </c>
      <c r="V1520" s="9" t="str">
        <f t="shared" si="213"/>
        <v/>
      </c>
      <c r="X1520" s="9" t="str">
        <f>IF(COUNTIF('Required Materials'!$BE$4:$CH$43, $B1520)&gt;0, $B1520, "")</f>
        <v/>
      </c>
      <c r="Y1520" s="9" t="str">
        <f t="shared" si="214"/>
        <v/>
      </c>
      <c r="Z1520" s="9" t="str">
        <f t="shared" si="215"/>
        <v/>
      </c>
    </row>
    <row r="1521" spans="1:26" x14ac:dyDescent="0.25">
      <c r="A1521" s="24"/>
      <c r="B1521" s="135"/>
      <c r="C1521" s="136"/>
      <c r="D1521" s="137"/>
      <c r="E1521" s="138"/>
      <c r="F1521" s="139"/>
      <c r="G1521" s="140"/>
      <c r="H1521" s="141"/>
      <c r="I1521" s="118"/>
      <c r="J1521" s="150" t="str">
        <f t="shared" si="207"/>
        <v/>
      </c>
      <c r="K1521" s="24"/>
      <c r="M1521" s="11" t="b">
        <f t="shared" si="208"/>
        <v>0</v>
      </c>
      <c r="N1521" s="9" t="str">
        <f t="shared" si="209"/>
        <v/>
      </c>
      <c r="O1521" s="9" t="str">
        <f t="shared" si="210"/>
        <v/>
      </c>
      <c r="P1521" s="9" t="str">
        <f t="shared" si="211"/>
        <v/>
      </c>
      <c r="R1521" s="9">
        <v>1513</v>
      </c>
      <c r="T1521" s="9" t="str">
        <f t="shared" si="212"/>
        <v/>
      </c>
      <c r="V1521" s="9" t="str">
        <f t="shared" si="213"/>
        <v/>
      </c>
      <c r="X1521" s="9" t="str">
        <f>IF(COUNTIF('Required Materials'!$BE$4:$CH$43, $B1521)&gt;0, $B1521, "")</f>
        <v/>
      </c>
      <c r="Y1521" s="9" t="str">
        <f t="shared" si="214"/>
        <v/>
      </c>
      <c r="Z1521" s="9" t="str">
        <f t="shared" si="215"/>
        <v/>
      </c>
    </row>
    <row r="1522" spans="1:26" x14ac:dyDescent="0.25">
      <c r="A1522" s="24"/>
      <c r="B1522" s="135"/>
      <c r="C1522" s="136"/>
      <c r="D1522" s="137"/>
      <c r="E1522" s="138"/>
      <c r="F1522" s="139"/>
      <c r="G1522" s="140"/>
      <c r="H1522" s="141"/>
      <c r="I1522" s="118"/>
      <c r="J1522" s="150" t="str">
        <f t="shared" si="207"/>
        <v/>
      </c>
      <c r="K1522" s="24"/>
      <c r="M1522" s="11" t="b">
        <f t="shared" si="208"/>
        <v>0</v>
      </c>
      <c r="N1522" s="9" t="str">
        <f t="shared" si="209"/>
        <v/>
      </c>
      <c r="O1522" s="9" t="str">
        <f t="shared" si="210"/>
        <v/>
      </c>
      <c r="P1522" s="9" t="str">
        <f t="shared" si="211"/>
        <v/>
      </c>
      <c r="R1522" s="9">
        <v>1514</v>
      </c>
      <c r="T1522" s="9" t="str">
        <f t="shared" si="212"/>
        <v/>
      </c>
      <c r="V1522" s="9" t="str">
        <f t="shared" si="213"/>
        <v/>
      </c>
      <c r="X1522" s="9" t="str">
        <f>IF(COUNTIF('Required Materials'!$BE$4:$CH$43, $B1522)&gt;0, $B1522, "")</f>
        <v/>
      </c>
      <c r="Y1522" s="9" t="str">
        <f t="shared" si="214"/>
        <v/>
      </c>
      <c r="Z1522" s="9" t="str">
        <f t="shared" si="215"/>
        <v/>
      </c>
    </row>
    <row r="1523" spans="1:26" x14ac:dyDescent="0.25">
      <c r="A1523" s="24"/>
      <c r="B1523" s="135"/>
      <c r="C1523" s="136"/>
      <c r="D1523" s="137"/>
      <c r="E1523" s="138"/>
      <c r="F1523" s="139"/>
      <c r="G1523" s="140"/>
      <c r="H1523" s="141"/>
      <c r="I1523" s="118"/>
      <c r="J1523" s="150" t="str">
        <f t="shared" si="207"/>
        <v/>
      </c>
      <c r="K1523" s="24"/>
      <c r="M1523" s="11" t="b">
        <f t="shared" si="208"/>
        <v>0</v>
      </c>
      <c r="N1523" s="9" t="str">
        <f t="shared" si="209"/>
        <v/>
      </c>
      <c r="O1523" s="9" t="str">
        <f t="shared" si="210"/>
        <v/>
      </c>
      <c r="P1523" s="9" t="str">
        <f t="shared" si="211"/>
        <v/>
      </c>
      <c r="R1523" s="9">
        <v>1515</v>
      </c>
      <c r="T1523" s="9" t="str">
        <f t="shared" si="212"/>
        <v/>
      </c>
      <c r="V1523" s="9" t="str">
        <f t="shared" si="213"/>
        <v/>
      </c>
      <c r="X1523" s="9" t="str">
        <f>IF(COUNTIF('Required Materials'!$BE$4:$CH$43, $B1523)&gt;0, $B1523, "")</f>
        <v/>
      </c>
      <c r="Y1523" s="9" t="str">
        <f t="shared" si="214"/>
        <v/>
      </c>
      <c r="Z1523" s="9" t="str">
        <f t="shared" si="215"/>
        <v/>
      </c>
    </row>
    <row r="1524" spans="1:26" x14ac:dyDescent="0.25">
      <c r="A1524" s="24"/>
      <c r="B1524" s="135"/>
      <c r="C1524" s="136"/>
      <c r="D1524" s="137"/>
      <c r="E1524" s="138"/>
      <c r="F1524" s="139"/>
      <c r="G1524" s="140"/>
      <c r="H1524" s="141"/>
      <c r="I1524" s="118"/>
      <c r="J1524" s="150" t="str">
        <f t="shared" si="207"/>
        <v/>
      </c>
      <c r="K1524" s="24"/>
      <c r="M1524" s="11" t="b">
        <f t="shared" si="208"/>
        <v>0</v>
      </c>
      <c r="N1524" s="9" t="str">
        <f t="shared" si="209"/>
        <v/>
      </c>
      <c r="O1524" s="9" t="str">
        <f t="shared" si="210"/>
        <v/>
      </c>
      <c r="P1524" s="9" t="str">
        <f t="shared" si="211"/>
        <v/>
      </c>
      <c r="R1524" s="9">
        <v>1516</v>
      </c>
      <c r="T1524" s="9" t="str">
        <f t="shared" si="212"/>
        <v/>
      </c>
      <c r="V1524" s="9" t="str">
        <f t="shared" si="213"/>
        <v/>
      </c>
      <c r="X1524" s="9" t="str">
        <f>IF(COUNTIF('Required Materials'!$BE$4:$CH$43, $B1524)&gt;0, $B1524, "")</f>
        <v/>
      </c>
      <c r="Y1524" s="9" t="str">
        <f t="shared" si="214"/>
        <v/>
      </c>
      <c r="Z1524" s="9" t="str">
        <f t="shared" si="215"/>
        <v/>
      </c>
    </row>
    <row r="1525" spans="1:26" x14ac:dyDescent="0.25">
      <c r="A1525" s="24"/>
      <c r="B1525" s="135"/>
      <c r="C1525" s="136"/>
      <c r="D1525" s="137"/>
      <c r="E1525" s="138"/>
      <c r="F1525" s="139"/>
      <c r="G1525" s="140"/>
      <c r="H1525" s="141"/>
      <c r="I1525" s="118"/>
      <c r="J1525" s="150" t="str">
        <f t="shared" si="207"/>
        <v/>
      </c>
      <c r="K1525" s="24"/>
      <c r="M1525" s="11" t="b">
        <f t="shared" si="208"/>
        <v>0</v>
      </c>
      <c r="N1525" s="9" t="str">
        <f t="shared" si="209"/>
        <v/>
      </c>
      <c r="O1525" s="9" t="str">
        <f t="shared" si="210"/>
        <v/>
      </c>
      <c r="P1525" s="9" t="str">
        <f t="shared" si="211"/>
        <v/>
      </c>
      <c r="R1525" s="9">
        <v>1517</v>
      </c>
      <c r="T1525" s="9" t="str">
        <f t="shared" si="212"/>
        <v/>
      </c>
      <c r="V1525" s="9" t="str">
        <f t="shared" si="213"/>
        <v/>
      </c>
      <c r="X1525" s="9" t="str">
        <f>IF(COUNTIF('Required Materials'!$BE$4:$CH$43, $B1525)&gt;0, $B1525, "")</f>
        <v/>
      </c>
      <c r="Y1525" s="9" t="str">
        <f t="shared" si="214"/>
        <v/>
      </c>
      <c r="Z1525" s="9" t="str">
        <f t="shared" si="215"/>
        <v/>
      </c>
    </row>
    <row r="1526" spans="1:26" x14ac:dyDescent="0.25">
      <c r="A1526" s="24"/>
      <c r="B1526" s="135"/>
      <c r="C1526" s="136"/>
      <c r="D1526" s="137"/>
      <c r="E1526" s="138"/>
      <c r="F1526" s="139"/>
      <c r="G1526" s="140"/>
      <c r="H1526" s="141"/>
      <c r="I1526" s="118"/>
      <c r="J1526" s="150" t="str">
        <f t="shared" si="207"/>
        <v/>
      </c>
      <c r="K1526" s="24"/>
      <c r="M1526" s="11" t="b">
        <f t="shared" si="208"/>
        <v>0</v>
      </c>
      <c r="N1526" s="9" t="str">
        <f t="shared" si="209"/>
        <v/>
      </c>
      <c r="O1526" s="9" t="str">
        <f t="shared" si="210"/>
        <v/>
      </c>
      <c r="P1526" s="9" t="str">
        <f t="shared" si="211"/>
        <v/>
      </c>
      <c r="R1526" s="9">
        <v>1518</v>
      </c>
      <c r="T1526" s="9" t="str">
        <f t="shared" si="212"/>
        <v/>
      </c>
      <c r="V1526" s="9" t="str">
        <f t="shared" si="213"/>
        <v/>
      </c>
      <c r="X1526" s="9" t="str">
        <f>IF(COUNTIF('Required Materials'!$BE$4:$CH$43, $B1526)&gt;0, $B1526, "")</f>
        <v/>
      </c>
      <c r="Y1526" s="9" t="str">
        <f t="shared" si="214"/>
        <v/>
      </c>
      <c r="Z1526" s="9" t="str">
        <f t="shared" si="215"/>
        <v/>
      </c>
    </row>
    <row r="1527" spans="1:26" x14ac:dyDescent="0.25">
      <c r="A1527" s="24"/>
      <c r="B1527" s="135"/>
      <c r="C1527" s="136"/>
      <c r="D1527" s="137"/>
      <c r="E1527" s="138"/>
      <c r="F1527" s="139"/>
      <c r="G1527" s="140"/>
      <c r="H1527" s="141"/>
      <c r="I1527" s="118"/>
      <c r="J1527" s="150" t="str">
        <f t="shared" si="207"/>
        <v/>
      </c>
      <c r="K1527" s="24"/>
      <c r="M1527" s="11" t="b">
        <f t="shared" si="208"/>
        <v>0</v>
      </c>
      <c r="N1527" s="9" t="str">
        <f t="shared" si="209"/>
        <v/>
      </c>
      <c r="O1527" s="9" t="str">
        <f t="shared" si="210"/>
        <v/>
      </c>
      <c r="P1527" s="9" t="str">
        <f t="shared" si="211"/>
        <v/>
      </c>
      <c r="R1527" s="9">
        <v>1519</v>
      </c>
      <c r="T1527" s="9" t="str">
        <f t="shared" si="212"/>
        <v/>
      </c>
      <c r="V1527" s="9" t="str">
        <f t="shared" si="213"/>
        <v/>
      </c>
      <c r="X1527" s="9" t="str">
        <f>IF(COUNTIF('Required Materials'!$BE$4:$CH$43, $B1527)&gt;0, $B1527, "")</f>
        <v/>
      </c>
      <c r="Y1527" s="9" t="str">
        <f t="shared" si="214"/>
        <v/>
      </c>
      <c r="Z1527" s="9" t="str">
        <f t="shared" si="215"/>
        <v/>
      </c>
    </row>
    <row r="1528" spans="1:26" x14ac:dyDescent="0.25">
      <c r="A1528" s="24"/>
      <c r="B1528" s="135"/>
      <c r="C1528" s="136"/>
      <c r="D1528" s="137"/>
      <c r="E1528" s="138"/>
      <c r="F1528" s="139"/>
      <c r="G1528" s="140"/>
      <c r="H1528" s="141"/>
      <c r="I1528" s="118"/>
      <c r="J1528" s="150" t="str">
        <f t="shared" si="207"/>
        <v/>
      </c>
      <c r="K1528" s="24"/>
      <c r="M1528" s="11" t="b">
        <f t="shared" si="208"/>
        <v>0</v>
      </c>
      <c r="N1528" s="9" t="str">
        <f t="shared" si="209"/>
        <v/>
      </c>
      <c r="O1528" s="9" t="str">
        <f t="shared" si="210"/>
        <v/>
      </c>
      <c r="P1528" s="9" t="str">
        <f t="shared" si="211"/>
        <v/>
      </c>
      <c r="R1528" s="9">
        <v>1520</v>
      </c>
      <c r="T1528" s="9" t="str">
        <f t="shared" si="212"/>
        <v/>
      </c>
      <c r="V1528" s="9" t="str">
        <f t="shared" si="213"/>
        <v/>
      </c>
      <c r="X1528" s="9" t="str">
        <f>IF(COUNTIF('Required Materials'!$BE$4:$CH$43, $B1528)&gt;0, $B1528, "")</f>
        <v/>
      </c>
      <c r="Y1528" s="9" t="str">
        <f t="shared" si="214"/>
        <v/>
      </c>
      <c r="Z1528" s="9" t="str">
        <f t="shared" si="215"/>
        <v/>
      </c>
    </row>
    <row r="1529" spans="1:26" x14ac:dyDescent="0.25">
      <c r="A1529" s="24"/>
      <c r="B1529" s="135"/>
      <c r="C1529" s="136"/>
      <c r="D1529" s="137"/>
      <c r="E1529" s="138"/>
      <c r="F1529" s="139"/>
      <c r="G1529" s="140"/>
      <c r="H1529" s="141"/>
      <c r="I1529" s="118"/>
      <c r="J1529" s="150" t="str">
        <f t="shared" si="207"/>
        <v/>
      </c>
      <c r="K1529" s="24"/>
      <c r="M1529" s="11" t="b">
        <f t="shared" si="208"/>
        <v>0</v>
      </c>
      <c r="N1529" s="9" t="str">
        <f t="shared" si="209"/>
        <v/>
      </c>
      <c r="O1529" s="9" t="str">
        <f t="shared" si="210"/>
        <v/>
      </c>
      <c r="P1529" s="9" t="str">
        <f t="shared" si="211"/>
        <v/>
      </c>
      <c r="R1529" s="9">
        <v>1521</v>
      </c>
      <c r="T1529" s="9" t="str">
        <f t="shared" si="212"/>
        <v/>
      </c>
      <c r="V1529" s="9" t="str">
        <f t="shared" si="213"/>
        <v/>
      </c>
      <c r="X1529" s="9" t="str">
        <f>IF(COUNTIF('Required Materials'!$BE$4:$CH$43, $B1529)&gt;0, $B1529, "")</f>
        <v/>
      </c>
      <c r="Y1529" s="9" t="str">
        <f t="shared" si="214"/>
        <v/>
      </c>
      <c r="Z1529" s="9" t="str">
        <f t="shared" si="215"/>
        <v/>
      </c>
    </row>
    <row r="1530" spans="1:26" x14ac:dyDescent="0.25">
      <c r="A1530" s="24"/>
      <c r="B1530" s="135"/>
      <c r="C1530" s="136"/>
      <c r="D1530" s="137"/>
      <c r="E1530" s="138"/>
      <c r="F1530" s="139"/>
      <c r="G1530" s="140"/>
      <c r="H1530" s="141"/>
      <c r="I1530" s="118"/>
      <c r="J1530" s="150" t="str">
        <f t="shared" si="207"/>
        <v/>
      </c>
      <c r="K1530" s="24"/>
      <c r="M1530" s="11" t="b">
        <f t="shared" si="208"/>
        <v>0</v>
      </c>
      <c r="N1530" s="9" t="str">
        <f t="shared" si="209"/>
        <v/>
      </c>
      <c r="O1530" s="9" t="str">
        <f t="shared" si="210"/>
        <v/>
      </c>
      <c r="P1530" s="9" t="str">
        <f t="shared" si="211"/>
        <v/>
      </c>
      <c r="R1530" s="9">
        <v>1522</v>
      </c>
      <c r="T1530" s="9" t="str">
        <f t="shared" si="212"/>
        <v/>
      </c>
      <c r="V1530" s="9" t="str">
        <f t="shared" si="213"/>
        <v/>
      </c>
      <c r="X1530" s="9" t="str">
        <f>IF(COUNTIF('Required Materials'!$BE$4:$CH$43, $B1530)&gt;0, $B1530, "")</f>
        <v/>
      </c>
      <c r="Y1530" s="9" t="str">
        <f t="shared" si="214"/>
        <v/>
      </c>
      <c r="Z1530" s="9" t="str">
        <f t="shared" si="215"/>
        <v/>
      </c>
    </row>
    <row r="1531" spans="1:26" x14ac:dyDescent="0.25">
      <c r="A1531" s="24"/>
      <c r="B1531" s="135"/>
      <c r="C1531" s="136"/>
      <c r="D1531" s="137"/>
      <c r="E1531" s="138"/>
      <c r="F1531" s="139"/>
      <c r="G1531" s="140"/>
      <c r="H1531" s="141"/>
      <c r="I1531" s="118"/>
      <c r="J1531" s="150" t="str">
        <f t="shared" si="207"/>
        <v/>
      </c>
      <c r="K1531" s="24"/>
      <c r="M1531" s="11" t="b">
        <f t="shared" si="208"/>
        <v>0</v>
      </c>
      <c r="N1531" s="9" t="str">
        <f t="shared" si="209"/>
        <v/>
      </c>
      <c r="O1531" s="9" t="str">
        <f t="shared" si="210"/>
        <v/>
      </c>
      <c r="P1531" s="9" t="str">
        <f t="shared" si="211"/>
        <v/>
      </c>
      <c r="R1531" s="9">
        <v>1523</v>
      </c>
      <c r="T1531" s="9" t="str">
        <f t="shared" si="212"/>
        <v/>
      </c>
      <c r="V1531" s="9" t="str">
        <f t="shared" si="213"/>
        <v/>
      </c>
      <c r="X1531" s="9" t="str">
        <f>IF(COUNTIF('Required Materials'!$BE$4:$CH$43, $B1531)&gt;0, $B1531, "")</f>
        <v/>
      </c>
      <c r="Y1531" s="9" t="str">
        <f t="shared" si="214"/>
        <v/>
      </c>
      <c r="Z1531" s="9" t="str">
        <f t="shared" si="215"/>
        <v/>
      </c>
    </row>
    <row r="1532" spans="1:26" x14ac:dyDescent="0.25">
      <c r="A1532" s="24"/>
      <c r="B1532" s="135"/>
      <c r="C1532" s="136"/>
      <c r="D1532" s="137"/>
      <c r="E1532" s="138"/>
      <c r="F1532" s="139"/>
      <c r="G1532" s="140"/>
      <c r="H1532" s="141"/>
      <c r="I1532" s="118"/>
      <c r="J1532" s="150" t="str">
        <f t="shared" si="207"/>
        <v/>
      </c>
      <c r="K1532" s="24"/>
      <c r="M1532" s="11" t="b">
        <f t="shared" si="208"/>
        <v>0</v>
      </c>
      <c r="N1532" s="9" t="str">
        <f t="shared" si="209"/>
        <v/>
      </c>
      <c r="O1532" s="9" t="str">
        <f t="shared" si="210"/>
        <v/>
      </c>
      <c r="P1532" s="9" t="str">
        <f t="shared" si="211"/>
        <v/>
      </c>
      <c r="R1532" s="9">
        <v>1524</v>
      </c>
      <c r="T1532" s="9" t="str">
        <f t="shared" si="212"/>
        <v/>
      </c>
      <c r="V1532" s="9" t="str">
        <f t="shared" si="213"/>
        <v/>
      </c>
      <c r="X1532" s="9" t="str">
        <f>IF(COUNTIF('Required Materials'!$BE$4:$CH$43, $B1532)&gt;0, $B1532, "")</f>
        <v/>
      </c>
      <c r="Y1532" s="9" t="str">
        <f t="shared" si="214"/>
        <v/>
      </c>
      <c r="Z1532" s="9" t="str">
        <f t="shared" si="215"/>
        <v/>
      </c>
    </row>
    <row r="1533" spans="1:26" x14ac:dyDescent="0.25">
      <c r="A1533" s="24"/>
      <c r="B1533" s="135"/>
      <c r="C1533" s="136"/>
      <c r="D1533" s="137"/>
      <c r="E1533" s="138"/>
      <c r="F1533" s="139"/>
      <c r="G1533" s="140"/>
      <c r="H1533" s="141"/>
      <c r="I1533" s="118"/>
      <c r="J1533" s="150" t="str">
        <f t="shared" si="207"/>
        <v/>
      </c>
      <c r="K1533" s="24"/>
      <c r="M1533" s="11" t="b">
        <f t="shared" si="208"/>
        <v>0</v>
      </c>
      <c r="N1533" s="9" t="str">
        <f t="shared" si="209"/>
        <v/>
      </c>
      <c r="O1533" s="9" t="str">
        <f t="shared" si="210"/>
        <v/>
      </c>
      <c r="P1533" s="9" t="str">
        <f t="shared" si="211"/>
        <v/>
      </c>
      <c r="R1533" s="9">
        <v>1525</v>
      </c>
      <c r="T1533" s="9" t="str">
        <f t="shared" si="212"/>
        <v/>
      </c>
      <c r="V1533" s="9" t="str">
        <f t="shared" si="213"/>
        <v/>
      </c>
      <c r="X1533" s="9" t="str">
        <f>IF(COUNTIF('Required Materials'!$BE$4:$CH$43, $B1533)&gt;0, $B1533, "")</f>
        <v/>
      </c>
      <c r="Y1533" s="9" t="str">
        <f t="shared" si="214"/>
        <v/>
      </c>
      <c r="Z1533" s="9" t="str">
        <f t="shared" si="215"/>
        <v/>
      </c>
    </row>
    <row r="1534" spans="1:26" x14ac:dyDescent="0.25">
      <c r="A1534" s="24"/>
      <c r="B1534" s="135"/>
      <c r="C1534" s="136"/>
      <c r="D1534" s="137"/>
      <c r="E1534" s="138"/>
      <c r="F1534" s="139"/>
      <c r="G1534" s="140"/>
      <c r="H1534" s="141"/>
      <c r="I1534" s="118"/>
      <c r="J1534" s="150" t="str">
        <f t="shared" si="207"/>
        <v/>
      </c>
      <c r="K1534" s="24"/>
      <c r="M1534" s="11" t="b">
        <f t="shared" si="208"/>
        <v>0</v>
      </c>
      <c r="N1534" s="9" t="str">
        <f t="shared" si="209"/>
        <v/>
      </c>
      <c r="O1534" s="9" t="str">
        <f t="shared" si="210"/>
        <v/>
      </c>
      <c r="P1534" s="9" t="str">
        <f t="shared" si="211"/>
        <v/>
      </c>
      <c r="R1534" s="9">
        <v>1526</v>
      </c>
      <c r="T1534" s="9" t="str">
        <f t="shared" si="212"/>
        <v/>
      </c>
      <c r="V1534" s="9" t="str">
        <f t="shared" si="213"/>
        <v/>
      </c>
      <c r="X1534" s="9" t="str">
        <f>IF(COUNTIF('Required Materials'!$BE$4:$CH$43, $B1534)&gt;0, $B1534, "")</f>
        <v/>
      </c>
      <c r="Y1534" s="9" t="str">
        <f t="shared" si="214"/>
        <v/>
      </c>
      <c r="Z1534" s="9" t="str">
        <f t="shared" si="215"/>
        <v/>
      </c>
    </row>
    <row r="1535" spans="1:26" x14ac:dyDescent="0.25">
      <c r="A1535" s="24"/>
      <c r="B1535" s="135"/>
      <c r="C1535" s="136"/>
      <c r="D1535" s="137"/>
      <c r="E1535" s="138"/>
      <c r="F1535" s="139"/>
      <c r="G1535" s="140"/>
      <c r="H1535" s="141"/>
      <c r="I1535" s="118"/>
      <c r="J1535" s="150" t="str">
        <f t="shared" si="207"/>
        <v/>
      </c>
      <c r="K1535" s="24"/>
      <c r="M1535" s="11" t="b">
        <f t="shared" si="208"/>
        <v>0</v>
      </c>
      <c r="N1535" s="9" t="str">
        <f t="shared" si="209"/>
        <v/>
      </c>
      <c r="O1535" s="9" t="str">
        <f t="shared" si="210"/>
        <v/>
      </c>
      <c r="P1535" s="9" t="str">
        <f t="shared" si="211"/>
        <v/>
      </c>
      <c r="R1535" s="9">
        <v>1527</v>
      </c>
      <c r="T1535" s="9" t="str">
        <f t="shared" si="212"/>
        <v/>
      </c>
      <c r="V1535" s="9" t="str">
        <f t="shared" si="213"/>
        <v/>
      </c>
      <c r="X1535" s="9" t="str">
        <f>IF(COUNTIF('Required Materials'!$BE$4:$CH$43, $B1535)&gt;0, $B1535, "")</f>
        <v/>
      </c>
      <c r="Y1535" s="9" t="str">
        <f t="shared" si="214"/>
        <v/>
      </c>
      <c r="Z1535" s="9" t="str">
        <f t="shared" si="215"/>
        <v/>
      </c>
    </row>
    <row r="1536" spans="1:26" x14ac:dyDescent="0.25">
      <c r="A1536" s="24"/>
      <c r="B1536" s="135"/>
      <c r="C1536" s="136"/>
      <c r="D1536" s="137"/>
      <c r="E1536" s="138"/>
      <c r="F1536" s="139"/>
      <c r="G1536" s="140"/>
      <c r="H1536" s="141"/>
      <c r="I1536" s="118"/>
      <c r="J1536" s="150" t="str">
        <f t="shared" si="207"/>
        <v/>
      </c>
      <c r="K1536" s="24"/>
      <c r="M1536" s="11" t="b">
        <f t="shared" si="208"/>
        <v>0</v>
      </c>
      <c r="N1536" s="9" t="str">
        <f t="shared" si="209"/>
        <v/>
      </c>
      <c r="O1536" s="9" t="str">
        <f t="shared" si="210"/>
        <v/>
      </c>
      <c r="P1536" s="9" t="str">
        <f t="shared" si="211"/>
        <v/>
      </c>
      <c r="R1536" s="9">
        <v>1528</v>
      </c>
      <c r="T1536" s="9" t="str">
        <f t="shared" si="212"/>
        <v/>
      </c>
      <c r="V1536" s="9" t="str">
        <f t="shared" si="213"/>
        <v/>
      </c>
      <c r="X1536" s="9" t="str">
        <f>IF(COUNTIF('Required Materials'!$BE$4:$CH$43, $B1536)&gt;0, $B1536, "")</f>
        <v/>
      </c>
      <c r="Y1536" s="9" t="str">
        <f t="shared" si="214"/>
        <v/>
      </c>
      <c r="Z1536" s="9" t="str">
        <f t="shared" si="215"/>
        <v/>
      </c>
    </row>
    <row r="1537" spans="1:26" x14ac:dyDescent="0.25">
      <c r="A1537" s="24"/>
      <c r="B1537" s="135"/>
      <c r="C1537" s="136"/>
      <c r="D1537" s="137"/>
      <c r="E1537" s="138"/>
      <c r="F1537" s="139"/>
      <c r="G1537" s="140"/>
      <c r="H1537" s="141"/>
      <c r="I1537" s="118"/>
      <c r="J1537" s="150" t="str">
        <f t="shared" si="207"/>
        <v/>
      </c>
      <c r="K1537" s="24"/>
      <c r="M1537" s="11" t="b">
        <f t="shared" si="208"/>
        <v>0</v>
      </c>
      <c r="N1537" s="9" t="str">
        <f t="shared" si="209"/>
        <v/>
      </c>
      <c r="O1537" s="9" t="str">
        <f t="shared" si="210"/>
        <v/>
      </c>
      <c r="P1537" s="9" t="str">
        <f t="shared" si="211"/>
        <v/>
      </c>
      <c r="R1537" s="9">
        <v>1529</v>
      </c>
      <c r="T1537" s="9" t="str">
        <f t="shared" si="212"/>
        <v/>
      </c>
      <c r="V1537" s="9" t="str">
        <f t="shared" si="213"/>
        <v/>
      </c>
      <c r="X1537" s="9" t="str">
        <f>IF(COUNTIF('Required Materials'!$BE$4:$CH$43, $B1537)&gt;0, $B1537, "")</f>
        <v/>
      </c>
      <c r="Y1537" s="9" t="str">
        <f t="shared" si="214"/>
        <v/>
      </c>
      <c r="Z1537" s="9" t="str">
        <f t="shared" si="215"/>
        <v/>
      </c>
    </row>
    <row r="1538" spans="1:26" x14ac:dyDescent="0.25">
      <c r="A1538" s="24"/>
      <c r="B1538" s="135"/>
      <c r="C1538" s="136"/>
      <c r="D1538" s="137"/>
      <c r="E1538" s="138"/>
      <c r="F1538" s="139"/>
      <c r="G1538" s="140"/>
      <c r="H1538" s="141"/>
      <c r="I1538" s="118"/>
      <c r="J1538" s="150" t="str">
        <f t="shared" si="207"/>
        <v/>
      </c>
      <c r="K1538" s="24"/>
      <c r="M1538" s="11" t="b">
        <f t="shared" si="208"/>
        <v>0</v>
      </c>
      <c r="N1538" s="9" t="str">
        <f t="shared" si="209"/>
        <v/>
      </c>
      <c r="O1538" s="9" t="str">
        <f t="shared" si="210"/>
        <v/>
      </c>
      <c r="P1538" s="9" t="str">
        <f t="shared" si="211"/>
        <v/>
      </c>
      <c r="R1538" s="9">
        <v>1530</v>
      </c>
      <c r="T1538" s="9" t="str">
        <f t="shared" si="212"/>
        <v/>
      </c>
      <c r="V1538" s="9" t="str">
        <f t="shared" si="213"/>
        <v/>
      </c>
      <c r="X1538" s="9" t="str">
        <f>IF(COUNTIF('Required Materials'!$BE$4:$CH$43, $B1538)&gt;0, $B1538, "")</f>
        <v/>
      </c>
      <c r="Y1538" s="9" t="str">
        <f t="shared" si="214"/>
        <v/>
      </c>
      <c r="Z1538" s="9" t="str">
        <f t="shared" si="215"/>
        <v/>
      </c>
    </row>
    <row r="1539" spans="1:26" x14ac:dyDescent="0.25">
      <c r="A1539" s="24"/>
      <c r="B1539" s="135"/>
      <c r="C1539" s="136"/>
      <c r="D1539" s="137"/>
      <c r="E1539" s="138"/>
      <c r="F1539" s="139"/>
      <c r="G1539" s="140"/>
      <c r="H1539" s="141"/>
      <c r="I1539" s="118"/>
      <c r="J1539" s="150" t="str">
        <f t="shared" si="207"/>
        <v/>
      </c>
      <c r="K1539" s="24"/>
      <c r="M1539" s="11" t="b">
        <f t="shared" si="208"/>
        <v>0</v>
      </c>
      <c r="N1539" s="9" t="str">
        <f t="shared" si="209"/>
        <v/>
      </c>
      <c r="O1539" s="9" t="str">
        <f t="shared" si="210"/>
        <v/>
      </c>
      <c r="P1539" s="9" t="str">
        <f t="shared" si="211"/>
        <v/>
      </c>
      <c r="R1539" s="9">
        <v>1531</v>
      </c>
      <c r="T1539" s="9" t="str">
        <f t="shared" si="212"/>
        <v/>
      </c>
      <c r="V1539" s="9" t="str">
        <f t="shared" si="213"/>
        <v/>
      </c>
      <c r="X1539" s="9" t="str">
        <f>IF(COUNTIF('Required Materials'!$BE$4:$CH$43, $B1539)&gt;0, $B1539, "")</f>
        <v/>
      </c>
      <c r="Y1539" s="9" t="str">
        <f t="shared" si="214"/>
        <v/>
      </c>
      <c r="Z1539" s="9" t="str">
        <f t="shared" si="215"/>
        <v/>
      </c>
    </row>
    <row r="1540" spans="1:26" x14ac:dyDescent="0.25">
      <c r="A1540" s="24"/>
      <c r="B1540" s="135"/>
      <c r="C1540" s="136"/>
      <c r="D1540" s="137"/>
      <c r="E1540" s="138"/>
      <c r="F1540" s="139"/>
      <c r="G1540" s="140"/>
      <c r="H1540" s="141"/>
      <c r="I1540" s="118"/>
      <c r="J1540" s="150" t="str">
        <f t="shared" si="207"/>
        <v/>
      </c>
      <c r="K1540" s="24"/>
      <c r="M1540" s="11" t="b">
        <f t="shared" si="208"/>
        <v>0</v>
      </c>
      <c r="N1540" s="9" t="str">
        <f t="shared" si="209"/>
        <v/>
      </c>
      <c r="O1540" s="9" t="str">
        <f t="shared" si="210"/>
        <v/>
      </c>
      <c r="P1540" s="9" t="str">
        <f t="shared" si="211"/>
        <v/>
      </c>
      <c r="R1540" s="9">
        <v>1532</v>
      </c>
      <c r="T1540" s="9" t="str">
        <f t="shared" si="212"/>
        <v/>
      </c>
      <c r="V1540" s="9" t="str">
        <f t="shared" si="213"/>
        <v/>
      </c>
      <c r="X1540" s="9" t="str">
        <f>IF(COUNTIF('Required Materials'!$BE$4:$CH$43, $B1540)&gt;0, $B1540, "")</f>
        <v/>
      </c>
      <c r="Y1540" s="9" t="str">
        <f t="shared" si="214"/>
        <v/>
      </c>
      <c r="Z1540" s="9" t="str">
        <f t="shared" si="215"/>
        <v/>
      </c>
    </row>
    <row r="1541" spans="1:26" x14ac:dyDescent="0.25">
      <c r="A1541" s="24"/>
      <c r="B1541" s="135"/>
      <c r="C1541" s="136"/>
      <c r="D1541" s="137"/>
      <c r="E1541" s="138"/>
      <c r="F1541" s="139"/>
      <c r="G1541" s="140"/>
      <c r="H1541" s="141"/>
      <c r="I1541" s="118"/>
      <c r="J1541" s="150" t="str">
        <f t="shared" si="207"/>
        <v/>
      </c>
      <c r="K1541" s="24"/>
      <c r="M1541" s="11" t="b">
        <f t="shared" si="208"/>
        <v>0</v>
      </c>
      <c r="N1541" s="9" t="str">
        <f t="shared" si="209"/>
        <v/>
      </c>
      <c r="O1541" s="9" t="str">
        <f t="shared" si="210"/>
        <v/>
      </c>
      <c r="P1541" s="9" t="str">
        <f t="shared" si="211"/>
        <v/>
      </c>
      <c r="R1541" s="9">
        <v>1533</v>
      </c>
      <c r="T1541" s="9" t="str">
        <f t="shared" si="212"/>
        <v/>
      </c>
      <c r="V1541" s="9" t="str">
        <f t="shared" si="213"/>
        <v/>
      </c>
      <c r="X1541" s="9" t="str">
        <f>IF(COUNTIF('Required Materials'!$BE$4:$CH$43, $B1541)&gt;0, $B1541, "")</f>
        <v/>
      </c>
      <c r="Y1541" s="9" t="str">
        <f t="shared" si="214"/>
        <v/>
      </c>
      <c r="Z1541" s="9" t="str">
        <f t="shared" si="215"/>
        <v/>
      </c>
    </row>
    <row r="1542" spans="1:26" x14ac:dyDescent="0.25">
      <c r="A1542" s="24"/>
      <c r="B1542" s="135"/>
      <c r="C1542" s="136"/>
      <c r="D1542" s="137"/>
      <c r="E1542" s="138"/>
      <c r="F1542" s="139"/>
      <c r="G1542" s="140"/>
      <c r="H1542" s="141"/>
      <c r="I1542" s="118"/>
      <c r="J1542" s="150" t="str">
        <f t="shared" si="207"/>
        <v/>
      </c>
      <c r="K1542" s="24"/>
      <c r="M1542" s="11" t="b">
        <f t="shared" si="208"/>
        <v>0</v>
      </c>
      <c r="N1542" s="9" t="str">
        <f t="shared" si="209"/>
        <v/>
      </c>
      <c r="O1542" s="9" t="str">
        <f t="shared" si="210"/>
        <v/>
      </c>
      <c r="P1542" s="9" t="str">
        <f t="shared" si="211"/>
        <v/>
      </c>
      <c r="R1542" s="9">
        <v>1534</v>
      </c>
      <c r="T1542" s="9" t="str">
        <f t="shared" si="212"/>
        <v/>
      </c>
      <c r="V1542" s="9" t="str">
        <f t="shared" si="213"/>
        <v/>
      </c>
      <c r="X1542" s="9" t="str">
        <f>IF(COUNTIF('Required Materials'!$BE$4:$CH$43, $B1542)&gt;0, $B1542, "")</f>
        <v/>
      </c>
      <c r="Y1542" s="9" t="str">
        <f t="shared" si="214"/>
        <v/>
      </c>
      <c r="Z1542" s="9" t="str">
        <f t="shared" si="215"/>
        <v/>
      </c>
    </row>
    <row r="1543" spans="1:26" x14ac:dyDescent="0.25">
      <c r="A1543" s="24"/>
      <c r="B1543" s="135"/>
      <c r="C1543" s="136"/>
      <c r="D1543" s="137"/>
      <c r="E1543" s="138"/>
      <c r="F1543" s="139"/>
      <c r="G1543" s="140"/>
      <c r="H1543" s="141"/>
      <c r="I1543" s="118"/>
      <c r="J1543" s="150" t="str">
        <f t="shared" si="207"/>
        <v/>
      </c>
      <c r="K1543" s="24"/>
      <c r="M1543" s="11" t="b">
        <f t="shared" si="208"/>
        <v>0</v>
      </c>
      <c r="N1543" s="9" t="str">
        <f t="shared" si="209"/>
        <v/>
      </c>
      <c r="O1543" s="9" t="str">
        <f t="shared" si="210"/>
        <v/>
      </c>
      <c r="P1543" s="9" t="str">
        <f t="shared" si="211"/>
        <v/>
      </c>
      <c r="R1543" s="9">
        <v>1535</v>
      </c>
      <c r="T1543" s="9" t="str">
        <f t="shared" si="212"/>
        <v/>
      </c>
      <c r="V1543" s="9" t="str">
        <f t="shared" si="213"/>
        <v/>
      </c>
      <c r="X1543" s="9" t="str">
        <f>IF(COUNTIF('Required Materials'!$BE$4:$CH$43, $B1543)&gt;0, $B1543, "")</f>
        <v/>
      </c>
      <c r="Y1543" s="9" t="str">
        <f t="shared" si="214"/>
        <v/>
      </c>
      <c r="Z1543" s="9" t="str">
        <f t="shared" si="215"/>
        <v/>
      </c>
    </row>
    <row r="1544" spans="1:26" x14ac:dyDescent="0.25">
      <c r="A1544" s="24"/>
      <c r="B1544" s="135"/>
      <c r="C1544" s="136"/>
      <c r="D1544" s="137"/>
      <c r="E1544" s="138"/>
      <c r="F1544" s="139"/>
      <c r="G1544" s="140"/>
      <c r="H1544" s="141"/>
      <c r="I1544" s="118"/>
      <c r="J1544" s="150" t="str">
        <f t="shared" si="207"/>
        <v/>
      </c>
      <c r="K1544" s="24"/>
      <c r="M1544" s="11" t="b">
        <f t="shared" si="208"/>
        <v>0</v>
      </c>
      <c r="N1544" s="9" t="str">
        <f t="shared" si="209"/>
        <v/>
      </c>
      <c r="O1544" s="9" t="str">
        <f t="shared" si="210"/>
        <v/>
      </c>
      <c r="P1544" s="9" t="str">
        <f t="shared" si="211"/>
        <v/>
      </c>
      <c r="R1544" s="9">
        <v>1536</v>
      </c>
      <c r="T1544" s="9" t="str">
        <f t="shared" si="212"/>
        <v/>
      </c>
      <c r="V1544" s="9" t="str">
        <f t="shared" si="213"/>
        <v/>
      </c>
      <c r="X1544" s="9" t="str">
        <f>IF(COUNTIF('Required Materials'!$BE$4:$CH$43, $B1544)&gt;0, $B1544, "")</f>
        <v/>
      </c>
      <c r="Y1544" s="9" t="str">
        <f t="shared" si="214"/>
        <v/>
      </c>
      <c r="Z1544" s="9" t="str">
        <f t="shared" si="215"/>
        <v/>
      </c>
    </row>
    <row r="1545" spans="1:26" x14ac:dyDescent="0.25">
      <c r="A1545" s="24"/>
      <c r="B1545" s="135"/>
      <c r="C1545" s="136"/>
      <c r="D1545" s="137"/>
      <c r="E1545" s="138"/>
      <c r="F1545" s="139"/>
      <c r="G1545" s="140"/>
      <c r="H1545" s="141"/>
      <c r="I1545" s="118"/>
      <c r="J1545" s="150" t="str">
        <f t="shared" ref="J1545:J1608" si="216">IF(COUNTIF($B$9:$B$2508, B1545)&gt;1, $M$2, IF(M1545=TRUE, $M$3, ""))</f>
        <v/>
      </c>
      <c r="K1545" s="24"/>
      <c r="M1545" s="11" t="b">
        <f t="shared" si="208"/>
        <v>0</v>
      </c>
      <c r="N1545" s="9" t="str">
        <f t="shared" si="209"/>
        <v/>
      </c>
      <c r="O1545" s="9" t="str">
        <f t="shared" si="210"/>
        <v/>
      </c>
      <c r="P1545" s="9" t="str">
        <f t="shared" si="211"/>
        <v/>
      </c>
      <c r="R1545" s="9">
        <v>1537</v>
      </c>
      <c r="T1545" s="9" t="str">
        <f t="shared" si="212"/>
        <v/>
      </c>
      <c r="V1545" s="9" t="str">
        <f t="shared" si="213"/>
        <v/>
      </c>
      <c r="X1545" s="9" t="str">
        <f>IF(COUNTIF('Required Materials'!$BE$4:$CH$43, $B1545)&gt;0, $B1545, "")</f>
        <v/>
      </c>
      <c r="Y1545" s="9" t="str">
        <f t="shared" si="214"/>
        <v/>
      </c>
      <c r="Z1545" s="9" t="str">
        <f t="shared" si="215"/>
        <v/>
      </c>
    </row>
    <row r="1546" spans="1:26" x14ac:dyDescent="0.25">
      <c r="A1546" s="24"/>
      <c r="B1546" s="135"/>
      <c r="C1546" s="136"/>
      <c r="D1546" s="137"/>
      <c r="E1546" s="138"/>
      <c r="F1546" s="139"/>
      <c r="G1546" s="140"/>
      <c r="H1546" s="141"/>
      <c r="I1546" s="118"/>
      <c r="J1546" s="150" t="str">
        <f t="shared" si="216"/>
        <v/>
      </c>
      <c r="K1546" s="24"/>
      <c r="M1546" s="11" t="b">
        <f t="shared" ref="M1546:M1609" si="217">IF(AND(COUNTIF(C1546:H1546, "")&lt;6, B1546=""), TRUE, FALSE)</f>
        <v>0</v>
      </c>
      <c r="N1546" s="9" t="str">
        <f t="shared" ref="N1546:N1609" si="218">IF(B1546="", "", COUNTIF($O$9:$O$2508, "&lt;"&amp;O1546))</f>
        <v/>
      </c>
      <c r="O1546" s="9" t="str">
        <f t="shared" ref="O1546:O1609" si="219">IF(B1546="", "", IF(ISNUMBER(B1546)=TRUE, CONCATENATE("A", B1546), B1546))</f>
        <v/>
      </c>
      <c r="P1546" s="9" t="str">
        <f t="shared" ref="P1546:P1609" si="220">IF(N1546="", "", RANK(N1546, $N$9:$N$2508, 1))</f>
        <v/>
      </c>
      <c r="R1546" s="9">
        <v>1538</v>
      </c>
      <c r="T1546" s="9" t="str">
        <f t="shared" ref="T1546:T1609" si="221">IF(P1546="", "", IFERROR(INDEX($B$9:$B$2508, MATCH(R1546, $P$9:$P$2508, 0)), ""))</f>
        <v/>
      </c>
      <c r="V1546" s="9" t="str">
        <f t="shared" ref="V1546:V1609" si="222">IF(B1546="", "", IF(D1546=$M$5, "A", "P"))</f>
        <v/>
      </c>
      <c r="X1546" s="9" t="str">
        <f>IF(COUNTIF('Required Materials'!$BE$4:$CH$43, $B1546)&gt;0, $B1546, "")</f>
        <v/>
      </c>
      <c r="Y1546" s="9" t="str">
        <f t="shared" ref="Y1546:Y1609" si="223">IF(X1546="", "", IFERROR(INDEX($R$9:$R$2508, MATCH(X1546, $T$9:$T$2508, 0)), ""))</f>
        <v/>
      </c>
      <c r="Z1546" s="9" t="str">
        <f t="shared" ref="Z1546:Z1609" si="224">IF(Y1546="", "", RANK($Y1546, $Y$9:$Y$2508, 1))</f>
        <v/>
      </c>
    </row>
    <row r="1547" spans="1:26" x14ac:dyDescent="0.25">
      <c r="A1547" s="24"/>
      <c r="B1547" s="135"/>
      <c r="C1547" s="136"/>
      <c r="D1547" s="137"/>
      <c r="E1547" s="138"/>
      <c r="F1547" s="139"/>
      <c r="G1547" s="140"/>
      <c r="H1547" s="141"/>
      <c r="I1547" s="118"/>
      <c r="J1547" s="150" t="str">
        <f t="shared" si="216"/>
        <v/>
      </c>
      <c r="K1547" s="24"/>
      <c r="M1547" s="11" t="b">
        <f t="shared" si="217"/>
        <v>0</v>
      </c>
      <c r="N1547" s="9" t="str">
        <f t="shared" si="218"/>
        <v/>
      </c>
      <c r="O1547" s="9" t="str">
        <f t="shared" si="219"/>
        <v/>
      </c>
      <c r="P1547" s="9" t="str">
        <f t="shared" si="220"/>
        <v/>
      </c>
      <c r="R1547" s="9">
        <v>1539</v>
      </c>
      <c r="T1547" s="9" t="str">
        <f t="shared" si="221"/>
        <v/>
      </c>
      <c r="V1547" s="9" t="str">
        <f t="shared" si="222"/>
        <v/>
      </c>
      <c r="X1547" s="9" t="str">
        <f>IF(COUNTIF('Required Materials'!$BE$4:$CH$43, $B1547)&gt;0, $B1547, "")</f>
        <v/>
      </c>
      <c r="Y1547" s="9" t="str">
        <f t="shared" si="223"/>
        <v/>
      </c>
      <c r="Z1547" s="9" t="str">
        <f t="shared" si="224"/>
        <v/>
      </c>
    </row>
    <row r="1548" spans="1:26" x14ac:dyDescent="0.25">
      <c r="A1548" s="24"/>
      <c r="B1548" s="135"/>
      <c r="C1548" s="136"/>
      <c r="D1548" s="137"/>
      <c r="E1548" s="138"/>
      <c r="F1548" s="139"/>
      <c r="G1548" s="140"/>
      <c r="H1548" s="141"/>
      <c r="I1548" s="118"/>
      <c r="J1548" s="150" t="str">
        <f t="shared" si="216"/>
        <v/>
      </c>
      <c r="K1548" s="24"/>
      <c r="M1548" s="11" t="b">
        <f t="shared" si="217"/>
        <v>0</v>
      </c>
      <c r="N1548" s="9" t="str">
        <f t="shared" si="218"/>
        <v/>
      </c>
      <c r="O1548" s="9" t="str">
        <f t="shared" si="219"/>
        <v/>
      </c>
      <c r="P1548" s="9" t="str">
        <f t="shared" si="220"/>
        <v/>
      </c>
      <c r="R1548" s="9">
        <v>1540</v>
      </c>
      <c r="T1548" s="9" t="str">
        <f t="shared" si="221"/>
        <v/>
      </c>
      <c r="V1548" s="9" t="str">
        <f t="shared" si="222"/>
        <v/>
      </c>
      <c r="X1548" s="9" t="str">
        <f>IF(COUNTIF('Required Materials'!$BE$4:$CH$43, $B1548)&gt;0, $B1548, "")</f>
        <v/>
      </c>
      <c r="Y1548" s="9" t="str">
        <f t="shared" si="223"/>
        <v/>
      </c>
      <c r="Z1548" s="9" t="str">
        <f t="shared" si="224"/>
        <v/>
      </c>
    </row>
    <row r="1549" spans="1:26" x14ac:dyDescent="0.25">
      <c r="A1549" s="24"/>
      <c r="B1549" s="135"/>
      <c r="C1549" s="136"/>
      <c r="D1549" s="137"/>
      <c r="E1549" s="138"/>
      <c r="F1549" s="139"/>
      <c r="G1549" s="140"/>
      <c r="H1549" s="141"/>
      <c r="I1549" s="118"/>
      <c r="J1549" s="150" t="str">
        <f t="shared" si="216"/>
        <v/>
      </c>
      <c r="K1549" s="24"/>
      <c r="M1549" s="11" t="b">
        <f t="shared" si="217"/>
        <v>0</v>
      </c>
      <c r="N1549" s="9" t="str">
        <f t="shared" si="218"/>
        <v/>
      </c>
      <c r="O1549" s="9" t="str">
        <f t="shared" si="219"/>
        <v/>
      </c>
      <c r="P1549" s="9" t="str">
        <f t="shared" si="220"/>
        <v/>
      </c>
      <c r="R1549" s="9">
        <v>1541</v>
      </c>
      <c r="T1549" s="9" t="str">
        <f t="shared" si="221"/>
        <v/>
      </c>
      <c r="V1549" s="9" t="str">
        <f t="shared" si="222"/>
        <v/>
      </c>
      <c r="X1549" s="9" t="str">
        <f>IF(COUNTIF('Required Materials'!$BE$4:$CH$43, $B1549)&gt;0, $B1549, "")</f>
        <v/>
      </c>
      <c r="Y1549" s="9" t="str">
        <f t="shared" si="223"/>
        <v/>
      </c>
      <c r="Z1549" s="9" t="str">
        <f t="shared" si="224"/>
        <v/>
      </c>
    </row>
    <row r="1550" spans="1:26" x14ac:dyDescent="0.25">
      <c r="A1550" s="24"/>
      <c r="B1550" s="135"/>
      <c r="C1550" s="136"/>
      <c r="D1550" s="137"/>
      <c r="E1550" s="138"/>
      <c r="F1550" s="139"/>
      <c r="G1550" s="140"/>
      <c r="H1550" s="141"/>
      <c r="I1550" s="118"/>
      <c r="J1550" s="150" t="str">
        <f t="shared" si="216"/>
        <v/>
      </c>
      <c r="K1550" s="24"/>
      <c r="M1550" s="11" t="b">
        <f t="shared" si="217"/>
        <v>0</v>
      </c>
      <c r="N1550" s="9" t="str">
        <f t="shared" si="218"/>
        <v/>
      </c>
      <c r="O1550" s="9" t="str">
        <f t="shared" si="219"/>
        <v/>
      </c>
      <c r="P1550" s="9" t="str">
        <f t="shared" si="220"/>
        <v/>
      </c>
      <c r="R1550" s="9">
        <v>1542</v>
      </c>
      <c r="T1550" s="9" t="str">
        <f t="shared" si="221"/>
        <v/>
      </c>
      <c r="V1550" s="9" t="str">
        <f t="shared" si="222"/>
        <v/>
      </c>
      <c r="X1550" s="9" t="str">
        <f>IF(COUNTIF('Required Materials'!$BE$4:$CH$43, $B1550)&gt;0, $B1550, "")</f>
        <v/>
      </c>
      <c r="Y1550" s="9" t="str">
        <f t="shared" si="223"/>
        <v/>
      </c>
      <c r="Z1550" s="9" t="str">
        <f t="shared" si="224"/>
        <v/>
      </c>
    </row>
    <row r="1551" spans="1:26" x14ac:dyDescent="0.25">
      <c r="A1551" s="24"/>
      <c r="B1551" s="135"/>
      <c r="C1551" s="136"/>
      <c r="D1551" s="137"/>
      <c r="E1551" s="138"/>
      <c r="F1551" s="139"/>
      <c r="G1551" s="140"/>
      <c r="H1551" s="141"/>
      <c r="I1551" s="118"/>
      <c r="J1551" s="150" t="str">
        <f t="shared" si="216"/>
        <v/>
      </c>
      <c r="K1551" s="24"/>
      <c r="M1551" s="11" t="b">
        <f t="shared" si="217"/>
        <v>0</v>
      </c>
      <c r="N1551" s="9" t="str">
        <f t="shared" si="218"/>
        <v/>
      </c>
      <c r="O1551" s="9" t="str">
        <f t="shared" si="219"/>
        <v/>
      </c>
      <c r="P1551" s="9" t="str">
        <f t="shared" si="220"/>
        <v/>
      </c>
      <c r="R1551" s="9">
        <v>1543</v>
      </c>
      <c r="T1551" s="9" t="str">
        <f t="shared" si="221"/>
        <v/>
      </c>
      <c r="V1551" s="9" t="str">
        <f t="shared" si="222"/>
        <v/>
      </c>
      <c r="X1551" s="9" t="str">
        <f>IF(COUNTIF('Required Materials'!$BE$4:$CH$43, $B1551)&gt;0, $B1551, "")</f>
        <v/>
      </c>
      <c r="Y1551" s="9" t="str">
        <f t="shared" si="223"/>
        <v/>
      </c>
      <c r="Z1551" s="9" t="str">
        <f t="shared" si="224"/>
        <v/>
      </c>
    </row>
    <row r="1552" spans="1:26" x14ac:dyDescent="0.25">
      <c r="A1552" s="24"/>
      <c r="B1552" s="135"/>
      <c r="C1552" s="136"/>
      <c r="D1552" s="137"/>
      <c r="E1552" s="138"/>
      <c r="F1552" s="139"/>
      <c r="G1552" s="140"/>
      <c r="H1552" s="141"/>
      <c r="I1552" s="118"/>
      <c r="J1552" s="150" t="str">
        <f t="shared" si="216"/>
        <v/>
      </c>
      <c r="K1552" s="24"/>
      <c r="M1552" s="11" t="b">
        <f t="shared" si="217"/>
        <v>0</v>
      </c>
      <c r="N1552" s="9" t="str">
        <f t="shared" si="218"/>
        <v/>
      </c>
      <c r="O1552" s="9" t="str">
        <f t="shared" si="219"/>
        <v/>
      </c>
      <c r="P1552" s="9" t="str">
        <f t="shared" si="220"/>
        <v/>
      </c>
      <c r="R1552" s="9">
        <v>1544</v>
      </c>
      <c r="T1552" s="9" t="str">
        <f t="shared" si="221"/>
        <v/>
      </c>
      <c r="V1552" s="9" t="str">
        <f t="shared" si="222"/>
        <v/>
      </c>
      <c r="X1552" s="9" t="str">
        <f>IF(COUNTIF('Required Materials'!$BE$4:$CH$43, $B1552)&gt;0, $B1552, "")</f>
        <v/>
      </c>
      <c r="Y1552" s="9" t="str">
        <f t="shared" si="223"/>
        <v/>
      </c>
      <c r="Z1552" s="9" t="str">
        <f t="shared" si="224"/>
        <v/>
      </c>
    </row>
    <row r="1553" spans="1:26" x14ac:dyDescent="0.25">
      <c r="A1553" s="24"/>
      <c r="B1553" s="135"/>
      <c r="C1553" s="136"/>
      <c r="D1553" s="137"/>
      <c r="E1553" s="138"/>
      <c r="F1553" s="139"/>
      <c r="G1553" s="140"/>
      <c r="H1553" s="141"/>
      <c r="I1553" s="118"/>
      <c r="J1553" s="150" t="str">
        <f t="shared" si="216"/>
        <v/>
      </c>
      <c r="K1553" s="24"/>
      <c r="M1553" s="11" t="b">
        <f t="shared" si="217"/>
        <v>0</v>
      </c>
      <c r="N1553" s="9" t="str">
        <f t="shared" si="218"/>
        <v/>
      </c>
      <c r="O1553" s="9" t="str">
        <f t="shared" si="219"/>
        <v/>
      </c>
      <c r="P1553" s="9" t="str">
        <f t="shared" si="220"/>
        <v/>
      </c>
      <c r="R1553" s="9">
        <v>1545</v>
      </c>
      <c r="T1553" s="9" t="str">
        <f t="shared" si="221"/>
        <v/>
      </c>
      <c r="V1553" s="9" t="str">
        <f t="shared" si="222"/>
        <v/>
      </c>
      <c r="X1553" s="9" t="str">
        <f>IF(COUNTIF('Required Materials'!$BE$4:$CH$43, $B1553)&gt;0, $B1553, "")</f>
        <v/>
      </c>
      <c r="Y1553" s="9" t="str">
        <f t="shared" si="223"/>
        <v/>
      </c>
      <c r="Z1553" s="9" t="str">
        <f t="shared" si="224"/>
        <v/>
      </c>
    </row>
    <row r="1554" spans="1:26" x14ac:dyDescent="0.25">
      <c r="A1554" s="24"/>
      <c r="B1554" s="135"/>
      <c r="C1554" s="136"/>
      <c r="D1554" s="137"/>
      <c r="E1554" s="138"/>
      <c r="F1554" s="139"/>
      <c r="G1554" s="140"/>
      <c r="H1554" s="141"/>
      <c r="I1554" s="118"/>
      <c r="J1554" s="150" t="str">
        <f t="shared" si="216"/>
        <v/>
      </c>
      <c r="K1554" s="24"/>
      <c r="M1554" s="11" t="b">
        <f t="shared" si="217"/>
        <v>0</v>
      </c>
      <c r="N1554" s="9" t="str">
        <f t="shared" si="218"/>
        <v/>
      </c>
      <c r="O1554" s="9" t="str">
        <f t="shared" si="219"/>
        <v/>
      </c>
      <c r="P1554" s="9" t="str">
        <f t="shared" si="220"/>
        <v/>
      </c>
      <c r="R1554" s="9">
        <v>1546</v>
      </c>
      <c r="T1554" s="9" t="str">
        <f t="shared" si="221"/>
        <v/>
      </c>
      <c r="V1554" s="9" t="str">
        <f t="shared" si="222"/>
        <v/>
      </c>
      <c r="X1554" s="9" t="str">
        <f>IF(COUNTIF('Required Materials'!$BE$4:$CH$43, $B1554)&gt;0, $B1554, "")</f>
        <v/>
      </c>
      <c r="Y1554" s="9" t="str">
        <f t="shared" si="223"/>
        <v/>
      </c>
      <c r="Z1554" s="9" t="str">
        <f t="shared" si="224"/>
        <v/>
      </c>
    </row>
    <row r="1555" spans="1:26" x14ac:dyDescent="0.25">
      <c r="A1555" s="24"/>
      <c r="B1555" s="135"/>
      <c r="C1555" s="136"/>
      <c r="D1555" s="137"/>
      <c r="E1555" s="138"/>
      <c r="F1555" s="139"/>
      <c r="G1555" s="140"/>
      <c r="H1555" s="141"/>
      <c r="I1555" s="118"/>
      <c r="J1555" s="150" t="str">
        <f t="shared" si="216"/>
        <v/>
      </c>
      <c r="K1555" s="24"/>
      <c r="M1555" s="11" t="b">
        <f t="shared" si="217"/>
        <v>0</v>
      </c>
      <c r="N1555" s="9" t="str">
        <f t="shared" si="218"/>
        <v/>
      </c>
      <c r="O1555" s="9" t="str">
        <f t="shared" si="219"/>
        <v/>
      </c>
      <c r="P1555" s="9" t="str">
        <f t="shared" si="220"/>
        <v/>
      </c>
      <c r="R1555" s="9">
        <v>1547</v>
      </c>
      <c r="T1555" s="9" t="str">
        <f t="shared" si="221"/>
        <v/>
      </c>
      <c r="V1555" s="9" t="str">
        <f t="shared" si="222"/>
        <v/>
      </c>
      <c r="X1555" s="9" t="str">
        <f>IF(COUNTIF('Required Materials'!$BE$4:$CH$43, $B1555)&gt;0, $B1555, "")</f>
        <v/>
      </c>
      <c r="Y1555" s="9" t="str">
        <f t="shared" si="223"/>
        <v/>
      </c>
      <c r="Z1555" s="9" t="str">
        <f t="shared" si="224"/>
        <v/>
      </c>
    </row>
    <row r="1556" spans="1:26" x14ac:dyDescent="0.25">
      <c r="A1556" s="24"/>
      <c r="B1556" s="135"/>
      <c r="C1556" s="136"/>
      <c r="D1556" s="137"/>
      <c r="E1556" s="138"/>
      <c r="F1556" s="139"/>
      <c r="G1556" s="140"/>
      <c r="H1556" s="141"/>
      <c r="I1556" s="118"/>
      <c r="J1556" s="150" t="str">
        <f t="shared" si="216"/>
        <v/>
      </c>
      <c r="K1556" s="24"/>
      <c r="M1556" s="11" t="b">
        <f t="shared" si="217"/>
        <v>0</v>
      </c>
      <c r="N1556" s="9" t="str">
        <f t="shared" si="218"/>
        <v/>
      </c>
      <c r="O1556" s="9" t="str">
        <f t="shared" si="219"/>
        <v/>
      </c>
      <c r="P1556" s="9" t="str">
        <f t="shared" si="220"/>
        <v/>
      </c>
      <c r="R1556" s="9">
        <v>1548</v>
      </c>
      <c r="T1556" s="9" t="str">
        <f t="shared" si="221"/>
        <v/>
      </c>
      <c r="V1556" s="9" t="str">
        <f t="shared" si="222"/>
        <v/>
      </c>
      <c r="X1556" s="9" t="str">
        <f>IF(COUNTIF('Required Materials'!$BE$4:$CH$43, $B1556)&gt;0, $B1556, "")</f>
        <v/>
      </c>
      <c r="Y1556" s="9" t="str">
        <f t="shared" si="223"/>
        <v/>
      </c>
      <c r="Z1556" s="9" t="str">
        <f t="shared" si="224"/>
        <v/>
      </c>
    </row>
    <row r="1557" spans="1:26" x14ac:dyDescent="0.25">
      <c r="A1557" s="24"/>
      <c r="B1557" s="135"/>
      <c r="C1557" s="136"/>
      <c r="D1557" s="137"/>
      <c r="E1557" s="138"/>
      <c r="F1557" s="139"/>
      <c r="G1557" s="140"/>
      <c r="H1557" s="141"/>
      <c r="I1557" s="118"/>
      <c r="J1557" s="150" t="str">
        <f t="shared" si="216"/>
        <v/>
      </c>
      <c r="K1557" s="24"/>
      <c r="M1557" s="11" t="b">
        <f t="shared" si="217"/>
        <v>0</v>
      </c>
      <c r="N1557" s="9" t="str">
        <f t="shared" si="218"/>
        <v/>
      </c>
      <c r="O1557" s="9" t="str">
        <f t="shared" si="219"/>
        <v/>
      </c>
      <c r="P1557" s="9" t="str">
        <f t="shared" si="220"/>
        <v/>
      </c>
      <c r="R1557" s="9">
        <v>1549</v>
      </c>
      <c r="T1557" s="9" t="str">
        <f t="shared" si="221"/>
        <v/>
      </c>
      <c r="V1557" s="9" t="str">
        <f t="shared" si="222"/>
        <v/>
      </c>
      <c r="X1557" s="9" t="str">
        <f>IF(COUNTIF('Required Materials'!$BE$4:$CH$43, $B1557)&gt;0, $B1557, "")</f>
        <v/>
      </c>
      <c r="Y1557" s="9" t="str">
        <f t="shared" si="223"/>
        <v/>
      </c>
      <c r="Z1557" s="9" t="str">
        <f t="shared" si="224"/>
        <v/>
      </c>
    </row>
    <row r="1558" spans="1:26" x14ac:dyDescent="0.25">
      <c r="A1558" s="24"/>
      <c r="B1558" s="135"/>
      <c r="C1558" s="136"/>
      <c r="D1558" s="137"/>
      <c r="E1558" s="138"/>
      <c r="F1558" s="139"/>
      <c r="G1558" s="140"/>
      <c r="H1558" s="141"/>
      <c r="I1558" s="118"/>
      <c r="J1558" s="150" t="str">
        <f t="shared" si="216"/>
        <v/>
      </c>
      <c r="K1558" s="24"/>
      <c r="M1558" s="11" t="b">
        <f t="shared" si="217"/>
        <v>0</v>
      </c>
      <c r="N1558" s="9" t="str">
        <f t="shared" si="218"/>
        <v/>
      </c>
      <c r="O1558" s="9" t="str">
        <f t="shared" si="219"/>
        <v/>
      </c>
      <c r="P1558" s="9" t="str">
        <f t="shared" si="220"/>
        <v/>
      </c>
      <c r="R1558" s="9">
        <v>1550</v>
      </c>
      <c r="T1558" s="9" t="str">
        <f t="shared" si="221"/>
        <v/>
      </c>
      <c r="V1558" s="9" t="str">
        <f t="shared" si="222"/>
        <v/>
      </c>
      <c r="X1558" s="9" t="str">
        <f>IF(COUNTIF('Required Materials'!$BE$4:$CH$43, $B1558)&gt;0, $B1558, "")</f>
        <v/>
      </c>
      <c r="Y1558" s="9" t="str">
        <f t="shared" si="223"/>
        <v/>
      </c>
      <c r="Z1558" s="9" t="str">
        <f t="shared" si="224"/>
        <v/>
      </c>
    </row>
    <row r="1559" spans="1:26" x14ac:dyDescent="0.25">
      <c r="A1559" s="24"/>
      <c r="B1559" s="135"/>
      <c r="C1559" s="136"/>
      <c r="D1559" s="137"/>
      <c r="E1559" s="138"/>
      <c r="F1559" s="139"/>
      <c r="G1559" s="140"/>
      <c r="H1559" s="141"/>
      <c r="I1559" s="118"/>
      <c r="J1559" s="150" t="str">
        <f t="shared" si="216"/>
        <v/>
      </c>
      <c r="K1559" s="24"/>
      <c r="M1559" s="11" t="b">
        <f t="shared" si="217"/>
        <v>0</v>
      </c>
      <c r="N1559" s="9" t="str">
        <f t="shared" si="218"/>
        <v/>
      </c>
      <c r="O1559" s="9" t="str">
        <f t="shared" si="219"/>
        <v/>
      </c>
      <c r="P1559" s="9" t="str">
        <f t="shared" si="220"/>
        <v/>
      </c>
      <c r="R1559" s="9">
        <v>1551</v>
      </c>
      <c r="T1559" s="9" t="str">
        <f t="shared" si="221"/>
        <v/>
      </c>
      <c r="V1559" s="9" t="str">
        <f t="shared" si="222"/>
        <v/>
      </c>
      <c r="X1559" s="9" t="str">
        <f>IF(COUNTIF('Required Materials'!$BE$4:$CH$43, $B1559)&gt;0, $B1559, "")</f>
        <v/>
      </c>
      <c r="Y1559" s="9" t="str">
        <f t="shared" si="223"/>
        <v/>
      </c>
      <c r="Z1559" s="9" t="str">
        <f t="shared" si="224"/>
        <v/>
      </c>
    </row>
    <row r="1560" spans="1:26" x14ac:dyDescent="0.25">
      <c r="A1560" s="24"/>
      <c r="B1560" s="135"/>
      <c r="C1560" s="136"/>
      <c r="D1560" s="137"/>
      <c r="E1560" s="138"/>
      <c r="F1560" s="139"/>
      <c r="G1560" s="140"/>
      <c r="H1560" s="141"/>
      <c r="I1560" s="118"/>
      <c r="J1560" s="150" t="str">
        <f t="shared" si="216"/>
        <v/>
      </c>
      <c r="K1560" s="24"/>
      <c r="M1560" s="11" t="b">
        <f t="shared" si="217"/>
        <v>0</v>
      </c>
      <c r="N1560" s="9" t="str">
        <f t="shared" si="218"/>
        <v/>
      </c>
      <c r="O1560" s="9" t="str">
        <f t="shared" si="219"/>
        <v/>
      </c>
      <c r="P1560" s="9" t="str">
        <f t="shared" si="220"/>
        <v/>
      </c>
      <c r="R1560" s="9">
        <v>1552</v>
      </c>
      <c r="T1560" s="9" t="str">
        <f t="shared" si="221"/>
        <v/>
      </c>
      <c r="V1560" s="9" t="str">
        <f t="shared" si="222"/>
        <v/>
      </c>
      <c r="X1560" s="9" t="str">
        <f>IF(COUNTIF('Required Materials'!$BE$4:$CH$43, $B1560)&gt;0, $B1560, "")</f>
        <v/>
      </c>
      <c r="Y1560" s="9" t="str">
        <f t="shared" si="223"/>
        <v/>
      </c>
      <c r="Z1560" s="9" t="str">
        <f t="shared" si="224"/>
        <v/>
      </c>
    </row>
    <row r="1561" spans="1:26" x14ac:dyDescent="0.25">
      <c r="A1561" s="24"/>
      <c r="B1561" s="135"/>
      <c r="C1561" s="136"/>
      <c r="D1561" s="137"/>
      <c r="E1561" s="138"/>
      <c r="F1561" s="139"/>
      <c r="G1561" s="140"/>
      <c r="H1561" s="141"/>
      <c r="I1561" s="118"/>
      <c r="J1561" s="150" t="str">
        <f t="shared" si="216"/>
        <v/>
      </c>
      <c r="K1561" s="24"/>
      <c r="M1561" s="11" t="b">
        <f t="shared" si="217"/>
        <v>0</v>
      </c>
      <c r="N1561" s="9" t="str">
        <f t="shared" si="218"/>
        <v/>
      </c>
      <c r="O1561" s="9" t="str">
        <f t="shared" si="219"/>
        <v/>
      </c>
      <c r="P1561" s="9" t="str">
        <f t="shared" si="220"/>
        <v/>
      </c>
      <c r="R1561" s="9">
        <v>1553</v>
      </c>
      <c r="T1561" s="9" t="str">
        <f t="shared" si="221"/>
        <v/>
      </c>
      <c r="V1561" s="9" t="str">
        <f t="shared" si="222"/>
        <v/>
      </c>
      <c r="X1561" s="9" t="str">
        <f>IF(COUNTIF('Required Materials'!$BE$4:$CH$43, $B1561)&gt;0, $B1561, "")</f>
        <v/>
      </c>
      <c r="Y1561" s="9" t="str">
        <f t="shared" si="223"/>
        <v/>
      </c>
      <c r="Z1561" s="9" t="str">
        <f t="shared" si="224"/>
        <v/>
      </c>
    </row>
    <row r="1562" spans="1:26" x14ac:dyDescent="0.25">
      <c r="A1562" s="24"/>
      <c r="B1562" s="135"/>
      <c r="C1562" s="136"/>
      <c r="D1562" s="137"/>
      <c r="E1562" s="138"/>
      <c r="F1562" s="139"/>
      <c r="G1562" s="140"/>
      <c r="H1562" s="141"/>
      <c r="I1562" s="118"/>
      <c r="J1562" s="150" t="str">
        <f t="shared" si="216"/>
        <v/>
      </c>
      <c r="K1562" s="24"/>
      <c r="M1562" s="11" t="b">
        <f t="shared" si="217"/>
        <v>0</v>
      </c>
      <c r="N1562" s="9" t="str">
        <f t="shared" si="218"/>
        <v/>
      </c>
      <c r="O1562" s="9" t="str">
        <f t="shared" si="219"/>
        <v/>
      </c>
      <c r="P1562" s="9" t="str">
        <f t="shared" si="220"/>
        <v/>
      </c>
      <c r="R1562" s="9">
        <v>1554</v>
      </c>
      <c r="T1562" s="9" t="str">
        <f t="shared" si="221"/>
        <v/>
      </c>
      <c r="V1562" s="9" t="str">
        <f t="shared" si="222"/>
        <v/>
      </c>
      <c r="X1562" s="9" t="str">
        <f>IF(COUNTIF('Required Materials'!$BE$4:$CH$43, $B1562)&gt;0, $B1562, "")</f>
        <v/>
      </c>
      <c r="Y1562" s="9" t="str">
        <f t="shared" si="223"/>
        <v/>
      </c>
      <c r="Z1562" s="9" t="str">
        <f t="shared" si="224"/>
        <v/>
      </c>
    </row>
    <row r="1563" spans="1:26" x14ac:dyDescent="0.25">
      <c r="A1563" s="24"/>
      <c r="B1563" s="135"/>
      <c r="C1563" s="136"/>
      <c r="D1563" s="137"/>
      <c r="E1563" s="138"/>
      <c r="F1563" s="139"/>
      <c r="G1563" s="140"/>
      <c r="H1563" s="141"/>
      <c r="I1563" s="118"/>
      <c r="J1563" s="150" t="str">
        <f t="shared" si="216"/>
        <v/>
      </c>
      <c r="K1563" s="24"/>
      <c r="M1563" s="11" t="b">
        <f t="shared" si="217"/>
        <v>0</v>
      </c>
      <c r="N1563" s="9" t="str">
        <f t="shared" si="218"/>
        <v/>
      </c>
      <c r="O1563" s="9" t="str">
        <f t="shared" si="219"/>
        <v/>
      </c>
      <c r="P1563" s="9" t="str">
        <f t="shared" si="220"/>
        <v/>
      </c>
      <c r="R1563" s="9">
        <v>1555</v>
      </c>
      <c r="T1563" s="9" t="str">
        <f t="shared" si="221"/>
        <v/>
      </c>
      <c r="V1563" s="9" t="str">
        <f t="shared" si="222"/>
        <v/>
      </c>
      <c r="X1563" s="9" t="str">
        <f>IF(COUNTIF('Required Materials'!$BE$4:$CH$43, $B1563)&gt;0, $B1563, "")</f>
        <v/>
      </c>
      <c r="Y1563" s="9" t="str">
        <f t="shared" si="223"/>
        <v/>
      </c>
      <c r="Z1563" s="9" t="str">
        <f t="shared" si="224"/>
        <v/>
      </c>
    </row>
    <row r="1564" spans="1:26" x14ac:dyDescent="0.25">
      <c r="A1564" s="24"/>
      <c r="B1564" s="135"/>
      <c r="C1564" s="136"/>
      <c r="D1564" s="137"/>
      <c r="E1564" s="138"/>
      <c r="F1564" s="139"/>
      <c r="G1564" s="140"/>
      <c r="H1564" s="141"/>
      <c r="I1564" s="118"/>
      <c r="J1564" s="150" t="str">
        <f t="shared" si="216"/>
        <v/>
      </c>
      <c r="K1564" s="24"/>
      <c r="M1564" s="11" t="b">
        <f t="shared" si="217"/>
        <v>0</v>
      </c>
      <c r="N1564" s="9" t="str">
        <f t="shared" si="218"/>
        <v/>
      </c>
      <c r="O1564" s="9" t="str">
        <f t="shared" si="219"/>
        <v/>
      </c>
      <c r="P1564" s="9" t="str">
        <f t="shared" si="220"/>
        <v/>
      </c>
      <c r="R1564" s="9">
        <v>1556</v>
      </c>
      <c r="T1564" s="9" t="str">
        <f t="shared" si="221"/>
        <v/>
      </c>
      <c r="V1564" s="9" t="str">
        <f t="shared" si="222"/>
        <v/>
      </c>
      <c r="X1564" s="9" t="str">
        <f>IF(COUNTIF('Required Materials'!$BE$4:$CH$43, $B1564)&gt;0, $B1564, "")</f>
        <v/>
      </c>
      <c r="Y1564" s="9" t="str">
        <f t="shared" si="223"/>
        <v/>
      </c>
      <c r="Z1564" s="9" t="str">
        <f t="shared" si="224"/>
        <v/>
      </c>
    </row>
    <row r="1565" spans="1:26" x14ac:dyDescent="0.25">
      <c r="A1565" s="24"/>
      <c r="B1565" s="135"/>
      <c r="C1565" s="136"/>
      <c r="D1565" s="137"/>
      <c r="E1565" s="138"/>
      <c r="F1565" s="139"/>
      <c r="G1565" s="140"/>
      <c r="H1565" s="141"/>
      <c r="I1565" s="118"/>
      <c r="J1565" s="150" t="str">
        <f t="shared" si="216"/>
        <v/>
      </c>
      <c r="K1565" s="24"/>
      <c r="M1565" s="11" t="b">
        <f t="shared" si="217"/>
        <v>0</v>
      </c>
      <c r="N1565" s="9" t="str">
        <f t="shared" si="218"/>
        <v/>
      </c>
      <c r="O1565" s="9" t="str">
        <f t="shared" si="219"/>
        <v/>
      </c>
      <c r="P1565" s="9" t="str">
        <f t="shared" si="220"/>
        <v/>
      </c>
      <c r="R1565" s="9">
        <v>1557</v>
      </c>
      <c r="T1565" s="9" t="str">
        <f t="shared" si="221"/>
        <v/>
      </c>
      <c r="V1565" s="9" t="str">
        <f t="shared" si="222"/>
        <v/>
      </c>
      <c r="X1565" s="9" t="str">
        <f>IF(COUNTIF('Required Materials'!$BE$4:$CH$43, $B1565)&gt;0, $B1565, "")</f>
        <v/>
      </c>
      <c r="Y1565" s="9" t="str">
        <f t="shared" si="223"/>
        <v/>
      </c>
      <c r="Z1565" s="9" t="str">
        <f t="shared" si="224"/>
        <v/>
      </c>
    </row>
    <row r="1566" spans="1:26" x14ac:dyDescent="0.25">
      <c r="A1566" s="24"/>
      <c r="B1566" s="135"/>
      <c r="C1566" s="136"/>
      <c r="D1566" s="137"/>
      <c r="E1566" s="138"/>
      <c r="F1566" s="139"/>
      <c r="G1566" s="140"/>
      <c r="H1566" s="141"/>
      <c r="I1566" s="118"/>
      <c r="J1566" s="150" t="str">
        <f t="shared" si="216"/>
        <v/>
      </c>
      <c r="K1566" s="24"/>
      <c r="M1566" s="11" t="b">
        <f t="shared" si="217"/>
        <v>0</v>
      </c>
      <c r="N1566" s="9" t="str">
        <f t="shared" si="218"/>
        <v/>
      </c>
      <c r="O1566" s="9" t="str">
        <f t="shared" si="219"/>
        <v/>
      </c>
      <c r="P1566" s="9" t="str">
        <f t="shared" si="220"/>
        <v/>
      </c>
      <c r="R1566" s="9">
        <v>1558</v>
      </c>
      <c r="T1566" s="9" t="str">
        <f t="shared" si="221"/>
        <v/>
      </c>
      <c r="V1566" s="9" t="str">
        <f t="shared" si="222"/>
        <v/>
      </c>
      <c r="X1566" s="9" t="str">
        <f>IF(COUNTIF('Required Materials'!$BE$4:$CH$43, $B1566)&gt;0, $B1566, "")</f>
        <v/>
      </c>
      <c r="Y1566" s="9" t="str">
        <f t="shared" si="223"/>
        <v/>
      </c>
      <c r="Z1566" s="9" t="str">
        <f t="shared" si="224"/>
        <v/>
      </c>
    </row>
    <row r="1567" spans="1:26" x14ac:dyDescent="0.25">
      <c r="A1567" s="24"/>
      <c r="B1567" s="135"/>
      <c r="C1567" s="136"/>
      <c r="D1567" s="137"/>
      <c r="E1567" s="138"/>
      <c r="F1567" s="139"/>
      <c r="G1567" s="140"/>
      <c r="H1567" s="141"/>
      <c r="I1567" s="118"/>
      <c r="J1567" s="150" t="str">
        <f t="shared" si="216"/>
        <v/>
      </c>
      <c r="K1567" s="24"/>
      <c r="M1567" s="11" t="b">
        <f t="shared" si="217"/>
        <v>0</v>
      </c>
      <c r="N1567" s="9" t="str">
        <f t="shared" si="218"/>
        <v/>
      </c>
      <c r="O1567" s="9" t="str">
        <f t="shared" si="219"/>
        <v/>
      </c>
      <c r="P1567" s="9" t="str">
        <f t="shared" si="220"/>
        <v/>
      </c>
      <c r="R1567" s="9">
        <v>1559</v>
      </c>
      <c r="T1567" s="9" t="str">
        <f t="shared" si="221"/>
        <v/>
      </c>
      <c r="V1567" s="9" t="str">
        <f t="shared" si="222"/>
        <v/>
      </c>
      <c r="X1567" s="9" t="str">
        <f>IF(COUNTIF('Required Materials'!$BE$4:$CH$43, $B1567)&gt;0, $B1567, "")</f>
        <v/>
      </c>
      <c r="Y1567" s="9" t="str">
        <f t="shared" si="223"/>
        <v/>
      </c>
      <c r="Z1567" s="9" t="str">
        <f t="shared" si="224"/>
        <v/>
      </c>
    </row>
    <row r="1568" spans="1:26" x14ac:dyDescent="0.25">
      <c r="A1568" s="24"/>
      <c r="B1568" s="135"/>
      <c r="C1568" s="136"/>
      <c r="D1568" s="137"/>
      <c r="E1568" s="138"/>
      <c r="F1568" s="139"/>
      <c r="G1568" s="140"/>
      <c r="H1568" s="141"/>
      <c r="I1568" s="118"/>
      <c r="J1568" s="150" t="str">
        <f t="shared" si="216"/>
        <v/>
      </c>
      <c r="K1568" s="24"/>
      <c r="M1568" s="11" t="b">
        <f t="shared" si="217"/>
        <v>0</v>
      </c>
      <c r="N1568" s="9" t="str">
        <f t="shared" si="218"/>
        <v/>
      </c>
      <c r="O1568" s="9" t="str">
        <f t="shared" si="219"/>
        <v/>
      </c>
      <c r="P1568" s="9" t="str">
        <f t="shared" si="220"/>
        <v/>
      </c>
      <c r="R1568" s="9">
        <v>1560</v>
      </c>
      <c r="T1568" s="9" t="str">
        <f t="shared" si="221"/>
        <v/>
      </c>
      <c r="V1568" s="9" t="str">
        <f t="shared" si="222"/>
        <v/>
      </c>
      <c r="X1568" s="9" t="str">
        <f>IF(COUNTIF('Required Materials'!$BE$4:$CH$43, $B1568)&gt;0, $B1568, "")</f>
        <v/>
      </c>
      <c r="Y1568" s="9" t="str">
        <f t="shared" si="223"/>
        <v/>
      </c>
      <c r="Z1568" s="9" t="str">
        <f t="shared" si="224"/>
        <v/>
      </c>
    </row>
    <row r="1569" spans="1:26" x14ac:dyDescent="0.25">
      <c r="A1569" s="24"/>
      <c r="B1569" s="135"/>
      <c r="C1569" s="136"/>
      <c r="D1569" s="137"/>
      <c r="E1569" s="138"/>
      <c r="F1569" s="139"/>
      <c r="G1569" s="140"/>
      <c r="H1569" s="141"/>
      <c r="I1569" s="118"/>
      <c r="J1569" s="150" t="str">
        <f t="shared" si="216"/>
        <v/>
      </c>
      <c r="K1569" s="24"/>
      <c r="M1569" s="11" t="b">
        <f t="shared" si="217"/>
        <v>0</v>
      </c>
      <c r="N1569" s="9" t="str">
        <f t="shared" si="218"/>
        <v/>
      </c>
      <c r="O1569" s="9" t="str">
        <f t="shared" si="219"/>
        <v/>
      </c>
      <c r="P1569" s="9" t="str">
        <f t="shared" si="220"/>
        <v/>
      </c>
      <c r="R1569" s="9">
        <v>1561</v>
      </c>
      <c r="T1569" s="9" t="str">
        <f t="shared" si="221"/>
        <v/>
      </c>
      <c r="V1569" s="9" t="str">
        <f t="shared" si="222"/>
        <v/>
      </c>
      <c r="X1569" s="9" t="str">
        <f>IF(COUNTIF('Required Materials'!$BE$4:$CH$43, $B1569)&gt;0, $B1569, "")</f>
        <v/>
      </c>
      <c r="Y1569" s="9" t="str">
        <f t="shared" si="223"/>
        <v/>
      </c>
      <c r="Z1569" s="9" t="str">
        <f t="shared" si="224"/>
        <v/>
      </c>
    </row>
    <row r="1570" spans="1:26" x14ac:dyDescent="0.25">
      <c r="A1570" s="24"/>
      <c r="B1570" s="135"/>
      <c r="C1570" s="136"/>
      <c r="D1570" s="137"/>
      <c r="E1570" s="138"/>
      <c r="F1570" s="139"/>
      <c r="G1570" s="140"/>
      <c r="H1570" s="141"/>
      <c r="I1570" s="118"/>
      <c r="J1570" s="150" t="str">
        <f t="shared" si="216"/>
        <v/>
      </c>
      <c r="K1570" s="24"/>
      <c r="M1570" s="11" t="b">
        <f t="shared" si="217"/>
        <v>0</v>
      </c>
      <c r="N1570" s="9" t="str">
        <f t="shared" si="218"/>
        <v/>
      </c>
      <c r="O1570" s="9" t="str">
        <f t="shared" si="219"/>
        <v/>
      </c>
      <c r="P1570" s="9" t="str">
        <f t="shared" si="220"/>
        <v/>
      </c>
      <c r="R1570" s="9">
        <v>1562</v>
      </c>
      <c r="T1570" s="9" t="str">
        <f t="shared" si="221"/>
        <v/>
      </c>
      <c r="V1570" s="9" t="str">
        <f t="shared" si="222"/>
        <v/>
      </c>
      <c r="X1570" s="9" t="str">
        <f>IF(COUNTIF('Required Materials'!$BE$4:$CH$43, $B1570)&gt;0, $B1570, "")</f>
        <v/>
      </c>
      <c r="Y1570" s="9" t="str">
        <f t="shared" si="223"/>
        <v/>
      </c>
      <c r="Z1570" s="9" t="str">
        <f t="shared" si="224"/>
        <v/>
      </c>
    </row>
    <row r="1571" spans="1:26" x14ac:dyDescent="0.25">
      <c r="A1571" s="24"/>
      <c r="B1571" s="135"/>
      <c r="C1571" s="136"/>
      <c r="D1571" s="137"/>
      <c r="E1571" s="138"/>
      <c r="F1571" s="139"/>
      <c r="G1571" s="140"/>
      <c r="H1571" s="141"/>
      <c r="I1571" s="118"/>
      <c r="J1571" s="150" t="str">
        <f t="shared" si="216"/>
        <v/>
      </c>
      <c r="K1571" s="24"/>
      <c r="M1571" s="11" t="b">
        <f t="shared" si="217"/>
        <v>0</v>
      </c>
      <c r="N1571" s="9" t="str">
        <f t="shared" si="218"/>
        <v/>
      </c>
      <c r="O1571" s="9" t="str">
        <f t="shared" si="219"/>
        <v/>
      </c>
      <c r="P1571" s="9" t="str">
        <f t="shared" si="220"/>
        <v/>
      </c>
      <c r="R1571" s="9">
        <v>1563</v>
      </c>
      <c r="T1571" s="9" t="str">
        <f t="shared" si="221"/>
        <v/>
      </c>
      <c r="V1571" s="9" t="str">
        <f t="shared" si="222"/>
        <v/>
      </c>
      <c r="X1571" s="9" t="str">
        <f>IF(COUNTIF('Required Materials'!$BE$4:$CH$43, $B1571)&gt;0, $B1571, "")</f>
        <v/>
      </c>
      <c r="Y1571" s="9" t="str">
        <f t="shared" si="223"/>
        <v/>
      </c>
      <c r="Z1571" s="9" t="str">
        <f t="shared" si="224"/>
        <v/>
      </c>
    </row>
    <row r="1572" spans="1:26" x14ac:dyDescent="0.25">
      <c r="A1572" s="24"/>
      <c r="B1572" s="135"/>
      <c r="C1572" s="136"/>
      <c r="D1572" s="137"/>
      <c r="E1572" s="138"/>
      <c r="F1572" s="139"/>
      <c r="G1572" s="140"/>
      <c r="H1572" s="141"/>
      <c r="I1572" s="118"/>
      <c r="J1572" s="150" t="str">
        <f t="shared" si="216"/>
        <v/>
      </c>
      <c r="K1572" s="24"/>
      <c r="M1572" s="11" t="b">
        <f t="shared" si="217"/>
        <v>0</v>
      </c>
      <c r="N1572" s="9" t="str">
        <f t="shared" si="218"/>
        <v/>
      </c>
      <c r="O1572" s="9" t="str">
        <f t="shared" si="219"/>
        <v/>
      </c>
      <c r="P1572" s="9" t="str">
        <f t="shared" si="220"/>
        <v/>
      </c>
      <c r="R1572" s="9">
        <v>1564</v>
      </c>
      <c r="T1572" s="9" t="str">
        <f t="shared" si="221"/>
        <v/>
      </c>
      <c r="V1572" s="9" t="str">
        <f t="shared" si="222"/>
        <v/>
      </c>
      <c r="X1572" s="9" t="str">
        <f>IF(COUNTIF('Required Materials'!$BE$4:$CH$43, $B1572)&gt;0, $B1572, "")</f>
        <v/>
      </c>
      <c r="Y1572" s="9" t="str">
        <f t="shared" si="223"/>
        <v/>
      </c>
      <c r="Z1572" s="9" t="str">
        <f t="shared" si="224"/>
        <v/>
      </c>
    </row>
    <row r="1573" spans="1:26" x14ac:dyDescent="0.25">
      <c r="A1573" s="24"/>
      <c r="B1573" s="135"/>
      <c r="C1573" s="136"/>
      <c r="D1573" s="137"/>
      <c r="E1573" s="138"/>
      <c r="F1573" s="139"/>
      <c r="G1573" s="140"/>
      <c r="H1573" s="141"/>
      <c r="I1573" s="118"/>
      <c r="J1573" s="150" t="str">
        <f t="shared" si="216"/>
        <v/>
      </c>
      <c r="K1573" s="24"/>
      <c r="M1573" s="11" t="b">
        <f t="shared" si="217"/>
        <v>0</v>
      </c>
      <c r="N1573" s="9" t="str">
        <f t="shared" si="218"/>
        <v/>
      </c>
      <c r="O1573" s="9" t="str">
        <f t="shared" si="219"/>
        <v/>
      </c>
      <c r="P1573" s="9" t="str">
        <f t="shared" si="220"/>
        <v/>
      </c>
      <c r="R1573" s="9">
        <v>1565</v>
      </c>
      <c r="T1573" s="9" t="str">
        <f t="shared" si="221"/>
        <v/>
      </c>
      <c r="V1573" s="9" t="str">
        <f t="shared" si="222"/>
        <v/>
      </c>
      <c r="X1573" s="9" t="str">
        <f>IF(COUNTIF('Required Materials'!$BE$4:$CH$43, $B1573)&gt;0, $B1573, "")</f>
        <v/>
      </c>
      <c r="Y1573" s="9" t="str">
        <f t="shared" si="223"/>
        <v/>
      </c>
      <c r="Z1573" s="9" t="str">
        <f t="shared" si="224"/>
        <v/>
      </c>
    </row>
    <row r="1574" spans="1:26" x14ac:dyDescent="0.25">
      <c r="A1574" s="24"/>
      <c r="B1574" s="135"/>
      <c r="C1574" s="136"/>
      <c r="D1574" s="137"/>
      <c r="E1574" s="138"/>
      <c r="F1574" s="139"/>
      <c r="G1574" s="140"/>
      <c r="H1574" s="141"/>
      <c r="I1574" s="118"/>
      <c r="J1574" s="150" t="str">
        <f t="shared" si="216"/>
        <v/>
      </c>
      <c r="K1574" s="24"/>
      <c r="M1574" s="11" t="b">
        <f t="shared" si="217"/>
        <v>0</v>
      </c>
      <c r="N1574" s="9" t="str">
        <f t="shared" si="218"/>
        <v/>
      </c>
      <c r="O1574" s="9" t="str">
        <f t="shared" si="219"/>
        <v/>
      </c>
      <c r="P1574" s="9" t="str">
        <f t="shared" si="220"/>
        <v/>
      </c>
      <c r="R1574" s="9">
        <v>1566</v>
      </c>
      <c r="T1574" s="9" t="str">
        <f t="shared" si="221"/>
        <v/>
      </c>
      <c r="V1574" s="9" t="str">
        <f t="shared" si="222"/>
        <v/>
      </c>
      <c r="X1574" s="9" t="str">
        <f>IF(COUNTIF('Required Materials'!$BE$4:$CH$43, $B1574)&gt;0, $B1574, "")</f>
        <v/>
      </c>
      <c r="Y1574" s="9" t="str">
        <f t="shared" si="223"/>
        <v/>
      </c>
      <c r="Z1574" s="9" t="str">
        <f t="shared" si="224"/>
        <v/>
      </c>
    </row>
    <row r="1575" spans="1:26" x14ac:dyDescent="0.25">
      <c r="A1575" s="24"/>
      <c r="B1575" s="135"/>
      <c r="C1575" s="136"/>
      <c r="D1575" s="137"/>
      <c r="E1575" s="138"/>
      <c r="F1575" s="139"/>
      <c r="G1575" s="140"/>
      <c r="H1575" s="141"/>
      <c r="I1575" s="118"/>
      <c r="J1575" s="150" t="str">
        <f t="shared" si="216"/>
        <v/>
      </c>
      <c r="K1575" s="24"/>
      <c r="M1575" s="11" t="b">
        <f t="shared" si="217"/>
        <v>0</v>
      </c>
      <c r="N1575" s="9" t="str">
        <f t="shared" si="218"/>
        <v/>
      </c>
      <c r="O1575" s="9" t="str">
        <f t="shared" si="219"/>
        <v/>
      </c>
      <c r="P1575" s="9" t="str">
        <f t="shared" si="220"/>
        <v/>
      </c>
      <c r="R1575" s="9">
        <v>1567</v>
      </c>
      <c r="T1575" s="9" t="str">
        <f t="shared" si="221"/>
        <v/>
      </c>
      <c r="V1575" s="9" t="str">
        <f t="shared" si="222"/>
        <v/>
      </c>
      <c r="X1575" s="9" t="str">
        <f>IF(COUNTIF('Required Materials'!$BE$4:$CH$43, $B1575)&gt;0, $B1575, "")</f>
        <v/>
      </c>
      <c r="Y1575" s="9" t="str">
        <f t="shared" si="223"/>
        <v/>
      </c>
      <c r="Z1575" s="9" t="str">
        <f t="shared" si="224"/>
        <v/>
      </c>
    </row>
    <row r="1576" spans="1:26" x14ac:dyDescent="0.25">
      <c r="A1576" s="24"/>
      <c r="B1576" s="135"/>
      <c r="C1576" s="136"/>
      <c r="D1576" s="137"/>
      <c r="E1576" s="138"/>
      <c r="F1576" s="139"/>
      <c r="G1576" s="140"/>
      <c r="H1576" s="141"/>
      <c r="I1576" s="118"/>
      <c r="J1576" s="150" t="str">
        <f t="shared" si="216"/>
        <v/>
      </c>
      <c r="K1576" s="24"/>
      <c r="M1576" s="11" t="b">
        <f t="shared" si="217"/>
        <v>0</v>
      </c>
      <c r="N1576" s="9" t="str">
        <f t="shared" si="218"/>
        <v/>
      </c>
      <c r="O1576" s="9" t="str">
        <f t="shared" si="219"/>
        <v/>
      </c>
      <c r="P1576" s="9" t="str">
        <f t="shared" si="220"/>
        <v/>
      </c>
      <c r="R1576" s="9">
        <v>1568</v>
      </c>
      <c r="T1576" s="9" t="str">
        <f t="shared" si="221"/>
        <v/>
      </c>
      <c r="V1576" s="9" t="str">
        <f t="shared" si="222"/>
        <v/>
      </c>
      <c r="X1576" s="9" t="str">
        <f>IF(COUNTIF('Required Materials'!$BE$4:$CH$43, $B1576)&gt;0, $B1576, "")</f>
        <v/>
      </c>
      <c r="Y1576" s="9" t="str">
        <f t="shared" si="223"/>
        <v/>
      </c>
      <c r="Z1576" s="9" t="str">
        <f t="shared" si="224"/>
        <v/>
      </c>
    </row>
    <row r="1577" spans="1:26" x14ac:dyDescent="0.25">
      <c r="A1577" s="24"/>
      <c r="B1577" s="135"/>
      <c r="C1577" s="136"/>
      <c r="D1577" s="137"/>
      <c r="E1577" s="138"/>
      <c r="F1577" s="139"/>
      <c r="G1577" s="140"/>
      <c r="H1577" s="141"/>
      <c r="I1577" s="118"/>
      <c r="J1577" s="150" t="str">
        <f t="shared" si="216"/>
        <v/>
      </c>
      <c r="K1577" s="24"/>
      <c r="M1577" s="11" t="b">
        <f t="shared" si="217"/>
        <v>0</v>
      </c>
      <c r="N1577" s="9" t="str">
        <f t="shared" si="218"/>
        <v/>
      </c>
      <c r="O1577" s="9" t="str">
        <f t="shared" si="219"/>
        <v/>
      </c>
      <c r="P1577" s="9" t="str">
        <f t="shared" si="220"/>
        <v/>
      </c>
      <c r="R1577" s="9">
        <v>1569</v>
      </c>
      <c r="T1577" s="9" t="str">
        <f t="shared" si="221"/>
        <v/>
      </c>
      <c r="V1577" s="9" t="str">
        <f t="shared" si="222"/>
        <v/>
      </c>
      <c r="X1577" s="9" t="str">
        <f>IF(COUNTIF('Required Materials'!$BE$4:$CH$43, $B1577)&gt;0, $B1577, "")</f>
        <v/>
      </c>
      <c r="Y1577" s="9" t="str">
        <f t="shared" si="223"/>
        <v/>
      </c>
      <c r="Z1577" s="9" t="str">
        <f t="shared" si="224"/>
        <v/>
      </c>
    </row>
    <row r="1578" spans="1:26" x14ac:dyDescent="0.25">
      <c r="A1578" s="24"/>
      <c r="B1578" s="135"/>
      <c r="C1578" s="136"/>
      <c r="D1578" s="137"/>
      <c r="E1578" s="138"/>
      <c r="F1578" s="139"/>
      <c r="G1578" s="140"/>
      <c r="H1578" s="141"/>
      <c r="I1578" s="118"/>
      <c r="J1578" s="150" t="str">
        <f t="shared" si="216"/>
        <v/>
      </c>
      <c r="K1578" s="24"/>
      <c r="M1578" s="11" t="b">
        <f t="shared" si="217"/>
        <v>0</v>
      </c>
      <c r="N1578" s="9" t="str">
        <f t="shared" si="218"/>
        <v/>
      </c>
      <c r="O1578" s="9" t="str">
        <f t="shared" si="219"/>
        <v/>
      </c>
      <c r="P1578" s="9" t="str">
        <f t="shared" si="220"/>
        <v/>
      </c>
      <c r="R1578" s="9">
        <v>1570</v>
      </c>
      <c r="T1578" s="9" t="str">
        <f t="shared" si="221"/>
        <v/>
      </c>
      <c r="V1578" s="9" t="str">
        <f t="shared" si="222"/>
        <v/>
      </c>
      <c r="X1578" s="9" t="str">
        <f>IF(COUNTIF('Required Materials'!$BE$4:$CH$43, $B1578)&gt;0, $B1578, "")</f>
        <v/>
      </c>
      <c r="Y1578" s="9" t="str">
        <f t="shared" si="223"/>
        <v/>
      </c>
      <c r="Z1578" s="9" t="str">
        <f t="shared" si="224"/>
        <v/>
      </c>
    </row>
    <row r="1579" spans="1:26" x14ac:dyDescent="0.25">
      <c r="A1579" s="24"/>
      <c r="B1579" s="135"/>
      <c r="C1579" s="136"/>
      <c r="D1579" s="137"/>
      <c r="E1579" s="138"/>
      <c r="F1579" s="139"/>
      <c r="G1579" s="140"/>
      <c r="H1579" s="141"/>
      <c r="I1579" s="118"/>
      <c r="J1579" s="150" t="str">
        <f t="shared" si="216"/>
        <v/>
      </c>
      <c r="K1579" s="24"/>
      <c r="M1579" s="11" t="b">
        <f t="shared" si="217"/>
        <v>0</v>
      </c>
      <c r="N1579" s="9" t="str">
        <f t="shared" si="218"/>
        <v/>
      </c>
      <c r="O1579" s="9" t="str">
        <f t="shared" si="219"/>
        <v/>
      </c>
      <c r="P1579" s="9" t="str">
        <f t="shared" si="220"/>
        <v/>
      </c>
      <c r="R1579" s="9">
        <v>1571</v>
      </c>
      <c r="T1579" s="9" t="str">
        <f t="shared" si="221"/>
        <v/>
      </c>
      <c r="V1579" s="9" t="str">
        <f t="shared" si="222"/>
        <v/>
      </c>
      <c r="X1579" s="9" t="str">
        <f>IF(COUNTIF('Required Materials'!$BE$4:$CH$43, $B1579)&gt;0, $B1579, "")</f>
        <v/>
      </c>
      <c r="Y1579" s="9" t="str">
        <f t="shared" si="223"/>
        <v/>
      </c>
      <c r="Z1579" s="9" t="str">
        <f t="shared" si="224"/>
        <v/>
      </c>
    </row>
    <row r="1580" spans="1:26" x14ac:dyDescent="0.25">
      <c r="A1580" s="24"/>
      <c r="B1580" s="135"/>
      <c r="C1580" s="136"/>
      <c r="D1580" s="137"/>
      <c r="E1580" s="138"/>
      <c r="F1580" s="139"/>
      <c r="G1580" s="140"/>
      <c r="H1580" s="141"/>
      <c r="I1580" s="118"/>
      <c r="J1580" s="150" t="str">
        <f t="shared" si="216"/>
        <v/>
      </c>
      <c r="K1580" s="24"/>
      <c r="M1580" s="11" t="b">
        <f t="shared" si="217"/>
        <v>0</v>
      </c>
      <c r="N1580" s="9" t="str">
        <f t="shared" si="218"/>
        <v/>
      </c>
      <c r="O1580" s="9" t="str">
        <f t="shared" si="219"/>
        <v/>
      </c>
      <c r="P1580" s="9" t="str">
        <f t="shared" si="220"/>
        <v/>
      </c>
      <c r="R1580" s="9">
        <v>1572</v>
      </c>
      <c r="T1580" s="9" t="str">
        <f t="shared" si="221"/>
        <v/>
      </c>
      <c r="V1580" s="9" t="str">
        <f t="shared" si="222"/>
        <v/>
      </c>
      <c r="X1580" s="9" t="str">
        <f>IF(COUNTIF('Required Materials'!$BE$4:$CH$43, $B1580)&gt;0, $B1580, "")</f>
        <v/>
      </c>
      <c r="Y1580" s="9" t="str">
        <f t="shared" si="223"/>
        <v/>
      </c>
      <c r="Z1580" s="9" t="str">
        <f t="shared" si="224"/>
        <v/>
      </c>
    </row>
    <row r="1581" spans="1:26" x14ac:dyDescent="0.25">
      <c r="A1581" s="24"/>
      <c r="B1581" s="135"/>
      <c r="C1581" s="136"/>
      <c r="D1581" s="137"/>
      <c r="E1581" s="138"/>
      <c r="F1581" s="139"/>
      <c r="G1581" s="140"/>
      <c r="H1581" s="141"/>
      <c r="I1581" s="118"/>
      <c r="J1581" s="150" t="str">
        <f t="shared" si="216"/>
        <v/>
      </c>
      <c r="K1581" s="24"/>
      <c r="M1581" s="11" t="b">
        <f t="shared" si="217"/>
        <v>0</v>
      </c>
      <c r="N1581" s="9" t="str">
        <f t="shared" si="218"/>
        <v/>
      </c>
      <c r="O1581" s="9" t="str">
        <f t="shared" si="219"/>
        <v/>
      </c>
      <c r="P1581" s="9" t="str">
        <f t="shared" si="220"/>
        <v/>
      </c>
      <c r="R1581" s="9">
        <v>1573</v>
      </c>
      <c r="T1581" s="9" t="str">
        <f t="shared" si="221"/>
        <v/>
      </c>
      <c r="V1581" s="9" t="str">
        <f t="shared" si="222"/>
        <v/>
      </c>
      <c r="X1581" s="9" t="str">
        <f>IF(COUNTIF('Required Materials'!$BE$4:$CH$43, $B1581)&gt;0, $B1581, "")</f>
        <v/>
      </c>
      <c r="Y1581" s="9" t="str">
        <f t="shared" si="223"/>
        <v/>
      </c>
      <c r="Z1581" s="9" t="str">
        <f t="shared" si="224"/>
        <v/>
      </c>
    </row>
    <row r="1582" spans="1:26" x14ac:dyDescent="0.25">
      <c r="A1582" s="24"/>
      <c r="B1582" s="135"/>
      <c r="C1582" s="136"/>
      <c r="D1582" s="137"/>
      <c r="E1582" s="138"/>
      <c r="F1582" s="139"/>
      <c r="G1582" s="140"/>
      <c r="H1582" s="141"/>
      <c r="I1582" s="118"/>
      <c r="J1582" s="150" t="str">
        <f t="shared" si="216"/>
        <v/>
      </c>
      <c r="K1582" s="24"/>
      <c r="M1582" s="11" t="b">
        <f t="shared" si="217"/>
        <v>0</v>
      </c>
      <c r="N1582" s="9" t="str">
        <f t="shared" si="218"/>
        <v/>
      </c>
      <c r="O1582" s="9" t="str">
        <f t="shared" si="219"/>
        <v/>
      </c>
      <c r="P1582" s="9" t="str">
        <f t="shared" si="220"/>
        <v/>
      </c>
      <c r="R1582" s="9">
        <v>1574</v>
      </c>
      <c r="T1582" s="9" t="str">
        <f t="shared" si="221"/>
        <v/>
      </c>
      <c r="V1582" s="9" t="str">
        <f t="shared" si="222"/>
        <v/>
      </c>
      <c r="X1582" s="9" t="str">
        <f>IF(COUNTIF('Required Materials'!$BE$4:$CH$43, $B1582)&gt;0, $B1582, "")</f>
        <v/>
      </c>
      <c r="Y1582" s="9" t="str">
        <f t="shared" si="223"/>
        <v/>
      </c>
      <c r="Z1582" s="9" t="str">
        <f t="shared" si="224"/>
        <v/>
      </c>
    </row>
    <row r="1583" spans="1:26" x14ac:dyDescent="0.25">
      <c r="A1583" s="24"/>
      <c r="B1583" s="135"/>
      <c r="C1583" s="136"/>
      <c r="D1583" s="137"/>
      <c r="E1583" s="138"/>
      <c r="F1583" s="139"/>
      <c r="G1583" s="140"/>
      <c r="H1583" s="141"/>
      <c r="I1583" s="118"/>
      <c r="J1583" s="150" t="str">
        <f t="shared" si="216"/>
        <v/>
      </c>
      <c r="K1583" s="24"/>
      <c r="M1583" s="11" t="b">
        <f t="shared" si="217"/>
        <v>0</v>
      </c>
      <c r="N1583" s="9" t="str">
        <f t="shared" si="218"/>
        <v/>
      </c>
      <c r="O1583" s="9" t="str">
        <f t="shared" si="219"/>
        <v/>
      </c>
      <c r="P1583" s="9" t="str">
        <f t="shared" si="220"/>
        <v/>
      </c>
      <c r="R1583" s="9">
        <v>1575</v>
      </c>
      <c r="T1583" s="9" t="str">
        <f t="shared" si="221"/>
        <v/>
      </c>
      <c r="V1583" s="9" t="str">
        <f t="shared" si="222"/>
        <v/>
      </c>
      <c r="X1583" s="9" t="str">
        <f>IF(COUNTIF('Required Materials'!$BE$4:$CH$43, $B1583)&gt;0, $B1583, "")</f>
        <v/>
      </c>
      <c r="Y1583" s="9" t="str">
        <f t="shared" si="223"/>
        <v/>
      </c>
      <c r="Z1583" s="9" t="str">
        <f t="shared" si="224"/>
        <v/>
      </c>
    </row>
    <row r="1584" spans="1:26" x14ac:dyDescent="0.25">
      <c r="A1584" s="24"/>
      <c r="B1584" s="135"/>
      <c r="C1584" s="136"/>
      <c r="D1584" s="137"/>
      <c r="E1584" s="138"/>
      <c r="F1584" s="139"/>
      <c r="G1584" s="140"/>
      <c r="H1584" s="141"/>
      <c r="I1584" s="118"/>
      <c r="J1584" s="150" t="str">
        <f t="shared" si="216"/>
        <v/>
      </c>
      <c r="K1584" s="24"/>
      <c r="M1584" s="11" t="b">
        <f t="shared" si="217"/>
        <v>0</v>
      </c>
      <c r="N1584" s="9" t="str">
        <f t="shared" si="218"/>
        <v/>
      </c>
      <c r="O1584" s="9" t="str">
        <f t="shared" si="219"/>
        <v/>
      </c>
      <c r="P1584" s="9" t="str">
        <f t="shared" si="220"/>
        <v/>
      </c>
      <c r="R1584" s="9">
        <v>1576</v>
      </c>
      <c r="T1584" s="9" t="str">
        <f t="shared" si="221"/>
        <v/>
      </c>
      <c r="V1584" s="9" t="str">
        <f t="shared" si="222"/>
        <v/>
      </c>
      <c r="X1584" s="9" t="str">
        <f>IF(COUNTIF('Required Materials'!$BE$4:$CH$43, $B1584)&gt;0, $B1584, "")</f>
        <v/>
      </c>
      <c r="Y1584" s="9" t="str">
        <f t="shared" si="223"/>
        <v/>
      </c>
      <c r="Z1584" s="9" t="str">
        <f t="shared" si="224"/>
        <v/>
      </c>
    </row>
    <row r="1585" spans="1:26" x14ac:dyDescent="0.25">
      <c r="A1585" s="24"/>
      <c r="B1585" s="135"/>
      <c r="C1585" s="136"/>
      <c r="D1585" s="137"/>
      <c r="E1585" s="138"/>
      <c r="F1585" s="139"/>
      <c r="G1585" s="140"/>
      <c r="H1585" s="141"/>
      <c r="I1585" s="118"/>
      <c r="J1585" s="150" t="str">
        <f t="shared" si="216"/>
        <v/>
      </c>
      <c r="K1585" s="24"/>
      <c r="M1585" s="11" t="b">
        <f t="shared" si="217"/>
        <v>0</v>
      </c>
      <c r="N1585" s="9" t="str">
        <f t="shared" si="218"/>
        <v/>
      </c>
      <c r="O1585" s="9" t="str">
        <f t="shared" si="219"/>
        <v/>
      </c>
      <c r="P1585" s="9" t="str">
        <f t="shared" si="220"/>
        <v/>
      </c>
      <c r="R1585" s="9">
        <v>1577</v>
      </c>
      <c r="T1585" s="9" t="str">
        <f t="shared" si="221"/>
        <v/>
      </c>
      <c r="V1585" s="9" t="str">
        <f t="shared" si="222"/>
        <v/>
      </c>
      <c r="X1585" s="9" t="str">
        <f>IF(COUNTIF('Required Materials'!$BE$4:$CH$43, $B1585)&gt;0, $B1585, "")</f>
        <v/>
      </c>
      <c r="Y1585" s="9" t="str">
        <f t="shared" si="223"/>
        <v/>
      </c>
      <c r="Z1585" s="9" t="str">
        <f t="shared" si="224"/>
        <v/>
      </c>
    </row>
    <row r="1586" spans="1:26" x14ac:dyDescent="0.25">
      <c r="A1586" s="24"/>
      <c r="B1586" s="135"/>
      <c r="C1586" s="136"/>
      <c r="D1586" s="137"/>
      <c r="E1586" s="138"/>
      <c r="F1586" s="139"/>
      <c r="G1586" s="140"/>
      <c r="H1586" s="141"/>
      <c r="I1586" s="118"/>
      <c r="J1586" s="150" t="str">
        <f t="shared" si="216"/>
        <v/>
      </c>
      <c r="K1586" s="24"/>
      <c r="M1586" s="11" t="b">
        <f t="shared" si="217"/>
        <v>0</v>
      </c>
      <c r="N1586" s="9" t="str">
        <f t="shared" si="218"/>
        <v/>
      </c>
      <c r="O1586" s="9" t="str">
        <f t="shared" si="219"/>
        <v/>
      </c>
      <c r="P1586" s="9" t="str">
        <f t="shared" si="220"/>
        <v/>
      </c>
      <c r="R1586" s="9">
        <v>1578</v>
      </c>
      <c r="T1586" s="9" t="str">
        <f t="shared" si="221"/>
        <v/>
      </c>
      <c r="V1586" s="9" t="str">
        <f t="shared" si="222"/>
        <v/>
      </c>
      <c r="X1586" s="9" t="str">
        <f>IF(COUNTIF('Required Materials'!$BE$4:$CH$43, $B1586)&gt;0, $B1586, "")</f>
        <v/>
      </c>
      <c r="Y1586" s="9" t="str">
        <f t="shared" si="223"/>
        <v/>
      </c>
      <c r="Z1586" s="9" t="str">
        <f t="shared" si="224"/>
        <v/>
      </c>
    </row>
    <row r="1587" spans="1:26" x14ac:dyDescent="0.25">
      <c r="A1587" s="24"/>
      <c r="B1587" s="135"/>
      <c r="C1587" s="136"/>
      <c r="D1587" s="137"/>
      <c r="E1587" s="138"/>
      <c r="F1587" s="139"/>
      <c r="G1587" s="140"/>
      <c r="H1587" s="141"/>
      <c r="I1587" s="118"/>
      <c r="J1587" s="150" t="str">
        <f t="shared" si="216"/>
        <v/>
      </c>
      <c r="K1587" s="24"/>
      <c r="M1587" s="11" t="b">
        <f t="shared" si="217"/>
        <v>0</v>
      </c>
      <c r="N1587" s="9" t="str">
        <f t="shared" si="218"/>
        <v/>
      </c>
      <c r="O1587" s="9" t="str">
        <f t="shared" si="219"/>
        <v/>
      </c>
      <c r="P1587" s="9" t="str">
        <f t="shared" si="220"/>
        <v/>
      </c>
      <c r="R1587" s="9">
        <v>1579</v>
      </c>
      <c r="T1587" s="9" t="str">
        <f t="shared" si="221"/>
        <v/>
      </c>
      <c r="V1587" s="9" t="str">
        <f t="shared" si="222"/>
        <v/>
      </c>
      <c r="X1587" s="9" t="str">
        <f>IF(COUNTIF('Required Materials'!$BE$4:$CH$43, $B1587)&gt;0, $B1587, "")</f>
        <v/>
      </c>
      <c r="Y1587" s="9" t="str">
        <f t="shared" si="223"/>
        <v/>
      </c>
      <c r="Z1587" s="9" t="str">
        <f t="shared" si="224"/>
        <v/>
      </c>
    </row>
    <row r="1588" spans="1:26" x14ac:dyDescent="0.25">
      <c r="A1588" s="24"/>
      <c r="B1588" s="135"/>
      <c r="C1588" s="136"/>
      <c r="D1588" s="137"/>
      <c r="E1588" s="138"/>
      <c r="F1588" s="139"/>
      <c r="G1588" s="140"/>
      <c r="H1588" s="141"/>
      <c r="I1588" s="118"/>
      <c r="J1588" s="150" t="str">
        <f t="shared" si="216"/>
        <v/>
      </c>
      <c r="K1588" s="24"/>
      <c r="M1588" s="11" t="b">
        <f t="shared" si="217"/>
        <v>0</v>
      </c>
      <c r="N1588" s="9" t="str">
        <f t="shared" si="218"/>
        <v/>
      </c>
      <c r="O1588" s="9" t="str">
        <f t="shared" si="219"/>
        <v/>
      </c>
      <c r="P1588" s="9" t="str">
        <f t="shared" si="220"/>
        <v/>
      </c>
      <c r="R1588" s="9">
        <v>1580</v>
      </c>
      <c r="T1588" s="9" t="str">
        <f t="shared" si="221"/>
        <v/>
      </c>
      <c r="V1588" s="9" t="str">
        <f t="shared" si="222"/>
        <v/>
      </c>
      <c r="X1588" s="9" t="str">
        <f>IF(COUNTIF('Required Materials'!$BE$4:$CH$43, $B1588)&gt;0, $B1588, "")</f>
        <v/>
      </c>
      <c r="Y1588" s="9" t="str">
        <f t="shared" si="223"/>
        <v/>
      </c>
      <c r="Z1588" s="9" t="str">
        <f t="shared" si="224"/>
        <v/>
      </c>
    </row>
    <row r="1589" spans="1:26" x14ac:dyDescent="0.25">
      <c r="A1589" s="24"/>
      <c r="B1589" s="135"/>
      <c r="C1589" s="136"/>
      <c r="D1589" s="137"/>
      <c r="E1589" s="138"/>
      <c r="F1589" s="139"/>
      <c r="G1589" s="140"/>
      <c r="H1589" s="141"/>
      <c r="I1589" s="118"/>
      <c r="J1589" s="150" t="str">
        <f t="shared" si="216"/>
        <v/>
      </c>
      <c r="K1589" s="24"/>
      <c r="M1589" s="11" t="b">
        <f t="shared" si="217"/>
        <v>0</v>
      </c>
      <c r="N1589" s="9" t="str">
        <f t="shared" si="218"/>
        <v/>
      </c>
      <c r="O1589" s="9" t="str">
        <f t="shared" si="219"/>
        <v/>
      </c>
      <c r="P1589" s="9" t="str">
        <f t="shared" si="220"/>
        <v/>
      </c>
      <c r="R1589" s="9">
        <v>1581</v>
      </c>
      <c r="T1589" s="9" t="str">
        <f t="shared" si="221"/>
        <v/>
      </c>
      <c r="V1589" s="9" t="str">
        <f t="shared" si="222"/>
        <v/>
      </c>
      <c r="X1589" s="9" t="str">
        <f>IF(COUNTIF('Required Materials'!$BE$4:$CH$43, $B1589)&gt;0, $B1589, "")</f>
        <v/>
      </c>
      <c r="Y1589" s="9" t="str">
        <f t="shared" si="223"/>
        <v/>
      </c>
      <c r="Z1589" s="9" t="str">
        <f t="shared" si="224"/>
        <v/>
      </c>
    </row>
    <row r="1590" spans="1:26" x14ac:dyDescent="0.25">
      <c r="A1590" s="24"/>
      <c r="B1590" s="135"/>
      <c r="C1590" s="136"/>
      <c r="D1590" s="137"/>
      <c r="E1590" s="138"/>
      <c r="F1590" s="139"/>
      <c r="G1590" s="140"/>
      <c r="H1590" s="141"/>
      <c r="I1590" s="118"/>
      <c r="J1590" s="150" t="str">
        <f t="shared" si="216"/>
        <v/>
      </c>
      <c r="K1590" s="24"/>
      <c r="M1590" s="11" t="b">
        <f t="shared" si="217"/>
        <v>0</v>
      </c>
      <c r="N1590" s="9" t="str">
        <f t="shared" si="218"/>
        <v/>
      </c>
      <c r="O1590" s="9" t="str">
        <f t="shared" si="219"/>
        <v/>
      </c>
      <c r="P1590" s="9" t="str">
        <f t="shared" si="220"/>
        <v/>
      </c>
      <c r="R1590" s="9">
        <v>1582</v>
      </c>
      <c r="T1590" s="9" t="str">
        <f t="shared" si="221"/>
        <v/>
      </c>
      <c r="V1590" s="9" t="str">
        <f t="shared" si="222"/>
        <v/>
      </c>
      <c r="X1590" s="9" t="str">
        <f>IF(COUNTIF('Required Materials'!$BE$4:$CH$43, $B1590)&gt;0, $B1590, "")</f>
        <v/>
      </c>
      <c r="Y1590" s="9" t="str">
        <f t="shared" si="223"/>
        <v/>
      </c>
      <c r="Z1590" s="9" t="str">
        <f t="shared" si="224"/>
        <v/>
      </c>
    </row>
    <row r="1591" spans="1:26" x14ac:dyDescent="0.25">
      <c r="A1591" s="24"/>
      <c r="B1591" s="135"/>
      <c r="C1591" s="136"/>
      <c r="D1591" s="137"/>
      <c r="E1591" s="138"/>
      <c r="F1591" s="139"/>
      <c r="G1591" s="140"/>
      <c r="H1591" s="141"/>
      <c r="I1591" s="118"/>
      <c r="J1591" s="150" t="str">
        <f t="shared" si="216"/>
        <v/>
      </c>
      <c r="K1591" s="24"/>
      <c r="M1591" s="11" t="b">
        <f t="shared" si="217"/>
        <v>0</v>
      </c>
      <c r="N1591" s="9" t="str">
        <f t="shared" si="218"/>
        <v/>
      </c>
      <c r="O1591" s="9" t="str">
        <f t="shared" si="219"/>
        <v/>
      </c>
      <c r="P1591" s="9" t="str">
        <f t="shared" si="220"/>
        <v/>
      </c>
      <c r="R1591" s="9">
        <v>1583</v>
      </c>
      <c r="T1591" s="9" t="str">
        <f t="shared" si="221"/>
        <v/>
      </c>
      <c r="V1591" s="9" t="str">
        <f t="shared" si="222"/>
        <v/>
      </c>
      <c r="X1591" s="9" t="str">
        <f>IF(COUNTIF('Required Materials'!$BE$4:$CH$43, $B1591)&gt;0, $B1591, "")</f>
        <v/>
      </c>
      <c r="Y1591" s="9" t="str">
        <f t="shared" si="223"/>
        <v/>
      </c>
      <c r="Z1591" s="9" t="str">
        <f t="shared" si="224"/>
        <v/>
      </c>
    </row>
    <row r="1592" spans="1:26" x14ac:dyDescent="0.25">
      <c r="A1592" s="24"/>
      <c r="B1592" s="135"/>
      <c r="C1592" s="136"/>
      <c r="D1592" s="137"/>
      <c r="E1592" s="138"/>
      <c r="F1592" s="139"/>
      <c r="G1592" s="140"/>
      <c r="H1592" s="141"/>
      <c r="I1592" s="118"/>
      <c r="J1592" s="150" t="str">
        <f t="shared" si="216"/>
        <v/>
      </c>
      <c r="K1592" s="24"/>
      <c r="M1592" s="11" t="b">
        <f t="shared" si="217"/>
        <v>0</v>
      </c>
      <c r="N1592" s="9" t="str">
        <f t="shared" si="218"/>
        <v/>
      </c>
      <c r="O1592" s="9" t="str">
        <f t="shared" si="219"/>
        <v/>
      </c>
      <c r="P1592" s="9" t="str">
        <f t="shared" si="220"/>
        <v/>
      </c>
      <c r="R1592" s="9">
        <v>1584</v>
      </c>
      <c r="T1592" s="9" t="str">
        <f t="shared" si="221"/>
        <v/>
      </c>
      <c r="V1592" s="9" t="str">
        <f t="shared" si="222"/>
        <v/>
      </c>
      <c r="X1592" s="9" t="str">
        <f>IF(COUNTIF('Required Materials'!$BE$4:$CH$43, $B1592)&gt;0, $B1592, "")</f>
        <v/>
      </c>
      <c r="Y1592" s="9" t="str">
        <f t="shared" si="223"/>
        <v/>
      </c>
      <c r="Z1592" s="9" t="str">
        <f t="shared" si="224"/>
        <v/>
      </c>
    </row>
    <row r="1593" spans="1:26" x14ac:dyDescent="0.25">
      <c r="A1593" s="24"/>
      <c r="B1593" s="135"/>
      <c r="C1593" s="136"/>
      <c r="D1593" s="137"/>
      <c r="E1593" s="138"/>
      <c r="F1593" s="139"/>
      <c r="G1593" s="140"/>
      <c r="H1593" s="141"/>
      <c r="I1593" s="118"/>
      <c r="J1593" s="150" t="str">
        <f t="shared" si="216"/>
        <v/>
      </c>
      <c r="K1593" s="24"/>
      <c r="M1593" s="11" t="b">
        <f t="shared" si="217"/>
        <v>0</v>
      </c>
      <c r="N1593" s="9" t="str">
        <f t="shared" si="218"/>
        <v/>
      </c>
      <c r="O1593" s="9" t="str">
        <f t="shared" si="219"/>
        <v/>
      </c>
      <c r="P1593" s="9" t="str">
        <f t="shared" si="220"/>
        <v/>
      </c>
      <c r="R1593" s="9">
        <v>1585</v>
      </c>
      <c r="T1593" s="9" t="str">
        <f t="shared" si="221"/>
        <v/>
      </c>
      <c r="V1593" s="9" t="str">
        <f t="shared" si="222"/>
        <v/>
      </c>
      <c r="X1593" s="9" t="str">
        <f>IF(COUNTIF('Required Materials'!$BE$4:$CH$43, $B1593)&gt;0, $B1593, "")</f>
        <v/>
      </c>
      <c r="Y1593" s="9" t="str">
        <f t="shared" si="223"/>
        <v/>
      </c>
      <c r="Z1593" s="9" t="str">
        <f t="shared" si="224"/>
        <v/>
      </c>
    </row>
    <row r="1594" spans="1:26" x14ac:dyDescent="0.25">
      <c r="A1594" s="24"/>
      <c r="B1594" s="135"/>
      <c r="C1594" s="136"/>
      <c r="D1594" s="137"/>
      <c r="E1594" s="138"/>
      <c r="F1594" s="139"/>
      <c r="G1594" s="140"/>
      <c r="H1594" s="141"/>
      <c r="I1594" s="118"/>
      <c r="J1594" s="150" t="str">
        <f t="shared" si="216"/>
        <v/>
      </c>
      <c r="K1594" s="24"/>
      <c r="M1594" s="11" t="b">
        <f t="shared" si="217"/>
        <v>0</v>
      </c>
      <c r="N1594" s="9" t="str">
        <f t="shared" si="218"/>
        <v/>
      </c>
      <c r="O1594" s="9" t="str">
        <f t="shared" si="219"/>
        <v/>
      </c>
      <c r="P1594" s="9" t="str">
        <f t="shared" si="220"/>
        <v/>
      </c>
      <c r="R1594" s="9">
        <v>1586</v>
      </c>
      <c r="T1594" s="9" t="str">
        <f t="shared" si="221"/>
        <v/>
      </c>
      <c r="V1594" s="9" t="str">
        <f t="shared" si="222"/>
        <v/>
      </c>
      <c r="X1594" s="9" t="str">
        <f>IF(COUNTIF('Required Materials'!$BE$4:$CH$43, $B1594)&gt;0, $B1594, "")</f>
        <v/>
      </c>
      <c r="Y1594" s="9" t="str">
        <f t="shared" si="223"/>
        <v/>
      </c>
      <c r="Z1594" s="9" t="str">
        <f t="shared" si="224"/>
        <v/>
      </c>
    </row>
    <row r="1595" spans="1:26" x14ac:dyDescent="0.25">
      <c r="A1595" s="24"/>
      <c r="B1595" s="135"/>
      <c r="C1595" s="136"/>
      <c r="D1595" s="137"/>
      <c r="E1595" s="138"/>
      <c r="F1595" s="139"/>
      <c r="G1595" s="140"/>
      <c r="H1595" s="141"/>
      <c r="I1595" s="118"/>
      <c r="J1595" s="150" t="str">
        <f t="shared" si="216"/>
        <v/>
      </c>
      <c r="K1595" s="24"/>
      <c r="M1595" s="11" t="b">
        <f t="shared" si="217"/>
        <v>0</v>
      </c>
      <c r="N1595" s="9" t="str">
        <f t="shared" si="218"/>
        <v/>
      </c>
      <c r="O1595" s="9" t="str">
        <f t="shared" si="219"/>
        <v/>
      </c>
      <c r="P1595" s="9" t="str">
        <f t="shared" si="220"/>
        <v/>
      </c>
      <c r="R1595" s="9">
        <v>1587</v>
      </c>
      <c r="T1595" s="9" t="str">
        <f t="shared" si="221"/>
        <v/>
      </c>
      <c r="V1595" s="9" t="str">
        <f t="shared" si="222"/>
        <v/>
      </c>
      <c r="X1595" s="9" t="str">
        <f>IF(COUNTIF('Required Materials'!$BE$4:$CH$43, $B1595)&gt;0, $B1595, "")</f>
        <v/>
      </c>
      <c r="Y1595" s="9" t="str">
        <f t="shared" si="223"/>
        <v/>
      </c>
      <c r="Z1595" s="9" t="str">
        <f t="shared" si="224"/>
        <v/>
      </c>
    </row>
    <row r="1596" spans="1:26" x14ac:dyDescent="0.25">
      <c r="A1596" s="24"/>
      <c r="B1596" s="135"/>
      <c r="C1596" s="136"/>
      <c r="D1596" s="137"/>
      <c r="E1596" s="138"/>
      <c r="F1596" s="139"/>
      <c r="G1596" s="140"/>
      <c r="H1596" s="141"/>
      <c r="I1596" s="118"/>
      <c r="J1596" s="150" t="str">
        <f t="shared" si="216"/>
        <v/>
      </c>
      <c r="K1596" s="24"/>
      <c r="M1596" s="11" t="b">
        <f t="shared" si="217"/>
        <v>0</v>
      </c>
      <c r="N1596" s="9" t="str">
        <f t="shared" si="218"/>
        <v/>
      </c>
      <c r="O1596" s="9" t="str">
        <f t="shared" si="219"/>
        <v/>
      </c>
      <c r="P1596" s="9" t="str">
        <f t="shared" si="220"/>
        <v/>
      </c>
      <c r="R1596" s="9">
        <v>1588</v>
      </c>
      <c r="T1596" s="9" t="str">
        <f t="shared" si="221"/>
        <v/>
      </c>
      <c r="V1596" s="9" t="str">
        <f t="shared" si="222"/>
        <v/>
      </c>
      <c r="X1596" s="9" t="str">
        <f>IF(COUNTIF('Required Materials'!$BE$4:$CH$43, $B1596)&gt;0, $B1596, "")</f>
        <v/>
      </c>
      <c r="Y1596" s="9" t="str">
        <f t="shared" si="223"/>
        <v/>
      </c>
      <c r="Z1596" s="9" t="str">
        <f t="shared" si="224"/>
        <v/>
      </c>
    </row>
    <row r="1597" spans="1:26" x14ac:dyDescent="0.25">
      <c r="A1597" s="24"/>
      <c r="B1597" s="135"/>
      <c r="C1597" s="136"/>
      <c r="D1597" s="137"/>
      <c r="E1597" s="138"/>
      <c r="F1597" s="139"/>
      <c r="G1597" s="140"/>
      <c r="H1597" s="141"/>
      <c r="I1597" s="118"/>
      <c r="J1597" s="150" t="str">
        <f t="shared" si="216"/>
        <v/>
      </c>
      <c r="K1597" s="24"/>
      <c r="M1597" s="11" t="b">
        <f t="shared" si="217"/>
        <v>0</v>
      </c>
      <c r="N1597" s="9" t="str">
        <f t="shared" si="218"/>
        <v/>
      </c>
      <c r="O1597" s="9" t="str">
        <f t="shared" si="219"/>
        <v/>
      </c>
      <c r="P1597" s="9" t="str">
        <f t="shared" si="220"/>
        <v/>
      </c>
      <c r="R1597" s="9">
        <v>1589</v>
      </c>
      <c r="T1597" s="9" t="str">
        <f t="shared" si="221"/>
        <v/>
      </c>
      <c r="V1597" s="9" t="str">
        <f t="shared" si="222"/>
        <v/>
      </c>
      <c r="X1597" s="9" t="str">
        <f>IF(COUNTIF('Required Materials'!$BE$4:$CH$43, $B1597)&gt;0, $B1597, "")</f>
        <v/>
      </c>
      <c r="Y1597" s="9" t="str">
        <f t="shared" si="223"/>
        <v/>
      </c>
      <c r="Z1597" s="9" t="str">
        <f t="shared" si="224"/>
        <v/>
      </c>
    </row>
    <row r="1598" spans="1:26" x14ac:dyDescent="0.25">
      <c r="A1598" s="24"/>
      <c r="B1598" s="135"/>
      <c r="C1598" s="136"/>
      <c r="D1598" s="137"/>
      <c r="E1598" s="138"/>
      <c r="F1598" s="139"/>
      <c r="G1598" s="140"/>
      <c r="H1598" s="141"/>
      <c r="I1598" s="118"/>
      <c r="J1598" s="150" t="str">
        <f t="shared" si="216"/>
        <v/>
      </c>
      <c r="K1598" s="24"/>
      <c r="M1598" s="11" t="b">
        <f t="shared" si="217"/>
        <v>0</v>
      </c>
      <c r="N1598" s="9" t="str">
        <f t="shared" si="218"/>
        <v/>
      </c>
      <c r="O1598" s="9" t="str">
        <f t="shared" si="219"/>
        <v/>
      </c>
      <c r="P1598" s="9" t="str">
        <f t="shared" si="220"/>
        <v/>
      </c>
      <c r="R1598" s="9">
        <v>1590</v>
      </c>
      <c r="T1598" s="9" t="str">
        <f t="shared" si="221"/>
        <v/>
      </c>
      <c r="V1598" s="9" t="str">
        <f t="shared" si="222"/>
        <v/>
      </c>
      <c r="X1598" s="9" t="str">
        <f>IF(COUNTIF('Required Materials'!$BE$4:$CH$43, $B1598)&gt;0, $B1598, "")</f>
        <v/>
      </c>
      <c r="Y1598" s="9" t="str">
        <f t="shared" si="223"/>
        <v/>
      </c>
      <c r="Z1598" s="9" t="str">
        <f t="shared" si="224"/>
        <v/>
      </c>
    </row>
    <row r="1599" spans="1:26" x14ac:dyDescent="0.25">
      <c r="A1599" s="24"/>
      <c r="B1599" s="135"/>
      <c r="C1599" s="136"/>
      <c r="D1599" s="137"/>
      <c r="E1599" s="138"/>
      <c r="F1599" s="139"/>
      <c r="G1599" s="140"/>
      <c r="H1599" s="141"/>
      <c r="I1599" s="118"/>
      <c r="J1599" s="150" t="str">
        <f t="shared" si="216"/>
        <v/>
      </c>
      <c r="K1599" s="24"/>
      <c r="M1599" s="11" t="b">
        <f t="shared" si="217"/>
        <v>0</v>
      </c>
      <c r="N1599" s="9" t="str">
        <f t="shared" si="218"/>
        <v/>
      </c>
      <c r="O1599" s="9" t="str">
        <f t="shared" si="219"/>
        <v/>
      </c>
      <c r="P1599" s="9" t="str">
        <f t="shared" si="220"/>
        <v/>
      </c>
      <c r="R1599" s="9">
        <v>1591</v>
      </c>
      <c r="T1599" s="9" t="str">
        <f t="shared" si="221"/>
        <v/>
      </c>
      <c r="V1599" s="9" t="str">
        <f t="shared" si="222"/>
        <v/>
      </c>
      <c r="X1599" s="9" t="str">
        <f>IF(COUNTIF('Required Materials'!$BE$4:$CH$43, $B1599)&gt;0, $B1599, "")</f>
        <v/>
      </c>
      <c r="Y1599" s="9" t="str">
        <f t="shared" si="223"/>
        <v/>
      </c>
      <c r="Z1599" s="9" t="str">
        <f t="shared" si="224"/>
        <v/>
      </c>
    </row>
    <row r="1600" spans="1:26" x14ac:dyDescent="0.25">
      <c r="A1600" s="24"/>
      <c r="B1600" s="135"/>
      <c r="C1600" s="136"/>
      <c r="D1600" s="137"/>
      <c r="E1600" s="138"/>
      <c r="F1600" s="139"/>
      <c r="G1600" s="140"/>
      <c r="H1600" s="141"/>
      <c r="I1600" s="118"/>
      <c r="J1600" s="150" t="str">
        <f t="shared" si="216"/>
        <v/>
      </c>
      <c r="K1600" s="24"/>
      <c r="M1600" s="11" t="b">
        <f t="shared" si="217"/>
        <v>0</v>
      </c>
      <c r="N1600" s="9" t="str">
        <f t="shared" si="218"/>
        <v/>
      </c>
      <c r="O1600" s="9" t="str">
        <f t="shared" si="219"/>
        <v/>
      </c>
      <c r="P1600" s="9" t="str">
        <f t="shared" si="220"/>
        <v/>
      </c>
      <c r="R1600" s="9">
        <v>1592</v>
      </c>
      <c r="T1600" s="9" t="str">
        <f t="shared" si="221"/>
        <v/>
      </c>
      <c r="V1600" s="9" t="str">
        <f t="shared" si="222"/>
        <v/>
      </c>
      <c r="X1600" s="9" t="str">
        <f>IF(COUNTIF('Required Materials'!$BE$4:$CH$43, $B1600)&gt;0, $B1600, "")</f>
        <v/>
      </c>
      <c r="Y1600" s="9" t="str">
        <f t="shared" si="223"/>
        <v/>
      </c>
      <c r="Z1600" s="9" t="str">
        <f t="shared" si="224"/>
        <v/>
      </c>
    </row>
    <row r="1601" spans="1:26" x14ac:dyDescent="0.25">
      <c r="A1601" s="24"/>
      <c r="B1601" s="135"/>
      <c r="C1601" s="136"/>
      <c r="D1601" s="137"/>
      <c r="E1601" s="138"/>
      <c r="F1601" s="139"/>
      <c r="G1601" s="140"/>
      <c r="H1601" s="141"/>
      <c r="I1601" s="118"/>
      <c r="J1601" s="150" t="str">
        <f t="shared" si="216"/>
        <v/>
      </c>
      <c r="K1601" s="24"/>
      <c r="M1601" s="11" t="b">
        <f t="shared" si="217"/>
        <v>0</v>
      </c>
      <c r="N1601" s="9" t="str">
        <f t="shared" si="218"/>
        <v/>
      </c>
      <c r="O1601" s="9" t="str">
        <f t="shared" si="219"/>
        <v/>
      </c>
      <c r="P1601" s="9" t="str">
        <f t="shared" si="220"/>
        <v/>
      </c>
      <c r="R1601" s="9">
        <v>1593</v>
      </c>
      <c r="T1601" s="9" t="str">
        <f t="shared" si="221"/>
        <v/>
      </c>
      <c r="V1601" s="9" t="str">
        <f t="shared" si="222"/>
        <v/>
      </c>
      <c r="X1601" s="9" t="str">
        <f>IF(COUNTIF('Required Materials'!$BE$4:$CH$43, $B1601)&gt;0, $B1601, "")</f>
        <v/>
      </c>
      <c r="Y1601" s="9" t="str">
        <f t="shared" si="223"/>
        <v/>
      </c>
      <c r="Z1601" s="9" t="str">
        <f t="shared" si="224"/>
        <v/>
      </c>
    </row>
    <row r="1602" spans="1:26" x14ac:dyDescent="0.25">
      <c r="A1602" s="24"/>
      <c r="B1602" s="135"/>
      <c r="C1602" s="136"/>
      <c r="D1602" s="137"/>
      <c r="E1602" s="138"/>
      <c r="F1602" s="139"/>
      <c r="G1602" s="140"/>
      <c r="H1602" s="141"/>
      <c r="I1602" s="118"/>
      <c r="J1602" s="150" t="str">
        <f t="shared" si="216"/>
        <v/>
      </c>
      <c r="K1602" s="24"/>
      <c r="M1602" s="11" t="b">
        <f t="shared" si="217"/>
        <v>0</v>
      </c>
      <c r="N1602" s="9" t="str">
        <f t="shared" si="218"/>
        <v/>
      </c>
      <c r="O1602" s="9" t="str">
        <f t="shared" si="219"/>
        <v/>
      </c>
      <c r="P1602" s="9" t="str">
        <f t="shared" si="220"/>
        <v/>
      </c>
      <c r="R1602" s="9">
        <v>1594</v>
      </c>
      <c r="T1602" s="9" t="str">
        <f t="shared" si="221"/>
        <v/>
      </c>
      <c r="V1602" s="9" t="str">
        <f t="shared" si="222"/>
        <v/>
      </c>
      <c r="X1602" s="9" t="str">
        <f>IF(COUNTIF('Required Materials'!$BE$4:$CH$43, $B1602)&gt;0, $B1602, "")</f>
        <v/>
      </c>
      <c r="Y1602" s="9" t="str">
        <f t="shared" si="223"/>
        <v/>
      </c>
      <c r="Z1602" s="9" t="str">
        <f t="shared" si="224"/>
        <v/>
      </c>
    </row>
    <row r="1603" spans="1:26" x14ac:dyDescent="0.25">
      <c r="A1603" s="24"/>
      <c r="B1603" s="135"/>
      <c r="C1603" s="136"/>
      <c r="D1603" s="137"/>
      <c r="E1603" s="138"/>
      <c r="F1603" s="139"/>
      <c r="G1603" s="140"/>
      <c r="H1603" s="141"/>
      <c r="I1603" s="118"/>
      <c r="J1603" s="150" t="str">
        <f t="shared" si="216"/>
        <v/>
      </c>
      <c r="K1603" s="24"/>
      <c r="M1603" s="11" t="b">
        <f t="shared" si="217"/>
        <v>0</v>
      </c>
      <c r="N1603" s="9" t="str">
        <f t="shared" si="218"/>
        <v/>
      </c>
      <c r="O1603" s="9" t="str">
        <f t="shared" si="219"/>
        <v/>
      </c>
      <c r="P1603" s="9" t="str">
        <f t="shared" si="220"/>
        <v/>
      </c>
      <c r="R1603" s="9">
        <v>1595</v>
      </c>
      <c r="T1603" s="9" t="str">
        <f t="shared" si="221"/>
        <v/>
      </c>
      <c r="V1603" s="9" t="str">
        <f t="shared" si="222"/>
        <v/>
      </c>
      <c r="X1603" s="9" t="str">
        <f>IF(COUNTIF('Required Materials'!$BE$4:$CH$43, $B1603)&gt;0, $B1603, "")</f>
        <v/>
      </c>
      <c r="Y1603" s="9" t="str">
        <f t="shared" si="223"/>
        <v/>
      </c>
      <c r="Z1603" s="9" t="str">
        <f t="shared" si="224"/>
        <v/>
      </c>
    </row>
    <row r="1604" spans="1:26" x14ac:dyDescent="0.25">
      <c r="A1604" s="24"/>
      <c r="B1604" s="135"/>
      <c r="C1604" s="136"/>
      <c r="D1604" s="137"/>
      <c r="E1604" s="138"/>
      <c r="F1604" s="139"/>
      <c r="G1604" s="140"/>
      <c r="H1604" s="141"/>
      <c r="I1604" s="118"/>
      <c r="J1604" s="150" t="str">
        <f t="shared" si="216"/>
        <v/>
      </c>
      <c r="K1604" s="24"/>
      <c r="M1604" s="11" t="b">
        <f t="shared" si="217"/>
        <v>0</v>
      </c>
      <c r="N1604" s="9" t="str">
        <f t="shared" si="218"/>
        <v/>
      </c>
      <c r="O1604" s="9" t="str">
        <f t="shared" si="219"/>
        <v/>
      </c>
      <c r="P1604" s="9" t="str">
        <f t="shared" si="220"/>
        <v/>
      </c>
      <c r="R1604" s="9">
        <v>1596</v>
      </c>
      <c r="T1604" s="9" t="str">
        <f t="shared" si="221"/>
        <v/>
      </c>
      <c r="V1604" s="9" t="str">
        <f t="shared" si="222"/>
        <v/>
      </c>
      <c r="X1604" s="9" t="str">
        <f>IF(COUNTIF('Required Materials'!$BE$4:$CH$43, $B1604)&gt;0, $B1604, "")</f>
        <v/>
      </c>
      <c r="Y1604" s="9" t="str">
        <f t="shared" si="223"/>
        <v/>
      </c>
      <c r="Z1604" s="9" t="str">
        <f t="shared" si="224"/>
        <v/>
      </c>
    </row>
    <row r="1605" spans="1:26" x14ac:dyDescent="0.25">
      <c r="A1605" s="24"/>
      <c r="B1605" s="135"/>
      <c r="C1605" s="136"/>
      <c r="D1605" s="137"/>
      <c r="E1605" s="138"/>
      <c r="F1605" s="139"/>
      <c r="G1605" s="140"/>
      <c r="H1605" s="141"/>
      <c r="I1605" s="118"/>
      <c r="J1605" s="150" t="str">
        <f t="shared" si="216"/>
        <v/>
      </c>
      <c r="K1605" s="24"/>
      <c r="M1605" s="11" t="b">
        <f t="shared" si="217"/>
        <v>0</v>
      </c>
      <c r="N1605" s="9" t="str">
        <f t="shared" si="218"/>
        <v/>
      </c>
      <c r="O1605" s="9" t="str">
        <f t="shared" si="219"/>
        <v/>
      </c>
      <c r="P1605" s="9" t="str">
        <f t="shared" si="220"/>
        <v/>
      </c>
      <c r="R1605" s="9">
        <v>1597</v>
      </c>
      <c r="T1605" s="9" t="str">
        <f t="shared" si="221"/>
        <v/>
      </c>
      <c r="V1605" s="9" t="str">
        <f t="shared" si="222"/>
        <v/>
      </c>
      <c r="X1605" s="9" t="str">
        <f>IF(COUNTIF('Required Materials'!$BE$4:$CH$43, $B1605)&gt;0, $B1605, "")</f>
        <v/>
      </c>
      <c r="Y1605" s="9" t="str">
        <f t="shared" si="223"/>
        <v/>
      </c>
      <c r="Z1605" s="9" t="str">
        <f t="shared" si="224"/>
        <v/>
      </c>
    </row>
    <row r="1606" spans="1:26" x14ac:dyDescent="0.25">
      <c r="A1606" s="24"/>
      <c r="B1606" s="135"/>
      <c r="C1606" s="136"/>
      <c r="D1606" s="137"/>
      <c r="E1606" s="138"/>
      <c r="F1606" s="139"/>
      <c r="G1606" s="140"/>
      <c r="H1606" s="141"/>
      <c r="I1606" s="118"/>
      <c r="J1606" s="150" t="str">
        <f t="shared" si="216"/>
        <v/>
      </c>
      <c r="K1606" s="24"/>
      <c r="M1606" s="11" t="b">
        <f t="shared" si="217"/>
        <v>0</v>
      </c>
      <c r="N1606" s="9" t="str">
        <f t="shared" si="218"/>
        <v/>
      </c>
      <c r="O1606" s="9" t="str">
        <f t="shared" si="219"/>
        <v/>
      </c>
      <c r="P1606" s="9" t="str">
        <f t="shared" si="220"/>
        <v/>
      </c>
      <c r="R1606" s="9">
        <v>1598</v>
      </c>
      <c r="T1606" s="9" t="str">
        <f t="shared" si="221"/>
        <v/>
      </c>
      <c r="V1606" s="9" t="str">
        <f t="shared" si="222"/>
        <v/>
      </c>
      <c r="X1606" s="9" t="str">
        <f>IF(COUNTIF('Required Materials'!$BE$4:$CH$43, $B1606)&gt;0, $B1606, "")</f>
        <v/>
      </c>
      <c r="Y1606" s="9" t="str">
        <f t="shared" si="223"/>
        <v/>
      </c>
      <c r="Z1606" s="9" t="str">
        <f t="shared" si="224"/>
        <v/>
      </c>
    </row>
    <row r="1607" spans="1:26" x14ac:dyDescent="0.25">
      <c r="A1607" s="24"/>
      <c r="B1607" s="135"/>
      <c r="C1607" s="136"/>
      <c r="D1607" s="137"/>
      <c r="E1607" s="138"/>
      <c r="F1607" s="139"/>
      <c r="G1607" s="140"/>
      <c r="H1607" s="141"/>
      <c r="I1607" s="118"/>
      <c r="J1607" s="150" t="str">
        <f t="shared" si="216"/>
        <v/>
      </c>
      <c r="K1607" s="24"/>
      <c r="M1607" s="11" t="b">
        <f t="shared" si="217"/>
        <v>0</v>
      </c>
      <c r="N1607" s="9" t="str">
        <f t="shared" si="218"/>
        <v/>
      </c>
      <c r="O1607" s="9" t="str">
        <f t="shared" si="219"/>
        <v/>
      </c>
      <c r="P1607" s="9" t="str">
        <f t="shared" si="220"/>
        <v/>
      </c>
      <c r="R1607" s="9">
        <v>1599</v>
      </c>
      <c r="T1607" s="9" t="str">
        <f t="shared" si="221"/>
        <v/>
      </c>
      <c r="V1607" s="9" t="str">
        <f t="shared" si="222"/>
        <v/>
      </c>
      <c r="X1607" s="9" t="str">
        <f>IF(COUNTIF('Required Materials'!$BE$4:$CH$43, $B1607)&gt;0, $B1607, "")</f>
        <v/>
      </c>
      <c r="Y1607" s="9" t="str">
        <f t="shared" si="223"/>
        <v/>
      </c>
      <c r="Z1607" s="9" t="str">
        <f t="shared" si="224"/>
        <v/>
      </c>
    </row>
    <row r="1608" spans="1:26" x14ac:dyDescent="0.25">
      <c r="A1608" s="24"/>
      <c r="B1608" s="135"/>
      <c r="C1608" s="136"/>
      <c r="D1608" s="137"/>
      <c r="E1608" s="138"/>
      <c r="F1608" s="139"/>
      <c r="G1608" s="140"/>
      <c r="H1608" s="141"/>
      <c r="I1608" s="118"/>
      <c r="J1608" s="150" t="str">
        <f t="shared" si="216"/>
        <v/>
      </c>
      <c r="K1608" s="24"/>
      <c r="M1608" s="11" t="b">
        <f t="shared" si="217"/>
        <v>0</v>
      </c>
      <c r="N1608" s="9" t="str">
        <f t="shared" si="218"/>
        <v/>
      </c>
      <c r="O1608" s="9" t="str">
        <f t="shared" si="219"/>
        <v/>
      </c>
      <c r="P1608" s="9" t="str">
        <f t="shared" si="220"/>
        <v/>
      </c>
      <c r="R1608" s="9">
        <v>1600</v>
      </c>
      <c r="T1608" s="9" t="str">
        <f t="shared" si="221"/>
        <v/>
      </c>
      <c r="V1608" s="9" t="str">
        <f t="shared" si="222"/>
        <v/>
      </c>
      <c r="X1608" s="9" t="str">
        <f>IF(COUNTIF('Required Materials'!$BE$4:$CH$43, $B1608)&gt;0, $B1608, "")</f>
        <v/>
      </c>
      <c r="Y1608" s="9" t="str">
        <f t="shared" si="223"/>
        <v/>
      </c>
      <c r="Z1608" s="9" t="str">
        <f t="shared" si="224"/>
        <v/>
      </c>
    </row>
    <row r="1609" spans="1:26" x14ac:dyDescent="0.25">
      <c r="A1609" s="24"/>
      <c r="B1609" s="135"/>
      <c r="C1609" s="136"/>
      <c r="D1609" s="137"/>
      <c r="E1609" s="138"/>
      <c r="F1609" s="139"/>
      <c r="G1609" s="140"/>
      <c r="H1609" s="141"/>
      <c r="I1609" s="118"/>
      <c r="J1609" s="150" t="str">
        <f t="shared" ref="J1609:J1672" si="225">IF(COUNTIF($B$9:$B$2508, B1609)&gt;1, $M$2, IF(M1609=TRUE, $M$3, ""))</f>
        <v/>
      </c>
      <c r="K1609" s="24"/>
      <c r="M1609" s="11" t="b">
        <f t="shared" si="217"/>
        <v>0</v>
      </c>
      <c r="N1609" s="9" t="str">
        <f t="shared" si="218"/>
        <v/>
      </c>
      <c r="O1609" s="9" t="str">
        <f t="shared" si="219"/>
        <v/>
      </c>
      <c r="P1609" s="9" t="str">
        <f t="shared" si="220"/>
        <v/>
      </c>
      <c r="R1609" s="9">
        <v>1601</v>
      </c>
      <c r="T1609" s="9" t="str">
        <f t="shared" si="221"/>
        <v/>
      </c>
      <c r="V1609" s="9" t="str">
        <f t="shared" si="222"/>
        <v/>
      </c>
      <c r="X1609" s="9" t="str">
        <f>IF(COUNTIF('Required Materials'!$BE$4:$CH$43, $B1609)&gt;0, $B1609, "")</f>
        <v/>
      </c>
      <c r="Y1609" s="9" t="str">
        <f t="shared" si="223"/>
        <v/>
      </c>
      <c r="Z1609" s="9" t="str">
        <f t="shared" si="224"/>
        <v/>
      </c>
    </row>
    <row r="1610" spans="1:26" x14ac:dyDescent="0.25">
      <c r="A1610" s="24"/>
      <c r="B1610" s="135"/>
      <c r="C1610" s="136"/>
      <c r="D1610" s="137"/>
      <c r="E1610" s="138"/>
      <c r="F1610" s="139"/>
      <c r="G1610" s="140"/>
      <c r="H1610" s="141"/>
      <c r="I1610" s="118"/>
      <c r="J1610" s="150" t="str">
        <f t="shared" si="225"/>
        <v/>
      </c>
      <c r="K1610" s="24"/>
      <c r="M1610" s="11" t="b">
        <f t="shared" ref="M1610:M1673" si="226">IF(AND(COUNTIF(C1610:H1610, "")&lt;6, B1610=""), TRUE, FALSE)</f>
        <v>0</v>
      </c>
      <c r="N1610" s="9" t="str">
        <f t="shared" ref="N1610:N1673" si="227">IF(B1610="", "", COUNTIF($O$9:$O$2508, "&lt;"&amp;O1610))</f>
        <v/>
      </c>
      <c r="O1610" s="9" t="str">
        <f t="shared" ref="O1610:O1673" si="228">IF(B1610="", "", IF(ISNUMBER(B1610)=TRUE, CONCATENATE("A", B1610), B1610))</f>
        <v/>
      </c>
      <c r="P1610" s="9" t="str">
        <f t="shared" ref="P1610:P1673" si="229">IF(N1610="", "", RANK(N1610, $N$9:$N$2508, 1))</f>
        <v/>
      </c>
      <c r="R1610" s="9">
        <v>1602</v>
      </c>
      <c r="T1610" s="9" t="str">
        <f t="shared" ref="T1610:T1673" si="230">IF(P1610="", "", IFERROR(INDEX($B$9:$B$2508, MATCH(R1610, $P$9:$P$2508, 0)), ""))</f>
        <v/>
      </c>
      <c r="V1610" s="9" t="str">
        <f t="shared" ref="V1610:V1673" si="231">IF(B1610="", "", IF(D1610=$M$5, "A", "P"))</f>
        <v/>
      </c>
      <c r="X1610" s="9" t="str">
        <f>IF(COUNTIF('Required Materials'!$BE$4:$CH$43, $B1610)&gt;0, $B1610, "")</f>
        <v/>
      </c>
      <c r="Y1610" s="9" t="str">
        <f t="shared" ref="Y1610:Y1673" si="232">IF(X1610="", "", IFERROR(INDEX($R$9:$R$2508, MATCH(X1610, $T$9:$T$2508, 0)), ""))</f>
        <v/>
      </c>
      <c r="Z1610" s="9" t="str">
        <f t="shared" ref="Z1610:Z1673" si="233">IF(Y1610="", "", RANK($Y1610, $Y$9:$Y$2508, 1))</f>
        <v/>
      </c>
    </row>
    <row r="1611" spans="1:26" x14ac:dyDescent="0.25">
      <c r="A1611" s="24"/>
      <c r="B1611" s="135"/>
      <c r="C1611" s="136"/>
      <c r="D1611" s="137"/>
      <c r="E1611" s="138"/>
      <c r="F1611" s="139"/>
      <c r="G1611" s="140"/>
      <c r="H1611" s="141"/>
      <c r="I1611" s="118"/>
      <c r="J1611" s="150" t="str">
        <f t="shared" si="225"/>
        <v/>
      </c>
      <c r="K1611" s="24"/>
      <c r="M1611" s="11" t="b">
        <f t="shared" si="226"/>
        <v>0</v>
      </c>
      <c r="N1611" s="9" t="str">
        <f t="shared" si="227"/>
        <v/>
      </c>
      <c r="O1611" s="9" t="str">
        <f t="shared" si="228"/>
        <v/>
      </c>
      <c r="P1611" s="9" t="str">
        <f t="shared" si="229"/>
        <v/>
      </c>
      <c r="R1611" s="9">
        <v>1603</v>
      </c>
      <c r="T1611" s="9" t="str">
        <f t="shared" si="230"/>
        <v/>
      </c>
      <c r="V1611" s="9" t="str">
        <f t="shared" si="231"/>
        <v/>
      </c>
      <c r="X1611" s="9" t="str">
        <f>IF(COUNTIF('Required Materials'!$BE$4:$CH$43, $B1611)&gt;0, $B1611, "")</f>
        <v/>
      </c>
      <c r="Y1611" s="9" t="str">
        <f t="shared" si="232"/>
        <v/>
      </c>
      <c r="Z1611" s="9" t="str">
        <f t="shared" si="233"/>
        <v/>
      </c>
    </row>
    <row r="1612" spans="1:26" x14ac:dyDescent="0.25">
      <c r="A1612" s="24"/>
      <c r="B1612" s="135"/>
      <c r="C1612" s="136"/>
      <c r="D1612" s="137"/>
      <c r="E1612" s="138"/>
      <c r="F1612" s="139"/>
      <c r="G1612" s="140"/>
      <c r="H1612" s="141"/>
      <c r="I1612" s="118"/>
      <c r="J1612" s="150" t="str">
        <f t="shared" si="225"/>
        <v/>
      </c>
      <c r="K1612" s="24"/>
      <c r="M1612" s="11" t="b">
        <f t="shared" si="226"/>
        <v>0</v>
      </c>
      <c r="N1612" s="9" t="str">
        <f t="shared" si="227"/>
        <v/>
      </c>
      <c r="O1612" s="9" t="str">
        <f t="shared" si="228"/>
        <v/>
      </c>
      <c r="P1612" s="9" t="str">
        <f t="shared" si="229"/>
        <v/>
      </c>
      <c r="R1612" s="9">
        <v>1604</v>
      </c>
      <c r="T1612" s="9" t="str">
        <f t="shared" si="230"/>
        <v/>
      </c>
      <c r="V1612" s="9" t="str">
        <f t="shared" si="231"/>
        <v/>
      </c>
      <c r="X1612" s="9" t="str">
        <f>IF(COUNTIF('Required Materials'!$BE$4:$CH$43, $B1612)&gt;0, $B1612, "")</f>
        <v/>
      </c>
      <c r="Y1612" s="9" t="str">
        <f t="shared" si="232"/>
        <v/>
      </c>
      <c r="Z1612" s="9" t="str">
        <f t="shared" si="233"/>
        <v/>
      </c>
    </row>
    <row r="1613" spans="1:26" x14ac:dyDescent="0.25">
      <c r="A1613" s="24"/>
      <c r="B1613" s="135"/>
      <c r="C1613" s="136"/>
      <c r="D1613" s="137"/>
      <c r="E1613" s="138"/>
      <c r="F1613" s="139"/>
      <c r="G1613" s="140"/>
      <c r="H1613" s="141"/>
      <c r="I1613" s="118"/>
      <c r="J1613" s="150" t="str">
        <f t="shared" si="225"/>
        <v/>
      </c>
      <c r="K1613" s="24"/>
      <c r="M1613" s="11" t="b">
        <f t="shared" si="226"/>
        <v>0</v>
      </c>
      <c r="N1613" s="9" t="str">
        <f t="shared" si="227"/>
        <v/>
      </c>
      <c r="O1613" s="9" t="str">
        <f t="shared" si="228"/>
        <v/>
      </c>
      <c r="P1613" s="9" t="str">
        <f t="shared" si="229"/>
        <v/>
      </c>
      <c r="R1613" s="9">
        <v>1605</v>
      </c>
      <c r="T1613" s="9" t="str">
        <f t="shared" si="230"/>
        <v/>
      </c>
      <c r="V1613" s="9" t="str">
        <f t="shared" si="231"/>
        <v/>
      </c>
      <c r="X1613" s="9" t="str">
        <f>IF(COUNTIF('Required Materials'!$BE$4:$CH$43, $B1613)&gt;0, $B1613, "")</f>
        <v/>
      </c>
      <c r="Y1613" s="9" t="str">
        <f t="shared" si="232"/>
        <v/>
      </c>
      <c r="Z1613" s="9" t="str">
        <f t="shared" si="233"/>
        <v/>
      </c>
    </row>
    <row r="1614" spans="1:26" x14ac:dyDescent="0.25">
      <c r="A1614" s="24"/>
      <c r="B1614" s="135"/>
      <c r="C1614" s="136"/>
      <c r="D1614" s="137"/>
      <c r="E1614" s="138"/>
      <c r="F1614" s="139"/>
      <c r="G1614" s="140"/>
      <c r="H1614" s="141"/>
      <c r="I1614" s="118"/>
      <c r="J1614" s="150" t="str">
        <f t="shared" si="225"/>
        <v/>
      </c>
      <c r="K1614" s="24"/>
      <c r="M1614" s="11" t="b">
        <f t="shared" si="226"/>
        <v>0</v>
      </c>
      <c r="N1614" s="9" t="str">
        <f t="shared" si="227"/>
        <v/>
      </c>
      <c r="O1614" s="9" t="str">
        <f t="shared" si="228"/>
        <v/>
      </c>
      <c r="P1614" s="9" t="str">
        <f t="shared" si="229"/>
        <v/>
      </c>
      <c r="R1614" s="9">
        <v>1606</v>
      </c>
      <c r="T1614" s="9" t="str">
        <f t="shared" si="230"/>
        <v/>
      </c>
      <c r="V1614" s="9" t="str">
        <f t="shared" si="231"/>
        <v/>
      </c>
      <c r="X1614" s="9" t="str">
        <f>IF(COUNTIF('Required Materials'!$BE$4:$CH$43, $B1614)&gt;0, $B1614, "")</f>
        <v/>
      </c>
      <c r="Y1614" s="9" t="str">
        <f t="shared" si="232"/>
        <v/>
      </c>
      <c r="Z1614" s="9" t="str">
        <f t="shared" si="233"/>
        <v/>
      </c>
    </row>
    <row r="1615" spans="1:26" x14ac:dyDescent="0.25">
      <c r="A1615" s="24"/>
      <c r="B1615" s="135"/>
      <c r="C1615" s="136"/>
      <c r="D1615" s="137"/>
      <c r="E1615" s="138"/>
      <c r="F1615" s="139"/>
      <c r="G1615" s="140"/>
      <c r="H1615" s="141"/>
      <c r="I1615" s="118"/>
      <c r="J1615" s="150" t="str">
        <f t="shared" si="225"/>
        <v/>
      </c>
      <c r="K1615" s="24"/>
      <c r="M1615" s="11" t="b">
        <f t="shared" si="226"/>
        <v>0</v>
      </c>
      <c r="N1615" s="9" t="str">
        <f t="shared" si="227"/>
        <v/>
      </c>
      <c r="O1615" s="9" t="str">
        <f t="shared" si="228"/>
        <v/>
      </c>
      <c r="P1615" s="9" t="str">
        <f t="shared" si="229"/>
        <v/>
      </c>
      <c r="R1615" s="9">
        <v>1607</v>
      </c>
      <c r="T1615" s="9" t="str">
        <f t="shared" si="230"/>
        <v/>
      </c>
      <c r="V1615" s="9" t="str">
        <f t="shared" si="231"/>
        <v/>
      </c>
      <c r="X1615" s="9" t="str">
        <f>IF(COUNTIF('Required Materials'!$BE$4:$CH$43, $B1615)&gt;0, $B1615, "")</f>
        <v/>
      </c>
      <c r="Y1615" s="9" t="str">
        <f t="shared" si="232"/>
        <v/>
      </c>
      <c r="Z1615" s="9" t="str">
        <f t="shared" si="233"/>
        <v/>
      </c>
    </row>
    <row r="1616" spans="1:26" x14ac:dyDescent="0.25">
      <c r="A1616" s="24"/>
      <c r="B1616" s="135"/>
      <c r="C1616" s="136"/>
      <c r="D1616" s="137"/>
      <c r="E1616" s="138"/>
      <c r="F1616" s="139"/>
      <c r="G1616" s="140"/>
      <c r="H1616" s="141"/>
      <c r="I1616" s="118"/>
      <c r="J1616" s="150" t="str">
        <f t="shared" si="225"/>
        <v/>
      </c>
      <c r="K1616" s="24"/>
      <c r="M1616" s="11" t="b">
        <f t="shared" si="226"/>
        <v>0</v>
      </c>
      <c r="N1616" s="9" t="str">
        <f t="shared" si="227"/>
        <v/>
      </c>
      <c r="O1616" s="9" t="str">
        <f t="shared" si="228"/>
        <v/>
      </c>
      <c r="P1616" s="9" t="str">
        <f t="shared" si="229"/>
        <v/>
      </c>
      <c r="R1616" s="9">
        <v>1608</v>
      </c>
      <c r="T1616" s="9" t="str">
        <f t="shared" si="230"/>
        <v/>
      </c>
      <c r="V1616" s="9" t="str">
        <f t="shared" si="231"/>
        <v/>
      </c>
      <c r="X1616" s="9" t="str">
        <f>IF(COUNTIF('Required Materials'!$BE$4:$CH$43, $B1616)&gt;0, $B1616, "")</f>
        <v/>
      </c>
      <c r="Y1616" s="9" t="str">
        <f t="shared" si="232"/>
        <v/>
      </c>
      <c r="Z1616" s="9" t="str">
        <f t="shared" si="233"/>
        <v/>
      </c>
    </row>
    <row r="1617" spans="1:26" x14ac:dyDescent="0.25">
      <c r="A1617" s="24"/>
      <c r="B1617" s="135"/>
      <c r="C1617" s="136"/>
      <c r="D1617" s="137"/>
      <c r="E1617" s="138"/>
      <c r="F1617" s="139"/>
      <c r="G1617" s="140"/>
      <c r="H1617" s="141"/>
      <c r="I1617" s="118"/>
      <c r="J1617" s="150" t="str">
        <f t="shared" si="225"/>
        <v/>
      </c>
      <c r="K1617" s="24"/>
      <c r="M1617" s="11" t="b">
        <f t="shared" si="226"/>
        <v>0</v>
      </c>
      <c r="N1617" s="9" t="str">
        <f t="shared" si="227"/>
        <v/>
      </c>
      <c r="O1617" s="9" t="str">
        <f t="shared" si="228"/>
        <v/>
      </c>
      <c r="P1617" s="9" t="str">
        <f t="shared" si="229"/>
        <v/>
      </c>
      <c r="R1617" s="9">
        <v>1609</v>
      </c>
      <c r="T1617" s="9" t="str">
        <f t="shared" si="230"/>
        <v/>
      </c>
      <c r="V1617" s="9" t="str">
        <f t="shared" si="231"/>
        <v/>
      </c>
      <c r="X1617" s="9" t="str">
        <f>IF(COUNTIF('Required Materials'!$BE$4:$CH$43, $B1617)&gt;0, $B1617, "")</f>
        <v/>
      </c>
      <c r="Y1617" s="9" t="str">
        <f t="shared" si="232"/>
        <v/>
      </c>
      <c r="Z1617" s="9" t="str">
        <f t="shared" si="233"/>
        <v/>
      </c>
    </row>
    <row r="1618" spans="1:26" x14ac:dyDescent="0.25">
      <c r="A1618" s="24"/>
      <c r="B1618" s="135"/>
      <c r="C1618" s="136"/>
      <c r="D1618" s="137"/>
      <c r="E1618" s="138"/>
      <c r="F1618" s="139"/>
      <c r="G1618" s="140"/>
      <c r="H1618" s="141"/>
      <c r="I1618" s="118"/>
      <c r="J1618" s="150" t="str">
        <f t="shared" si="225"/>
        <v/>
      </c>
      <c r="K1618" s="24"/>
      <c r="M1618" s="11" t="b">
        <f t="shared" si="226"/>
        <v>0</v>
      </c>
      <c r="N1618" s="9" t="str">
        <f t="shared" si="227"/>
        <v/>
      </c>
      <c r="O1618" s="9" t="str">
        <f t="shared" si="228"/>
        <v/>
      </c>
      <c r="P1618" s="9" t="str">
        <f t="shared" si="229"/>
        <v/>
      </c>
      <c r="R1618" s="9">
        <v>1610</v>
      </c>
      <c r="T1618" s="9" t="str">
        <f t="shared" si="230"/>
        <v/>
      </c>
      <c r="V1618" s="9" t="str">
        <f t="shared" si="231"/>
        <v/>
      </c>
      <c r="X1618" s="9" t="str">
        <f>IF(COUNTIF('Required Materials'!$BE$4:$CH$43, $B1618)&gt;0, $B1618, "")</f>
        <v/>
      </c>
      <c r="Y1618" s="9" t="str">
        <f t="shared" si="232"/>
        <v/>
      </c>
      <c r="Z1618" s="9" t="str">
        <f t="shared" si="233"/>
        <v/>
      </c>
    </row>
    <row r="1619" spans="1:26" x14ac:dyDescent="0.25">
      <c r="A1619" s="24"/>
      <c r="B1619" s="135"/>
      <c r="C1619" s="136"/>
      <c r="D1619" s="137"/>
      <c r="E1619" s="138"/>
      <c r="F1619" s="139"/>
      <c r="G1619" s="140"/>
      <c r="H1619" s="141"/>
      <c r="I1619" s="118"/>
      <c r="J1619" s="150" t="str">
        <f t="shared" si="225"/>
        <v/>
      </c>
      <c r="K1619" s="24"/>
      <c r="M1619" s="11" t="b">
        <f t="shared" si="226"/>
        <v>0</v>
      </c>
      <c r="N1619" s="9" t="str">
        <f t="shared" si="227"/>
        <v/>
      </c>
      <c r="O1619" s="9" t="str">
        <f t="shared" si="228"/>
        <v/>
      </c>
      <c r="P1619" s="9" t="str">
        <f t="shared" si="229"/>
        <v/>
      </c>
      <c r="R1619" s="9">
        <v>1611</v>
      </c>
      <c r="T1619" s="9" t="str">
        <f t="shared" si="230"/>
        <v/>
      </c>
      <c r="V1619" s="9" t="str">
        <f t="shared" si="231"/>
        <v/>
      </c>
      <c r="X1619" s="9" t="str">
        <f>IF(COUNTIF('Required Materials'!$BE$4:$CH$43, $B1619)&gt;0, $B1619, "")</f>
        <v/>
      </c>
      <c r="Y1619" s="9" t="str">
        <f t="shared" si="232"/>
        <v/>
      </c>
      <c r="Z1619" s="9" t="str">
        <f t="shared" si="233"/>
        <v/>
      </c>
    </row>
    <row r="1620" spans="1:26" x14ac:dyDescent="0.25">
      <c r="A1620" s="24"/>
      <c r="B1620" s="135"/>
      <c r="C1620" s="136"/>
      <c r="D1620" s="137"/>
      <c r="E1620" s="138"/>
      <c r="F1620" s="139"/>
      <c r="G1620" s="140"/>
      <c r="H1620" s="141"/>
      <c r="I1620" s="118"/>
      <c r="J1620" s="150" t="str">
        <f t="shared" si="225"/>
        <v/>
      </c>
      <c r="K1620" s="24"/>
      <c r="M1620" s="11" t="b">
        <f t="shared" si="226"/>
        <v>0</v>
      </c>
      <c r="N1620" s="9" t="str">
        <f t="shared" si="227"/>
        <v/>
      </c>
      <c r="O1620" s="9" t="str">
        <f t="shared" si="228"/>
        <v/>
      </c>
      <c r="P1620" s="9" t="str">
        <f t="shared" si="229"/>
        <v/>
      </c>
      <c r="R1620" s="9">
        <v>1612</v>
      </c>
      <c r="T1620" s="9" t="str">
        <f t="shared" si="230"/>
        <v/>
      </c>
      <c r="V1620" s="9" t="str">
        <f t="shared" si="231"/>
        <v/>
      </c>
      <c r="X1620" s="9" t="str">
        <f>IF(COUNTIF('Required Materials'!$BE$4:$CH$43, $B1620)&gt;0, $B1620, "")</f>
        <v/>
      </c>
      <c r="Y1620" s="9" t="str">
        <f t="shared" si="232"/>
        <v/>
      </c>
      <c r="Z1620" s="9" t="str">
        <f t="shared" si="233"/>
        <v/>
      </c>
    </row>
    <row r="1621" spans="1:26" x14ac:dyDescent="0.25">
      <c r="A1621" s="24"/>
      <c r="B1621" s="135"/>
      <c r="C1621" s="136"/>
      <c r="D1621" s="137"/>
      <c r="E1621" s="138"/>
      <c r="F1621" s="139"/>
      <c r="G1621" s="140"/>
      <c r="H1621" s="141"/>
      <c r="I1621" s="118"/>
      <c r="J1621" s="150" t="str">
        <f t="shared" si="225"/>
        <v/>
      </c>
      <c r="K1621" s="24"/>
      <c r="M1621" s="11" t="b">
        <f t="shared" si="226"/>
        <v>0</v>
      </c>
      <c r="N1621" s="9" t="str">
        <f t="shared" si="227"/>
        <v/>
      </c>
      <c r="O1621" s="9" t="str">
        <f t="shared" si="228"/>
        <v/>
      </c>
      <c r="P1621" s="9" t="str">
        <f t="shared" si="229"/>
        <v/>
      </c>
      <c r="R1621" s="9">
        <v>1613</v>
      </c>
      <c r="T1621" s="9" t="str">
        <f t="shared" si="230"/>
        <v/>
      </c>
      <c r="V1621" s="9" t="str">
        <f t="shared" si="231"/>
        <v/>
      </c>
      <c r="X1621" s="9" t="str">
        <f>IF(COUNTIF('Required Materials'!$BE$4:$CH$43, $B1621)&gt;0, $B1621, "")</f>
        <v/>
      </c>
      <c r="Y1621" s="9" t="str">
        <f t="shared" si="232"/>
        <v/>
      </c>
      <c r="Z1621" s="9" t="str">
        <f t="shared" si="233"/>
        <v/>
      </c>
    </row>
    <row r="1622" spans="1:26" x14ac:dyDescent="0.25">
      <c r="A1622" s="24"/>
      <c r="B1622" s="135"/>
      <c r="C1622" s="136"/>
      <c r="D1622" s="137"/>
      <c r="E1622" s="138"/>
      <c r="F1622" s="139"/>
      <c r="G1622" s="140"/>
      <c r="H1622" s="141"/>
      <c r="I1622" s="118"/>
      <c r="J1622" s="150" t="str">
        <f t="shared" si="225"/>
        <v/>
      </c>
      <c r="K1622" s="24"/>
      <c r="M1622" s="11" t="b">
        <f t="shared" si="226"/>
        <v>0</v>
      </c>
      <c r="N1622" s="9" t="str">
        <f t="shared" si="227"/>
        <v/>
      </c>
      <c r="O1622" s="9" t="str">
        <f t="shared" si="228"/>
        <v/>
      </c>
      <c r="P1622" s="9" t="str">
        <f t="shared" si="229"/>
        <v/>
      </c>
      <c r="R1622" s="9">
        <v>1614</v>
      </c>
      <c r="T1622" s="9" t="str">
        <f t="shared" si="230"/>
        <v/>
      </c>
      <c r="V1622" s="9" t="str">
        <f t="shared" si="231"/>
        <v/>
      </c>
      <c r="X1622" s="9" t="str">
        <f>IF(COUNTIF('Required Materials'!$BE$4:$CH$43, $B1622)&gt;0, $B1622, "")</f>
        <v/>
      </c>
      <c r="Y1622" s="9" t="str">
        <f t="shared" si="232"/>
        <v/>
      </c>
      <c r="Z1622" s="9" t="str">
        <f t="shared" si="233"/>
        <v/>
      </c>
    </row>
    <row r="1623" spans="1:26" x14ac:dyDescent="0.25">
      <c r="A1623" s="24"/>
      <c r="B1623" s="135"/>
      <c r="C1623" s="136"/>
      <c r="D1623" s="137"/>
      <c r="E1623" s="138"/>
      <c r="F1623" s="139"/>
      <c r="G1623" s="140"/>
      <c r="H1623" s="141"/>
      <c r="I1623" s="118"/>
      <c r="J1623" s="150" t="str">
        <f t="shared" si="225"/>
        <v/>
      </c>
      <c r="K1623" s="24"/>
      <c r="M1623" s="11" t="b">
        <f t="shared" si="226"/>
        <v>0</v>
      </c>
      <c r="N1623" s="9" t="str">
        <f t="shared" si="227"/>
        <v/>
      </c>
      <c r="O1623" s="9" t="str">
        <f t="shared" si="228"/>
        <v/>
      </c>
      <c r="P1623" s="9" t="str">
        <f t="shared" si="229"/>
        <v/>
      </c>
      <c r="R1623" s="9">
        <v>1615</v>
      </c>
      <c r="T1623" s="9" t="str">
        <f t="shared" si="230"/>
        <v/>
      </c>
      <c r="V1623" s="9" t="str">
        <f t="shared" si="231"/>
        <v/>
      </c>
      <c r="X1623" s="9" t="str">
        <f>IF(COUNTIF('Required Materials'!$BE$4:$CH$43, $B1623)&gt;0, $B1623, "")</f>
        <v/>
      </c>
      <c r="Y1623" s="9" t="str">
        <f t="shared" si="232"/>
        <v/>
      </c>
      <c r="Z1623" s="9" t="str">
        <f t="shared" si="233"/>
        <v/>
      </c>
    </row>
    <row r="1624" spans="1:26" x14ac:dyDescent="0.25">
      <c r="A1624" s="24"/>
      <c r="B1624" s="135"/>
      <c r="C1624" s="136"/>
      <c r="D1624" s="137"/>
      <c r="E1624" s="138"/>
      <c r="F1624" s="139"/>
      <c r="G1624" s="140"/>
      <c r="H1624" s="141"/>
      <c r="I1624" s="118"/>
      <c r="J1624" s="150" t="str">
        <f t="shared" si="225"/>
        <v/>
      </c>
      <c r="K1624" s="24"/>
      <c r="M1624" s="11" t="b">
        <f t="shared" si="226"/>
        <v>0</v>
      </c>
      <c r="N1624" s="9" t="str">
        <f t="shared" si="227"/>
        <v/>
      </c>
      <c r="O1624" s="9" t="str">
        <f t="shared" si="228"/>
        <v/>
      </c>
      <c r="P1624" s="9" t="str">
        <f t="shared" si="229"/>
        <v/>
      </c>
      <c r="R1624" s="9">
        <v>1616</v>
      </c>
      <c r="T1624" s="9" t="str">
        <f t="shared" si="230"/>
        <v/>
      </c>
      <c r="V1624" s="9" t="str">
        <f t="shared" si="231"/>
        <v/>
      </c>
      <c r="X1624" s="9" t="str">
        <f>IF(COUNTIF('Required Materials'!$BE$4:$CH$43, $B1624)&gt;0, $B1624, "")</f>
        <v/>
      </c>
      <c r="Y1624" s="9" t="str">
        <f t="shared" si="232"/>
        <v/>
      </c>
      <c r="Z1624" s="9" t="str">
        <f t="shared" si="233"/>
        <v/>
      </c>
    </row>
    <row r="1625" spans="1:26" x14ac:dyDescent="0.25">
      <c r="A1625" s="24"/>
      <c r="B1625" s="135"/>
      <c r="C1625" s="136"/>
      <c r="D1625" s="137"/>
      <c r="E1625" s="138"/>
      <c r="F1625" s="139"/>
      <c r="G1625" s="140"/>
      <c r="H1625" s="141"/>
      <c r="I1625" s="118"/>
      <c r="J1625" s="150" t="str">
        <f t="shared" si="225"/>
        <v/>
      </c>
      <c r="K1625" s="24"/>
      <c r="M1625" s="11" t="b">
        <f t="shared" si="226"/>
        <v>0</v>
      </c>
      <c r="N1625" s="9" t="str">
        <f t="shared" si="227"/>
        <v/>
      </c>
      <c r="O1625" s="9" t="str">
        <f t="shared" si="228"/>
        <v/>
      </c>
      <c r="P1625" s="9" t="str">
        <f t="shared" si="229"/>
        <v/>
      </c>
      <c r="R1625" s="9">
        <v>1617</v>
      </c>
      <c r="T1625" s="9" t="str">
        <f t="shared" si="230"/>
        <v/>
      </c>
      <c r="V1625" s="9" t="str">
        <f t="shared" si="231"/>
        <v/>
      </c>
      <c r="X1625" s="9" t="str">
        <f>IF(COUNTIF('Required Materials'!$BE$4:$CH$43, $B1625)&gt;0, $B1625, "")</f>
        <v/>
      </c>
      <c r="Y1625" s="9" t="str">
        <f t="shared" si="232"/>
        <v/>
      </c>
      <c r="Z1625" s="9" t="str">
        <f t="shared" si="233"/>
        <v/>
      </c>
    </row>
    <row r="1626" spans="1:26" x14ac:dyDescent="0.25">
      <c r="A1626" s="24"/>
      <c r="B1626" s="135"/>
      <c r="C1626" s="136"/>
      <c r="D1626" s="137"/>
      <c r="E1626" s="138"/>
      <c r="F1626" s="139"/>
      <c r="G1626" s="140"/>
      <c r="H1626" s="141"/>
      <c r="I1626" s="118"/>
      <c r="J1626" s="150" t="str">
        <f t="shared" si="225"/>
        <v/>
      </c>
      <c r="K1626" s="24"/>
      <c r="M1626" s="11" t="b">
        <f t="shared" si="226"/>
        <v>0</v>
      </c>
      <c r="N1626" s="9" t="str">
        <f t="shared" si="227"/>
        <v/>
      </c>
      <c r="O1626" s="9" t="str">
        <f t="shared" si="228"/>
        <v/>
      </c>
      <c r="P1626" s="9" t="str">
        <f t="shared" si="229"/>
        <v/>
      </c>
      <c r="R1626" s="9">
        <v>1618</v>
      </c>
      <c r="T1626" s="9" t="str">
        <f t="shared" si="230"/>
        <v/>
      </c>
      <c r="V1626" s="9" t="str">
        <f t="shared" si="231"/>
        <v/>
      </c>
      <c r="X1626" s="9" t="str">
        <f>IF(COUNTIF('Required Materials'!$BE$4:$CH$43, $B1626)&gt;0, $B1626, "")</f>
        <v/>
      </c>
      <c r="Y1626" s="9" t="str">
        <f t="shared" si="232"/>
        <v/>
      </c>
      <c r="Z1626" s="9" t="str">
        <f t="shared" si="233"/>
        <v/>
      </c>
    </row>
    <row r="1627" spans="1:26" x14ac:dyDescent="0.25">
      <c r="A1627" s="24"/>
      <c r="B1627" s="135"/>
      <c r="C1627" s="136"/>
      <c r="D1627" s="137"/>
      <c r="E1627" s="138"/>
      <c r="F1627" s="139"/>
      <c r="G1627" s="140"/>
      <c r="H1627" s="141"/>
      <c r="I1627" s="118"/>
      <c r="J1627" s="150" t="str">
        <f t="shared" si="225"/>
        <v/>
      </c>
      <c r="K1627" s="24"/>
      <c r="M1627" s="11" t="b">
        <f t="shared" si="226"/>
        <v>0</v>
      </c>
      <c r="N1627" s="9" t="str">
        <f t="shared" si="227"/>
        <v/>
      </c>
      <c r="O1627" s="9" t="str">
        <f t="shared" si="228"/>
        <v/>
      </c>
      <c r="P1627" s="9" t="str">
        <f t="shared" si="229"/>
        <v/>
      </c>
      <c r="R1627" s="9">
        <v>1619</v>
      </c>
      <c r="T1627" s="9" t="str">
        <f t="shared" si="230"/>
        <v/>
      </c>
      <c r="V1627" s="9" t="str">
        <f t="shared" si="231"/>
        <v/>
      </c>
      <c r="X1627" s="9" t="str">
        <f>IF(COUNTIF('Required Materials'!$BE$4:$CH$43, $B1627)&gt;0, $B1627, "")</f>
        <v/>
      </c>
      <c r="Y1627" s="9" t="str">
        <f t="shared" si="232"/>
        <v/>
      </c>
      <c r="Z1627" s="9" t="str">
        <f t="shared" si="233"/>
        <v/>
      </c>
    </row>
    <row r="1628" spans="1:26" x14ac:dyDescent="0.25">
      <c r="A1628" s="24"/>
      <c r="B1628" s="135"/>
      <c r="C1628" s="136"/>
      <c r="D1628" s="137"/>
      <c r="E1628" s="138"/>
      <c r="F1628" s="139"/>
      <c r="G1628" s="140"/>
      <c r="H1628" s="141"/>
      <c r="I1628" s="118"/>
      <c r="J1628" s="150" t="str">
        <f t="shared" si="225"/>
        <v/>
      </c>
      <c r="K1628" s="24"/>
      <c r="M1628" s="11" t="b">
        <f t="shared" si="226"/>
        <v>0</v>
      </c>
      <c r="N1628" s="9" t="str">
        <f t="shared" si="227"/>
        <v/>
      </c>
      <c r="O1628" s="9" t="str">
        <f t="shared" si="228"/>
        <v/>
      </c>
      <c r="P1628" s="9" t="str">
        <f t="shared" si="229"/>
        <v/>
      </c>
      <c r="R1628" s="9">
        <v>1620</v>
      </c>
      <c r="T1628" s="9" t="str">
        <f t="shared" si="230"/>
        <v/>
      </c>
      <c r="V1628" s="9" t="str">
        <f t="shared" si="231"/>
        <v/>
      </c>
      <c r="X1628" s="9" t="str">
        <f>IF(COUNTIF('Required Materials'!$BE$4:$CH$43, $B1628)&gt;0, $B1628, "")</f>
        <v/>
      </c>
      <c r="Y1628" s="9" t="str">
        <f t="shared" si="232"/>
        <v/>
      </c>
      <c r="Z1628" s="9" t="str">
        <f t="shared" si="233"/>
        <v/>
      </c>
    </row>
    <row r="1629" spans="1:26" x14ac:dyDescent="0.25">
      <c r="A1629" s="24"/>
      <c r="B1629" s="135"/>
      <c r="C1629" s="136"/>
      <c r="D1629" s="137"/>
      <c r="E1629" s="138"/>
      <c r="F1629" s="139"/>
      <c r="G1629" s="140"/>
      <c r="H1629" s="141"/>
      <c r="I1629" s="118"/>
      <c r="J1629" s="150" t="str">
        <f t="shared" si="225"/>
        <v/>
      </c>
      <c r="K1629" s="24"/>
      <c r="M1629" s="11" t="b">
        <f t="shared" si="226"/>
        <v>0</v>
      </c>
      <c r="N1629" s="9" t="str">
        <f t="shared" si="227"/>
        <v/>
      </c>
      <c r="O1629" s="9" t="str">
        <f t="shared" si="228"/>
        <v/>
      </c>
      <c r="P1629" s="9" t="str">
        <f t="shared" si="229"/>
        <v/>
      </c>
      <c r="R1629" s="9">
        <v>1621</v>
      </c>
      <c r="T1629" s="9" t="str">
        <f t="shared" si="230"/>
        <v/>
      </c>
      <c r="V1629" s="9" t="str">
        <f t="shared" si="231"/>
        <v/>
      </c>
      <c r="X1629" s="9" t="str">
        <f>IF(COUNTIF('Required Materials'!$BE$4:$CH$43, $B1629)&gt;0, $B1629, "")</f>
        <v/>
      </c>
      <c r="Y1629" s="9" t="str">
        <f t="shared" si="232"/>
        <v/>
      </c>
      <c r="Z1629" s="9" t="str">
        <f t="shared" si="233"/>
        <v/>
      </c>
    </row>
    <row r="1630" spans="1:26" x14ac:dyDescent="0.25">
      <c r="A1630" s="24"/>
      <c r="B1630" s="135"/>
      <c r="C1630" s="136"/>
      <c r="D1630" s="137"/>
      <c r="E1630" s="138"/>
      <c r="F1630" s="139"/>
      <c r="G1630" s="140"/>
      <c r="H1630" s="141"/>
      <c r="I1630" s="118"/>
      <c r="J1630" s="150" t="str">
        <f t="shared" si="225"/>
        <v/>
      </c>
      <c r="K1630" s="24"/>
      <c r="M1630" s="11" t="b">
        <f t="shared" si="226"/>
        <v>0</v>
      </c>
      <c r="N1630" s="9" t="str">
        <f t="shared" si="227"/>
        <v/>
      </c>
      <c r="O1630" s="9" t="str">
        <f t="shared" si="228"/>
        <v/>
      </c>
      <c r="P1630" s="9" t="str">
        <f t="shared" si="229"/>
        <v/>
      </c>
      <c r="R1630" s="9">
        <v>1622</v>
      </c>
      <c r="T1630" s="9" t="str">
        <f t="shared" si="230"/>
        <v/>
      </c>
      <c r="V1630" s="9" t="str">
        <f t="shared" si="231"/>
        <v/>
      </c>
      <c r="X1630" s="9" t="str">
        <f>IF(COUNTIF('Required Materials'!$BE$4:$CH$43, $B1630)&gt;0, $B1630, "")</f>
        <v/>
      </c>
      <c r="Y1630" s="9" t="str">
        <f t="shared" si="232"/>
        <v/>
      </c>
      <c r="Z1630" s="9" t="str">
        <f t="shared" si="233"/>
        <v/>
      </c>
    </row>
    <row r="1631" spans="1:26" x14ac:dyDescent="0.25">
      <c r="A1631" s="24"/>
      <c r="B1631" s="135"/>
      <c r="C1631" s="136"/>
      <c r="D1631" s="137"/>
      <c r="E1631" s="138"/>
      <c r="F1631" s="139"/>
      <c r="G1631" s="140"/>
      <c r="H1631" s="141"/>
      <c r="I1631" s="118"/>
      <c r="J1631" s="150" t="str">
        <f t="shared" si="225"/>
        <v/>
      </c>
      <c r="K1631" s="24"/>
      <c r="M1631" s="11" t="b">
        <f t="shared" si="226"/>
        <v>0</v>
      </c>
      <c r="N1631" s="9" t="str">
        <f t="shared" si="227"/>
        <v/>
      </c>
      <c r="O1631" s="9" t="str">
        <f t="shared" si="228"/>
        <v/>
      </c>
      <c r="P1631" s="9" t="str">
        <f t="shared" si="229"/>
        <v/>
      </c>
      <c r="R1631" s="9">
        <v>1623</v>
      </c>
      <c r="T1631" s="9" t="str">
        <f t="shared" si="230"/>
        <v/>
      </c>
      <c r="V1631" s="9" t="str">
        <f t="shared" si="231"/>
        <v/>
      </c>
      <c r="X1631" s="9" t="str">
        <f>IF(COUNTIF('Required Materials'!$BE$4:$CH$43, $B1631)&gt;0, $B1631, "")</f>
        <v/>
      </c>
      <c r="Y1631" s="9" t="str">
        <f t="shared" si="232"/>
        <v/>
      </c>
      <c r="Z1631" s="9" t="str">
        <f t="shared" si="233"/>
        <v/>
      </c>
    </row>
    <row r="1632" spans="1:26" x14ac:dyDescent="0.25">
      <c r="A1632" s="24"/>
      <c r="B1632" s="135"/>
      <c r="C1632" s="136"/>
      <c r="D1632" s="137"/>
      <c r="E1632" s="138"/>
      <c r="F1632" s="139"/>
      <c r="G1632" s="140"/>
      <c r="H1632" s="141"/>
      <c r="I1632" s="118"/>
      <c r="J1632" s="150" t="str">
        <f t="shared" si="225"/>
        <v/>
      </c>
      <c r="K1632" s="24"/>
      <c r="M1632" s="11" t="b">
        <f t="shared" si="226"/>
        <v>0</v>
      </c>
      <c r="N1632" s="9" t="str">
        <f t="shared" si="227"/>
        <v/>
      </c>
      <c r="O1632" s="9" t="str">
        <f t="shared" si="228"/>
        <v/>
      </c>
      <c r="P1632" s="9" t="str">
        <f t="shared" si="229"/>
        <v/>
      </c>
      <c r="R1632" s="9">
        <v>1624</v>
      </c>
      <c r="T1632" s="9" t="str">
        <f t="shared" si="230"/>
        <v/>
      </c>
      <c r="V1632" s="9" t="str">
        <f t="shared" si="231"/>
        <v/>
      </c>
      <c r="X1632" s="9" t="str">
        <f>IF(COUNTIF('Required Materials'!$BE$4:$CH$43, $B1632)&gt;0, $B1632, "")</f>
        <v/>
      </c>
      <c r="Y1632" s="9" t="str">
        <f t="shared" si="232"/>
        <v/>
      </c>
      <c r="Z1632" s="9" t="str">
        <f t="shared" si="233"/>
        <v/>
      </c>
    </row>
    <row r="1633" spans="1:26" x14ac:dyDescent="0.25">
      <c r="A1633" s="24"/>
      <c r="B1633" s="135"/>
      <c r="C1633" s="136"/>
      <c r="D1633" s="137"/>
      <c r="E1633" s="138"/>
      <c r="F1633" s="139"/>
      <c r="G1633" s="140"/>
      <c r="H1633" s="141"/>
      <c r="I1633" s="118"/>
      <c r="J1633" s="150" t="str">
        <f t="shared" si="225"/>
        <v/>
      </c>
      <c r="K1633" s="24"/>
      <c r="M1633" s="11" t="b">
        <f t="shared" si="226"/>
        <v>0</v>
      </c>
      <c r="N1633" s="9" t="str">
        <f t="shared" si="227"/>
        <v/>
      </c>
      <c r="O1633" s="9" t="str">
        <f t="shared" si="228"/>
        <v/>
      </c>
      <c r="P1633" s="9" t="str">
        <f t="shared" si="229"/>
        <v/>
      </c>
      <c r="R1633" s="9">
        <v>1625</v>
      </c>
      <c r="T1633" s="9" t="str">
        <f t="shared" si="230"/>
        <v/>
      </c>
      <c r="V1633" s="9" t="str">
        <f t="shared" si="231"/>
        <v/>
      </c>
      <c r="X1633" s="9" t="str">
        <f>IF(COUNTIF('Required Materials'!$BE$4:$CH$43, $B1633)&gt;0, $B1633, "")</f>
        <v/>
      </c>
      <c r="Y1633" s="9" t="str">
        <f t="shared" si="232"/>
        <v/>
      </c>
      <c r="Z1633" s="9" t="str">
        <f t="shared" si="233"/>
        <v/>
      </c>
    </row>
    <row r="1634" spans="1:26" x14ac:dyDescent="0.25">
      <c r="A1634" s="24"/>
      <c r="B1634" s="135"/>
      <c r="C1634" s="136"/>
      <c r="D1634" s="137"/>
      <c r="E1634" s="138"/>
      <c r="F1634" s="139"/>
      <c r="G1634" s="140"/>
      <c r="H1634" s="141"/>
      <c r="I1634" s="118"/>
      <c r="J1634" s="150" t="str">
        <f t="shared" si="225"/>
        <v/>
      </c>
      <c r="K1634" s="24"/>
      <c r="M1634" s="11" t="b">
        <f t="shared" si="226"/>
        <v>0</v>
      </c>
      <c r="N1634" s="9" t="str">
        <f t="shared" si="227"/>
        <v/>
      </c>
      <c r="O1634" s="9" t="str">
        <f t="shared" si="228"/>
        <v/>
      </c>
      <c r="P1634" s="9" t="str">
        <f t="shared" si="229"/>
        <v/>
      </c>
      <c r="R1634" s="9">
        <v>1626</v>
      </c>
      <c r="T1634" s="9" t="str">
        <f t="shared" si="230"/>
        <v/>
      </c>
      <c r="V1634" s="9" t="str">
        <f t="shared" si="231"/>
        <v/>
      </c>
      <c r="X1634" s="9" t="str">
        <f>IF(COUNTIF('Required Materials'!$BE$4:$CH$43, $B1634)&gt;0, $B1634, "")</f>
        <v/>
      </c>
      <c r="Y1634" s="9" t="str">
        <f t="shared" si="232"/>
        <v/>
      </c>
      <c r="Z1634" s="9" t="str">
        <f t="shared" si="233"/>
        <v/>
      </c>
    </row>
    <row r="1635" spans="1:26" x14ac:dyDescent="0.25">
      <c r="A1635" s="24"/>
      <c r="B1635" s="135"/>
      <c r="C1635" s="136"/>
      <c r="D1635" s="137"/>
      <c r="E1635" s="138"/>
      <c r="F1635" s="139"/>
      <c r="G1635" s="140"/>
      <c r="H1635" s="141"/>
      <c r="I1635" s="118"/>
      <c r="J1635" s="150" t="str">
        <f t="shared" si="225"/>
        <v/>
      </c>
      <c r="K1635" s="24"/>
      <c r="M1635" s="11" t="b">
        <f t="shared" si="226"/>
        <v>0</v>
      </c>
      <c r="N1635" s="9" t="str">
        <f t="shared" si="227"/>
        <v/>
      </c>
      <c r="O1635" s="9" t="str">
        <f t="shared" si="228"/>
        <v/>
      </c>
      <c r="P1635" s="9" t="str">
        <f t="shared" si="229"/>
        <v/>
      </c>
      <c r="R1635" s="9">
        <v>1627</v>
      </c>
      <c r="T1635" s="9" t="str">
        <f t="shared" si="230"/>
        <v/>
      </c>
      <c r="V1635" s="9" t="str">
        <f t="shared" si="231"/>
        <v/>
      </c>
      <c r="X1635" s="9" t="str">
        <f>IF(COUNTIF('Required Materials'!$BE$4:$CH$43, $B1635)&gt;0, $B1635, "")</f>
        <v/>
      </c>
      <c r="Y1635" s="9" t="str">
        <f t="shared" si="232"/>
        <v/>
      </c>
      <c r="Z1635" s="9" t="str">
        <f t="shared" si="233"/>
        <v/>
      </c>
    </row>
    <row r="1636" spans="1:26" x14ac:dyDescent="0.25">
      <c r="A1636" s="24"/>
      <c r="B1636" s="135"/>
      <c r="C1636" s="136"/>
      <c r="D1636" s="137"/>
      <c r="E1636" s="138"/>
      <c r="F1636" s="139"/>
      <c r="G1636" s="140"/>
      <c r="H1636" s="141"/>
      <c r="I1636" s="118"/>
      <c r="J1636" s="150" t="str">
        <f t="shared" si="225"/>
        <v/>
      </c>
      <c r="K1636" s="24"/>
      <c r="M1636" s="11" t="b">
        <f t="shared" si="226"/>
        <v>0</v>
      </c>
      <c r="N1636" s="9" t="str">
        <f t="shared" si="227"/>
        <v/>
      </c>
      <c r="O1636" s="9" t="str">
        <f t="shared" si="228"/>
        <v/>
      </c>
      <c r="P1636" s="9" t="str">
        <f t="shared" si="229"/>
        <v/>
      </c>
      <c r="R1636" s="9">
        <v>1628</v>
      </c>
      <c r="T1636" s="9" t="str">
        <f t="shared" si="230"/>
        <v/>
      </c>
      <c r="V1636" s="9" t="str">
        <f t="shared" si="231"/>
        <v/>
      </c>
      <c r="X1636" s="9" t="str">
        <f>IF(COUNTIF('Required Materials'!$BE$4:$CH$43, $B1636)&gt;0, $B1636, "")</f>
        <v/>
      </c>
      <c r="Y1636" s="9" t="str">
        <f t="shared" si="232"/>
        <v/>
      </c>
      <c r="Z1636" s="9" t="str">
        <f t="shared" si="233"/>
        <v/>
      </c>
    </row>
    <row r="1637" spans="1:26" x14ac:dyDescent="0.25">
      <c r="A1637" s="24"/>
      <c r="B1637" s="135"/>
      <c r="C1637" s="136"/>
      <c r="D1637" s="137"/>
      <c r="E1637" s="138"/>
      <c r="F1637" s="139"/>
      <c r="G1637" s="140"/>
      <c r="H1637" s="141"/>
      <c r="I1637" s="118"/>
      <c r="J1637" s="150" t="str">
        <f t="shared" si="225"/>
        <v/>
      </c>
      <c r="K1637" s="24"/>
      <c r="M1637" s="11" t="b">
        <f t="shared" si="226"/>
        <v>0</v>
      </c>
      <c r="N1637" s="9" t="str">
        <f t="shared" si="227"/>
        <v/>
      </c>
      <c r="O1637" s="9" t="str">
        <f t="shared" si="228"/>
        <v/>
      </c>
      <c r="P1637" s="9" t="str">
        <f t="shared" si="229"/>
        <v/>
      </c>
      <c r="R1637" s="9">
        <v>1629</v>
      </c>
      <c r="T1637" s="9" t="str">
        <f t="shared" si="230"/>
        <v/>
      </c>
      <c r="V1637" s="9" t="str">
        <f t="shared" si="231"/>
        <v/>
      </c>
      <c r="X1637" s="9" t="str">
        <f>IF(COUNTIF('Required Materials'!$BE$4:$CH$43, $B1637)&gt;0, $B1637, "")</f>
        <v/>
      </c>
      <c r="Y1637" s="9" t="str">
        <f t="shared" si="232"/>
        <v/>
      </c>
      <c r="Z1637" s="9" t="str">
        <f t="shared" si="233"/>
        <v/>
      </c>
    </row>
    <row r="1638" spans="1:26" x14ac:dyDescent="0.25">
      <c r="A1638" s="24"/>
      <c r="B1638" s="135"/>
      <c r="C1638" s="136"/>
      <c r="D1638" s="137"/>
      <c r="E1638" s="138"/>
      <c r="F1638" s="139"/>
      <c r="G1638" s="140"/>
      <c r="H1638" s="141"/>
      <c r="I1638" s="118"/>
      <c r="J1638" s="150" t="str">
        <f t="shared" si="225"/>
        <v/>
      </c>
      <c r="K1638" s="24"/>
      <c r="M1638" s="11" t="b">
        <f t="shared" si="226"/>
        <v>0</v>
      </c>
      <c r="N1638" s="9" t="str">
        <f t="shared" si="227"/>
        <v/>
      </c>
      <c r="O1638" s="9" t="str">
        <f t="shared" si="228"/>
        <v/>
      </c>
      <c r="P1638" s="9" t="str">
        <f t="shared" si="229"/>
        <v/>
      </c>
      <c r="R1638" s="9">
        <v>1630</v>
      </c>
      <c r="T1638" s="9" t="str">
        <f t="shared" si="230"/>
        <v/>
      </c>
      <c r="V1638" s="9" t="str">
        <f t="shared" si="231"/>
        <v/>
      </c>
      <c r="X1638" s="9" t="str">
        <f>IF(COUNTIF('Required Materials'!$BE$4:$CH$43, $B1638)&gt;0, $B1638, "")</f>
        <v/>
      </c>
      <c r="Y1638" s="9" t="str">
        <f t="shared" si="232"/>
        <v/>
      </c>
      <c r="Z1638" s="9" t="str">
        <f t="shared" si="233"/>
        <v/>
      </c>
    </row>
    <row r="1639" spans="1:26" x14ac:dyDescent="0.25">
      <c r="A1639" s="24"/>
      <c r="B1639" s="135"/>
      <c r="C1639" s="136"/>
      <c r="D1639" s="137"/>
      <c r="E1639" s="138"/>
      <c r="F1639" s="139"/>
      <c r="G1639" s="140"/>
      <c r="H1639" s="141"/>
      <c r="I1639" s="118"/>
      <c r="J1639" s="150" t="str">
        <f t="shared" si="225"/>
        <v/>
      </c>
      <c r="K1639" s="24"/>
      <c r="M1639" s="11" t="b">
        <f t="shared" si="226"/>
        <v>0</v>
      </c>
      <c r="N1639" s="9" t="str">
        <f t="shared" si="227"/>
        <v/>
      </c>
      <c r="O1639" s="9" t="str">
        <f t="shared" si="228"/>
        <v/>
      </c>
      <c r="P1639" s="9" t="str">
        <f t="shared" si="229"/>
        <v/>
      </c>
      <c r="R1639" s="9">
        <v>1631</v>
      </c>
      <c r="T1639" s="9" t="str">
        <f t="shared" si="230"/>
        <v/>
      </c>
      <c r="V1639" s="9" t="str">
        <f t="shared" si="231"/>
        <v/>
      </c>
      <c r="X1639" s="9" t="str">
        <f>IF(COUNTIF('Required Materials'!$BE$4:$CH$43, $B1639)&gt;0, $B1639, "")</f>
        <v/>
      </c>
      <c r="Y1639" s="9" t="str">
        <f t="shared" si="232"/>
        <v/>
      </c>
      <c r="Z1639" s="9" t="str">
        <f t="shared" si="233"/>
        <v/>
      </c>
    </row>
    <row r="1640" spans="1:26" x14ac:dyDescent="0.25">
      <c r="A1640" s="24"/>
      <c r="B1640" s="135"/>
      <c r="C1640" s="136"/>
      <c r="D1640" s="137"/>
      <c r="E1640" s="138"/>
      <c r="F1640" s="139"/>
      <c r="G1640" s="140"/>
      <c r="H1640" s="141"/>
      <c r="I1640" s="118"/>
      <c r="J1640" s="150" t="str">
        <f t="shared" si="225"/>
        <v/>
      </c>
      <c r="K1640" s="24"/>
      <c r="M1640" s="11" t="b">
        <f t="shared" si="226"/>
        <v>0</v>
      </c>
      <c r="N1640" s="9" t="str">
        <f t="shared" si="227"/>
        <v/>
      </c>
      <c r="O1640" s="9" t="str">
        <f t="shared" si="228"/>
        <v/>
      </c>
      <c r="P1640" s="9" t="str">
        <f t="shared" si="229"/>
        <v/>
      </c>
      <c r="R1640" s="9">
        <v>1632</v>
      </c>
      <c r="T1640" s="9" t="str">
        <f t="shared" si="230"/>
        <v/>
      </c>
      <c r="V1640" s="9" t="str">
        <f t="shared" si="231"/>
        <v/>
      </c>
      <c r="X1640" s="9" t="str">
        <f>IF(COUNTIF('Required Materials'!$BE$4:$CH$43, $B1640)&gt;0, $B1640, "")</f>
        <v/>
      </c>
      <c r="Y1640" s="9" t="str">
        <f t="shared" si="232"/>
        <v/>
      </c>
      <c r="Z1640" s="9" t="str">
        <f t="shared" si="233"/>
        <v/>
      </c>
    </row>
    <row r="1641" spans="1:26" x14ac:dyDescent="0.25">
      <c r="A1641" s="24"/>
      <c r="B1641" s="135"/>
      <c r="C1641" s="136"/>
      <c r="D1641" s="137"/>
      <c r="E1641" s="138"/>
      <c r="F1641" s="139"/>
      <c r="G1641" s="140"/>
      <c r="H1641" s="141"/>
      <c r="I1641" s="118"/>
      <c r="J1641" s="150" t="str">
        <f t="shared" si="225"/>
        <v/>
      </c>
      <c r="K1641" s="24"/>
      <c r="M1641" s="11" t="b">
        <f t="shared" si="226"/>
        <v>0</v>
      </c>
      <c r="N1641" s="9" t="str">
        <f t="shared" si="227"/>
        <v/>
      </c>
      <c r="O1641" s="9" t="str">
        <f t="shared" si="228"/>
        <v/>
      </c>
      <c r="P1641" s="9" t="str">
        <f t="shared" si="229"/>
        <v/>
      </c>
      <c r="R1641" s="9">
        <v>1633</v>
      </c>
      <c r="T1641" s="9" t="str">
        <f t="shared" si="230"/>
        <v/>
      </c>
      <c r="V1641" s="9" t="str">
        <f t="shared" si="231"/>
        <v/>
      </c>
      <c r="X1641" s="9" t="str">
        <f>IF(COUNTIF('Required Materials'!$BE$4:$CH$43, $B1641)&gt;0, $B1641, "")</f>
        <v/>
      </c>
      <c r="Y1641" s="9" t="str">
        <f t="shared" si="232"/>
        <v/>
      </c>
      <c r="Z1641" s="9" t="str">
        <f t="shared" si="233"/>
        <v/>
      </c>
    </row>
    <row r="1642" spans="1:26" x14ac:dyDescent="0.25">
      <c r="A1642" s="24"/>
      <c r="B1642" s="135"/>
      <c r="C1642" s="136"/>
      <c r="D1642" s="137"/>
      <c r="E1642" s="138"/>
      <c r="F1642" s="139"/>
      <c r="G1642" s="140"/>
      <c r="H1642" s="141"/>
      <c r="I1642" s="118"/>
      <c r="J1642" s="150" t="str">
        <f t="shared" si="225"/>
        <v/>
      </c>
      <c r="K1642" s="24"/>
      <c r="M1642" s="11" t="b">
        <f t="shared" si="226"/>
        <v>0</v>
      </c>
      <c r="N1642" s="9" t="str">
        <f t="shared" si="227"/>
        <v/>
      </c>
      <c r="O1642" s="9" t="str">
        <f t="shared" si="228"/>
        <v/>
      </c>
      <c r="P1642" s="9" t="str">
        <f t="shared" si="229"/>
        <v/>
      </c>
      <c r="R1642" s="9">
        <v>1634</v>
      </c>
      <c r="T1642" s="9" t="str">
        <f t="shared" si="230"/>
        <v/>
      </c>
      <c r="V1642" s="9" t="str">
        <f t="shared" si="231"/>
        <v/>
      </c>
      <c r="X1642" s="9" t="str">
        <f>IF(COUNTIF('Required Materials'!$BE$4:$CH$43, $B1642)&gt;0, $B1642, "")</f>
        <v/>
      </c>
      <c r="Y1642" s="9" t="str">
        <f t="shared" si="232"/>
        <v/>
      </c>
      <c r="Z1642" s="9" t="str">
        <f t="shared" si="233"/>
        <v/>
      </c>
    </row>
    <row r="1643" spans="1:26" x14ac:dyDescent="0.25">
      <c r="A1643" s="24"/>
      <c r="B1643" s="135"/>
      <c r="C1643" s="136"/>
      <c r="D1643" s="137"/>
      <c r="E1643" s="138"/>
      <c r="F1643" s="139"/>
      <c r="G1643" s="140"/>
      <c r="H1643" s="141"/>
      <c r="I1643" s="118"/>
      <c r="J1643" s="150" t="str">
        <f t="shared" si="225"/>
        <v/>
      </c>
      <c r="K1643" s="24"/>
      <c r="M1643" s="11" t="b">
        <f t="shared" si="226"/>
        <v>0</v>
      </c>
      <c r="N1643" s="9" t="str">
        <f t="shared" si="227"/>
        <v/>
      </c>
      <c r="O1643" s="9" t="str">
        <f t="shared" si="228"/>
        <v/>
      </c>
      <c r="P1643" s="9" t="str">
        <f t="shared" si="229"/>
        <v/>
      </c>
      <c r="R1643" s="9">
        <v>1635</v>
      </c>
      <c r="T1643" s="9" t="str">
        <f t="shared" si="230"/>
        <v/>
      </c>
      <c r="V1643" s="9" t="str">
        <f t="shared" si="231"/>
        <v/>
      </c>
      <c r="X1643" s="9" t="str">
        <f>IF(COUNTIF('Required Materials'!$BE$4:$CH$43, $B1643)&gt;0, $B1643, "")</f>
        <v/>
      </c>
      <c r="Y1643" s="9" t="str">
        <f t="shared" si="232"/>
        <v/>
      </c>
      <c r="Z1643" s="9" t="str">
        <f t="shared" si="233"/>
        <v/>
      </c>
    </row>
    <row r="1644" spans="1:26" x14ac:dyDescent="0.25">
      <c r="A1644" s="24"/>
      <c r="B1644" s="135"/>
      <c r="C1644" s="136"/>
      <c r="D1644" s="137"/>
      <c r="E1644" s="138"/>
      <c r="F1644" s="139"/>
      <c r="G1644" s="140"/>
      <c r="H1644" s="141"/>
      <c r="I1644" s="118"/>
      <c r="J1644" s="150" t="str">
        <f t="shared" si="225"/>
        <v/>
      </c>
      <c r="K1644" s="24"/>
      <c r="M1644" s="11" t="b">
        <f t="shared" si="226"/>
        <v>0</v>
      </c>
      <c r="N1644" s="9" t="str">
        <f t="shared" si="227"/>
        <v/>
      </c>
      <c r="O1644" s="9" t="str">
        <f t="shared" si="228"/>
        <v/>
      </c>
      <c r="P1644" s="9" t="str">
        <f t="shared" si="229"/>
        <v/>
      </c>
      <c r="R1644" s="9">
        <v>1636</v>
      </c>
      <c r="T1644" s="9" t="str">
        <f t="shared" si="230"/>
        <v/>
      </c>
      <c r="V1644" s="9" t="str">
        <f t="shared" si="231"/>
        <v/>
      </c>
      <c r="X1644" s="9" t="str">
        <f>IF(COUNTIF('Required Materials'!$BE$4:$CH$43, $B1644)&gt;0, $B1644, "")</f>
        <v/>
      </c>
      <c r="Y1644" s="9" t="str">
        <f t="shared" si="232"/>
        <v/>
      </c>
      <c r="Z1644" s="9" t="str">
        <f t="shared" si="233"/>
        <v/>
      </c>
    </row>
    <row r="1645" spans="1:26" x14ac:dyDescent="0.25">
      <c r="A1645" s="24"/>
      <c r="B1645" s="135"/>
      <c r="C1645" s="136"/>
      <c r="D1645" s="137"/>
      <c r="E1645" s="138"/>
      <c r="F1645" s="139"/>
      <c r="G1645" s="140"/>
      <c r="H1645" s="141"/>
      <c r="I1645" s="118"/>
      <c r="J1645" s="150" t="str">
        <f t="shared" si="225"/>
        <v/>
      </c>
      <c r="K1645" s="24"/>
      <c r="M1645" s="11" t="b">
        <f t="shared" si="226"/>
        <v>0</v>
      </c>
      <c r="N1645" s="9" t="str">
        <f t="shared" si="227"/>
        <v/>
      </c>
      <c r="O1645" s="9" t="str">
        <f t="shared" si="228"/>
        <v/>
      </c>
      <c r="P1645" s="9" t="str">
        <f t="shared" si="229"/>
        <v/>
      </c>
      <c r="R1645" s="9">
        <v>1637</v>
      </c>
      <c r="T1645" s="9" t="str">
        <f t="shared" si="230"/>
        <v/>
      </c>
      <c r="V1645" s="9" t="str">
        <f t="shared" si="231"/>
        <v/>
      </c>
      <c r="X1645" s="9" t="str">
        <f>IF(COUNTIF('Required Materials'!$BE$4:$CH$43, $B1645)&gt;0, $B1645, "")</f>
        <v/>
      </c>
      <c r="Y1645" s="9" t="str">
        <f t="shared" si="232"/>
        <v/>
      </c>
      <c r="Z1645" s="9" t="str">
        <f t="shared" si="233"/>
        <v/>
      </c>
    </row>
    <row r="1646" spans="1:26" x14ac:dyDescent="0.25">
      <c r="A1646" s="24"/>
      <c r="B1646" s="135"/>
      <c r="C1646" s="136"/>
      <c r="D1646" s="137"/>
      <c r="E1646" s="138"/>
      <c r="F1646" s="139"/>
      <c r="G1646" s="140"/>
      <c r="H1646" s="141"/>
      <c r="I1646" s="118"/>
      <c r="J1646" s="150" t="str">
        <f t="shared" si="225"/>
        <v/>
      </c>
      <c r="K1646" s="24"/>
      <c r="M1646" s="11" t="b">
        <f t="shared" si="226"/>
        <v>0</v>
      </c>
      <c r="N1646" s="9" t="str">
        <f t="shared" si="227"/>
        <v/>
      </c>
      <c r="O1646" s="9" t="str">
        <f t="shared" si="228"/>
        <v/>
      </c>
      <c r="P1646" s="9" t="str">
        <f t="shared" si="229"/>
        <v/>
      </c>
      <c r="R1646" s="9">
        <v>1638</v>
      </c>
      <c r="T1646" s="9" t="str">
        <f t="shared" si="230"/>
        <v/>
      </c>
      <c r="V1646" s="9" t="str">
        <f t="shared" si="231"/>
        <v/>
      </c>
      <c r="X1646" s="9" t="str">
        <f>IF(COUNTIF('Required Materials'!$BE$4:$CH$43, $B1646)&gt;0, $B1646, "")</f>
        <v/>
      </c>
      <c r="Y1646" s="9" t="str">
        <f t="shared" si="232"/>
        <v/>
      </c>
      <c r="Z1646" s="9" t="str">
        <f t="shared" si="233"/>
        <v/>
      </c>
    </row>
    <row r="1647" spans="1:26" x14ac:dyDescent="0.25">
      <c r="A1647" s="24"/>
      <c r="B1647" s="135"/>
      <c r="C1647" s="136"/>
      <c r="D1647" s="137"/>
      <c r="E1647" s="138"/>
      <c r="F1647" s="139"/>
      <c r="G1647" s="140"/>
      <c r="H1647" s="141"/>
      <c r="I1647" s="118"/>
      <c r="J1647" s="150" t="str">
        <f t="shared" si="225"/>
        <v/>
      </c>
      <c r="K1647" s="24"/>
      <c r="M1647" s="11" t="b">
        <f t="shared" si="226"/>
        <v>0</v>
      </c>
      <c r="N1647" s="9" t="str">
        <f t="shared" si="227"/>
        <v/>
      </c>
      <c r="O1647" s="9" t="str">
        <f t="shared" si="228"/>
        <v/>
      </c>
      <c r="P1647" s="9" t="str">
        <f t="shared" si="229"/>
        <v/>
      </c>
      <c r="R1647" s="9">
        <v>1639</v>
      </c>
      <c r="T1647" s="9" t="str">
        <f t="shared" si="230"/>
        <v/>
      </c>
      <c r="V1647" s="9" t="str">
        <f t="shared" si="231"/>
        <v/>
      </c>
      <c r="X1647" s="9" t="str">
        <f>IF(COUNTIF('Required Materials'!$BE$4:$CH$43, $B1647)&gt;0, $B1647, "")</f>
        <v/>
      </c>
      <c r="Y1647" s="9" t="str">
        <f t="shared" si="232"/>
        <v/>
      </c>
      <c r="Z1647" s="9" t="str">
        <f t="shared" si="233"/>
        <v/>
      </c>
    </row>
    <row r="1648" spans="1:26" x14ac:dyDescent="0.25">
      <c r="A1648" s="24"/>
      <c r="B1648" s="135"/>
      <c r="C1648" s="136"/>
      <c r="D1648" s="137"/>
      <c r="E1648" s="138"/>
      <c r="F1648" s="139"/>
      <c r="G1648" s="140"/>
      <c r="H1648" s="141"/>
      <c r="I1648" s="118"/>
      <c r="J1648" s="150" t="str">
        <f t="shared" si="225"/>
        <v/>
      </c>
      <c r="K1648" s="24"/>
      <c r="M1648" s="11" t="b">
        <f t="shared" si="226"/>
        <v>0</v>
      </c>
      <c r="N1648" s="9" t="str">
        <f t="shared" si="227"/>
        <v/>
      </c>
      <c r="O1648" s="9" t="str">
        <f t="shared" si="228"/>
        <v/>
      </c>
      <c r="P1648" s="9" t="str">
        <f t="shared" si="229"/>
        <v/>
      </c>
      <c r="R1648" s="9">
        <v>1640</v>
      </c>
      <c r="T1648" s="9" t="str">
        <f t="shared" si="230"/>
        <v/>
      </c>
      <c r="V1648" s="9" t="str">
        <f t="shared" si="231"/>
        <v/>
      </c>
      <c r="X1648" s="9" t="str">
        <f>IF(COUNTIF('Required Materials'!$BE$4:$CH$43, $B1648)&gt;0, $B1648, "")</f>
        <v/>
      </c>
      <c r="Y1648" s="9" t="str">
        <f t="shared" si="232"/>
        <v/>
      </c>
      <c r="Z1648" s="9" t="str">
        <f t="shared" si="233"/>
        <v/>
      </c>
    </row>
    <row r="1649" spans="1:26" x14ac:dyDescent="0.25">
      <c r="A1649" s="24"/>
      <c r="B1649" s="135"/>
      <c r="C1649" s="136"/>
      <c r="D1649" s="137"/>
      <c r="E1649" s="138"/>
      <c r="F1649" s="139"/>
      <c r="G1649" s="140"/>
      <c r="H1649" s="141"/>
      <c r="I1649" s="118"/>
      <c r="J1649" s="150" t="str">
        <f t="shared" si="225"/>
        <v/>
      </c>
      <c r="K1649" s="24"/>
      <c r="M1649" s="11" t="b">
        <f t="shared" si="226"/>
        <v>0</v>
      </c>
      <c r="N1649" s="9" t="str">
        <f t="shared" si="227"/>
        <v/>
      </c>
      <c r="O1649" s="9" t="str">
        <f t="shared" si="228"/>
        <v/>
      </c>
      <c r="P1649" s="9" t="str">
        <f t="shared" si="229"/>
        <v/>
      </c>
      <c r="R1649" s="9">
        <v>1641</v>
      </c>
      <c r="T1649" s="9" t="str">
        <f t="shared" si="230"/>
        <v/>
      </c>
      <c r="V1649" s="9" t="str">
        <f t="shared" si="231"/>
        <v/>
      </c>
      <c r="X1649" s="9" t="str">
        <f>IF(COUNTIF('Required Materials'!$BE$4:$CH$43, $B1649)&gt;0, $B1649, "")</f>
        <v/>
      </c>
      <c r="Y1649" s="9" t="str">
        <f t="shared" si="232"/>
        <v/>
      </c>
      <c r="Z1649" s="9" t="str">
        <f t="shared" si="233"/>
        <v/>
      </c>
    </row>
    <row r="1650" spans="1:26" x14ac:dyDescent="0.25">
      <c r="A1650" s="24"/>
      <c r="B1650" s="135"/>
      <c r="C1650" s="136"/>
      <c r="D1650" s="137"/>
      <c r="E1650" s="138"/>
      <c r="F1650" s="139"/>
      <c r="G1650" s="140"/>
      <c r="H1650" s="141"/>
      <c r="I1650" s="118"/>
      <c r="J1650" s="150" t="str">
        <f t="shared" si="225"/>
        <v/>
      </c>
      <c r="K1650" s="24"/>
      <c r="M1650" s="11" t="b">
        <f t="shared" si="226"/>
        <v>0</v>
      </c>
      <c r="N1650" s="9" t="str">
        <f t="shared" si="227"/>
        <v/>
      </c>
      <c r="O1650" s="9" t="str">
        <f t="shared" si="228"/>
        <v/>
      </c>
      <c r="P1650" s="9" t="str">
        <f t="shared" si="229"/>
        <v/>
      </c>
      <c r="R1650" s="9">
        <v>1642</v>
      </c>
      <c r="T1650" s="9" t="str">
        <f t="shared" si="230"/>
        <v/>
      </c>
      <c r="V1650" s="9" t="str">
        <f t="shared" si="231"/>
        <v/>
      </c>
      <c r="X1650" s="9" t="str">
        <f>IF(COUNTIF('Required Materials'!$BE$4:$CH$43, $B1650)&gt;0, $B1650, "")</f>
        <v/>
      </c>
      <c r="Y1650" s="9" t="str">
        <f t="shared" si="232"/>
        <v/>
      </c>
      <c r="Z1650" s="9" t="str">
        <f t="shared" si="233"/>
        <v/>
      </c>
    </row>
    <row r="1651" spans="1:26" x14ac:dyDescent="0.25">
      <c r="A1651" s="24"/>
      <c r="B1651" s="135"/>
      <c r="C1651" s="136"/>
      <c r="D1651" s="137"/>
      <c r="E1651" s="138"/>
      <c r="F1651" s="139"/>
      <c r="G1651" s="140"/>
      <c r="H1651" s="141"/>
      <c r="I1651" s="118"/>
      <c r="J1651" s="150" t="str">
        <f t="shared" si="225"/>
        <v/>
      </c>
      <c r="K1651" s="24"/>
      <c r="M1651" s="11" t="b">
        <f t="shared" si="226"/>
        <v>0</v>
      </c>
      <c r="N1651" s="9" t="str">
        <f t="shared" si="227"/>
        <v/>
      </c>
      <c r="O1651" s="9" t="str">
        <f t="shared" si="228"/>
        <v/>
      </c>
      <c r="P1651" s="9" t="str">
        <f t="shared" si="229"/>
        <v/>
      </c>
      <c r="R1651" s="9">
        <v>1643</v>
      </c>
      <c r="T1651" s="9" t="str">
        <f t="shared" si="230"/>
        <v/>
      </c>
      <c r="V1651" s="9" t="str">
        <f t="shared" si="231"/>
        <v/>
      </c>
      <c r="X1651" s="9" t="str">
        <f>IF(COUNTIF('Required Materials'!$BE$4:$CH$43, $B1651)&gt;0, $B1651, "")</f>
        <v/>
      </c>
      <c r="Y1651" s="9" t="str">
        <f t="shared" si="232"/>
        <v/>
      </c>
      <c r="Z1651" s="9" t="str">
        <f t="shared" si="233"/>
        <v/>
      </c>
    </row>
    <row r="1652" spans="1:26" x14ac:dyDescent="0.25">
      <c r="A1652" s="24"/>
      <c r="B1652" s="135"/>
      <c r="C1652" s="136"/>
      <c r="D1652" s="137"/>
      <c r="E1652" s="138"/>
      <c r="F1652" s="139"/>
      <c r="G1652" s="140"/>
      <c r="H1652" s="141"/>
      <c r="I1652" s="118"/>
      <c r="J1652" s="150" t="str">
        <f t="shared" si="225"/>
        <v/>
      </c>
      <c r="K1652" s="24"/>
      <c r="M1652" s="11" t="b">
        <f t="shared" si="226"/>
        <v>0</v>
      </c>
      <c r="N1652" s="9" t="str">
        <f t="shared" si="227"/>
        <v/>
      </c>
      <c r="O1652" s="9" t="str">
        <f t="shared" si="228"/>
        <v/>
      </c>
      <c r="P1652" s="9" t="str">
        <f t="shared" si="229"/>
        <v/>
      </c>
      <c r="R1652" s="9">
        <v>1644</v>
      </c>
      <c r="T1652" s="9" t="str">
        <f t="shared" si="230"/>
        <v/>
      </c>
      <c r="V1652" s="9" t="str">
        <f t="shared" si="231"/>
        <v/>
      </c>
      <c r="X1652" s="9" t="str">
        <f>IF(COUNTIF('Required Materials'!$BE$4:$CH$43, $B1652)&gt;0, $B1652, "")</f>
        <v/>
      </c>
      <c r="Y1652" s="9" t="str">
        <f t="shared" si="232"/>
        <v/>
      </c>
      <c r="Z1652" s="9" t="str">
        <f t="shared" si="233"/>
        <v/>
      </c>
    </row>
    <row r="1653" spans="1:26" x14ac:dyDescent="0.25">
      <c r="A1653" s="24"/>
      <c r="B1653" s="135"/>
      <c r="C1653" s="136"/>
      <c r="D1653" s="137"/>
      <c r="E1653" s="138"/>
      <c r="F1653" s="139"/>
      <c r="G1653" s="140"/>
      <c r="H1653" s="141"/>
      <c r="I1653" s="118"/>
      <c r="J1653" s="150" t="str">
        <f t="shared" si="225"/>
        <v/>
      </c>
      <c r="K1653" s="24"/>
      <c r="M1653" s="11" t="b">
        <f t="shared" si="226"/>
        <v>0</v>
      </c>
      <c r="N1653" s="9" t="str">
        <f t="shared" si="227"/>
        <v/>
      </c>
      <c r="O1653" s="9" t="str">
        <f t="shared" si="228"/>
        <v/>
      </c>
      <c r="P1653" s="9" t="str">
        <f t="shared" si="229"/>
        <v/>
      </c>
      <c r="R1653" s="9">
        <v>1645</v>
      </c>
      <c r="T1653" s="9" t="str">
        <f t="shared" si="230"/>
        <v/>
      </c>
      <c r="V1653" s="9" t="str">
        <f t="shared" si="231"/>
        <v/>
      </c>
      <c r="X1653" s="9" t="str">
        <f>IF(COUNTIF('Required Materials'!$BE$4:$CH$43, $B1653)&gt;0, $B1653, "")</f>
        <v/>
      </c>
      <c r="Y1653" s="9" t="str">
        <f t="shared" si="232"/>
        <v/>
      </c>
      <c r="Z1653" s="9" t="str">
        <f t="shared" si="233"/>
        <v/>
      </c>
    </row>
    <row r="1654" spans="1:26" x14ac:dyDescent="0.25">
      <c r="A1654" s="24"/>
      <c r="B1654" s="135"/>
      <c r="C1654" s="136"/>
      <c r="D1654" s="137"/>
      <c r="E1654" s="138"/>
      <c r="F1654" s="139"/>
      <c r="G1654" s="140"/>
      <c r="H1654" s="141"/>
      <c r="I1654" s="118"/>
      <c r="J1654" s="150" t="str">
        <f t="shared" si="225"/>
        <v/>
      </c>
      <c r="K1654" s="24"/>
      <c r="M1654" s="11" t="b">
        <f t="shared" si="226"/>
        <v>0</v>
      </c>
      <c r="N1654" s="9" t="str">
        <f t="shared" si="227"/>
        <v/>
      </c>
      <c r="O1654" s="9" t="str">
        <f t="shared" si="228"/>
        <v/>
      </c>
      <c r="P1654" s="9" t="str">
        <f t="shared" si="229"/>
        <v/>
      </c>
      <c r="R1654" s="9">
        <v>1646</v>
      </c>
      <c r="T1654" s="9" t="str">
        <f t="shared" si="230"/>
        <v/>
      </c>
      <c r="V1654" s="9" t="str">
        <f t="shared" si="231"/>
        <v/>
      </c>
      <c r="X1654" s="9" t="str">
        <f>IF(COUNTIF('Required Materials'!$BE$4:$CH$43, $B1654)&gt;0, $B1654, "")</f>
        <v/>
      </c>
      <c r="Y1654" s="9" t="str">
        <f t="shared" si="232"/>
        <v/>
      </c>
      <c r="Z1654" s="9" t="str">
        <f t="shared" si="233"/>
        <v/>
      </c>
    </row>
    <row r="1655" spans="1:26" x14ac:dyDescent="0.25">
      <c r="A1655" s="24"/>
      <c r="B1655" s="135"/>
      <c r="C1655" s="136"/>
      <c r="D1655" s="137"/>
      <c r="E1655" s="138"/>
      <c r="F1655" s="139"/>
      <c r="G1655" s="140"/>
      <c r="H1655" s="141"/>
      <c r="I1655" s="118"/>
      <c r="J1655" s="150" t="str">
        <f t="shared" si="225"/>
        <v/>
      </c>
      <c r="K1655" s="24"/>
      <c r="M1655" s="11" t="b">
        <f t="shared" si="226"/>
        <v>0</v>
      </c>
      <c r="N1655" s="9" t="str">
        <f t="shared" si="227"/>
        <v/>
      </c>
      <c r="O1655" s="9" t="str">
        <f t="shared" si="228"/>
        <v/>
      </c>
      <c r="P1655" s="9" t="str">
        <f t="shared" si="229"/>
        <v/>
      </c>
      <c r="R1655" s="9">
        <v>1647</v>
      </c>
      <c r="T1655" s="9" t="str">
        <f t="shared" si="230"/>
        <v/>
      </c>
      <c r="V1655" s="9" t="str">
        <f t="shared" si="231"/>
        <v/>
      </c>
      <c r="X1655" s="9" t="str">
        <f>IF(COUNTIF('Required Materials'!$BE$4:$CH$43, $B1655)&gt;0, $B1655, "")</f>
        <v/>
      </c>
      <c r="Y1655" s="9" t="str">
        <f t="shared" si="232"/>
        <v/>
      </c>
      <c r="Z1655" s="9" t="str">
        <f t="shared" si="233"/>
        <v/>
      </c>
    </row>
    <row r="1656" spans="1:26" x14ac:dyDescent="0.25">
      <c r="A1656" s="24"/>
      <c r="B1656" s="135"/>
      <c r="C1656" s="136"/>
      <c r="D1656" s="137"/>
      <c r="E1656" s="138"/>
      <c r="F1656" s="139"/>
      <c r="G1656" s="140"/>
      <c r="H1656" s="141"/>
      <c r="I1656" s="118"/>
      <c r="J1656" s="150" t="str">
        <f t="shared" si="225"/>
        <v/>
      </c>
      <c r="K1656" s="24"/>
      <c r="M1656" s="11" t="b">
        <f t="shared" si="226"/>
        <v>0</v>
      </c>
      <c r="N1656" s="9" t="str">
        <f t="shared" si="227"/>
        <v/>
      </c>
      <c r="O1656" s="9" t="str">
        <f t="shared" si="228"/>
        <v/>
      </c>
      <c r="P1656" s="9" t="str">
        <f t="shared" si="229"/>
        <v/>
      </c>
      <c r="R1656" s="9">
        <v>1648</v>
      </c>
      <c r="T1656" s="9" t="str">
        <f t="shared" si="230"/>
        <v/>
      </c>
      <c r="V1656" s="9" t="str">
        <f t="shared" si="231"/>
        <v/>
      </c>
      <c r="X1656" s="9" t="str">
        <f>IF(COUNTIF('Required Materials'!$BE$4:$CH$43, $B1656)&gt;0, $B1656, "")</f>
        <v/>
      </c>
      <c r="Y1656" s="9" t="str">
        <f t="shared" si="232"/>
        <v/>
      </c>
      <c r="Z1656" s="9" t="str">
        <f t="shared" si="233"/>
        <v/>
      </c>
    </row>
    <row r="1657" spans="1:26" x14ac:dyDescent="0.25">
      <c r="A1657" s="24"/>
      <c r="B1657" s="135"/>
      <c r="C1657" s="136"/>
      <c r="D1657" s="137"/>
      <c r="E1657" s="138"/>
      <c r="F1657" s="139"/>
      <c r="G1657" s="140"/>
      <c r="H1657" s="141"/>
      <c r="I1657" s="118"/>
      <c r="J1657" s="150" t="str">
        <f t="shared" si="225"/>
        <v/>
      </c>
      <c r="K1657" s="24"/>
      <c r="M1657" s="11" t="b">
        <f t="shared" si="226"/>
        <v>0</v>
      </c>
      <c r="N1657" s="9" t="str">
        <f t="shared" si="227"/>
        <v/>
      </c>
      <c r="O1657" s="9" t="str">
        <f t="shared" si="228"/>
        <v/>
      </c>
      <c r="P1657" s="9" t="str">
        <f t="shared" si="229"/>
        <v/>
      </c>
      <c r="R1657" s="9">
        <v>1649</v>
      </c>
      <c r="T1657" s="9" t="str">
        <f t="shared" si="230"/>
        <v/>
      </c>
      <c r="V1657" s="9" t="str">
        <f t="shared" si="231"/>
        <v/>
      </c>
      <c r="X1657" s="9" t="str">
        <f>IF(COUNTIF('Required Materials'!$BE$4:$CH$43, $B1657)&gt;0, $B1657, "")</f>
        <v/>
      </c>
      <c r="Y1657" s="9" t="str">
        <f t="shared" si="232"/>
        <v/>
      </c>
      <c r="Z1657" s="9" t="str">
        <f t="shared" si="233"/>
        <v/>
      </c>
    </row>
    <row r="1658" spans="1:26" x14ac:dyDescent="0.25">
      <c r="A1658" s="24"/>
      <c r="B1658" s="135"/>
      <c r="C1658" s="136"/>
      <c r="D1658" s="137"/>
      <c r="E1658" s="138"/>
      <c r="F1658" s="139"/>
      <c r="G1658" s="140"/>
      <c r="H1658" s="141"/>
      <c r="I1658" s="118"/>
      <c r="J1658" s="150" t="str">
        <f t="shared" si="225"/>
        <v/>
      </c>
      <c r="K1658" s="24"/>
      <c r="M1658" s="11" t="b">
        <f t="shared" si="226"/>
        <v>0</v>
      </c>
      <c r="N1658" s="9" t="str">
        <f t="shared" si="227"/>
        <v/>
      </c>
      <c r="O1658" s="9" t="str">
        <f t="shared" si="228"/>
        <v/>
      </c>
      <c r="P1658" s="9" t="str">
        <f t="shared" si="229"/>
        <v/>
      </c>
      <c r="R1658" s="9">
        <v>1650</v>
      </c>
      <c r="T1658" s="9" t="str">
        <f t="shared" si="230"/>
        <v/>
      </c>
      <c r="V1658" s="9" t="str">
        <f t="shared" si="231"/>
        <v/>
      </c>
      <c r="X1658" s="9" t="str">
        <f>IF(COUNTIF('Required Materials'!$BE$4:$CH$43, $B1658)&gt;0, $B1658, "")</f>
        <v/>
      </c>
      <c r="Y1658" s="9" t="str">
        <f t="shared" si="232"/>
        <v/>
      </c>
      <c r="Z1658" s="9" t="str">
        <f t="shared" si="233"/>
        <v/>
      </c>
    </row>
    <row r="1659" spans="1:26" x14ac:dyDescent="0.25">
      <c r="A1659" s="24"/>
      <c r="B1659" s="135"/>
      <c r="C1659" s="136"/>
      <c r="D1659" s="137"/>
      <c r="E1659" s="138"/>
      <c r="F1659" s="139"/>
      <c r="G1659" s="140"/>
      <c r="H1659" s="141"/>
      <c r="I1659" s="118"/>
      <c r="J1659" s="150" t="str">
        <f t="shared" si="225"/>
        <v/>
      </c>
      <c r="K1659" s="24"/>
      <c r="M1659" s="11" t="b">
        <f t="shared" si="226"/>
        <v>0</v>
      </c>
      <c r="N1659" s="9" t="str">
        <f t="shared" si="227"/>
        <v/>
      </c>
      <c r="O1659" s="9" t="str">
        <f t="shared" si="228"/>
        <v/>
      </c>
      <c r="P1659" s="9" t="str">
        <f t="shared" si="229"/>
        <v/>
      </c>
      <c r="R1659" s="9">
        <v>1651</v>
      </c>
      <c r="T1659" s="9" t="str">
        <f t="shared" si="230"/>
        <v/>
      </c>
      <c r="V1659" s="9" t="str">
        <f t="shared" si="231"/>
        <v/>
      </c>
      <c r="X1659" s="9" t="str">
        <f>IF(COUNTIF('Required Materials'!$BE$4:$CH$43, $B1659)&gt;0, $B1659, "")</f>
        <v/>
      </c>
      <c r="Y1659" s="9" t="str">
        <f t="shared" si="232"/>
        <v/>
      </c>
      <c r="Z1659" s="9" t="str">
        <f t="shared" si="233"/>
        <v/>
      </c>
    </row>
    <row r="1660" spans="1:26" x14ac:dyDescent="0.25">
      <c r="A1660" s="24"/>
      <c r="B1660" s="135"/>
      <c r="C1660" s="136"/>
      <c r="D1660" s="137"/>
      <c r="E1660" s="138"/>
      <c r="F1660" s="139"/>
      <c r="G1660" s="140"/>
      <c r="H1660" s="141"/>
      <c r="I1660" s="118"/>
      <c r="J1660" s="150" t="str">
        <f t="shared" si="225"/>
        <v/>
      </c>
      <c r="K1660" s="24"/>
      <c r="M1660" s="11" t="b">
        <f t="shared" si="226"/>
        <v>0</v>
      </c>
      <c r="N1660" s="9" t="str">
        <f t="shared" si="227"/>
        <v/>
      </c>
      <c r="O1660" s="9" t="str">
        <f t="shared" si="228"/>
        <v/>
      </c>
      <c r="P1660" s="9" t="str">
        <f t="shared" si="229"/>
        <v/>
      </c>
      <c r="R1660" s="9">
        <v>1652</v>
      </c>
      <c r="T1660" s="9" t="str">
        <f t="shared" si="230"/>
        <v/>
      </c>
      <c r="V1660" s="9" t="str">
        <f t="shared" si="231"/>
        <v/>
      </c>
      <c r="X1660" s="9" t="str">
        <f>IF(COUNTIF('Required Materials'!$BE$4:$CH$43, $B1660)&gt;0, $B1660, "")</f>
        <v/>
      </c>
      <c r="Y1660" s="9" t="str">
        <f t="shared" si="232"/>
        <v/>
      </c>
      <c r="Z1660" s="9" t="str">
        <f t="shared" si="233"/>
        <v/>
      </c>
    </row>
    <row r="1661" spans="1:26" x14ac:dyDescent="0.25">
      <c r="A1661" s="24"/>
      <c r="B1661" s="135"/>
      <c r="C1661" s="136"/>
      <c r="D1661" s="137"/>
      <c r="E1661" s="138"/>
      <c r="F1661" s="139"/>
      <c r="G1661" s="140"/>
      <c r="H1661" s="141"/>
      <c r="I1661" s="118"/>
      <c r="J1661" s="150" t="str">
        <f t="shared" si="225"/>
        <v/>
      </c>
      <c r="K1661" s="24"/>
      <c r="M1661" s="11" t="b">
        <f t="shared" si="226"/>
        <v>0</v>
      </c>
      <c r="N1661" s="9" t="str">
        <f t="shared" si="227"/>
        <v/>
      </c>
      <c r="O1661" s="9" t="str">
        <f t="shared" si="228"/>
        <v/>
      </c>
      <c r="P1661" s="9" t="str">
        <f t="shared" si="229"/>
        <v/>
      </c>
      <c r="R1661" s="9">
        <v>1653</v>
      </c>
      <c r="T1661" s="9" t="str">
        <f t="shared" si="230"/>
        <v/>
      </c>
      <c r="V1661" s="9" t="str">
        <f t="shared" si="231"/>
        <v/>
      </c>
      <c r="X1661" s="9" t="str">
        <f>IF(COUNTIF('Required Materials'!$BE$4:$CH$43, $B1661)&gt;0, $B1661, "")</f>
        <v/>
      </c>
      <c r="Y1661" s="9" t="str">
        <f t="shared" si="232"/>
        <v/>
      </c>
      <c r="Z1661" s="9" t="str">
        <f t="shared" si="233"/>
        <v/>
      </c>
    </row>
    <row r="1662" spans="1:26" x14ac:dyDescent="0.25">
      <c r="A1662" s="24"/>
      <c r="B1662" s="135"/>
      <c r="C1662" s="136"/>
      <c r="D1662" s="137"/>
      <c r="E1662" s="138"/>
      <c r="F1662" s="139"/>
      <c r="G1662" s="140"/>
      <c r="H1662" s="141"/>
      <c r="I1662" s="118"/>
      <c r="J1662" s="150" t="str">
        <f t="shared" si="225"/>
        <v/>
      </c>
      <c r="K1662" s="24"/>
      <c r="M1662" s="11" t="b">
        <f t="shared" si="226"/>
        <v>0</v>
      </c>
      <c r="N1662" s="9" t="str">
        <f t="shared" si="227"/>
        <v/>
      </c>
      <c r="O1662" s="9" t="str">
        <f t="shared" si="228"/>
        <v/>
      </c>
      <c r="P1662" s="9" t="str">
        <f t="shared" si="229"/>
        <v/>
      </c>
      <c r="R1662" s="9">
        <v>1654</v>
      </c>
      <c r="T1662" s="9" t="str">
        <f t="shared" si="230"/>
        <v/>
      </c>
      <c r="V1662" s="9" t="str">
        <f t="shared" si="231"/>
        <v/>
      </c>
      <c r="X1662" s="9" t="str">
        <f>IF(COUNTIF('Required Materials'!$BE$4:$CH$43, $B1662)&gt;0, $B1662, "")</f>
        <v/>
      </c>
      <c r="Y1662" s="9" t="str">
        <f t="shared" si="232"/>
        <v/>
      </c>
      <c r="Z1662" s="9" t="str">
        <f t="shared" si="233"/>
        <v/>
      </c>
    </row>
    <row r="1663" spans="1:26" x14ac:dyDescent="0.25">
      <c r="A1663" s="24"/>
      <c r="B1663" s="135"/>
      <c r="C1663" s="136"/>
      <c r="D1663" s="137"/>
      <c r="E1663" s="138"/>
      <c r="F1663" s="139"/>
      <c r="G1663" s="140"/>
      <c r="H1663" s="141"/>
      <c r="I1663" s="118"/>
      <c r="J1663" s="150" t="str">
        <f t="shared" si="225"/>
        <v/>
      </c>
      <c r="K1663" s="24"/>
      <c r="M1663" s="11" t="b">
        <f t="shared" si="226"/>
        <v>0</v>
      </c>
      <c r="N1663" s="9" t="str">
        <f t="shared" si="227"/>
        <v/>
      </c>
      <c r="O1663" s="9" t="str">
        <f t="shared" si="228"/>
        <v/>
      </c>
      <c r="P1663" s="9" t="str">
        <f t="shared" si="229"/>
        <v/>
      </c>
      <c r="R1663" s="9">
        <v>1655</v>
      </c>
      <c r="T1663" s="9" t="str">
        <f t="shared" si="230"/>
        <v/>
      </c>
      <c r="V1663" s="9" t="str">
        <f t="shared" si="231"/>
        <v/>
      </c>
      <c r="X1663" s="9" t="str">
        <f>IF(COUNTIF('Required Materials'!$BE$4:$CH$43, $B1663)&gt;0, $B1663, "")</f>
        <v/>
      </c>
      <c r="Y1663" s="9" t="str">
        <f t="shared" si="232"/>
        <v/>
      </c>
      <c r="Z1663" s="9" t="str">
        <f t="shared" si="233"/>
        <v/>
      </c>
    </row>
    <row r="1664" spans="1:26" x14ac:dyDescent="0.25">
      <c r="A1664" s="24"/>
      <c r="B1664" s="135"/>
      <c r="C1664" s="136"/>
      <c r="D1664" s="137"/>
      <c r="E1664" s="138"/>
      <c r="F1664" s="139"/>
      <c r="G1664" s="140"/>
      <c r="H1664" s="141"/>
      <c r="I1664" s="118"/>
      <c r="J1664" s="150" t="str">
        <f t="shared" si="225"/>
        <v/>
      </c>
      <c r="K1664" s="24"/>
      <c r="M1664" s="11" t="b">
        <f t="shared" si="226"/>
        <v>0</v>
      </c>
      <c r="N1664" s="9" t="str">
        <f t="shared" si="227"/>
        <v/>
      </c>
      <c r="O1664" s="9" t="str">
        <f t="shared" si="228"/>
        <v/>
      </c>
      <c r="P1664" s="9" t="str">
        <f t="shared" si="229"/>
        <v/>
      </c>
      <c r="R1664" s="9">
        <v>1656</v>
      </c>
      <c r="T1664" s="9" t="str">
        <f t="shared" si="230"/>
        <v/>
      </c>
      <c r="V1664" s="9" t="str">
        <f t="shared" si="231"/>
        <v/>
      </c>
      <c r="X1664" s="9" t="str">
        <f>IF(COUNTIF('Required Materials'!$BE$4:$CH$43, $B1664)&gt;0, $B1664, "")</f>
        <v/>
      </c>
      <c r="Y1664" s="9" t="str">
        <f t="shared" si="232"/>
        <v/>
      </c>
      <c r="Z1664" s="9" t="str">
        <f t="shared" si="233"/>
        <v/>
      </c>
    </row>
    <row r="1665" spans="1:26" x14ac:dyDescent="0.25">
      <c r="A1665" s="24"/>
      <c r="B1665" s="135"/>
      <c r="C1665" s="136"/>
      <c r="D1665" s="137"/>
      <c r="E1665" s="138"/>
      <c r="F1665" s="139"/>
      <c r="G1665" s="140"/>
      <c r="H1665" s="141"/>
      <c r="I1665" s="118"/>
      <c r="J1665" s="150" t="str">
        <f t="shared" si="225"/>
        <v/>
      </c>
      <c r="K1665" s="24"/>
      <c r="M1665" s="11" t="b">
        <f t="shared" si="226"/>
        <v>0</v>
      </c>
      <c r="N1665" s="9" t="str">
        <f t="shared" si="227"/>
        <v/>
      </c>
      <c r="O1665" s="9" t="str">
        <f t="shared" si="228"/>
        <v/>
      </c>
      <c r="P1665" s="9" t="str">
        <f t="shared" si="229"/>
        <v/>
      </c>
      <c r="R1665" s="9">
        <v>1657</v>
      </c>
      <c r="T1665" s="9" t="str">
        <f t="shared" si="230"/>
        <v/>
      </c>
      <c r="V1665" s="9" t="str">
        <f t="shared" si="231"/>
        <v/>
      </c>
      <c r="X1665" s="9" t="str">
        <f>IF(COUNTIF('Required Materials'!$BE$4:$CH$43, $B1665)&gt;0, $B1665, "")</f>
        <v/>
      </c>
      <c r="Y1665" s="9" t="str">
        <f t="shared" si="232"/>
        <v/>
      </c>
      <c r="Z1665" s="9" t="str">
        <f t="shared" si="233"/>
        <v/>
      </c>
    </row>
    <row r="1666" spans="1:26" x14ac:dyDescent="0.25">
      <c r="A1666" s="24"/>
      <c r="B1666" s="135"/>
      <c r="C1666" s="136"/>
      <c r="D1666" s="137"/>
      <c r="E1666" s="138"/>
      <c r="F1666" s="139"/>
      <c r="G1666" s="140"/>
      <c r="H1666" s="141"/>
      <c r="I1666" s="118"/>
      <c r="J1666" s="150" t="str">
        <f t="shared" si="225"/>
        <v/>
      </c>
      <c r="K1666" s="24"/>
      <c r="M1666" s="11" t="b">
        <f t="shared" si="226"/>
        <v>0</v>
      </c>
      <c r="N1666" s="9" t="str">
        <f t="shared" si="227"/>
        <v/>
      </c>
      <c r="O1666" s="9" t="str">
        <f t="shared" si="228"/>
        <v/>
      </c>
      <c r="P1666" s="9" t="str">
        <f t="shared" si="229"/>
        <v/>
      </c>
      <c r="R1666" s="9">
        <v>1658</v>
      </c>
      <c r="T1666" s="9" t="str">
        <f t="shared" si="230"/>
        <v/>
      </c>
      <c r="V1666" s="9" t="str">
        <f t="shared" si="231"/>
        <v/>
      </c>
      <c r="X1666" s="9" t="str">
        <f>IF(COUNTIF('Required Materials'!$BE$4:$CH$43, $B1666)&gt;0, $B1666, "")</f>
        <v/>
      </c>
      <c r="Y1666" s="9" t="str">
        <f t="shared" si="232"/>
        <v/>
      </c>
      <c r="Z1666" s="9" t="str">
        <f t="shared" si="233"/>
        <v/>
      </c>
    </row>
    <row r="1667" spans="1:26" x14ac:dyDescent="0.25">
      <c r="A1667" s="24"/>
      <c r="B1667" s="135"/>
      <c r="C1667" s="136"/>
      <c r="D1667" s="137"/>
      <c r="E1667" s="138"/>
      <c r="F1667" s="139"/>
      <c r="G1667" s="140"/>
      <c r="H1667" s="141"/>
      <c r="I1667" s="118"/>
      <c r="J1667" s="150" t="str">
        <f t="shared" si="225"/>
        <v/>
      </c>
      <c r="K1667" s="24"/>
      <c r="M1667" s="11" t="b">
        <f t="shared" si="226"/>
        <v>0</v>
      </c>
      <c r="N1667" s="9" t="str">
        <f t="shared" si="227"/>
        <v/>
      </c>
      <c r="O1667" s="9" t="str">
        <f t="shared" si="228"/>
        <v/>
      </c>
      <c r="P1667" s="9" t="str">
        <f t="shared" si="229"/>
        <v/>
      </c>
      <c r="R1667" s="9">
        <v>1659</v>
      </c>
      <c r="T1667" s="9" t="str">
        <f t="shared" si="230"/>
        <v/>
      </c>
      <c r="V1667" s="9" t="str">
        <f t="shared" si="231"/>
        <v/>
      </c>
      <c r="X1667" s="9" t="str">
        <f>IF(COUNTIF('Required Materials'!$BE$4:$CH$43, $B1667)&gt;0, $B1667, "")</f>
        <v/>
      </c>
      <c r="Y1667" s="9" t="str">
        <f t="shared" si="232"/>
        <v/>
      </c>
      <c r="Z1667" s="9" t="str">
        <f t="shared" si="233"/>
        <v/>
      </c>
    </row>
    <row r="1668" spans="1:26" x14ac:dyDescent="0.25">
      <c r="A1668" s="24"/>
      <c r="B1668" s="135"/>
      <c r="C1668" s="136"/>
      <c r="D1668" s="137"/>
      <c r="E1668" s="138"/>
      <c r="F1668" s="139"/>
      <c r="G1668" s="140"/>
      <c r="H1668" s="141"/>
      <c r="I1668" s="118"/>
      <c r="J1668" s="150" t="str">
        <f t="shared" si="225"/>
        <v/>
      </c>
      <c r="K1668" s="24"/>
      <c r="M1668" s="11" t="b">
        <f t="shared" si="226"/>
        <v>0</v>
      </c>
      <c r="N1668" s="9" t="str">
        <f t="shared" si="227"/>
        <v/>
      </c>
      <c r="O1668" s="9" t="str">
        <f t="shared" si="228"/>
        <v/>
      </c>
      <c r="P1668" s="9" t="str">
        <f t="shared" si="229"/>
        <v/>
      </c>
      <c r="R1668" s="9">
        <v>1660</v>
      </c>
      <c r="T1668" s="9" t="str">
        <f t="shared" si="230"/>
        <v/>
      </c>
      <c r="V1668" s="9" t="str">
        <f t="shared" si="231"/>
        <v/>
      </c>
      <c r="X1668" s="9" t="str">
        <f>IF(COUNTIF('Required Materials'!$BE$4:$CH$43, $B1668)&gt;0, $B1668, "")</f>
        <v/>
      </c>
      <c r="Y1668" s="9" t="str">
        <f t="shared" si="232"/>
        <v/>
      </c>
      <c r="Z1668" s="9" t="str">
        <f t="shared" si="233"/>
        <v/>
      </c>
    </row>
    <row r="1669" spans="1:26" x14ac:dyDescent="0.25">
      <c r="A1669" s="24"/>
      <c r="B1669" s="135"/>
      <c r="C1669" s="136"/>
      <c r="D1669" s="137"/>
      <c r="E1669" s="138"/>
      <c r="F1669" s="139"/>
      <c r="G1669" s="140"/>
      <c r="H1669" s="141"/>
      <c r="I1669" s="118"/>
      <c r="J1669" s="150" t="str">
        <f t="shared" si="225"/>
        <v/>
      </c>
      <c r="K1669" s="24"/>
      <c r="M1669" s="11" t="b">
        <f t="shared" si="226"/>
        <v>0</v>
      </c>
      <c r="N1669" s="9" t="str">
        <f t="shared" si="227"/>
        <v/>
      </c>
      <c r="O1669" s="9" t="str">
        <f t="shared" si="228"/>
        <v/>
      </c>
      <c r="P1669" s="9" t="str">
        <f t="shared" si="229"/>
        <v/>
      </c>
      <c r="R1669" s="9">
        <v>1661</v>
      </c>
      <c r="T1669" s="9" t="str">
        <f t="shared" si="230"/>
        <v/>
      </c>
      <c r="V1669" s="9" t="str">
        <f t="shared" si="231"/>
        <v/>
      </c>
      <c r="X1669" s="9" t="str">
        <f>IF(COUNTIF('Required Materials'!$BE$4:$CH$43, $B1669)&gt;0, $B1669, "")</f>
        <v/>
      </c>
      <c r="Y1669" s="9" t="str">
        <f t="shared" si="232"/>
        <v/>
      </c>
      <c r="Z1669" s="9" t="str">
        <f t="shared" si="233"/>
        <v/>
      </c>
    </row>
    <row r="1670" spans="1:26" x14ac:dyDescent="0.25">
      <c r="A1670" s="24"/>
      <c r="B1670" s="135"/>
      <c r="C1670" s="136"/>
      <c r="D1670" s="137"/>
      <c r="E1670" s="138"/>
      <c r="F1670" s="139"/>
      <c r="G1670" s="140"/>
      <c r="H1670" s="141"/>
      <c r="I1670" s="118"/>
      <c r="J1670" s="150" t="str">
        <f t="shared" si="225"/>
        <v/>
      </c>
      <c r="K1670" s="24"/>
      <c r="M1670" s="11" t="b">
        <f t="shared" si="226"/>
        <v>0</v>
      </c>
      <c r="N1670" s="9" t="str">
        <f t="shared" si="227"/>
        <v/>
      </c>
      <c r="O1670" s="9" t="str">
        <f t="shared" si="228"/>
        <v/>
      </c>
      <c r="P1670" s="9" t="str">
        <f t="shared" si="229"/>
        <v/>
      </c>
      <c r="R1670" s="9">
        <v>1662</v>
      </c>
      <c r="T1670" s="9" t="str">
        <f t="shared" si="230"/>
        <v/>
      </c>
      <c r="V1670" s="9" t="str">
        <f t="shared" si="231"/>
        <v/>
      </c>
      <c r="X1670" s="9" t="str">
        <f>IF(COUNTIF('Required Materials'!$BE$4:$CH$43, $B1670)&gt;0, $B1670, "")</f>
        <v/>
      </c>
      <c r="Y1670" s="9" t="str">
        <f t="shared" si="232"/>
        <v/>
      </c>
      <c r="Z1670" s="9" t="str">
        <f t="shared" si="233"/>
        <v/>
      </c>
    </row>
    <row r="1671" spans="1:26" x14ac:dyDescent="0.25">
      <c r="A1671" s="24"/>
      <c r="B1671" s="135"/>
      <c r="C1671" s="136"/>
      <c r="D1671" s="137"/>
      <c r="E1671" s="138"/>
      <c r="F1671" s="139"/>
      <c r="G1671" s="140"/>
      <c r="H1671" s="141"/>
      <c r="I1671" s="118"/>
      <c r="J1671" s="150" t="str">
        <f t="shared" si="225"/>
        <v/>
      </c>
      <c r="K1671" s="24"/>
      <c r="M1671" s="11" t="b">
        <f t="shared" si="226"/>
        <v>0</v>
      </c>
      <c r="N1671" s="9" t="str">
        <f t="shared" si="227"/>
        <v/>
      </c>
      <c r="O1671" s="9" t="str">
        <f t="shared" si="228"/>
        <v/>
      </c>
      <c r="P1671" s="9" t="str">
        <f t="shared" si="229"/>
        <v/>
      </c>
      <c r="R1671" s="9">
        <v>1663</v>
      </c>
      <c r="T1671" s="9" t="str">
        <f t="shared" si="230"/>
        <v/>
      </c>
      <c r="V1671" s="9" t="str">
        <f t="shared" si="231"/>
        <v/>
      </c>
      <c r="X1671" s="9" t="str">
        <f>IF(COUNTIF('Required Materials'!$BE$4:$CH$43, $B1671)&gt;0, $B1671, "")</f>
        <v/>
      </c>
      <c r="Y1671" s="9" t="str">
        <f t="shared" si="232"/>
        <v/>
      </c>
      <c r="Z1671" s="9" t="str">
        <f t="shared" si="233"/>
        <v/>
      </c>
    </row>
    <row r="1672" spans="1:26" x14ac:dyDescent="0.25">
      <c r="A1672" s="24"/>
      <c r="B1672" s="135"/>
      <c r="C1672" s="136"/>
      <c r="D1672" s="137"/>
      <c r="E1672" s="138"/>
      <c r="F1672" s="139"/>
      <c r="G1672" s="140"/>
      <c r="H1672" s="141"/>
      <c r="I1672" s="118"/>
      <c r="J1672" s="150" t="str">
        <f t="shared" si="225"/>
        <v/>
      </c>
      <c r="K1672" s="24"/>
      <c r="M1672" s="11" t="b">
        <f t="shared" si="226"/>
        <v>0</v>
      </c>
      <c r="N1672" s="9" t="str">
        <f t="shared" si="227"/>
        <v/>
      </c>
      <c r="O1672" s="9" t="str">
        <f t="shared" si="228"/>
        <v/>
      </c>
      <c r="P1672" s="9" t="str">
        <f t="shared" si="229"/>
        <v/>
      </c>
      <c r="R1672" s="9">
        <v>1664</v>
      </c>
      <c r="T1672" s="9" t="str">
        <f t="shared" si="230"/>
        <v/>
      </c>
      <c r="V1672" s="9" t="str">
        <f t="shared" si="231"/>
        <v/>
      </c>
      <c r="X1672" s="9" t="str">
        <f>IF(COUNTIF('Required Materials'!$BE$4:$CH$43, $B1672)&gt;0, $B1672, "")</f>
        <v/>
      </c>
      <c r="Y1672" s="9" t="str">
        <f t="shared" si="232"/>
        <v/>
      </c>
      <c r="Z1672" s="9" t="str">
        <f t="shared" si="233"/>
        <v/>
      </c>
    </row>
    <row r="1673" spans="1:26" x14ac:dyDescent="0.25">
      <c r="A1673" s="24"/>
      <c r="B1673" s="135"/>
      <c r="C1673" s="136"/>
      <c r="D1673" s="137"/>
      <c r="E1673" s="138"/>
      <c r="F1673" s="139"/>
      <c r="G1673" s="140"/>
      <c r="H1673" s="141"/>
      <c r="I1673" s="118"/>
      <c r="J1673" s="150" t="str">
        <f t="shared" ref="J1673:J1736" si="234">IF(COUNTIF($B$9:$B$2508, B1673)&gt;1, $M$2, IF(M1673=TRUE, $M$3, ""))</f>
        <v/>
      </c>
      <c r="K1673" s="24"/>
      <c r="M1673" s="11" t="b">
        <f t="shared" si="226"/>
        <v>0</v>
      </c>
      <c r="N1673" s="9" t="str">
        <f t="shared" si="227"/>
        <v/>
      </c>
      <c r="O1673" s="9" t="str">
        <f t="shared" si="228"/>
        <v/>
      </c>
      <c r="P1673" s="9" t="str">
        <f t="shared" si="229"/>
        <v/>
      </c>
      <c r="R1673" s="9">
        <v>1665</v>
      </c>
      <c r="T1673" s="9" t="str">
        <f t="shared" si="230"/>
        <v/>
      </c>
      <c r="V1673" s="9" t="str">
        <f t="shared" si="231"/>
        <v/>
      </c>
      <c r="X1673" s="9" t="str">
        <f>IF(COUNTIF('Required Materials'!$BE$4:$CH$43, $B1673)&gt;0, $B1673, "")</f>
        <v/>
      </c>
      <c r="Y1673" s="9" t="str">
        <f t="shared" si="232"/>
        <v/>
      </c>
      <c r="Z1673" s="9" t="str">
        <f t="shared" si="233"/>
        <v/>
      </c>
    </row>
    <row r="1674" spans="1:26" x14ac:dyDescent="0.25">
      <c r="A1674" s="24"/>
      <c r="B1674" s="135"/>
      <c r="C1674" s="136"/>
      <c r="D1674" s="137"/>
      <c r="E1674" s="138"/>
      <c r="F1674" s="139"/>
      <c r="G1674" s="140"/>
      <c r="H1674" s="141"/>
      <c r="I1674" s="118"/>
      <c r="J1674" s="150" t="str">
        <f t="shared" si="234"/>
        <v/>
      </c>
      <c r="K1674" s="24"/>
      <c r="M1674" s="11" t="b">
        <f t="shared" ref="M1674:M1737" si="235">IF(AND(COUNTIF(C1674:H1674, "")&lt;6, B1674=""), TRUE, FALSE)</f>
        <v>0</v>
      </c>
      <c r="N1674" s="9" t="str">
        <f t="shared" ref="N1674:N1737" si="236">IF(B1674="", "", COUNTIF($O$9:$O$2508, "&lt;"&amp;O1674))</f>
        <v/>
      </c>
      <c r="O1674" s="9" t="str">
        <f t="shared" ref="O1674:O1737" si="237">IF(B1674="", "", IF(ISNUMBER(B1674)=TRUE, CONCATENATE("A", B1674), B1674))</f>
        <v/>
      </c>
      <c r="P1674" s="9" t="str">
        <f t="shared" ref="P1674:P1737" si="238">IF(N1674="", "", RANK(N1674, $N$9:$N$2508, 1))</f>
        <v/>
      </c>
      <c r="R1674" s="9">
        <v>1666</v>
      </c>
      <c r="T1674" s="9" t="str">
        <f t="shared" ref="T1674:T1737" si="239">IF(P1674="", "", IFERROR(INDEX($B$9:$B$2508, MATCH(R1674, $P$9:$P$2508, 0)), ""))</f>
        <v/>
      </c>
      <c r="V1674" s="9" t="str">
        <f t="shared" ref="V1674:V1737" si="240">IF(B1674="", "", IF(D1674=$M$5, "A", "P"))</f>
        <v/>
      </c>
      <c r="X1674" s="9" t="str">
        <f>IF(COUNTIF('Required Materials'!$BE$4:$CH$43, $B1674)&gt;0, $B1674, "")</f>
        <v/>
      </c>
      <c r="Y1674" s="9" t="str">
        <f t="shared" ref="Y1674:Y1737" si="241">IF(X1674="", "", IFERROR(INDEX($R$9:$R$2508, MATCH(X1674, $T$9:$T$2508, 0)), ""))</f>
        <v/>
      </c>
      <c r="Z1674" s="9" t="str">
        <f t="shared" ref="Z1674:Z1737" si="242">IF(Y1674="", "", RANK($Y1674, $Y$9:$Y$2508, 1))</f>
        <v/>
      </c>
    </row>
    <row r="1675" spans="1:26" x14ac:dyDescent="0.25">
      <c r="A1675" s="24"/>
      <c r="B1675" s="135"/>
      <c r="C1675" s="136"/>
      <c r="D1675" s="137"/>
      <c r="E1675" s="138"/>
      <c r="F1675" s="139"/>
      <c r="G1675" s="140"/>
      <c r="H1675" s="141"/>
      <c r="I1675" s="118"/>
      <c r="J1675" s="150" t="str">
        <f t="shared" si="234"/>
        <v/>
      </c>
      <c r="K1675" s="24"/>
      <c r="M1675" s="11" t="b">
        <f t="shared" si="235"/>
        <v>0</v>
      </c>
      <c r="N1675" s="9" t="str">
        <f t="shared" si="236"/>
        <v/>
      </c>
      <c r="O1675" s="9" t="str">
        <f t="shared" si="237"/>
        <v/>
      </c>
      <c r="P1675" s="9" t="str">
        <f t="shared" si="238"/>
        <v/>
      </c>
      <c r="R1675" s="9">
        <v>1667</v>
      </c>
      <c r="T1675" s="9" t="str">
        <f t="shared" si="239"/>
        <v/>
      </c>
      <c r="V1675" s="9" t="str">
        <f t="shared" si="240"/>
        <v/>
      </c>
      <c r="X1675" s="9" t="str">
        <f>IF(COUNTIF('Required Materials'!$BE$4:$CH$43, $B1675)&gt;0, $B1675, "")</f>
        <v/>
      </c>
      <c r="Y1675" s="9" t="str">
        <f t="shared" si="241"/>
        <v/>
      </c>
      <c r="Z1675" s="9" t="str">
        <f t="shared" si="242"/>
        <v/>
      </c>
    </row>
    <row r="1676" spans="1:26" x14ac:dyDescent="0.25">
      <c r="A1676" s="24"/>
      <c r="B1676" s="135"/>
      <c r="C1676" s="136"/>
      <c r="D1676" s="137"/>
      <c r="E1676" s="138"/>
      <c r="F1676" s="139"/>
      <c r="G1676" s="140"/>
      <c r="H1676" s="141"/>
      <c r="I1676" s="118"/>
      <c r="J1676" s="150" t="str">
        <f t="shared" si="234"/>
        <v/>
      </c>
      <c r="K1676" s="24"/>
      <c r="M1676" s="11" t="b">
        <f t="shared" si="235"/>
        <v>0</v>
      </c>
      <c r="N1676" s="9" t="str">
        <f t="shared" si="236"/>
        <v/>
      </c>
      <c r="O1676" s="9" t="str">
        <f t="shared" si="237"/>
        <v/>
      </c>
      <c r="P1676" s="9" t="str">
        <f t="shared" si="238"/>
        <v/>
      </c>
      <c r="R1676" s="9">
        <v>1668</v>
      </c>
      <c r="T1676" s="9" t="str">
        <f t="shared" si="239"/>
        <v/>
      </c>
      <c r="V1676" s="9" t="str">
        <f t="shared" si="240"/>
        <v/>
      </c>
      <c r="X1676" s="9" t="str">
        <f>IF(COUNTIF('Required Materials'!$BE$4:$CH$43, $B1676)&gt;0, $B1676, "")</f>
        <v/>
      </c>
      <c r="Y1676" s="9" t="str">
        <f t="shared" si="241"/>
        <v/>
      </c>
      <c r="Z1676" s="9" t="str">
        <f t="shared" si="242"/>
        <v/>
      </c>
    </row>
    <row r="1677" spans="1:26" x14ac:dyDescent="0.25">
      <c r="A1677" s="24"/>
      <c r="B1677" s="135"/>
      <c r="C1677" s="136"/>
      <c r="D1677" s="137"/>
      <c r="E1677" s="138"/>
      <c r="F1677" s="139"/>
      <c r="G1677" s="140"/>
      <c r="H1677" s="141"/>
      <c r="I1677" s="118"/>
      <c r="J1677" s="150" t="str">
        <f t="shared" si="234"/>
        <v/>
      </c>
      <c r="K1677" s="24"/>
      <c r="M1677" s="11" t="b">
        <f t="shared" si="235"/>
        <v>0</v>
      </c>
      <c r="N1677" s="9" t="str">
        <f t="shared" si="236"/>
        <v/>
      </c>
      <c r="O1677" s="9" t="str">
        <f t="shared" si="237"/>
        <v/>
      </c>
      <c r="P1677" s="9" t="str">
        <f t="shared" si="238"/>
        <v/>
      </c>
      <c r="R1677" s="9">
        <v>1669</v>
      </c>
      <c r="T1677" s="9" t="str">
        <f t="shared" si="239"/>
        <v/>
      </c>
      <c r="V1677" s="9" t="str">
        <f t="shared" si="240"/>
        <v/>
      </c>
      <c r="X1677" s="9" t="str">
        <f>IF(COUNTIF('Required Materials'!$BE$4:$CH$43, $B1677)&gt;0, $B1677, "")</f>
        <v/>
      </c>
      <c r="Y1677" s="9" t="str">
        <f t="shared" si="241"/>
        <v/>
      </c>
      <c r="Z1677" s="9" t="str">
        <f t="shared" si="242"/>
        <v/>
      </c>
    </row>
    <row r="1678" spans="1:26" x14ac:dyDescent="0.25">
      <c r="A1678" s="24"/>
      <c r="B1678" s="135"/>
      <c r="C1678" s="136"/>
      <c r="D1678" s="137"/>
      <c r="E1678" s="138"/>
      <c r="F1678" s="139"/>
      <c r="G1678" s="140"/>
      <c r="H1678" s="141"/>
      <c r="I1678" s="118"/>
      <c r="J1678" s="150" t="str">
        <f t="shared" si="234"/>
        <v/>
      </c>
      <c r="K1678" s="24"/>
      <c r="M1678" s="11" t="b">
        <f t="shared" si="235"/>
        <v>0</v>
      </c>
      <c r="N1678" s="9" t="str">
        <f t="shared" si="236"/>
        <v/>
      </c>
      <c r="O1678" s="9" t="str">
        <f t="shared" si="237"/>
        <v/>
      </c>
      <c r="P1678" s="9" t="str">
        <f t="shared" si="238"/>
        <v/>
      </c>
      <c r="R1678" s="9">
        <v>1670</v>
      </c>
      <c r="T1678" s="9" t="str">
        <f t="shared" si="239"/>
        <v/>
      </c>
      <c r="V1678" s="9" t="str">
        <f t="shared" si="240"/>
        <v/>
      </c>
      <c r="X1678" s="9" t="str">
        <f>IF(COUNTIF('Required Materials'!$BE$4:$CH$43, $B1678)&gt;0, $B1678, "")</f>
        <v/>
      </c>
      <c r="Y1678" s="9" t="str">
        <f t="shared" si="241"/>
        <v/>
      </c>
      <c r="Z1678" s="9" t="str">
        <f t="shared" si="242"/>
        <v/>
      </c>
    </row>
    <row r="1679" spans="1:26" x14ac:dyDescent="0.25">
      <c r="A1679" s="24"/>
      <c r="B1679" s="135"/>
      <c r="C1679" s="136"/>
      <c r="D1679" s="137"/>
      <c r="E1679" s="138"/>
      <c r="F1679" s="139"/>
      <c r="G1679" s="140"/>
      <c r="H1679" s="141"/>
      <c r="I1679" s="118"/>
      <c r="J1679" s="150" t="str">
        <f t="shared" si="234"/>
        <v/>
      </c>
      <c r="K1679" s="24"/>
      <c r="M1679" s="11" t="b">
        <f t="shared" si="235"/>
        <v>0</v>
      </c>
      <c r="N1679" s="9" t="str">
        <f t="shared" si="236"/>
        <v/>
      </c>
      <c r="O1679" s="9" t="str">
        <f t="shared" si="237"/>
        <v/>
      </c>
      <c r="P1679" s="9" t="str">
        <f t="shared" si="238"/>
        <v/>
      </c>
      <c r="R1679" s="9">
        <v>1671</v>
      </c>
      <c r="T1679" s="9" t="str">
        <f t="shared" si="239"/>
        <v/>
      </c>
      <c r="V1679" s="9" t="str">
        <f t="shared" si="240"/>
        <v/>
      </c>
      <c r="X1679" s="9" t="str">
        <f>IF(COUNTIF('Required Materials'!$BE$4:$CH$43, $B1679)&gt;0, $B1679, "")</f>
        <v/>
      </c>
      <c r="Y1679" s="9" t="str">
        <f t="shared" si="241"/>
        <v/>
      </c>
      <c r="Z1679" s="9" t="str">
        <f t="shared" si="242"/>
        <v/>
      </c>
    </row>
    <row r="1680" spans="1:26" x14ac:dyDescent="0.25">
      <c r="A1680" s="24"/>
      <c r="B1680" s="135"/>
      <c r="C1680" s="136"/>
      <c r="D1680" s="137"/>
      <c r="E1680" s="138"/>
      <c r="F1680" s="139"/>
      <c r="G1680" s="140"/>
      <c r="H1680" s="141"/>
      <c r="I1680" s="118"/>
      <c r="J1680" s="150" t="str">
        <f t="shared" si="234"/>
        <v/>
      </c>
      <c r="K1680" s="24"/>
      <c r="M1680" s="11" t="b">
        <f t="shared" si="235"/>
        <v>0</v>
      </c>
      <c r="N1680" s="9" t="str">
        <f t="shared" si="236"/>
        <v/>
      </c>
      <c r="O1680" s="9" t="str">
        <f t="shared" si="237"/>
        <v/>
      </c>
      <c r="P1680" s="9" t="str">
        <f t="shared" si="238"/>
        <v/>
      </c>
      <c r="R1680" s="9">
        <v>1672</v>
      </c>
      <c r="T1680" s="9" t="str">
        <f t="shared" si="239"/>
        <v/>
      </c>
      <c r="V1680" s="9" t="str">
        <f t="shared" si="240"/>
        <v/>
      </c>
      <c r="X1680" s="9" t="str">
        <f>IF(COUNTIF('Required Materials'!$BE$4:$CH$43, $B1680)&gt;0, $B1680, "")</f>
        <v/>
      </c>
      <c r="Y1680" s="9" t="str">
        <f t="shared" si="241"/>
        <v/>
      </c>
      <c r="Z1680" s="9" t="str">
        <f t="shared" si="242"/>
        <v/>
      </c>
    </row>
    <row r="1681" spans="1:26" x14ac:dyDescent="0.25">
      <c r="A1681" s="24"/>
      <c r="B1681" s="135"/>
      <c r="C1681" s="136"/>
      <c r="D1681" s="137"/>
      <c r="E1681" s="138"/>
      <c r="F1681" s="139"/>
      <c r="G1681" s="140"/>
      <c r="H1681" s="141"/>
      <c r="I1681" s="118"/>
      <c r="J1681" s="150" t="str">
        <f t="shared" si="234"/>
        <v/>
      </c>
      <c r="K1681" s="24"/>
      <c r="M1681" s="11" t="b">
        <f t="shared" si="235"/>
        <v>0</v>
      </c>
      <c r="N1681" s="9" t="str">
        <f t="shared" si="236"/>
        <v/>
      </c>
      <c r="O1681" s="9" t="str">
        <f t="shared" si="237"/>
        <v/>
      </c>
      <c r="P1681" s="9" t="str">
        <f t="shared" si="238"/>
        <v/>
      </c>
      <c r="R1681" s="9">
        <v>1673</v>
      </c>
      <c r="T1681" s="9" t="str">
        <f t="shared" si="239"/>
        <v/>
      </c>
      <c r="V1681" s="9" t="str">
        <f t="shared" si="240"/>
        <v/>
      </c>
      <c r="X1681" s="9" t="str">
        <f>IF(COUNTIF('Required Materials'!$BE$4:$CH$43, $B1681)&gt;0, $B1681, "")</f>
        <v/>
      </c>
      <c r="Y1681" s="9" t="str">
        <f t="shared" si="241"/>
        <v/>
      </c>
      <c r="Z1681" s="9" t="str">
        <f t="shared" si="242"/>
        <v/>
      </c>
    </row>
    <row r="1682" spans="1:26" x14ac:dyDescent="0.25">
      <c r="A1682" s="24"/>
      <c r="B1682" s="135"/>
      <c r="C1682" s="136"/>
      <c r="D1682" s="137"/>
      <c r="E1682" s="138"/>
      <c r="F1682" s="139"/>
      <c r="G1682" s="140"/>
      <c r="H1682" s="141"/>
      <c r="I1682" s="118"/>
      <c r="J1682" s="150" t="str">
        <f t="shared" si="234"/>
        <v/>
      </c>
      <c r="K1682" s="24"/>
      <c r="M1682" s="11" t="b">
        <f t="shared" si="235"/>
        <v>0</v>
      </c>
      <c r="N1682" s="9" t="str">
        <f t="shared" si="236"/>
        <v/>
      </c>
      <c r="O1682" s="9" t="str">
        <f t="shared" si="237"/>
        <v/>
      </c>
      <c r="P1682" s="9" t="str">
        <f t="shared" si="238"/>
        <v/>
      </c>
      <c r="R1682" s="9">
        <v>1674</v>
      </c>
      <c r="T1682" s="9" t="str">
        <f t="shared" si="239"/>
        <v/>
      </c>
      <c r="V1682" s="9" t="str">
        <f t="shared" si="240"/>
        <v/>
      </c>
      <c r="X1682" s="9" t="str">
        <f>IF(COUNTIF('Required Materials'!$BE$4:$CH$43, $B1682)&gt;0, $B1682, "")</f>
        <v/>
      </c>
      <c r="Y1682" s="9" t="str">
        <f t="shared" si="241"/>
        <v/>
      </c>
      <c r="Z1682" s="9" t="str">
        <f t="shared" si="242"/>
        <v/>
      </c>
    </row>
    <row r="1683" spans="1:26" x14ac:dyDescent="0.25">
      <c r="A1683" s="24"/>
      <c r="B1683" s="135"/>
      <c r="C1683" s="136"/>
      <c r="D1683" s="137"/>
      <c r="E1683" s="138"/>
      <c r="F1683" s="139"/>
      <c r="G1683" s="140"/>
      <c r="H1683" s="141"/>
      <c r="I1683" s="118"/>
      <c r="J1683" s="150" t="str">
        <f t="shared" si="234"/>
        <v/>
      </c>
      <c r="K1683" s="24"/>
      <c r="M1683" s="11" t="b">
        <f t="shared" si="235"/>
        <v>0</v>
      </c>
      <c r="N1683" s="9" t="str">
        <f t="shared" si="236"/>
        <v/>
      </c>
      <c r="O1683" s="9" t="str">
        <f t="shared" si="237"/>
        <v/>
      </c>
      <c r="P1683" s="9" t="str">
        <f t="shared" si="238"/>
        <v/>
      </c>
      <c r="R1683" s="9">
        <v>1675</v>
      </c>
      <c r="T1683" s="9" t="str">
        <f t="shared" si="239"/>
        <v/>
      </c>
      <c r="V1683" s="9" t="str">
        <f t="shared" si="240"/>
        <v/>
      </c>
      <c r="X1683" s="9" t="str">
        <f>IF(COUNTIF('Required Materials'!$BE$4:$CH$43, $B1683)&gt;0, $B1683, "")</f>
        <v/>
      </c>
      <c r="Y1683" s="9" t="str">
        <f t="shared" si="241"/>
        <v/>
      </c>
      <c r="Z1683" s="9" t="str">
        <f t="shared" si="242"/>
        <v/>
      </c>
    </row>
    <row r="1684" spans="1:26" x14ac:dyDescent="0.25">
      <c r="A1684" s="24"/>
      <c r="B1684" s="135"/>
      <c r="C1684" s="136"/>
      <c r="D1684" s="137"/>
      <c r="E1684" s="138"/>
      <c r="F1684" s="139"/>
      <c r="G1684" s="140"/>
      <c r="H1684" s="141"/>
      <c r="I1684" s="118"/>
      <c r="J1684" s="150" t="str">
        <f t="shared" si="234"/>
        <v/>
      </c>
      <c r="K1684" s="24"/>
      <c r="M1684" s="11" t="b">
        <f t="shared" si="235"/>
        <v>0</v>
      </c>
      <c r="N1684" s="9" t="str">
        <f t="shared" si="236"/>
        <v/>
      </c>
      <c r="O1684" s="9" t="str">
        <f t="shared" si="237"/>
        <v/>
      </c>
      <c r="P1684" s="9" t="str">
        <f t="shared" si="238"/>
        <v/>
      </c>
      <c r="R1684" s="9">
        <v>1676</v>
      </c>
      <c r="T1684" s="9" t="str">
        <f t="shared" si="239"/>
        <v/>
      </c>
      <c r="V1684" s="9" t="str">
        <f t="shared" si="240"/>
        <v/>
      </c>
      <c r="X1684" s="9" t="str">
        <f>IF(COUNTIF('Required Materials'!$BE$4:$CH$43, $B1684)&gt;0, $B1684, "")</f>
        <v/>
      </c>
      <c r="Y1684" s="9" t="str">
        <f t="shared" si="241"/>
        <v/>
      </c>
      <c r="Z1684" s="9" t="str">
        <f t="shared" si="242"/>
        <v/>
      </c>
    </row>
    <row r="1685" spans="1:26" x14ac:dyDescent="0.25">
      <c r="A1685" s="24"/>
      <c r="B1685" s="135"/>
      <c r="C1685" s="136"/>
      <c r="D1685" s="137"/>
      <c r="E1685" s="138"/>
      <c r="F1685" s="139"/>
      <c r="G1685" s="140"/>
      <c r="H1685" s="141"/>
      <c r="I1685" s="118"/>
      <c r="J1685" s="150" t="str">
        <f t="shared" si="234"/>
        <v/>
      </c>
      <c r="K1685" s="24"/>
      <c r="M1685" s="11" t="b">
        <f t="shared" si="235"/>
        <v>0</v>
      </c>
      <c r="N1685" s="9" t="str">
        <f t="shared" si="236"/>
        <v/>
      </c>
      <c r="O1685" s="9" t="str">
        <f t="shared" si="237"/>
        <v/>
      </c>
      <c r="P1685" s="9" t="str">
        <f t="shared" si="238"/>
        <v/>
      </c>
      <c r="R1685" s="9">
        <v>1677</v>
      </c>
      <c r="T1685" s="9" t="str">
        <f t="shared" si="239"/>
        <v/>
      </c>
      <c r="V1685" s="9" t="str">
        <f t="shared" si="240"/>
        <v/>
      </c>
      <c r="X1685" s="9" t="str">
        <f>IF(COUNTIF('Required Materials'!$BE$4:$CH$43, $B1685)&gt;0, $B1685, "")</f>
        <v/>
      </c>
      <c r="Y1685" s="9" t="str">
        <f t="shared" si="241"/>
        <v/>
      </c>
      <c r="Z1685" s="9" t="str">
        <f t="shared" si="242"/>
        <v/>
      </c>
    </row>
    <row r="1686" spans="1:26" x14ac:dyDescent="0.25">
      <c r="A1686" s="24"/>
      <c r="B1686" s="135"/>
      <c r="C1686" s="136"/>
      <c r="D1686" s="137"/>
      <c r="E1686" s="138"/>
      <c r="F1686" s="139"/>
      <c r="G1686" s="140"/>
      <c r="H1686" s="141"/>
      <c r="I1686" s="118"/>
      <c r="J1686" s="150" t="str">
        <f t="shared" si="234"/>
        <v/>
      </c>
      <c r="K1686" s="24"/>
      <c r="M1686" s="11" t="b">
        <f t="shared" si="235"/>
        <v>0</v>
      </c>
      <c r="N1686" s="9" t="str">
        <f t="shared" si="236"/>
        <v/>
      </c>
      <c r="O1686" s="9" t="str">
        <f t="shared" si="237"/>
        <v/>
      </c>
      <c r="P1686" s="9" t="str">
        <f t="shared" si="238"/>
        <v/>
      </c>
      <c r="R1686" s="9">
        <v>1678</v>
      </c>
      <c r="T1686" s="9" t="str">
        <f t="shared" si="239"/>
        <v/>
      </c>
      <c r="V1686" s="9" t="str">
        <f t="shared" si="240"/>
        <v/>
      </c>
      <c r="X1686" s="9" t="str">
        <f>IF(COUNTIF('Required Materials'!$BE$4:$CH$43, $B1686)&gt;0, $B1686, "")</f>
        <v/>
      </c>
      <c r="Y1686" s="9" t="str">
        <f t="shared" si="241"/>
        <v/>
      </c>
      <c r="Z1686" s="9" t="str">
        <f t="shared" si="242"/>
        <v/>
      </c>
    </row>
    <row r="1687" spans="1:26" x14ac:dyDescent="0.25">
      <c r="A1687" s="24"/>
      <c r="B1687" s="135"/>
      <c r="C1687" s="136"/>
      <c r="D1687" s="137"/>
      <c r="E1687" s="138"/>
      <c r="F1687" s="139"/>
      <c r="G1687" s="140"/>
      <c r="H1687" s="141"/>
      <c r="I1687" s="118"/>
      <c r="J1687" s="150" t="str">
        <f t="shared" si="234"/>
        <v/>
      </c>
      <c r="K1687" s="24"/>
      <c r="M1687" s="11" t="b">
        <f t="shared" si="235"/>
        <v>0</v>
      </c>
      <c r="N1687" s="9" t="str">
        <f t="shared" si="236"/>
        <v/>
      </c>
      <c r="O1687" s="9" t="str">
        <f t="shared" si="237"/>
        <v/>
      </c>
      <c r="P1687" s="9" t="str">
        <f t="shared" si="238"/>
        <v/>
      </c>
      <c r="R1687" s="9">
        <v>1679</v>
      </c>
      <c r="T1687" s="9" t="str">
        <f t="shared" si="239"/>
        <v/>
      </c>
      <c r="V1687" s="9" t="str">
        <f t="shared" si="240"/>
        <v/>
      </c>
      <c r="X1687" s="9" t="str">
        <f>IF(COUNTIF('Required Materials'!$BE$4:$CH$43, $B1687)&gt;0, $B1687, "")</f>
        <v/>
      </c>
      <c r="Y1687" s="9" t="str">
        <f t="shared" si="241"/>
        <v/>
      </c>
      <c r="Z1687" s="9" t="str">
        <f t="shared" si="242"/>
        <v/>
      </c>
    </row>
    <row r="1688" spans="1:26" x14ac:dyDescent="0.25">
      <c r="A1688" s="24"/>
      <c r="B1688" s="135"/>
      <c r="C1688" s="136"/>
      <c r="D1688" s="137"/>
      <c r="E1688" s="138"/>
      <c r="F1688" s="139"/>
      <c r="G1688" s="140"/>
      <c r="H1688" s="141"/>
      <c r="I1688" s="118"/>
      <c r="J1688" s="150" t="str">
        <f t="shared" si="234"/>
        <v/>
      </c>
      <c r="K1688" s="24"/>
      <c r="M1688" s="11" t="b">
        <f t="shared" si="235"/>
        <v>0</v>
      </c>
      <c r="N1688" s="9" t="str">
        <f t="shared" si="236"/>
        <v/>
      </c>
      <c r="O1688" s="9" t="str">
        <f t="shared" si="237"/>
        <v/>
      </c>
      <c r="P1688" s="9" t="str">
        <f t="shared" si="238"/>
        <v/>
      </c>
      <c r="R1688" s="9">
        <v>1680</v>
      </c>
      <c r="T1688" s="9" t="str">
        <f t="shared" si="239"/>
        <v/>
      </c>
      <c r="V1688" s="9" t="str">
        <f t="shared" si="240"/>
        <v/>
      </c>
      <c r="X1688" s="9" t="str">
        <f>IF(COUNTIF('Required Materials'!$BE$4:$CH$43, $B1688)&gt;0, $B1688, "")</f>
        <v/>
      </c>
      <c r="Y1688" s="9" t="str">
        <f t="shared" si="241"/>
        <v/>
      </c>
      <c r="Z1688" s="9" t="str">
        <f t="shared" si="242"/>
        <v/>
      </c>
    </row>
    <row r="1689" spans="1:26" x14ac:dyDescent="0.25">
      <c r="A1689" s="24"/>
      <c r="B1689" s="135"/>
      <c r="C1689" s="136"/>
      <c r="D1689" s="137"/>
      <c r="E1689" s="138"/>
      <c r="F1689" s="139"/>
      <c r="G1689" s="140"/>
      <c r="H1689" s="141"/>
      <c r="I1689" s="118"/>
      <c r="J1689" s="150" t="str">
        <f t="shared" si="234"/>
        <v/>
      </c>
      <c r="K1689" s="24"/>
      <c r="M1689" s="11" t="b">
        <f t="shared" si="235"/>
        <v>0</v>
      </c>
      <c r="N1689" s="9" t="str">
        <f t="shared" si="236"/>
        <v/>
      </c>
      <c r="O1689" s="9" t="str">
        <f t="shared" si="237"/>
        <v/>
      </c>
      <c r="P1689" s="9" t="str">
        <f t="shared" si="238"/>
        <v/>
      </c>
      <c r="R1689" s="9">
        <v>1681</v>
      </c>
      <c r="T1689" s="9" t="str">
        <f t="shared" si="239"/>
        <v/>
      </c>
      <c r="V1689" s="9" t="str">
        <f t="shared" si="240"/>
        <v/>
      </c>
      <c r="X1689" s="9" t="str">
        <f>IF(COUNTIF('Required Materials'!$BE$4:$CH$43, $B1689)&gt;0, $B1689, "")</f>
        <v/>
      </c>
      <c r="Y1689" s="9" t="str">
        <f t="shared" si="241"/>
        <v/>
      </c>
      <c r="Z1689" s="9" t="str">
        <f t="shared" si="242"/>
        <v/>
      </c>
    </row>
    <row r="1690" spans="1:26" x14ac:dyDescent="0.25">
      <c r="A1690" s="24"/>
      <c r="B1690" s="135"/>
      <c r="C1690" s="136"/>
      <c r="D1690" s="137"/>
      <c r="E1690" s="138"/>
      <c r="F1690" s="139"/>
      <c r="G1690" s="140"/>
      <c r="H1690" s="141"/>
      <c r="I1690" s="118"/>
      <c r="J1690" s="150" t="str">
        <f t="shared" si="234"/>
        <v/>
      </c>
      <c r="K1690" s="24"/>
      <c r="M1690" s="11" t="b">
        <f t="shared" si="235"/>
        <v>0</v>
      </c>
      <c r="N1690" s="9" t="str">
        <f t="shared" si="236"/>
        <v/>
      </c>
      <c r="O1690" s="9" t="str">
        <f t="shared" si="237"/>
        <v/>
      </c>
      <c r="P1690" s="9" t="str">
        <f t="shared" si="238"/>
        <v/>
      </c>
      <c r="R1690" s="9">
        <v>1682</v>
      </c>
      <c r="T1690" s="9" t="str">
        <f t="shared" si="239"/>
        <v/>
      </c>
      <c r="V1690" s="9" t="str">
        <f t="shared" si="240"/>
        <v/>
      </c>
      <c r="X1690" s="9" t="str">
        <f>IF(COUNTIF('Required Materials'!$BE$4:$CH$43, $B1690)&gt;0, $B1690, "")</f>
        <v/>
      </c>
      <c r="Y1690" s="9" t="str">
        <f t="shared" si="241"/>
        <v/>
      </c>
      <c r="Z1690" s="9" t="str">
        <f t="shared" si="242"/>
        <v/>
      </c>
    </row>
    <row r="1691" spans="1:26" x14ac:dyDescent="0.25">
      <c r="A1691" s="24"/>
      <c r="B1691" s="135"/>
      <c r="C1691" s="136"/>
      <c r="D1691" s="137"/>
      <c r="E1691" s="138"/>
      <c r="F1691" s="139"/>
      <c r="G1691" s="140"/>
      <c r="H1691" s="141"/>
      <c r="I1691" s="118"/>
      <c r="J1691" s="150" t="str">
        <f t="shared" si="234"/>
        <v/>
      </c>
      <c r="K1691" s="24"/>
      <c r="M1691" s="11" t="b">
        <f t="shared" si="235"/>
        <v>0</v>
      </c>
      <c r="N1691" s="9" t="str">
        <f t="shared" si="236"/>
        <v/>
      </c>
      <c r="O1691" s="9" t="str">
        <f t="shared" si="237"/>
        <v/>
      </c>
      <c r="P1691" s="9" t="str">
        <f t="shared" si="238"/>
        <v/>
      </c>
      <c r="R1691" s="9">
        <v>1683</v>
      </c>
      <c r="T1691" s="9" t="str">
        <f t="shared" si="239"/>
        <v/>
      </c>
      <c r="V1691" s="9" t="str">
        <f t="shared" si="240"/>
        <v/>
      </c>
      <c r="X1691" s="9" t="str">
        <f>IF(COUNTIF('Required Materials'!$BE$4:$CH$43, $B1691)&gt;0, $B1691, "")</f>
        <v/>
      </c>
      <c r="Y1691" s="9" t="str">
        <f t="shared" si="241"/>
        <v/>
      </c>
      <c r="Z1691" s="9" t="str">
        <f t="shared" si="242"/>
        <v/>
      </c>
    </row>
    <row r="1692" spans="1:26" x14ac:dyDescent="0.25">
      <c r="A1692" s="24"/>
      <c r="B1692" s="135"/>
      <c r="C1692" s="136"/>
      <c r="D1692" s="137"/>
      <c r="E1692" s="138"/>
      <c r="F1692" s="139"/>
      <c r="G1692" s="140"/>
      <c r="H1692" s="141"/>
      <c r="I1692" s="118"/>
      <c r="J1692" s="150" t="str">
        <f t="shared" si="234"/>
        <v/>
      </c>
      <c r="K1692" s="24"/>
      <c r="M1692" s="11" t="b">
        <f t="shared" si="235"/>
        <v>0</v>
      </c>
      <c r="N1692" s="9" t="str">
        <f t="shared" si="236"/>
        <v/>
      </c>
      <c r="O1692" s="9" t="str">
        <f t="shared" si="237"/>
        <v/>
      </c>
      <c r="P1692" s="9" t="str">
        <f t="shared" si="238"/>
        <v/>
      </c>
      <c r="R1692" s="9">
        <v>1684</v>
      </c>
      <c r="T1692" s="9" t="str">
        <f t="shared" si="239"/>
        <v/>
      </c>
      <c r="V1692" s="9" t="str">
        <f t="shared" si="240"/>
        <v/>
      </c>
      <c r="X1692" s="9" t="str">
        <f>IF(COUNTIF('Required Materials'!$BE$4:$CH$43, $B1692)&gt;0, $B1692, "")</f>
        <v/>
      </c>
      <c r="Y1692" s="9" t="str">
        <f t="shared" si="241"/>
        <v/>
      </c>
      <c r="Z1692" s="9" t="str">
        <f t="shared" si="242"/>
        <v/>
      </c>
    </row>
    <row r="1693" spans="1:26" x14ac:dyDescent="0.25">
      <c r="A1693" s="24"/>
      <c r="B1693" s="135"/>
      <c r="C1693" s="136"/>
      <c r="D1693" s="137"/>
      <c r="E1693" s="138"/>
      <c r="F1693" s="139"/>
      <c r="G1693" s="140"/>
      <c r="H1693" s="141"/>
      <c r="I1693" s="118"/>
      <c r="J1693" s="150" t="str">
        <f t="shared" si="234"/>
        <v/>
      </c>
      <c r="K1693" s="24"/>
      <c r="M1693" s="11" t="b">
        <f t="shared" si="235"/>
        <v>0</v>
      </c>
      <c r="N1693" s="9" t="str">
        <f t="shared" si="236"/>
        <v/>
      </c>
      <c r="O1693" s="9" t="str">
        <f t="shared" si="237"/>
        <v/>
      </c>
      <c r="P1693" s="9" t="str">
        <f t="shared" si="238"/>
        <v/>
      </c>
      <c r="R1693" s="9">
        <v>1685</v>
      </c>
      <c r="T1693" s="9" t="str">
        <f t="shared" si="239"/>
        <v/>
      </c>
      <c r="V1693" s="9" t="str">
        <f t="shared" si="240"/>
        <v/>
      </c>
      <c r="X1693" s="9" t="str">
        <f>IF(COUNTIF('Required Materials'!$BE$4:$CH$43, $B1693)&gt;0, $B1693, "")</f>
        <v/>
      </c>
      <c r="Y1693" s="9" t="str">
        <f t="shared" si="241"/>
        <v/>
      </c>
      <c r="Z1693" s="9" t="str">
        <f t="shared" si="242"/>
        <v/>
      </c>
    </row>
    <row r="1694" spans="1:26" x14ac:dyDescent="0.25">
      <c r="A1694" s="24"/>
      <c r="B1694" s="135"/>
      <c r="C1694" s="136"/>
      <c r="D1694" s="137"/>
      <c r="E1694" s="138"/>
      <c r="F1694" s="139"/>
      <c r="G1694" s="140"/>
      <c r="H1694" s="141"/>
      <c r="I1694" s="118"/>
      <c r="J1694" s="150" t="str">
        <f t="shared" si="234"/>
        <v/>
      </c>
      <c r="K1694" s="24"/>
      <c r="M1694" s="11" t="b">
        <f t="shared" si="235"/>
        <v>0</v>
      </c>
      <c r="N1694" s="9" t="str">
        <f t="shared" si="236"/>
        <v/>
      </c>
      <c r="O1694" s="9" t="str">
        <f t="shared" si="237"/>
        <v/>
      </c>
      <c r="P1694" s="9" t="str">
        <f t="shared" si="238"/>
        <v/>
      </c>
      <c r="R1694" s="9">
        <v>1686</v>
      </c>
      <c r="T1694" s="9" t="str">
        <f t="shared" si="239"/>
        <v/>
      </c>
      <c r="V1694" s="9" t="str">
        <f t="shared" si="240"/>
        <v/>
      </c>
      <c r="X1694" s="9" t="str">
        <f>IF(COUNTIF('Required Materials'!$BE$4:$CH$43, $B1694)&gt;0, $B1694, "")</f>
        <v/>
      </c>
      <c r="Y1694" s="9" t="str">
        <f t="shared" si="241"/>
        <v/>
      </c>
      <c r="Z1694" s="9" t="str">
        <f t="shared" si="242"/>
        <v/>
      </c>
    </row>
    <row r="1695" spans="1:26" x14ac:dyDescent="0.25">
      <c r="A1695" s="24"/>
      <c r="B1695" s="135"/>
      <c r="C1695" s="136"/>
      <c r="D1695" s="137"/>
      <c r="E1695" s="138"/>
      <c r="F1695" s="139"/>
      <c r="G1695" s="140"/>
      <c r="H1695" s="141"/>
      <c r="I1695" s="118"/>
      <c r="J1695" s="150" t="str">
        <f t="shared" si="234"/>
        <v/>
      </c>
      <c r="K1695" s="24"/>
      <c r="M1695" s="11" t="b">
        <f t="shared" si="235"/>
        <v>0</v>
      </c>
      <c r="N1695" s="9" t="str">
        <f t="shared" si="236"/>
        <v/>
      </c>
      <c r="O1695" s="9" t="str">
        <f t="shared" si="237"/>
        <v/>
      </c>
      <c r="P1695" s="9" t="str">
        <f t="shared" si="238"/>
        <v/>
      </c>
      <c r="R1695" s="9">
        <v>1687</v>
      </c>
      <c r="T1695" s="9" t="str">
        <f t="shared" si="239"/>
        <v/>
      </c>
      <c r="V1695" s="9" t="str">
        <f t="shared" si="240"/>
        <v/>
      </c>
      <c r="X1695" s="9" t="str">
        <f>IF(COUNTIF('Required Materials'!$BE$4:$CH$43, $B1695)&gt;0, $B1695, "")</f>
        <v/>
      </c>
      <c r="Y1695" s="9" t="str">
        <f t="shared" si="241"/>
        <v/>
      </c>
      <c r="Z1695" s="9" t="str">
        <f t="shared" si="242"/>
        <v/>
      </c>
    </row>
    <row r="1696" spans="1:26" x14ac:dyDescent="0.25">
      <c r="A1696" s="24"/>
      <c r="B1696" s="135"/>
      <c r="C1696" s="136"/>
      <c r="D1696" s="137"/>
      <c r="E1696" s="138"/>
      <c r="F1696" s="139"/>
      <c r="G1696" s="140"/>
      <c r="H1696" s="141"/>
      <c r="I1696" s="118"/>
      <c r="J1696" s="150" t="str">
        <f t="shared" si="234"/>
        <v/>
      </c>
      <c r="K1696" s="24"/>
      <c r="M1696" s="11" t="b">
        <f t="shared" si="235"/>
        <v>0</v>
      </c>
      <c r="N1696" s="9" t="str">
        <f t="shared" si="236"/>
        <v/>
      </c>
      <c r="O1696" s="9" t="str">
        <f t="shared" si="237"/>
        <v/>
      </c>
      <c r="P1696" s="9" t="str">
        <f t="shared" si="238"/>
        <v/>
      </c>
      <c r="R1696" s="9">
        <v>1688</v>
      </c>
      <c r="T1696" s="9" t="str">
        <f t="shared" si="239"/>
        <v/>
      </c>
      <c r="V1696" s="9" t="str">
        <f t="shared" si="240"/>
        <v/>
      </c>
      <c r="X1696" s="9" t="str">
        <f>IF(COUNTIF('Required Materials'!$BE$4:$CH$43, $B1696)&gt;0, $B1696, "")</f>
        <v/>
      </c>
      <c r="Y1696" s="9" t="str">
        <f t="shared" si="241"/>
        <v/>
      </c>
      <c r="Z1696" s="9" t="str">
        <f t="shared" si="242"/>
        <v/>
      </c>
    </row>
    <row r="1697" spans="1:26" x14ac:dyDescent="0.25">
      <c r="A1697" s="24"/>
      <c r="B1697" s="135"/>
      <c r="C1697" s="136"/>
      <c r="D1697" s="137"/>
      <c r="E1697" s="138"/>
      <c r="F1697" s="139"/>
      <c r="G1697" s="140"/>
      <c r="H1697" s="141"/>
      <c r="I1697" s="118"/>
      <c r="J1697" s="150" t="str">
        <f t="shared" si="234"/>
        <v/>
      </c>
      <c r="K1697" s="24"/>
      <c r="M1697" s="11" t="b">
        <f t="shared" si="235"/>
        <v>0</v>
      </c>
      <c r="N1697" s="9" t="str">
        <f t="shared" si="236"/>
        <v/>
      </c>
      <c r="O1697" s="9" t="str">
        <f t="shared" si="237"/>
        <v/>
      </c>
      <c r="P1697" s="9" t="str">
        <f t="shared" si="238"/>
        <v/>
      </c>
      <c r="R1697" s="9">
        <v>1689</v>
      </c>
      <c r="T1697" s="9" t="str">
        <f t="shared" si="239"/>
        <v/>
      </c>
      <c r="V1697" s="9" t="str">
        <f t="shared" si="240"/>
        <v/>
      </c>
      <c r="X1697" s="9" t="str">
        <f>IF(COUNTIF('Required Materials'!$BE$4:$CH$43, $B1697)&gt;0, $B1697, "")</f>
        <v/>
      </c>
      <c r="Y1697" s="9" t="str">
        <f t="shared" si="241"/>
        <v/>
      </c>
      <c r="Z1697" s="9" t="str">
        <f t="shared" si="242"/>
        <v/>
      </c>
    </row>
    <row r="1698" spans="1:26" x14ac:dyDescent="0.25">
      <c r="A1698" s="24"/>
      <c r="B1698" s="135"/>
      <c r="C1698" s="136"/>
      <c r="D1698" s="137"/>
      <c r="E1698" s="138"/>
      <c r="F1698" s="139"/>
      <c r="G1698" s="140"/>
      <c r="H1698" s="141"/>
      <c r="I1698" s="118"/>
      <c r="J1698" s="150" t="str">
        <f t="shared" si="234"/>
        <v/>
      </c>
      <c r="K1698" s="24"/>
      <c r="M1698" s="11" t="b">
        <f t="shared" si="235"/>
        <v>0</v>
      </c>
      <c r="N1698" s="9" t="str">
        <f t="shared" si="236"/>
        <v/>
      </c>
      <c r="O1698" s="9" t="str">
        <f t="shared" si="237"/>
        <v/>
      </c>
      <c r="P1698" s="9" t="str">
        <f t="shared" si="238"/>
        <v/>
      </c>
      <c r="R1698" s="9">
        <v>1690</v>
      </c>
      <c r="T1698" s="9" t="str">
        <f t="shared" si="239"/>
        <v/>
      </c>
      <c r="V1698" s="9" t="str">
        <f t="shared" si="240"/>
        <v/>
      </c>
      <c r="X1698" s="9" t="str">
        <f>IF(COUNTIF('Required Materials'!$BE$4:$CH$43, $B1698)&gt;0, $B1698, "")</f>
        <v/>
      </c>
      <c r="Y1698" s="9" t="str">
        <f t="shared" si="241"/>
        <v/>
      </c>
      <c r="Z1698" s="9" t="str">
        <f t="shared" si="242"/>
        <v/>
      </c>
    </row>
    <row r="1699" spans="1:26" x14ac:dyDescent="0.25">
      <c r="A1699" s="24"/>
      <c r="B1699" s="135"/>
      <c r="C1699" s="136"/>
      <c r="D1699" s="137"/>
      <c r="E1699" s="138"/>
      <c r="F1699" s="139"/>
      <c r="G1699" s="140"/>
      <c r="H1699" s="141"/>
      <c r="I1699" s="118"/>
      <c r="J1699" s="150" t="str">
        <f t="shared" si="234"/>
        <v/>
      </c>
      <c r="K1699" s="24"/>
      <c r="M1699" s="11" t="b">
        <f t="shared" si="235"/>
        <v>0</v>
      </c>
      <c r="N1699" s="9" t="str">
        <f t="shared" si="236"/>
        <v/>
      </c>
      <c r="O1699" s="9" t="str">
        <f t="shared" si="237"/>
        <v/>
      </c>
      <c r="P1699" s="9" t="str">
        <f t="shared" si="238"/>
        <v/>
      </c>
      <c r="R1699" s="9">
        <v>1691</v>
      </c>
      <c r="T1699" s="9" t="str">
        <f t="shared" si="239"/>
        <v/>
      </c>
      <c r="V1699" s="9" t="str">
        <f t="shared" si="240"/>
        <v/>
      </c>
      <c r="X1699" s="9" t="str">
        <f>IF(COUNTIF('Required Materials'!$BE$4:$CH$43, $B1699)&gt;0, $B1699, "")</f>
        <v/>
      </c>
      <c r="Y1699" s="9" t="str">
        <f t="shared" si="241"/>
        <v/>
      </c>
      <c r="Z1699" s="9" t="str">
        <f t="shared" si="242"/>
        <v/>
      </c>
    </row>
    <row r="1700" spans="1:26" x14ac:dyDescent="0.25">
      <c r="A1700" s="24"/>
      <c r="B1700" s="135"/>
      <c r="C1700" s="136"/>
      <c r="D1700" s="137"/>
      <c r="E1700" s="138"/>
      <c r="F1700" s="139"/>
      <c r="G1700" s="140"/>
      <c r="H1700" s="141"/>
      <c r="I1700" s="118"/>
      <c r="J1700" s="150" t="str">
        <f t="shared" si="234"/>
        <v/>
      </c>
      <c r="K1700" s="24"/>
      <c r="M1700" s="11" t="b">
        <f t="shared" si="235"/>
        <v>0</v>
      </c>
      <c r="N1700" s="9" t="str">
        <f t="shared" si="236"/>
        <v/>
      </c>
      <c r="O1700" s="9" t="str">
        <f t="shared" si="237"/>
        <v/>
      </c>
      <c r="P1700" s="9" t="str">
        <f t="shared" si="238"/>
        <v/>
      </c>
      <c r="R1700" s="9">
        <v>1692</v>
      </c>
      <c r="T1700" s="9" t="str">
        <f t="shared" si="239"/>
        <v/>
      </c>
      <c r="V1700" s="9" t="str">
        <f t="shared" si="240"/>
        <v/>
      </c>
      <c r="X1700" s="9" t="str">
        <f>IF(COUNTIF('Required Materials'!$BE$4:$CH$43, $B1700)&gt;0, $B1700, "")</f>
        <v/>
      </c>
      <c r="Y1700" s="9" t="str">
        <f t="shared" si="241"/>
        <v/>
      </c>
      <c r="Z1700" s="9" t="str">
        <f t="shared" si="242"/>
        <v/>
      </c>
    </row>
    <row r="1701" spans="1:26" x14ac:dyDescent="0.25">
      <c r="A1701" s="24"/>
      <c r="B1701" s="135"/>
      <c r="C1701" s="136"/>
      <c r="D1701" s="137"/>
      <c r="E1701" s="138"/>
      <c r="F1701" s="139"/>
      <c r="G1701" s="140"/>
      <c r="H1701" s="141"/>
      <c r="I1701" s="118"/>
      <c r="J1701" s="150" t="str">
        <f t="shared" si="234"/>
        <v/>
      </c>
      <c r="K1701" s="24"/>
      <c r="M1701" s="11" t="b">
        <f t="shared" si="235"/>
        <v>0</v>
      </c>
      <c r="N1701" s="9" t="str">
        <f t="shared" si="236"/>
        <v/>
      </c>
      <c r="O1701" s="9" t="str">
        <f t="shared" si="237"/>
        <v/>
      </c>
      <c r="P1701" s="9" t="str">
        <f t="shared" si="238"/>
        <v/>
      </c>
      <c r="R1701" s="9">
        <v>1693</v>
      </c>
      <c r="T1701" s="9" t="str">
        <f t="shared" si="239"/>
        <v/>
      </c>
      <c r="V1701" s="9" t="str">
        <f t="shared" si="240"/>
        <v/>
      </c>
      <c r="X1701" s="9" t="str">
        <f>IF(COUNTIF('Required Materials'!$BE$4:$CH$43, $B1701)&gt;0, $B1701, "")</f>
        <v/>
      </c>
      <c r="Y1701" s="9" t="str">
        <f t="shared" si="241"/>
        <v/>
      </c>
      <c r="Z1701" s="9" t="str">
        <f t="shared" si="242"/>
        <v/>
      </c>
    </row>
    <row r="1702" spans="1:26" x14ac:dyDescent="0.25">
      <c r="A1702" s="24"/>
      <c r="B1702" s="135"/>
      <c r="C1702" s="136"/>
      <c r="D1702" s="137"/>
      <c r="E1702" s="138"/>
      <c r="F1702" s="139"/>
      <c r="G1702" s="140"/>
      <c r="H1702" s="141"/>
      <c r="I1702" s="118"/>
      <c r="J1702" s="150" t="str">
        <f t="shared" si="234"/>
        <v/>
      </c>
      <c r="K1702" s="24"/>
      <c r="M1702" s="11" t="b">
        <f t="shared" si="235"/>
        <v>0</v>
      </c>
      <c r="N1702" s="9" t="str">
        <f t="shared" si="236"/>
        <v/>
      </c>
      <c r="O1702" s="9" t="str">
        <f t="shared" si="237"/>
        <v/>
      </c>
      <c r="P1702" s="9" t="str">
        <f t="shared" si="238"/>
        <v/>
      </c>
      <c r="R1702" s="9">
        <v>1694</v>
      </c>
      <c r="T1702" s="9" t="str">
        <f t="shared" si="239"/>
        <v/>
      </c>
      <c r="V1702" s="9" t="str">
        <f t="shared" si="240"/>
        <v/>
      </c>
      <c r="X1702" s="9" t="str">
        <f>IF(COUNTIF('Required Materials'!$BE$4:$CH$43, $B1702)&gt;0, $B1702, "")</f>
        <v/>
      </c>
      <c r="Y1702" s="9" t="str">
        <f t="shared" si="241"/>
        <v/>
      </c>
      <c r="Z1702" s="9" t="str">
        <f t="shared" si="242"/>
        <v/>
      </c>
    </row>
    <row r="1703" spans="1:26" x14ac:dyDescent="0.25">
      <c r="A1703" s="24"/>
      <c r="B1703" s="135"/>
      <c r="C1703" s="136"/>
      <c r="D1703" s="137"/>
      <c r="E1703" s="138"/>
      <c r="F1703" s="139"/>
      <c r="G1703" s="140"/>
      <c r="H1703" s="141"/>
      <c r="I1703" s="118"/>
      <c r="J1703" s="150" t="str">
        <f t="shared" si="234"/>
        <v/>
      </c>
      <c r="K1703" s="24"/>
      <c r="M1703" s="11" t="b">
        <f t="shared" si="235"/>
        <v>0</v>
      </c>
      <c r="N1703" s="9" t="str">
        <f t="shared" si="236"/>
        <v/>
      </c>
      <c r="O1703" s="9" t="str">
        <f t="shared" si="237"/>
        <v/>
      </c>
      <c r="P1703" s="9" t="str">
        <f t="shared" si="238"/>
        <v/>
      </c>
      <c r="R1703" s="9">
        <v>1695</v>
      </c>
      <c r="T1703" s="9" t="str">
        <f t="shared" si="239"/>
        <v/>
      </c>
      <c r="V1703" s="9" t="str">
        <f t="shared" si="240"/>
        <v/>
      </c>
      <c r="X1703" s="9" t="str">
        <f>IF(COUNTIF('Required Materials'!$BE$4:$CH$43, $B1703)&gt;0, $B1703, "")</f>
        <v/>
      </c>
      <c r="Y1703" s="9" t="str">
        <f t="shared" si="241"/>
        <v/>
      </c>
      <c r="Z1703" s="9" t="str">
        <f t="shared" si="242"/>
        <v/>
      </c>
    </row>
    <row r="1704" spans="1:26" x14ac:dyDescent="0.25">
      <c r="A1704" s="24"/>
      <c r="B1704" s="135"/>
      <c r="C1704" s="136"/>
      <c r="D1704" s="137"/>
      <c r="E1704" s="138"/>
      <c r="F1704" s="139"/>
      <c r="G1704" s="140"/>
      <c r="H1704" s="141"/>
      <c r="I1704" s="118"/>
      <c r="J1704" s="150" t="str">
        <f t="shared" si="234"/>
        <v/>
      </c>
      <c r="K1704" s="24"/>
      <c r="M1704" s="11" t="b">
        <f t="shared" si="235"/>
        <v>0</v>
      </c>
      <c r="N1704" s="9" t="str">
        <f t="shared" si="236"/>
        <v/>
      </c>
      <c r="O1704" s="9" t="str">
        <f t="shared" si="237"/>
        <v/>
      </c>
      <c r="P1704" s="9" t="str">
        <f t="shared" si="238"/>
        <v/>
      </c>
      <c r="R1704" s="9">
        <v>1696</v>
      </c>
      <c r="T1704" s="9" t="str">
        <f t="shared" si="239"/>
        <v/>
      </c>
      <c r="V1704" s="9" t="str">
        <f t="shared" si="240"/>
        <v/>
      </c>
      <c r="X1704" s="9" t="str">
        <f>IF(COUNTIF('Required Materials'!$BE$4:$CH$43, $B1704)&gt;0, $B1704, "")</f>
        <v/>
      </c>
      <c r="Y1704" s="9" t="str">
        <f t="shared" si="241"/>
        <v/>
      </c>
      <c r="Z1704" s="9" t="str">
        <f t="shared" si="242"/>
        <v/>
      </c>
    </row>
    <row r="1705" spans="1:26" x14ac:dyDescent="0.25">
      <c r="A1705" s="24"/>
      <c r="B1705" s="135"/>
      <c r="C1705" s="136"/>
      <c r="D1705" s="137"/>
      <c r="E1705" s="138"/>
      <c r="F1705" s="139"/>
      <c r="G1705" s="140"/>
      <c r="H1705" s="141"/>
      <c r="I1705" s="118"/>
      <c r="J1705" s="150" t="str">
        <f t="shared" si="234"/>
        <v/>
      </c>
      <c r="K1705" s="24"/>
      <c r="M1705" s="11" t="b">
        <f t="shared" si="235"/>
        <v>0</v>
      </c>
      <c r="N1705" s="9" t="str">
        <f t="shared" si="236"/>
        <v/>
      </c>
      <c r="O1705" s="9" t="str">
        <f t="shared" si="237"/>
        <v/>
      </c>
      <c r="P1705" s="9" t="str">
        <f t="shared" si="238"/>
        <v/>
      </c>
      <c r="R1705" s="9">
        <v>1697</v>
      </c>
      <c r="T1705" s="9" t="str">
        <f t="shared" si="239"/>
        <v/>
      </c>
      <c r="V1705" s="9" t="str">
        <f t="shared" si="240"/>
        <v/>
      </c>
      <c r="X1705" s="9" t="str">
        <f>IF(COUNTIF('Required Materials'!$BE$4:$CH$43, $B1705)&gt;0, $B1705, "")</f>
        <v/>
      </c>
      <c r="Y1705" s="9" t="str">
        <f t="shared" si="241"/>
        <v/>
      </c>
      <c r="Z1705" s="9" t="str">
        <f t="shared" si="242"/>
        <v/>
      </c>
    </row>
    <row r="1706" spans="1:26" x14ac:dyDescent="0.25">
      <c r="A1706" s="24"/>
      <c r="B1706" s="135"/>
      <c r="C1706" s="136"/>
      <c r="D1706" s="137"/>
      <c r="E1706" s="138"/>
      <c r="F1706" s="139"/>
      <c r="G1706" s="140"/>
      <c r="H1706" s="141"/>
      <c r="I1706" s="118"/>
      <c r="J1706" s="150" t="str">
        <f t="shared" si="234"/>
        <v/>
      </c>
      <c r="K1706" s="24"/>
      <c r="M1706" s="11" t="b">
        <f t="shared" si="235"/>
        <v>0</v>
      </c>
      <c r="N1706" s="9" t="str">
        <f t="shared" si="236"/>
        <v/>
      </c>
      <c r="O1706" s="9" t="str">
        <f t="shared" si="237"/>
        <v/>
      </c>
      <c r="P1706" s="9" t="str">
        <f t="shared" si="238"/>
        <v/>
      </c>
      <c r="R1706" s="9">
        <v>1698</v>
      </c>
      <c r="T1706" s="9" t="str">
        <f t="shared" si="239"/>
        <v/>
      </c>
      <c r="V1706" s="9" t="str">
        <f t="shared" si="240"/>
        <v/>
      </c>
      <c r="X1706" s="9" t="str">
        <f>IF(COUNTIF('Required Materials'!$BE$4:$CH$43, $B1706)&gt;0, $B1706, "")</f>
        <v/>
      </c>
      <c r="Y1706" s="9" t="str">
        <f t="shared" si="241"/>
        <v/>
      </c>
      <c r="Z1706" s="9" t="str">
        <f t="shared" si="242"/>
        <v/>
      </c>
    </row>
    <row r="1707" spans="1:26" x14ac:dyDescent="0.25">
      <c r="A1707" s="24"/>
      <c r="B1707" s="135"/>
      <c r="C1707" s="136"/>
      <c r="D1707" s="137"/>
      <c r="E1707" s="138"/>
      <c r="F1707" s="139"/>
      <c r="G1707" s="140"/>
      <c r="H1707" s="141"/>
      <c r="I1707" s="118"/>
      <c r="J1707" s="150" t="str">
        <f t="shared" si="234"/>
        <v/>
      </c>
      <c r="K1707" s="24"/>
      <c r="M1707" s="11" t="b">
        <f t="shared" si="235"/>
        <v>0</v>
      </c>
      <c r="N1707" s="9" t="str">
        <f t="shared" si="236"/>
        <v/>
      </c>
      <c r="O1707" s="9" t="str">
        <f t="shared" si="237"/>
        <v/>
      </c>
      <c r="P1707" s="9" t="str">
        <f t="shared" si="238"/>
        <v/>
      </c>
      <c r="R1707" s="9">
        <v>1699</v>
      </c>
      <c r="T1707" s="9" t="str">
        <f t="shared" si="239"/>
        <v/>
      </c>
      <c r="V1707" s="9" t="str">
        <f t="shared" si="240"/>
        <v/>
      </c>
      <c r="X1707" s="9" t="str">
        <f>IF(COUNTIF('Required Materials'!$BE$4:$CH$43, $B1707)&gt;0, $B1707, "")</f>
        <v/>
      </c>
      <c r="Y1707" s="9" t="str">
        <f t="shared" si="241"/>
        <v/>
      </c>
      <c r="Z1707" s="9" t="str">
        <f t="shared" si="242"/>
        <v/>
      </c>
    </row>
    <row r="1708" spans="1:26" x14ac:dyDescent="0.25">
      <c r="A1708" s="24"/>
      <c r="B1708" s="135"/>
      <c r="C1708" s="136"/>
      <c r="D1708" s="137"/>
      <c r="E1708" s="138"/>
      <c r="F1708" s="139"/>
      <c r="G1708" s="140"/>
      <c r="H1708" s="141"/>
      <c r="I1708" s="118"/>
      <c r="J1708" s="150" t="str">
        <f t="shared" si="234"/>
        <v/>
      </c>
      <c r="K1708" s="24"/>
      <c r="M1708" s="11" t="b">
        <f t="shared" si="235"/>
        <v>0</v>
      </c>
      <c r="N1708" s="9" t="str">
        <f t="shared" si="236"/>
        <v/>
      </c>
      <c r="O1708" s="9" t="str">
        <f t="shared" si="237"/>
        <v/>
      </c>
      <c r="P1708" s="9" t="str">
        <f t="shared" si="238"/>
        <v/>
      </c>
      <c r="R1708" s="9">
        <v>1700</v>
      </c>
      <c r="T1708" s="9" t="str">
        <f t="shared" si="239"/>
        <v/>
      </c>
      <c r="V1708" s="9" t="str">
        <f t="shared" si="240"/>
        <v/>
      </c>
      <c r="X1708" s="9" t="str">
        <f>IF(COUNTIF('Required Materials'!$BE$4:$CH$43, $B1708)&gt;0, $B1708, "")</f>
        <v/>
      </c>
      <c r="Y1708" s="9" t="str">
        <f t="shared" si="241"/>
        <v/>
      </c>
      <c r="Z1708" s="9" t="str">
        <f t="shared" si="242"/>
        <v/>
      </c>
    </row>
    <row r="1709" spans="1:26" x14ac:dyDescent="0.25">
      <c r="A1709" s="24"/>
      <c r="B1709" s="135"/>
      <c r="C1709" s="136"/>
      <c r="D1709" s="137"/>
      <c r="E1709" s="138"/>
      <c r="F1709" s="139"/>
      <c r="G1709" s="140"/>
      <c r="H1709" s="141"/>
      <c r="I1709" s="118"/>
      <c r="J1709" s="150" t="str">
        <f t="shared" si="234"/>
        <v/>
      </c>
      <c r="K1709" s="24"/>
      <c r="M1709" s="11" t="b">
        <f t="shared" si="235"/>
        <v>0</v>
      </c>
      <c r="N1709" s="9" t="str">
        <f t="shared" si="236"/>
        <v/>
      </c>
      <c r="O1709" s="9" t="str">
        <f t="shared" si="237"/>
        <v/>
      </c>
      <c r="P1709" s="9" t="str">
        <f t="shared" si="238"/>
        <v/>
      </c>
      <c r="R1709" s="9">
        <v>1701</v>
      </c>
      <c r="T1709" s="9" t="str">
        <f t="shared" si="239"/>
        <v/>
      </c>
      <c r="V1709" s="9" t="str">
        <f t="shared" si="240"/>
        <v/>
      </c>
      <c r="X1709" s="9" t="str">
        <f>IF(COUNTIF('Required Materials'!$BE$4:$CH$43, $B1709)&gt;0, $B1709, "")</f>
        <v/>
      </c>
      <c r="Y1709" s="9" t="str">
        <f t="shared" si="241"/>
        <v/>
      </c>
      <c r="Z1709" s="9" t="str">
        <f t="shared" si="242"/>
        <v/>
      </c>
    </row>
    <row r="1710" spans="1:26" x14ac:dyDescent="0.25">
      <c r="A1710" s="24"/>
      <c r="B1710" s="135"/>
      <c r="C1710" s="136"/>
      <c r="D1710" s="137"/>
      <c r="E1710" s="138"/>
      <c r="F1710" s="139"/>
      <c r="G1710" s="140"/>
      <c r="H1710" s="141"/>
      <c r="I1710" s="118"/>
      <c r="J1710" s="150" t="str">
        <f t="shared" si="234"/>
        <v/>
      </c>
      <c r="K1710" s="24"/>
      <c r="M1710" s="11" t="b">
        <f t="shared" si="235"/>
        <v>0</v>
      </c>
      <c r="N1710" s="9" t="str">
        <f t="shared" si="236"/>
        <v/>
      </c>
      <c r="O1710" s="9" t="str">
        <f t="shared" si="237"/>
        <v/>
      </c>
      <c r="P1710" s="9" t="str">
        <f t="shared" si="238"/>
        <v/>
      </c>
      <c r="R1710" s="9">
        <v>1702</v>
      </c>
      <c r="T1710" s="9" t="str">
        <f t="shared" si="239"/>
        <v/>
      </c>
      <c r="V1710" s="9" t="str">
        <f t="shared" si="240"/>
        <v/>
      </c>
      <c r="X1710" s="9" t="str">
        <f>IF(COUNTIF('Required Materials'!$BE$4:$CH$43, $B1710)&gt;0, $B1710, "")</f>
        <v/>
      </c>
      <c r="Y1710" s="9" t="str">
        <f t="shared" si="241"/>
        <v/>
      </c>
      <c r="Z1710" s="9" t="str">
        <f t="shared" si="242"/>
        <v/>
      </c>
    </row>
    <row r="1711" spans="1:26" x14ac:dyDescent="0.25">
      <c r="A1711" s="24"/>
      <c r="B1711" s="135"/>
      <c r="C1711" s="136"/>
      <c r="D1711" s="137"/>
      <c r="E1711" s="138"/>
      <c r="F1711" s="139"/>
      <c r="G1711" s="140"/>
      <c r="H1711" s="141"/>
      <c r="I1711" s="118"/>
      <c r="J1711" s="150" t="str">
        <f t="shared" si="234"/>
        <v/>
      </c>
      <c r="K1711" s="24"/>
      <c r="M1711" s="11" t="b">
        <f t="shared" si="235"/>
        <v>0</v>
      </c>
      <c r="N1711" s="9" t="str">
        <f t="shared" si="236"/>
        <v/>
      </c>
      <c r="O1711" s="9" t="str">
        <f t="shared" si="237"/>
        <v/>
      </c>
      <c r="P1711" s="9" t="str">
        <f t="shared" si="238"/>
        <v/>
      </c>
      <c r="R1711" s="9">
        <v>1703</v>
      </c>
      <c r="T1711" s="9" t="str">
        <f t="shared" si="239"/>
        <v/>
      </c>
      <c r="V1711" s="9" t="str">
        <f t="shared" si="240"/>
        <v/>
      </c>
      <c r="X1711" s="9" t="str">
        <f>IF(COUNTIF('Required Materials'!$BE$4:$CH$43, $B1711)&gt;0, $B1711, "")</f>
        <v/>
      </c>
      <c r="Y1711" s="9" t="str">
        <f t="shared" si="241"/>
        <v/>
      </c>
      <c r="Z1711" s="9" t="str">
        <f t="shared" si="242"/>
        <v/>
      </c>
    </row>
    <row r="1712" spans="1:26" x14ac:dyDescent="0.25">
      <c r="A1712" s="24"/>
      <c r="B1712" s="135"/>
      <c r="C1712" s="136"/>
      <c r="D1712" s="137"/>
      <c r="E1712" s="138"/>
      <c r="F1712" s="139"/>
      <c r="G1712" s="140"/>
      <c r="H1712" s="141"/>
      <c r="I1712" s="118"/>
      <c r="J1712" s="150" t="str">
        <f t="shared" si="234"/>
        <v/>
      </c>
      <c r="K1712" s="24"/>
      <c r="M1712" s="11" t="b">
        <f t="shared" si="235"/>
        <v>0</v>
      </c>
      <c r="N1712" s="9" t="str">
        <f t="shared" si="236"/>
        <v/>
      </c>
      <c r="O1712" s="9" t="str">
        <f t="shared" si="237"/>
        <v/>
      </c>
      <c r="P1712" s="9" t="str">
        <f t="shared" si="238"/>
        <v/>
      </c>
      <c r="R1712" s="9">
        <v>1704</v>
      </c>
      <c r="T1712" s="9" t="str">
        <f t="shared" si="239"/>
        <v/>
      </c>
      <c r="V1712" s="9" t="str">
        <f t="shared" si="240"/>
        <v/>
      </c>
      <c r="X1712" s="9" t="str">
        <f>IF(COUNTIF('Required Materials'!$BE$4:$CH$43, $B1712)&gt;0, $B1712, "")</f>
        <v/>
      </c>
      <c r="Y1712" s="9" t="str">
        <f t="shared" si="241"/>
        <v/>
      </c>
      <c r="Z1712" s="9" t="str">
        <f t="shared" si="242"/>
        <v/>
      </c>
    </row>
    <row r="1713" spans="1:26" x14ac:dyDescent="0.25">
      <c r="A1713" s="24"/>
      <c r="B1713" s="135"/>
      <c r="C1713" s="136"/>
      <c r="D1713" s="137"/>
      <c r="E1713" s="138"/>
      <c r="F1713" s="139"/>
      <c r="G1713" s="140"/>
      <c r="H1713" s="141"/>
      <c r="I1713" s="118"/>
      <c r="J1713" s="150" t="str">
        <f t="shared" si="234"/>
        <v/>
      </c>
      <c r="K1713" s="24"/>
      <c r="M1713" s="11" t="b">
        <f t="shared" si="235"/>
        <v>0</v>
      </c>
      <c r="N1713" s="9" t="str">
        <f t="shared" si="236"/>
        <v/>
      </c>
      <c r="O1713" s="9" t="str">
        <f t="shared" si="237"/>
        <v/>
      </c>
      <c r="P1713" s="9" t="str">
        <f t="shared" si="238"/>
        <v/>
      </c>
      <c r="R1713" s="9">
        <v>1705</v>
      </c>
      <c r="T1713" s="9" t="str">
        <f t="shared" si="239"/>
        <v/>
      </c>
      <c r="V1713" s="9" t="str">
        <f t="shared" si="240"/>
        <v/>
      </c>
      <c r="X1713" s="9" t="str">
        <f>IF(COUNTIF('Required Materials'!$BE$4:$CH$43, $B1713)&gt;0, $B1713, "")</f>
        <v/>
      </c>
      <c r="Y1713" s="9" t="str">
        <f t="shared" si="241"/>
        <v/>
      </c>
      <c r="Z1713" s="9" t="str">
        <f t="shared" si="242"/>
        <v/>
      </c>
    </row>
    <row r="1714" spans="1:26" x14ac:dyDescent="0.25">
      <c r="A1714" s="24"/>
      <c r="B1714" s="135"/>
      <c r="C1714" s="136"/>
      <c r="D1714" s="137"/>
      <c r="E1714" s="138"/>
      <c r="F1714" s="139"/>
      <c r="G1714" s="140"/>
      <c r="H1714" s="141"/>
      <c r="I1714" s="118"/>
      <c r="J1714" s="150" t="str">
        <f t="shared" si="234"/>
        <v/>
      </c>
      <c r="K1714" s="24"/>
      <c r="M1714" s="11" t="b">
        <f t="shared" si="235"/>
        <v>0</v>
      </c>
      <c r="N1714" s="9" t="str">
        <f t="shared" si="236"/>
        <v/>
      </c>
      <c r="O1714" s="9" t="str">
        <f t="shared" si="237"/>
        <v/>
      </c>
      <c r="P1714" s="9" t="str">
        <f t="shared" si="238"/>
        <v/>
      </c>
      <c r="R1714" s="9">
        <v>1706</v>
      </c>
      <c r="T1714" s="9" t="str">
        <f t="shared" si="239"/>
        <v/>
      </c>
      <c r="V1714" s="9" t="str">
        <f t="shared" si="240"/>
        <v/>
      </c>
      <c r="X1714" s="9" t="str">
        <f>IF(COUNTIF('Required Materials'!$BE$4:$CH$43, $B1714)&gt;0, $B1714, "")</f>
        <v/>
      </c>
      <c r="Y1714" s="9" t="str">
        <f t="shared" si="241"/>
        <v/>
      </c>
      <c r="Z1714" s="9" t="str">
        <f t="shared" si="242"/>
        <v/>
      </c>
    </row>
    <row r="1715" spans="1:26" x14ac:dyDescent="0.25">
      <c r="A1715" s="24"/>
      <c r="B1715" s="135"/>
      <c r="C1715" s="136"/>
      <c r="D1715" s="137"/>
      <c r="E1715" s="138"/>
      <c r="F1715" s="139"/>
      <c r="G1715" s="140"/>
      <c r="H1715" s="141"/>
      <c r="I1715" s="118"/>
      <c r="J1715" s="150" t="str">
        <f t="shared" si="234"/>
        <v/>
      </c>
      <c r="K1715" s="24"/>
      <c r="M1715" s="11" t="b">
        <f t="shared" si="235"/>
        <v>0</v>
      </c>
      <c r="N1715" s="9" t="str">
        <f t="shared" si="236"/>
        <v/>
      </c>
      <c r="O1715" s="9" t="str">
        <f t="shared" si="237"/>
        <v/>
      </c>
      <c r="P1715" s="9" t="str">
        <f t="shared" si="238"/>
        <v/>
      </c>
      <c r="R1715" s="9">
        <v>1707</v>
      </c>
      <c r="T1715" s="9" t="str">
        <f t="shared" si="239"/>
        <v/>
      </c>
      <c r="V1715" s="9" t="str">
        <f t="shared" si="240"/>
        <v/>
      </c>
      <c r="X1715" s="9" t="str">
        <f>IF(COUNTIF('Required Materials'!$BE$4:$CH$43, $B1715)&gt;0, $B1715, "")</f>
        <v/>
      </c>
      <c r="Y1715" s="9" t="str">
        <f t="shared" si="241"/>
        <v/>
      </c>
      <c r="Z1715" s="9" t="str">
        <f t="shared" si="242"/>
        <v/>
      </c>
    </row>
    <row r="1716" spans="1:26" x14ac:dyDescent="0.25">
      <c r="A1716" s="24"/>
      <c r="B1716" s="135"/>
      <c r="C1716" s="136"/>
      <c r="D1716" s="137"/>
      <c r="E1716" s="138"/>
      <c r="F1716" s="139"/>
      <c r="G1716" s="140"/>
      <c r="H1716" s="141"/>
      <c r="I1716" s="118"/>
      <c r="J1716" s="150" t="str">
        <f t="shared" si="234"/>
        <v/>
      </c>
      <c r="K1716" s="24"/>
      <c r="M1716" s="11" t="b">
        <f t="shared" si="235"/>
        <v>0</v>
      </c>
      <c r="N1716" s="9" t="str">
        <f t="shared" si="236"/>
        <v/>
      </c>
      <c r="O1716" s="9" t="str">
        <f t="shared" si="237"/>
        <v/>
      </c>
      <c r="P1716" s="9" t="str">
        <f t="shared" si="238"/>
        <v/>
      </c>
      <c r="R1716" s="9">
        <v>1708</v>
      </c>
      <c r="T1716" s="9" t="str">
        <f t="shared" si="239"/>
        <v/>
      </c>
      <c r="V1716" s="9" t="str">
        <f t="shared" si="240"/>
        <v/>
      </c>
      <c r="X1716" s="9" t="str">
        <f>IF(COUNTIF('Required Materials'!$BE$4:$CH$43, $B1716)&gt;0, $B1716, "")</f>
        <v/>
      </c>
      <c r="Y1716" s="9" t="str">
        <f t="shared" si="241"/>
        <v/>
      </c>
      <c r="Z1716" s="9" t="str">
        <f t="shared" si="242"/>
        <v/>
      </c>
    </row>
    <row r="1717" spans="1:26" x14ac:dyDescent="0.25">
      <c r="A1717" s="24"/>
      <c r="B1717" s="135"/>
      <c r="C1717" s="136"/>
      <c r="D1717" s="137"/>
      <c r="E1717" s="138"/>
      <c r="F1717" s="139"/>
      <c r="G1717" s="140"/>
      <c r="H1717" s="141"/>
      <c r="I1717" s="118"/>
      <c r="J1717" s="150" t="str">
        <f t="shared" si="234"/>
        <v/>
      </c>
      <c r="K1717" s="24"/>
      <c r="M1717" s="11" t="b">
        <f t="shared" si="235"/>
        <v>0</v>
      </c>
      <c r="N1717" s="9" t="str">
        <f t="shared" si="236"/>
        <v/>
      </c>
      <c r="O1717" s="9" t="str">
        <f t="shared" si="237"/>
        <v/>
      </c>
      <c r="P1717" s="9" t="str">
        <f t="shared" si="238"/>
        <v/>
      </c>
      <c r="R1717" s="9">
        <v>1709</v>
      </c>
      <c r="T1717" s="9" t="str">
        <f t="shared" si="239"/>
        <v/>
      </c>
      <c r="V1717" s="9" t="str">
        <f t="shared" si="240"/>
        <v/>
      </c>
      <c r="X1717" s="9" t="str">
        <f>IF(COUNTIF('Required Materials'!$BE$4:$CH$43, $B1717)&gt;0, $B1717, "")</f>
        <v/>
      </c>
      <c r="Y1717" s="9" t="str">
        <f t="shared" si="241"/>
        <v/>
      </c>
      <c r="Z1717" s="9" t="str">
        <f t="shared" si="242"/>
        <v/>
      </c>
    </row>
    <row r="1718" spans="1:26" x14ac:dyDescent="0.25">
      <c r="A1718" s="24"/>
      <c r="B1718" s="135"/>
      <c r="C1718" s="136"/>
      <c r="D1718" s="137"/>
      <c r="E1718" s="138"/>
      <c r="F1718" s="139"/>
      <c r="G1718" s="140"/>
      <c r="H1718" s="141"/>
      <c r="I1718" s="118"/>
      <c r="J1718" s="150" t="str">
        <f t="shared" si="234"/>
        <v/>
      </c>
      <c r="K1718" s="24"/>
      <c r="M1718" s="11" t="b">
        <f t="shared" si="235"/>
        <v>0</v>
      </c>
      <c r="N1718" s="9" t="str">
        <f t="shared" si="236"/>
        <v/>
      </c>
      <c r="O1718" s="9" t="str">
        <f t="shared" si="237"/>
        <v/>
      </c>
      <c r="P1718" s="9" t="str">
        <f t="shared" si="238"/>
        <v/>
      </c>
      <c r="R1718" s="9">
        <v>1710</v>
      </c>
      <c r="T1718" s="9" t="str">
        <f t="shared" si="239"/>
        <v/>
      </c>
      <c r="V1718" s="9" t="str">
        <f t="shared" si="240"/>
        <v/>
      </c>
      <c r="X1718" s="9" t="str">
        <f>IF(COUNTIF('Required Materials'!$BE$4:$CH$43, $B1718)&gt;0, $B1718, "")</f>
        <v/>
      </c>
      <c r="Y1718" s="9" t="str">
        <f t="shared" si="241"/>
        <v/>
      </c>
      <c r="Z1718" s="9" t="str">
        <f t="shared" si="242"/>
        <v/>
      </c>
    </row>
    <row r="1719" spans="1:26" x14ac:dyDescent="0.25">
      <c r="A1719" s="24"/>
      <c r="B1719" s="135"/>
      <c r="C1719" s="136"/>
      <c r="D1719" s="137"/>
      <c r="E1719" s="138"/>
      <c r="F1719" s="139"/>
      <c r="G1719" s="140"/>
      <c r="H1719" s="141"/>
      <c r="I1719" s="118"/>
      <c r="J1719" s="150" t="str">
        <f t="shared" si="234"/>
        <v/>
      </c>
      <c r="K1719" s="24"/>
      <c r="M1719" s="11" t="b">
        <f t="shared" si="235"/>
        <v>0</v>
      </c>
      <c r="N1719" s="9" t="str">
        <f t="shared" si="236"/>
        <v/>
      </c>
      <c r="O1719" s="9" t="str">
        <f t="shared" si="237"/>
        <v/>
      </c>
      <c r="P1719" s="9" t="str">
        <f t="shared" si="238"/>
        <v/>
      </c>
      <c r="R1719" s="9">
        <v>1711</v>
      </c>
      <c r="T1719" s="9" t="str">
        <f t="shared" si="239"/>
        <v/>
      </c>
      <c r="V1719" s="9" t="str">
        <f t="shared" si="240"/>
        <v/>
      </c>
      <c r="X1719" s="9" t="str">
        <f>IF(COUNTIF('Required Materials'!$BE$4:$CH$43, $B1719)&gt;0, $B1719, "")</f>
        <v/>
      </c>
      <c r="Y1719" s="9" t="str">
        <f t="shared" si="241"/>
        <v/>
      </c>
      <c r="Z1719" s="9" t="str">
        <f t="shared" si="242"/>
        <v/>
      </c>
    </row>
    <row r="1720" spans="1:26" x14ac:dyDescent="0.25">
      <c r="A1720" s="24"/>
      <c r="B1720" s="135"/>
      <c r="C1720" s="136"/>
      <c r="D1720" s="137"/>
      <c r="E1720" s="138"/>
      <c r="F1720" s="139"/>
      <c r="G1720" s="140"/>
      <c r="H1720" s="141"/>
      <c r="I1720" s="118"/>
      <c r="J1720" s="150" t="str">
        <f t="shared" si="234"/>
        <v/>
      </c>
      <c r="K1720" s="24"/>
      <c r="M1720" s="11" t="b">
        <f t="shared" si="235"/>
        <v>0</v>
      </c>
      <c r="N1720" s="9" t="str">
        <f t="shared" si="236"/>
        <v/>
      </c>
      <c r="O1720" s="9" t="str">
        <f t="shared" si="237"/>
        <v/>
      </c>
      <c r="P1720" s="9" t="str">
        <f t="shared" si="238"/>
        <v/>
      </c>
      <c r="R1720" s="9">
        <v>1712</v>
      </c>
      <c r="T1720" s="9" t="str">
        <f t="shared" si="239"/>
        <v/>
      </c>
      <c r="V1720" s="9" t="str">
        <f t="shared" si="240"/>
        <v/>
      </c>
      <c r="X1720" s="9" t="str">
        <f>IF(COUNTIF('Required Materials'!$BE$4:$CH$43, $B1720)&gt;0, $B1720, "")</f>
        <v/>
      </c>
      <c r="Y1720" s="9" t="str">
        <f t="shared" si="241"/>
        <v/>
      </c>
      <c r="Z1720" s="9" t="str">
        <f t="shared" si="242"/>
        <v/>
      </c>
    </row>
    <row r="1721" spans="1:26" x14ac:dyDescent="0.25">
      <c r="A1721" s="24"/>
      <c r="B1721" s="135"/>
      <c r="C1721" s="136"/>
      <c r="D1721" s="137"/>
      <c r="E1721" s="138"/>
      <c r="F1721" s="139"/>
      <c r="G1721" s="140"/>
      <c r="H1721" s="141"/>
      <c r="I1721" s="118"/>
      <c r="J1721" s="150" t="str">
        <f t="shared" si="234"/>
        <v/>
      </c>
      <c r="K1721" s="24"/>
      <c r="M1721" s="11" t="b">
        <f t="shared" si="235"/>
        <v>0</v>
      </c>
      <c r="N1721" s="9" t="str">
        <f t="shared" si="236"/>
        <v/>
      </c>
      <c r="O1721" s="9" t="str">
        <f t="shared" si="237"/>
        <v/>
      </c>
      <c r="P1721" s="9" t="str">
        <f t="shared" si="238"/>
        <v/>
      </c>
      <c r="R1721" s="9">
        <v>1713</v>
      </c>
      <c r="T1721" s="9" t="str">
        <f t="shared" si="239"/>
        <v/>
      </c>
      <c r="V1721" s="9" t="str">
        <f t="shared" si="240"/>
        <v/>
      </c>
      <c r="X1721" s="9" t="str">
        <f>IF(COUNTIF('Required Materials'!$BE$4:$CH$43, $B1721)&gt;0, $B1721, "")</f>
        <v/>
      </c>
      <c r="Y1721" s="9" t="str">
        <f t="shared" si="241"/>
        <v/>
      </c>
      <c r="Z1721" s="9" t="str">
        <f t="shared" si="242"/>
        <v/>
      </c>
    </row>
    <row r="1722" spans="1:26" x14ac:dyDescent="0.25">
      <c r="A1722" s="24"/>
      <c r="B1722" s="135"/>
      <c r="C1722" s="136"/>
      <c r="D1722" s="137"/>
      <c r="E1722" s="138"/>
      <c r="F1722" s="139"/>
      <c r="G1722" s="140"/>
      <c r="H1722" s="141"/>
      <c r="I1722" s="118"/>
      <c r="J1722" s="150" t="str">
        <f t="shared" si="234"/>
        <v/>
      </c>
      <c r="K1722" s="24"/>
      <c r="M1722" s="11" t="b">
        <f t="shared" si="235"/>
        <v>0</v>
      </c>
      <c r="N1722" s="9" t="str">
        <f t="shared" si="236"/>
        <v/>
      </c>
      <c r="O1722" s="9" t="str">
        <f t="shared" si="237"/>
        <v/>
      </c>
      <c r="P1722" s="9" t="str">
        <f t="shared" si="238"/>
        <v/>
      </c>
      <c r="R1722" s="9">
        <v>1714</v>
      </c>
      <c r="T1722" s="9" t="str">
        <f t="shared" si="239"/>
        <v/>
      </c>
      <c r="V1722" s="9" t="str">
        <f t="shared" si="240"/>
        <v/>
      </c>
      <c r="X1722" s="9" t="str">
        <f>IF(COUNTIF('Required Materials'!$BE$4:$CH$43, $B1722)&gt;0, $B1722, "")</f>
        <v/>
      </c>
      <c r="Y1722" s="9" t="str">
        <f t="shared" si="241"/>
        <v/>
      </c>
      <c r="Z1722" s="9" t="str">
        <f t="shared" si="242"/>
        <v/>
      </c>
    </row>
    <row r="1723" spans="1:26" x14ac:dyDescent="0.25">
      <c r="A1723" s="24"/>
      <c r="B1723" s="135"/>
      <c r="C1723" s="136"/>
      <c r="D1723" s="137"/>
      <c r="E1723" s="138"/>
      <c r="F1723" s="139"/>
      <c r="G1723" s="140"/>
      <c r="H1723" s="141"/>
      <c r="I1723" s="118"/>
      <c r="J1723" s="150" t="str">
        <f t="shared" si="234"/>
        <v/>
      </c>
      <c r="K1723" s="24"/>
      <c r="M1723" s="11" t="b">
        <f t="shared" si="235"/>
        <v>0</v>
      </c>
      <c r="N1723" s="9" t="str">
        <f t="shared" si="236"/>
        <v/>
      </c>
      <c r="O1723" s="9" t="str">
        <f t="shared" si="237"/>
        <v/>
      </c>
      <c r="P1723" s="9" t="str">
        <f t="shared" si="238"/>
        <v/>
      </c>
      <c r="R1723" s="9">
        <v>1715</v>
      </c>
      <c r="T1723" s="9" t="str">
        <f t="shared" si="239"/>
        <v/>
      </c>
      <c r="V1723" s="9" t="str">
        <f t="shared" si="240"/>
        <v/>
      </c>
      <c r="X1723" s="9" t="str">
        <f>IF(COUNTIF('Required Materials'!$BE$4:$CH$43, $B1723)&gt;0, $B1723, "")</f>
        <v/>
      </c>
      <c r="Y1723" s="9" t="str">
        <f t="shared" si="241"/>
        <v/>
      </c>
      <c r="Z1723" s="9" t="str">
        <f t="shared" si="242"/>
        <v/>
      </c>
    </row>
    <row r="1724" spans="1:26" x14ac:dyDescent="0.25">
      <c r="A1724" s="24"/>
      <c r="B1724" s="135"/>
      <c r="C1724" s="136"/>
      <c r="D1724" s="137"/>
      <c r="E1724" s="138"/>
      <c r="F1724" s="139"/>
      <c r="G1724" s="140"/>
      <c r="H1724" s="141"/>
      <c r="I1724" s="118"/>
      <c r="J1724" s="150" t="str">
        <f t="shared" si="234"/>
        <v/>
      </c>
      <c r="K1724" s="24"/>
      <c r="M1724" s="11" t="b">
        <f t="shared" si="235"/>
        <v>0</v>
      </c>
      <c r="N1724" s="9" t="str">
        <f t="shared" si="236"/>
        <v/>
      </c>
      <c r="O1724" s="9" t="str">
        <f t="shared" si="237"/>
        <v/>
      </c>
      <c r="P1724" s="9" t="str">
        <f t="shared" si="238"/>
        <v/>
      </c>
      <c r="R1724" s="9">
        <v>1716</v>
      </c>
      <c r="T1724" s="9" t="str">
        <f t="shared" si="239"/>
        <v/>
      </c>
      <c r="V1724" s="9" t="str">
        <f t="shared" si="240"/>
        <v/>
      </c>
      <c r="X1724" s="9" t="str">
        <f>IF(COUNTIF('Required Materials'!$BE$4:$CH$43, $B1724)&gt;0, $B1724, "")</f>
        <v/>
      </c>
      <c r="Y1724" s="9" t="str">
        <f t="shared" si="241"/>
        <v/>
      </c>
      <c r="Z1724" s="9" t="str">
        <f t="shared" si="242"/>
        <v/>
      </c>
    </row>
    <row r="1725" spans="1:26" x14ac:dyDescent="0.25">
      <c r="A1725" s="24"/>
      <c r="B1725" s="135"/>
      <c r="C1725" s="136"/>
      <c r="D1725" s="137"/>
      <c r="E1725" s="138"/>
      <c r="F1725" s="139"/>
      <c r="G1725" s="140"/>
      <c r="H1725" s="141"/>
      <c r="I1725" s="118"/>
      <c r="J1725" s="150" t="str">
        <f t="shared" si="234"/>
        <v/>
      </c>
      <c r="K1725" s="24"/>
      <c r="M1725" s="11" t="b">
        <f t="shared" si="235"/>
        <v>0</v>
      </c>
      <c r="N1725" s="9" t="str">
        <f t="shared" si="236"/>
        <v/>
      </c>
      <c r="O1725" s="9" t="str">
        <f t="shared" si="237"/>
        <v/>
      </c>
      <c r="P1725" s="9" t="str">
        <f t="shared" si="238"/>
        <v/>
      </c>
      <c r="R1725" s="9">
        <v>1717</v>
      </c>
      <c r="T1725" s="9" t="str">
        <f t="shared" si="239"/>
        <v/>
      </c>
      <c r="V1725" s="9" t="str">
        <f t="shared" si="240"/>
        <v/>
      </c>
      <c r="X1725" s="9" t="str">
        <f>IF(COUNTIF('Required Materials'!$BE$4:$CH$43, $B1725)&gt;0, $B1725, "")</f>
        <v/>
      </c>
      <c r="Y1725" s="9" t="str">
        <f t="shared" si="241"/>
        <v/>
      </c>
      <c r="Z1725" s="9" t="str">
        <f t="shared" si="242"/>
        <v/>
      </c>
    </row>
    <row r="1726" spans="1:26" x14ac:dyDescent="0.25">
      <c r="A1726" s="24"/>
      <c r="B1726" s="135"/>
      <c r="C1726" s="136"/>
      <c r="D1726" s="137"/>
      <c r="E1726" s="138"/>
      <c r="F1726" s="139"/>
      <c r="G1726" s="140"/>
      <c r="H1726" s="141"/>
      <c r="I1726" s="118"/>
      <c r="J1726" s="150" t="str">
        <f t="shared" si="234"/>
        <v/>
      </c>
      <c r="K1726" s="24"/>
      <c r="M1726" s="11" t="b">
        <f t="shared" si="235"/>
        <v>0</v>
      </c>
      <c r="N1726" s="9" t="str">
        <f t="shared" si="236"/>
        <v/>
      </c>
      <c r="O1726" s="9" t="str">
        <f t="shared" si="237"/>
        <v/>
      </c>
      <c r="P1726" s="9" t="str">
        <f t="shared" si="238"/>
        <v/>
      </c>
      <c r="R1726" s="9">
        <v>1718</v>
      </c>
      <c r="T1726" s="9" t="str">
        <f t="shared" si="239"/>
        <v/>
      </c>
      <c r="V1726" s="9" t="str">
        <f t="shared" si="240"/>
        <v/>
      </c>
      <c r="X1726" s="9" t="str">
        <f>IF(COUNTIF('Required Materials'!$BE$4:$CH$43, $B1726)&gt;0, $B1726, "")</f>
        <v/>
      </c>
      <c r="Y1726" s="9" t="str">
        <f t="shared" si="241"/>
        <v/>
      </c>
      <c r="Z1726" s="9" t="str">
        <f t="shared" si="242"/>
        <v/>
      </c>
    </row>
    <row r="1727" spans="1:26" x14ac:dyDescent="0.25">
      <c r="A1727" s="24"/>
      <c r="B1727" s="135"/>
      <c r="C1727" s="136"/>
      <c r="D1727" s="137"/>
      <c r="E1727" s="138"/>
      <c r="F1727" s="139"/>
      <c r="G1727" s="140"/>
      <c r="H1727" s="141"/>
      <c r="I1727" s="118"/>
      <c r="J1727" s="150" t="str">
        <f t="shared" si="234"/>
        <v/>
      </c>
      <c r="K1727" s="24"/>
      <c r="M1727" s="11" t="b">
        <f t="shared" si="235"/>
        <v>0</v>
      </c>
      <c r="N1727" s="9" t="str">
        <f t="shared" si="236"/>
        <v/>
      </c>
      <c r="O1727" s="9" t="str">
        <f t="shared" si="237"/>
        <v/>
      </c>
      <c r="P1727" s="9" t="str">
        <f t="shared" si="238"/>
        <v/>
      </c>
      <c r="R1727" s="9">
        <v>1719</v>
      </c>
      <c r="T1727" s="9" t="str">
        <f t="shared" si="239"/>
        <v/>
      </c>
      <c r="V1727" s="9" t="str">
        <f t="shared" si="240"/>
        <v/>
      </c>
      <c r="X1727" s="9" t="str">
        <f>IF(COUNTIF('Required Materials'!$BE$4:$CH$43, $B1727)&gt;0, $B1727, "")</f>
        <v/>
      </c>
      <c r="Y1727" s="9" t="str">
        <f t="shared" si="241"/>
        <v/>
      </c>
      <c r="Z1727" s="9" t="str">
        <f t="shared" si="242"/>
        <v/>
      </c>
    </row>
    <row r="1728" spans="1:26" x14ac:dyDescent="0.25">
      <c r="A1728" s="24"/>
      <c r="B1728" s="135"/>
      <c r="C1728" s="136"/>
      <c r="D1728" s="137"/>
      <c r="E1728" s="138"/>
      <c r="F1728" s="139"/>
      <c r="G1728" s="140"/>
      <c r="H1728" s="141"/>
      <c r="I1728" s="118"/>
      <c r="J1728" s="150" t="str">
        <f t="shared" si="234"/>
        <v/>
      </c>
      <c r="K1728" s="24"/>
      <c r="M1728" s="11" t="b">
        <f t="shared" si="235"/>
        <v>0</v>
      </c>
      <c r="N1728" s="9" t="str">
        <f t="shared" si="236"/>
        <v/>
      </c>
      <c r="O1728" s="9" t="str">
        <f t="shared" si="237"/>
        <v/>
      </c>
      <c r="P1728" s="9" t="str">
        <f t="shared" si="238"/>
        <v/>
      </c>
      <c r="R1728" s="9">
        <v>1720</v>
      </c>
      <c r="T1728" s="9" t="str">
        <f t="shared" si="239"/>
        <v/>
      </c>
      <c r="V1728" s="9" t="str">
        <f t="shared" si="240"/>
        <v/>
      </c>
      <c r="X1728" s="9" t="str">
        <f>IF(COUNTIF('Required Materials'!$BE$4:$CH$43, $B1728)&gt;0, $B1728, "")</f>
        <v/>
      </c>
      <c r="Y1728" s="9" t="str">
        <f t="shared" si="241"/>
        <v/>
      </c>
      <c r="Z1728" s="9" t="str">
        <f t="shared" si="242"/>
        <v/>
      </c>
    </row>
    <row r="1729" spans="1:26" x14ac:dyDescent="0.25">
      <c r="A1729" s="24"/>
      <c r="B1729" s="135"/>
      <c r="C1729" s="136"/>
      <c r="D1729" s="137"/>
      <c r="E1729" s="138"/>
      <c r="F1729" s="139"/>
      <c r="G1729" s="140"/>
      <c r="H1729" s="141"/>
      <c r="I1729" s="118"/>
      <c r="J1729" s="150" t="str">
        <f t="shared" si="234"/>
        <v/>
      </c>
      <c r="K1729" s="24"/>
      <c r="M1729" s="11" t="b">
        <f t="shared" si="235"/>
        <v>0</v>
      </c>
      <c r="N1729" s="9" t="str">
        <f t="shared" si="236"/>
        <v/>
      </c>
      <c r="O1729" s="9" t="str">
        <f t="shared" si="237"/>
        <v/>
      </c>
      <c r="P1729" s="9" t="str">
        <f t="shared" si="238"/>
        <v/>
      </c>
      <c r="R1729" s="9">
        <v>1721</v>
      </c>
      <c r="T1729" s="9" t="str">
        <f t="shared" si="239"/>
        <v/>
      </c>
      <c r="V1729" s="9" t="str">
        <f t="shared" si="240"/>
        <v/>
      </c>
      <c r="X1729" s="9" t="str">
        <f>IF(COUNTIF('Required Materials'!$BE$4:$CH$43, $B1729)&gt;0, $B1729, "")</f>
        <v/>
      </c>
      <c r="Y1729" s="9" t="str">
        <f t="shared" si="241"/>
        <v/>
      </c>
      <c r="Z1729" s="9" t="str">
        <f t="shared" si="242"/>
        <v/>
      </c>
    </row>
    <row r="1730" spans="1:26" x14ac:dyDescent="0.25">
      <c r="A1730" s="24"/>
      <c r="B1730" s="135"/>
      <c r="C1730" s="136"/>
      <c r="D1730" s="137"/>
      <c r="E1730" s="138"/>
      <c r="F1730" s="139"/>
      <c r="G1730" s="140"/>
      <c r="H1730" s="141"/>
      <c r="I1730" s="118"/>
      <c r="J1730" s="150" t="str">
        <f t="shared" si="234"/>
        <v/>
      </c>
      <c r="K1730" s="24"/>
      <c r="M1730" s="11" t="b">
        <f t="shared" si="235"/>
        <v>0</v>
      </c>
      <c r="N1730" s="9" t="str">
        <f t="shared" si="236"/>
        <v/>
      </c>
      <c r="O1730" s="9" t="str">
        <f t="shared" si="237"/>
        <v/>
      </c>
      <c r="P1730" s="9" t="str">
        <f t="shared" si="238"/>
        <v/>
      </c>
      <c r="R1730" s="9">
        <v>1722</v>
      </c>
      <c r="T1730" s="9" t="str">
        <f t="shared" si="239"/>
        <v/>
      </c>
      <c r="V1730" s="9" t="str">
        <f t="shared" si="240"/>
        <v/>
      </c>
      <c r="X1730" s="9" t="str">
        <f>IF(COUNTIF('Required Materials'!$BE$4:$CH$43, $B1730)&gt;0, $B1730, "")</f>
        <v/>
      </c>
      <c r="Y1730" s="9" t="str">
        <f t="shared" si="241"/>
        <v/>
      </c>
      <c r="Z1730" s="9" t="str">
        <f t="shared" si="242"/>
        <v/>
      </c>
    </row>
    <row r="1731" spans="1:26" x14ac:dyDescent="0.25">
      <c r="A1731" s="24"/>
      <c r="B1731" s="135"/>
      <c r="C1731" s="136"/>
      <c r="D1731" s="137"/>
      <c r="E1731" s="138"/>
      <c r="F1731" s="139"/>
      <c r="G1731" s="140"/>
      <c r="H1731" s="141"/>
      <c r="I1731" s="118"/>
      <c r="J1731" s="150" t="str">
        <f t="shared" si="234"/>
        <v/>
      </c>
      <c r="K1731" s="24"/>
      <c r="M1731" s="11" t="b">
        <f t="shared" si="235"/>
        <v>0</v>
      </c>
      <c r="N1731" s="9" t="str">
        <f t="shared" si="236"/>
        <v/>
      </c>
      <c r="O1731" s="9" t="str">
        <f t="shared" si="237"/>
        <v/>
      </c>
      <c r="P1731" s="9" t="str">
        <f t="shared" si="238"/>
        <v/>
      </c>
      <c r="R1731" s="9">
        <v>1723</v>
      </c>
      <c r="T1731" s="9" t="str">
        <f t="shared" si="239"/>
        <v/>
      </c>
      <c r="V1731" s="9" t="str">
        <f t="shared" si="240"/>
        <v/>
      </c>
      <c r="X1731" s="9" t="str">
        <f>IF(COUNTIF('Required Materials'!$BE$4:$CH$43, $B1731)&gt;0, $B1731, "")</f>
        <v/>
      </c>
      <c r="Y1731" s="9" t="str">
        <f t="shared" si="241"/>
        <v/>
      </c>
      <c r="Z1731" s="9" t="str">
        <f t="shared" si="242"/>
        <v/>
      </c>
    </row>
    <row r="1732" spans="1:26" x14ac:dyDescent="0.25">
      <c r="A1732" s="24"/>
      <c r="B1732" s="135"/>
      <c r="C1732" s="136"/>
      <c r="D1732" s="137"/>
      <c r="E1732" s="138"/>
      <c r="F1732" s="139"/>
      <c r="G1732" s="140"/>
      <c r="H1732" s="141"/>
      <c r="I1732" s="118"/>
      <c r="J1732" s="150" t="str">
        <f t="shared" si="234"/>
        <v/>
      </c>
      <c r="K1732" s="24"/>
      <c r="M1732" s="11" t="b">
        <f t="shared" si="235"/>
        <v>0</v>
      </c>
      <c r="N1732" s="9" t="str">
        <f t="shared" si="236"/>
        <v/>
      </c>
      <c r="O1732" s="9" t="str">
        <f t="shared" si="237"/>
        <v/>
      </c>
      <c r="P1732" s="9" t="str">
        <f t="shared" si="238"/>
        <v/>
      </c>
      <c r="R1732" s="9">
        <v>1724</v>
      </c>
      <c r="T1732" s="9" t="str">
        <f t="shared" si="239"/>
        <v/>
      </c>
      <c r="V1732" s="9" t="str">
        <f t="shared" si="240"/>
        <v/>
      </c>
      <c r="X1732" s="9" t="str">
        <f>IF(COUNTIF('Required Materials'!$BE$4:$CH$43, $B1732)&gt;0, $B1732, "")</f>
        <v/>
      </c>
      <c r="Y1732" s="9" t="str">
        <f t="shared" si="241"/>
        <v/>
      </c>
      <c r="Z1732" s="9" t="str">
        <f t="shared" si="242"/>
        <v/>
      </c>
    </row>
    <row r="1733" spans="1:26" x14ac:dyDescent="0.25">
      <c r="A1733" s="24"/>
      <c r="B1733" s="135"/>
      <c r="C1733" s="136"/>
      <c r="D1733" s="137"/>
      <c r="E1733" s="138"/>
      <c r="F1733" s="139"/>
      <c r="G1733" s="140"/>
      <c r="H1733" s="141"/>
      <c r="I1733" s="118"/>
      <c r="J1733" s="150" t="str">
        <f t="shared" si="234"/>
        <v/>
      </c>
      <c r="K1733" s="24"/>
      <c r="M1733" s="11" t="b">
        <f t="shared" si="235"/>
        <v>0</v>
      </c>
      <c r="N1733" s="9" t="str">
        <f t="shared" si="236"/>
        <v/>
      </c>
      <c r="O1733" s="9" t="str">
        <f t="shared" si="237"/>
        <v/>
      </c>
      <c r="P1733" s="9" t="str">
        <f t="shared" si="238"/>
        <v/>
      </c>
      <c r="R1733" s="9">
        <v>1725</v>
      </c>
      <c r="T1733" s="9" t="str">
        <f t="shared" si="239"/>
        <v/>
      </c>
      <c r="V1733" s="9" t="str">
        <f t="shared" si="240"/>
        <v/>
      </c>
      <c r="X1733" s="9" t="str">
        <f>IF(COUNTIF('Required Materials'!$BE$4:$CH$43, $B1733)&gt;0, $B1733, "")</f>
        <v/>
      </c>
      <c r="Y1733" s="9" t="str">
        <f t="shared" si="241"/>
        <v/>
      </c>
      <c r="Z1733" s="9" t="str">
        <f t="shared" si="242"/>
        <v/>
      </c>
    </row>
    <row r="1734" spans="1:26" x14ac:dyDescent="0.25">
      <c r="A1734" s="24"/>
      <c r="B1734" s="135"/>
      <c r="C1734" s="136"/>
      <c r="D1734" s="137"/>
      <c r="E1734" s="138"/>
      <c r="F1734" s="139"/>
      <c r="G1734" s="140"/>
      <c r="H1734" s="141"/>
      <c r="I1734" s="118"/>
      <c r="J1734" s="150" t="str">
        <f t="shared" si="234"/>
        <v/>
      </c>
      <c r="K1734" s="24"/>
      <c r="M1734" s="11" t="b">
        <f t="shared" si="235"/>
        <v>0</v>
      </c>
      <c r="N1734" s="9" t="str">
        <f t="shared" si="236"/>
        <v/>
      </c>
      <c r="O1734" s="9" t="str">
        <f t="shared" si="237"/>
        <v/>
      </c>
      <c r="P1734" s="9" t="str">
        <f t="shared" si="238"/>
        <v/>
      </c>
      <c r="R1734" s="9">
        <v>1726</v>
      </c>
      <c r="T1734" s="9" t="str">
        <f t="shared" si="239"/>
        <v/>
      </c>
      <c r="V1734" s="9" t="str">
        <f t="shared" si="240"/>
        <v/>
      </c>
      <c r="X1734" s="9" t="str">
        <f>IF(COUNTIF('Required Materials'!$BE$4:$CH$43, $B1734)&gt;0, $B1734, "")</f>
        <v/>
      </c>
      <c r="Y1734" s="9" t="str">
        <f t="shared" si="241"/>
        <v/>
      </c>
      <c r="Z1734" s="9" t="str">
        <f t="shared" si="242"/>
        <v/>
      </c>
    </row>
    <row r="1735" spans="1:26" x14ac:dyDescent="0.25">
      <c r="A1735" s="24"/>
      <c r="B1735" s="135"/>
      <c r="C1735" s="136"/>
      <c r="D1735" s="137"/>
      <c r="E1735" s="138"/>
      <c r="F1735" s="139"/>
      <c r="G1735" s="140"/>
      <c r="H1735" s="141"/>
      <c r="I1735" s="118"/>
      <c r="J1735" s="150" t="str">
        <f t="shared" si="234"/>
        <v/>
      </c>
      <c r="K1735" s="24"/>
      <c r="M1735" s="11" t="b">
        <f t="shared" si="235"/>
        <v>0</v>
      </c>
      <c r="N1735" s="9" t="str">
        <f t="shared" si="236"/>
        <v/>
      </c>
      <c r="O1735" s="9" t="str">
        <f t="shared" si="237"/>
        <v/>
      </c>
      <c r="P1735" s="9" t="str">
        <f t="shared" si="238"/>
        <v/>
      </c>
      <c r="R1735" s="9">
        <v>1727</v>
      </c>
      <c r="T1735" s="9" t="str">
        <f t="shared" si="239"/>
        <v/>
      </c>
      <c r="V1735" s="9" t="str">
        <f t="shared" si="240"/>
        <v/>
      </c>
      <c r="X1735" s="9" t="str">
        <f>IF(COUNTIF('Required Materials'!$BE$4:$CH$43, $B1735)&gt;0, $B1735, "")</f>
        <v/>
      </c>
      <c r="Y1735" s="9" t="str">
        <f t="shared" si="241"/>
        <v/>
      </c>
      <c r="Z1735" s="9" t="str">
        <f t="shared" si="242"/>
        <v/>
      </c>
    </row>
    <row r="1736" spans="1:26" x14ac:dyDescent="0.25">
      <c r="A1736" s="24"/>
      <c r="B1736" s="135"/>
      <c r="C1736" s="136"/>
      <c r="D1736" s="137"/>
      <c r="E1736" s="138"/>
      <c r="F1736" s="139"/>
      <c r="G1736" s="140"/>
      <c r="H1736" s="141"/>
      <c r="I1736" s="118"/>
      <c r="J1736" s="150" t="str">
        <f t="shared" si="234"/>
        <v/>
      </c>
      <c r="K1736" s="24"/>
      <c r="M1736" s="11" t="b">
        <f t="shared" si="235"/>
        <v>0</v>
      </c>
      <c r="N1736" s="9" t="str">
        <f t="shared" si="236"/>
        <v/>
      </c>
      <c r="O1736" s="9" t="str">
        <f t="shared" si="237"/>
        <v/>
      </c>
      <c r="P1736" s="9" t="str">
        <f t="shared" si="238"/>
        <v/>
      </c>
      <c r="R1736" s="9">
        <v>1728</v>
      </c>
      <c r="T1736" s="9" t="str">
        <f t="shared" si="239"/>
        <v/>
      </c>
      <c r="V1736" s="9" t="str">
        <f t="shared" si="240"/>
        <v/>
      </c>
      <c r="X1736" s="9" t="str">
        <f>IF(COUNTIF('Required Materials'!$BE$4:$CH$43, $B1736)&gt;0, $B1736, "")</f>
        <v/>
      </c>
      <c r="Y1736" s="9" t="str">
        <f t="shared" si="241"/>
        <v/>
      </c>
      <c r="Z1736" s="9" t="str">
        <f t="shared" si="242"/>
        <v/>
      </c>
    </row>
    <row r="1737" spans="1:26" x14ac:dyDescent="0.25">
      <c r="A1737" s="24"/>
      <c r="B1737" s="135"/>
      <c r="C1737" s="136"/>
      <c r="D1737" s="137"/>
      <c r="E1737" s="138"/>
      <c r="F1737" s="139"/>
      <c r="G1737" s="140"/>
      <c r="H1737" s="141"/>
      <c r="I1737" s="118"/>
      <c r="J1737" s="150" t="str">
        <f t="shared" ref="J1737:J1800" si="243">IF(COUNTIF($B$9:$B$2508, B1737)&gt;1, $M$2, IF(M1737=TRUE, $M$3, ""))</f>
        <v/>
      </c>
      <c r="K1737" s="24"/>
      <c r="M1737" s="11" t="b">
        <f t="shared" si="235"/>
        <v>0</v>
      </c>
      <c r="N1737" s="9" t="str">
        <f t="shared" si="236"/>
        <v/>
      </c>
      <c r="O1737" s="9" t="str">
        <f t="shared" si="237"/>
        <v/>
      </c>
      <c r="P1737" s="9" t="str">
        <f t="shared" si="238"/>
        <v/>
      </c>
      <c r="R1737" s="9">
        <v>1729</v>
      </c>
      <c r="T1737" s="9" t="str">
        <f t="shared" si="239"/>
        <v/>
      </c>
      <c r="V1737" s="9" t="str">
        <f t="shared" si="240"/>
        <v/>
      </c>
      <c r="X1737" s="9" t="str">
        <f>IF(COUNTIF('Required Materials'!$BE$4:$CH$43, $B1737)&gt;0, $B1737, "")</f>
        <v/>
      </c>
      <c r="Y1737" s="9" t="str">
        <f t="shared" si="241"/>
        <v/>
      </c>
      <c r="Z1737" s="9" t="str">
        <f t="shared" si="242"/>
        <v/>
      </c>
    </row>
    <row r="1738" spans="1:26" x14ac:dyDescent="0.25">
      <c r="A1738" s="24"/>
      <c r="B1738" s="135"/>
      <c r="C1738" s="136"/>
      <c r="D1738" s="137"/>
      <c r="E1738" s="138"/>
      <c r="F1738" s="139"/>
      <c r="G1738" s="140"/>
      <c r="H1738" s="141"/>
      <c r="I1738" s="118"/>
      <c r="J1738" s="150" t="str">
        <f t="shared" si="243"/>
        <v/>
      </c>
      <c r="K1738" s="24"/>
      <c r="M1738" s="11" t="b">
        <f t="shared" ref="M1738:M1801" si="244">IF(AND(COUNTIF(C1738:H1738, "")&lt;6, B1738=""), TRUE, FALSE)</f>
        <v>0</v>
      </c>
      <c r="N1738" s="9" t="str">
        <f t="shared" ref="N1738:N1801" si="245">IF(B1738="", "", COUNTIF($O$9:$O$2508, "&lt;"&amp;O1738))</f>
        <v/>
      </c>
      <c r="O1738" s="9" t="str">
        <f t="shared" ref="O1738:O1801" si="246">IF(B1738="", "", IF(ISNUMBER(B1738)=TRUE, CONCATENATE("A", B1738), B1738))</f>
        <v/>
      </c>
      <c r="P1738" s="9" t="str">
        <f t="shared" ref="P1738:P1801" si="247">IF(N1738="", "", RANK(N1738, $N$9:$N$2508, 1))</f>
        <v/>
      </c>
      <c r="R1738" s="9">
        <v>1730</v>
      </c>
      <c r="T1738" s="9" t="str">
        <f t="shared" ref="T1738:T1801" si="248">IF(P1738="", "", IFERROR(INDEX($B$9:$B$2508, MATCH(R1738, $P$9:$P$2508, 0)), ""))</f>
        <v/>
      </c>
      <c r="V1738" s="9" t="str">
        <f t="shared" ref="V1738:V1801" si="249">IF(B1738="", "", IF(D1738=$M$5, "A", "P"))</f>
        <v/>
      </c>
      <c r="X1738" s="9" t="str">
        <f>IF(COUNTIF('Required Materials'!$BE$4:$CH$43, $B1738)&gt;0, $B1738, "")</f>
        <v/>
      </c>
      <c r="Y1738" s="9" t="str">
        <f t="shared" ref="Y1738:Y1801" si="250">IF(X1738="", "", IFERROR(INDEX($R$9:$R$2508, MATCH(X1738, $T$9:$T$2508, 0)), ""))</f>
        <v/>
      </c>
      <c r="Z1738" s="9" t="str">
        <f t="shared" ref="Z1738:Z1801" si="251">IF(Y1738="", "", RANK($Y1738, $Y$9:$Y$2508, 1))</f>
        <v/>
      </c>
    </row>
    <row r="1739" spans="1:26" x14ac:dyDescent="0.25">
      <c r="A1739" s="24"/>
      <c r="B1739" s="135"/>
      <c r="C1739" s="136"/>
      <c r="D1739" s="137"/>
      <c r="E1739" s="138"/>
      <c r="F1739" s="139"/>
      <c r="G1739" s="140"/>
      <c r="H1739" s="141"/>
      <c r="I1739" s="118"/>
      <c r="J1739" s="150" t="str">
        <f t="shared" si="243"/>
        <v/>
      </c>
      <c r="K1739" s="24"/>
      <c r="M1739" s="11" t="b">
        <f t="shared" si="244"/>
        <v>0</v>
      </c>
      <c r="N1739" s="9" t="str">
        <f t="shared" si="245"/>
        <v/>
      </c>
      <c r="O1739" s="9" t="str">
        <f t="shared" si="246"/>
        <v/>
      </c>
      <c r="P1739" s="9" t="str">
        <f t="shared" si="247"/>
        <v/>
      </c>
      <c r="R1739" s="9">
        <v>1731</v>
      </c>
      <c r="T1739" s="9" t="str">
        <f t="shared" si="248"/>
        <v/>
      </c>
      <c r="V1739" s="9" t="str">
        <f t="shared" si="249"/>
        <v/>
      </c>
      <c r="X1739" s="9" t="str">
        <f>IF(COUNTIF('Required Materials'!$BE$4:$CH$43, $B1739)&gt;0, $B1739, "")</f>
        <v/>
      </c>
      <c r="Y1739" s="9" t="str">
        <f t="shared" si="250"/>
        <v/>
      </c>
      <c r="Z1739" s="9" t="str">
        <f t="shared" si="251"/>
        <v/>
      </c>
    </row>
    <row r="1740" spans="1:26" x14ac:dyDescent="0.25">
      <c r="A1740" s="24"/>
      <c r="B1740" s="135"/>
      <c r="C1740" s="136"/>
      <c r="D1740" s="137"/>
      <c r="E1740" s="138"/>
      <c r="F1740" s="139"/>
      <c r="G1740" s="140"/>
      <c r="H1740" s="141"/>
      <c r="I1740" s="118"/>
      <c r="J1740" s="150" t="str">
        <f t="shared" si="243"/>
        <v/>
      </c>
      <c r="K1740" s="24"/>
      <c r="M1740" s="11" t="b">
        <f t="shared" si="244"/>
        <v>0</v>
      </c>
      <c r="N1740" s="9" t="str">
        <f t="shared" si="245"/>
        <v/>
      </c>
      <c r="O1740" s="9" t="str">
        <f t="shared" si="246"/>
        <v/>
      </c>
      <c r="P1740" s="9" t="str">
        <f t="shared" si="247"/>
        <v/>
      </c>
      <c r="R1740" s="9">
        <v>1732</v>
      </c>
      <c r="T1740" s="9" t="str">
        <f t="shared" si="248"/>
        <v/>
      </c>
      <c r="V1740" s="9" t="str">
        <f t="shared" si="249"/>
        <v/>
      </c>
      <c r="X1740" s="9" t="str">
        <f>IF(COUNTIF('Required Materials'!$BE$4:$CH$43, $B1740)&gt;0, $B1740, "")</f>
        <v/>
      </c>
      <c r="Y1740" s="9" t="str">
        <f t="shared" si="250"/>
        <v/>
      </c>
      <c r="Z1740" s="9" t="str">
        <f t="shared" si="251"/>
        <v/>
      </c>
    </row>
    <row r="1741" spans="1:26" x14ac:dyDescent="0.25">
      <c r="A1741" s="24"/>
      <c r="B1741" s="135"/>
      <c r="C1741" s="136"/>
      <c r="D1741" s="137"/>
      <c r="E1741" s="138"/>
      <c r="F1741" s="139"/>
      <c r="G1741" s="140"/>
      <c r="H1741" s="141"/>
      <c r="I1741" s="118"/>
      <c r="J1741" s="150" t="str">
        <f t="shared" si="243"/>
        <v/>
      </c>
      <c r="K1741" s="24"/>
      <c r="M1741" s="11" t="b">
        <f t="shared" si="244"/>
        <v>0</v>
      </c>
      <c r="N1741" s="9" t="str">
        <f t="shared" si="245"/>
        <v/>
      </c>
      <c r="O1741" s="9" t="str">
        <f t="shared" si="246"/>
        <v/>
      </c>
      <c r="P1741" s="9" t="str">
        <f t="shared" si="247"/>
        <v/>
      </c>
      <c r="R1741" s="9">
        <v>1733</v>
      </c>
      <c r="T1741" s="9" t="str">
        <f t="shared" si="248"/>
        <v/>
      </c>
      <c r="V1741" s="9" t="str">
        <f t="shared" si="249"/>
        <v/>
      </c>
      <c r="X1741" s="9" t="str">
        <f>IF(COUNTIF('Required Materials'!$BE$4:$CH$43, $B1741)&gt;0, $B1741, "")</f>
        <v/>
      </c>
      <c r="Y1741" s="9" t="str">
        <f t="shared" si="250"/>
        <v/>
      </c>
      <c r="Z1741" s="9" t="str">
        <f t="shared" si="251"/>
        <v/>
      </c>
    </row>
    <row r="1742" spans="1:26" x14ac:dyDescent="0.25">
      <c r="A1742" s="24"/>
      <c r="B1742" s="135"/>
      <c r="C1742" s="136"/>
      <c r="D1742" s="137"/>
      <c r="E1742" s="138"/>
      <c r="F1742" s="139"/>
      <c r="G1742" s="140"/>
      <c r="H1742" s="141"/>
      <c r="I1742" s="118"/>
      <c r="J1742" s="150" t="str">
        <f t="shared" si="243"/>
        <v/>
      </c>
      <c r="K1742" s="24"/>
      <c r="M1742" s="11" t="b">
        <f t="shared" si="244"/>
        <v>0</v>
      </c>
      <c r="N1742" s="9" t="str">
        <f t="shared" si="245"/>
        <v/>
      </c>
      <c r="O1742" s="9" t="str">
        <f t="shared" si="246"/>
        <v/>
      </c>
      <c r="P1742" s="9" t="str">
        <f t="shared" si="247"/>
        <v/>
      </c>
      <c r="R1742" s="9">
        <v>1734</v>
      </c>
      <c r="T1742" s="9" t="str">
        <f t="shared" si="248"/>
        <v/>
      </c>
      <c r="V1742" s="9" t="str">
        <f t="shared" si="249"/>
        <v/>
      </c>
      <c r="X1742" s="9" t="str">
        <f>IF(COUNTIF('Required Materials'!$BE$4:$CH$43, $B1742)&gt;0, $B1742, "")</f>
        <v/>
      </c>
      <c r="Y1742" s="9" t="str">
        <f t="shared" si="250"/>
        <v/>
      </c>
      <c r="Z1742" s="9" t="str">
        <f t="shared" si="251"/>
        <v/>
      </c>
    </row>
    <row r="1743" spans="1:26" x14ac:dyDescent="0.25">
      <c r="A1743" s="24"/>
      <c r="B1743" s="135"/>
      <c r="C1743" s="136"/>
      <c r="D1743" s="137"/>
      <c r="E1743" s="138"/>
      <c r="F1743" s="139"/>
      <c r="G1743" s="140"/>
      <c r="H1743" s="141"/>
      <c r="I1743" s="118"/>
      <c r="J1743" s="150" t="str">
        <f t="shared" si="243"/>
        <v/>
      </c>
      <c r="K1743" s="24"/>
      <c r="M1743" s="11" t="b">
        <f t="shared" si="244"/>
        <v>0</v>
      </c>
      <c r="N1743" s="9" t="str">
        <f t="shared" si="245"/>
        <v/>
      </c>
      <c r="O1743" s="9" t="str">
        <f t="shared" si="246"/>
        <v/>
      </c>
      <c r="P1743" s="9" t="str">
        <f t="shared" si="247"/>
        <v/>
      </c>
      <c r="R1743" s="9">
        <v>1735</v>
      </c>
      <c r="T1743" s="9" t="str">
        <f t="shared" si="248"/>
        <v/>
      </c>
      <c r="V1743" s="9" t="str">
        <f t="shared" si="249"/>
        <v/>
      </c>
      <c r="X1743" s="9" t="str">
        <f>IF(COUNTIF('Required Materials'!$BE$4:$CH$43, $B1743)&gt;0, $B1743, "")</f>
        <v/>
      </c>
      <c r="Y1743" s="9" t="str">
        <f t="shared" si="250"/>
        <v/>
      </c>
      <c r="Z1743" s="9" t="str">
        <f t="shared" si="251"/>
        <v/>
      </c>
    </row>
    <row r="1744" spans="1:26" x14ac:dyDescent="0.25">
      <c r="A1744" s="24"/>
      <c r="B1744" s="135"/>
      <c r="C1744" s="136"/>
      <c r="D1744" s="137"/>
      <c r="E1744" s="138"/>
      <c r="F1744" s="139"/>
      <c r="G1744" s="140"/>
      <c r="H1744" s="141"/>
      <c r="I1744" s="118"/>
      <c r="J1744" s="150" t="str">
        <f t="shared" si="243"/>
        <v/>
      </c>
      <c r="K1744" s="24"/>
      <c r="M1744" s="11" t="b">
        <f t="shared" si="244"/>
        <v>0</v>
      </c>
      <c r="N1744" s="9" t="str">
        <f t="shared" si="245"/>
        <v/>
      </c>
      <c r="O1744" s="9" t="str">
        <f t="shared" si="246"/>
        <v/>
      </c>
      <c r="P1744" s="9" t="str">
        <f t="shared" si="247"/>
        <v/>
      </c>
      <c r="R1744" s="9">
        <v>1736</v>
      </c>
      <c r="T1744" s="9" t="str">
        <f t="shared" si="248"/>
        <v/>
      </c>
      <c r="V1744" s="9" t="str">
        <f t="shared" si="249"/>
        <v/>
      </c>
      <c r="X1744" s="9" t="str">
        <f>IF(COUNTIF('Required Materials'!$BE$4:$CH$43, $B1744)&gt;0, $B1744, "")</f>
        <v/>
      </c>
      <c r="Y1744" s="9" t="str">
        <f t="shared" si="250"/>
        <v/>
      </c>
      <c r="Z1744" s="9" t="str">
        <f t="shared" si="251"/>
        <v/>
      </c>
    </row>
    <row r="1745" spans="1:26" x14ac:dyDescent="0.25">
      <c r="A1745" s="24"/>
      <c r="B1745" s="135"/>
      <c r="C1745" s="136"/>
      <c r="D1745" s="137"/>
      <c r="E1745" s="138"/>
      <c r="F1745" s="139"/>
      <c r="G1745" s="140"/>
      <c r="H1745" s="141"/>
      <c r="I1745" s="118"/>
      <c r="J1745" s="150" t="str">
        <f t="shared" si="243"/>
        <v/>
      </c>
      <c r="K1745" s="24"/>
      <c r="M1745" s="11" t="b">
        <f t="shared" si="244"/>
        <v>0</v>
      </c>
      <c r="N1745" s="9" t="str">
        <f t="shared" si="245"/>
        <v/>
      </c>
      <c r="O1745" s="9" t="str">
        <f t="shared" si="246"/>
        <v/>
      </c>
      <c r="P1745" s="9" t="str">
        <f t="shared" si="247"/>
        <v/>
      </c>
      <c r="R1745" s="9">
        <v>1737</v>
      </c>
      <c r="T1745" s="9" t="str">
        <f t="shared" si="248"/>
        <v/>
      </c>
      <c r="V1745" s="9" t="str">
        <f t="shared" si="249"/>
        <v/>
      </c>
      <c r="X1745" s="9" t="str">
        <f>IF(COUNTIF('Required Materials'!$BE$4:$CH$43, $B1745)&gt;0, $B1745, "")</f>
        <v/>
      </c>
      <c r="Y1745" s="9" t="str">
        <f t="shared" si="250"/>
        <v/>
      </c>
      <c r="Z1745" s="9" t="str">
        <f t="shared" si="251"/>
        <v/>
      </c>
    </row>
    <row r="1746" spans="1:26" x14ac:dyDescent="0.25">
      <c r="A1746" s="24"/>
      <c r="B1746" s="135"/>
      <c r="C1746" s="136"/>
      <c r="D1746" s="137"/>
      <c r="E1746" s="138"/>
      <c r="F1746" s="139"/>
      <c r="G1746" s="140"/>
      <c r="H1746" s="141"/>
      <c r="I1746" s="118"/>
      <c r="J1746" s="150" t="str">
        <f t="shared" si="243"/>
        <v/>
      </c>
      <c r="K1746" s="24"/>
      <c r="M1746" s="11" t="b">
        <f t="shared" si="244"/>
        <v>0</v>
      </c>
      <c r="N1746" s="9" t="str">
        <f t="shared" si="245"/>
        <v/>
      </c>
      <c r="O1746" s="9" t="str">
        <f t="shared" si="246"/>
        <v/>
      </c>
      <c r="P1746" s="9" t="str">
        <f t="shared" si="247"/>
        <v/>
      </c>
      <c r="R1746" s="9">
        <v>1738</v>
      </c>
      <c r="T1746" s="9" t="str">
        <f t="shared" si="248"/>
        <v/>
      </c>
      <c r="V1746" s="9" t="str">
        <f t="shared" si="249"/>
        <v/>
      </c>
      <c r="X1746" s="9" t="str">
        <f>IF(COUNTIF('Required Materials'!$BE$4:$CH$43, $B1746)&gt;0, $B1746, "")</f>
        <v/>
      </c>
      <c r="Y1746" s="9" t="str">
        <f t="shared" si="250"/>
        <v/>
      </c>
      <c r="Z1746" s="9" t="str">
        <f t="shared" si="251"/>
        <v/>
      </c>
    </row>
    <row r="1747" spans="1:26" x14ac:dyDescent="0.25">
      <c r="A1747" s="24"/>
      <c r="B1747" s="135"/>
      <c r="C1747" s="136"/>
      <c r="D1747" s="137"/>
      <c r="E1747" s="138"/>
      <c r="F1747" s="139"/>
      <c r="G1747" s="140"/>
      <c r="H1747" s="141"/>
      <c r="I1747" s="118"/>
      <c r="J1747" s="150" t="str">
        <f t="shared" si="243"/>
        <v/>
      </c>
      <c r="K1747" s="24"/>
      <c r="M1747" s="11" t="b">
        <f t="shared" si="244"/>
        <v>0</v>
      </c>
      <c r="N1747" s="9" t="str">
        <f t="shared" si="245"/>
        <v/>
      </c>
      <c r="O1747" s="9" t="str">
        <f t="shared" si="246"/>
        <v/>
      </c>
      <c r="P1747" s="9" t="str">
        <f t="shared" si="247"/>
        <v/>
      </c>
      <c r="R1747" s="9">
        <v>1739</v>
      </c>
      <c r="T1747" s="9" t="str">
        <f t="shared" si="248"/>
        <v/>
      </c>
      <c r="V1747" s="9" t="str">
        <f t="shared" si="249"/>
        <v/>
      </c>
      <c r="X1747" s="9" t="str">
        <f>IF(COUNTIF('Required Materials'!$BE$4:$CH$43, $B1747)&gt;0, $B1747, "")</f>
        <v/>
      </c>
      <c r="Y1747" s="9" t="str">
        <f t="shared" si="250"/>
        <v/>
      </c>
      <c r="Z1747" s="9" t="str">
        <f t="shared" si="251"/>
        <v/>
      </c>
    </row>
    <row r="1748" spans="1:26" x14ac:dyDescent="0.25">
      <c r="A1748" s="24"/>
      <c r="B1748" s="135"/>
      <c r="C1748" s="136"/>
      <c r="D1748" s="137"/>
      <c r="E1748" s="138"/>
      <c r="F1748" s="139"/>
      <c r="G1748" s="140"/>
      <c r="H1748" s="141"/>
      <c r="I1748" s="118"/>
      <c r="J1748" s="150" t="str">
        <f t="shared" si="243"/>
        <v/>
      </c>
      <c r="K1748" s="24"/>
      <c r="M1748" s="11" t="b">
        <f t="shared" si="244"/>
        <v>0</v>
      </c>
      <c r="N1748" s="9" t="str">
        <f t="shared" si="245"/>
        <v/>
      </c>
      <c r="O1748" s="9" t="str">
        <f t="shared" si="246"/>
        <v/>
      </c>
      <c r="P1748" s="9" t="str">
        <f t="shared" si="247"/>
        <v/>
      </c>
      <c r="R1748" s="9">
        <v>1740</v>
      </c>
      <c r="T1748" s="9" t="str">
        <f t="shared" si="248"/>
        <v/>
      </c>
      <c r="V1748" s="9" t="str">
        <f t="shared" si="249"/>
        <v/>
      </c>
      <c r="X1748" s="9" t="str">
        <f>IF(COUNTIF('Required Materials'!$BE$4:$CH$43, $B1748)&gt;0, $B1748, "")</f>
        <v/>
      </c>
      <c r="Y1748" s="9" t="str">
        <f t="shared" si="250"/>
        <v/>
      </c>
      <c r="Z1748" s="9" t="str">
        <f t="shared" si="251"/>
        <v/>
      </c>
    </row>
    <row r="1749" spans="1:26" x14ac:dyDescent="0.25">
      <c r="A1749" s="24"/>
      <c r="B1749" s="135"/>
      <c r="C1749" s="136"/>
      <c r="D1749" s="137"/>
      <c r="E1749" s="138"/>
      <c r="F1749" s="139"/>
      <c r="G1749" s="140"/>
      <c r="H1749" s="141"/>
      <c r="I1749" s="118"/>
      <c r="J1749" s="150" t="str">
        <f t="shared" si="243"/>
        <v/>
      </c>
      <c r="K1749" s="24"/>
      <c r="M1749" s="11" t="b">
        <f t="shared" si="244"/>
        <v>0</v>
      </c>
      <c r="N1749" s="9" t="str">
        <f t="shared" si="245"/>
        <v/>
      </c>
      <c r="O1749" s="9" t="str">
        <f t="shared" si="246"/>
        <v/>
      </c>
      <c r="P1749" s="9" t="str">
        <f t="shared" si="247"/>
        <v/>
      </c>
      <c r="R1749" s="9">
        <v>1741</v>
      </c>
      <c r="T1749" s="9" t="str">
        <f t="shared" si="248"/>
        <v/>
      </c>
      <c r="V1749" s="9" t="str">
        <f t="shared" si="249"/>
        <v/>
      </c>
      <c r="X1749" s="9" t="str">
        <f>IF(COUNTIF('Required Materials'!$BE$4:$CH$43, $B1749)&gt;0, $B1749, "")</f>
        <v/>
      </c>
      <c r="Y1749" s="9" t="str">
        <f t="shared" si="250"/>
        <v/>
      </c>
      <c r="Z1749" s="9" t="str">
        <f t="shared" si="251"/>
        <v/>
      </c>
    </row>
    <row r="1750" spans="1:26" x14ac:dyDescent="0.25">
      <c r="A1750" s="24"/>
      <c r="B1750" s="135"/>
      <c r="C1750" s="136"/>
      <c r="D1750" s="137"/>
      <c r="E1750" s="138"/>
      <c r="F1750" s="139"/>
      <c r="G1750" s="140"/>
      <c r="H1750" s="141"/>
      <c r="I1750" s="118"/>
      <c r="J1750" s="150" t="str">
        <f t="shared" si="243"/>
        <v/>
      </c>
      <c r="K1750" s="24"/>
      <c r="M1750" s="11" t="b">
        <f t="shared" si="244"/>
        <v>0</v>
      </c>
      <c r="N1750" s="9" t="str">
        <f t="shared" si="245"/>
        <v/>
      </c>
      <c r="O1750" s="9" t="str">
        <f t="shared" si="246"/>
        <v/>
      </c>
      <c r="P1750" s="9" t="str">
        <f t="shared" si="247"/>
        <v/>
      </c>
      <c r="R1750" s="9">
        <v>1742</v>
      </c>
      <c r="T1750" s="9" t="str">
        <f t="shared" si="248"/>
        <v/>
      </c>
      <c r="V1750" s="9" t="str">
        <f t="shared" si="249"/>
        <v/>
      </c>
      <c r="X1750" s="9" t="str">
        <f>IF(COUNTIF('Required Materials'!$BE$4:$CH$43, $B1750)&gt;0, $B1750, "")</f>
        <v/>
      </c>
      <c r="Y1750" s="9" t="str">
        <f t="shared" si="250"/>
        <v/>
      </c>
      <c r="Z1750" s="9" t="str">
        <f t="shared" si="251"/>
        <v/>
      </c>
    </row>
    <row r="1751" spans="1:26" x14ac:dyDescent="0.25">
      <c r="A1751" s="24"/>
      <c r="B1751" s="135"/>
      <c r="C1751" s="136"/>
      <c r="D1751" s="137"/>
      <c r="E1751" s="138"/>
      <c r="F1751" s="139"/>
      <c r="G1751" s="140"/>
      <c r="H1751" s="141"/>
      <c r="I1751" s="118"/>
      <c r="J1751" s="150" t="str">
        <f t="shared" si="243"/>
        <v/>
      </c>
      <c r="K1751" s="24"/>
      <c r="M1751" s="11" t="b">
        <f t="shared" si="244"/>
        <v>0</v>
      </c>
      <c r="N1751" s="9" t="str">
        <f t="shared" si="245"/>
        <v/>
      </c>
      <c r="O1751" s="9" t="str">
        <f t="shared" si="246"/>
        <v/>
      </c>
      <c r="P1751" s="9" t="str">
        <f t="shared" si="247"/>
        <v/>
      </c>
      <c r="R1751" s="9">
        <v>1743</v>
      </c>
      <c r="T1751" s="9" t="str">
        <f t="shared" si="248"/>
        <v/>
      </c>
      <c r="V1751" s="9" t="str">
        <f t="shared" si="249"/>
        <v/>
      </c>
      <c r="X1751" s="9" t="str">
        <f>IF(COUNTIF('Required Materials'!$BE$4:$CH$43, $B1751)&gt;0, $B1751, "")</f>
        <v/>
      </c>
      <c r="Y1751" s="9" t="str">
        <f t="shared" si="250"/>
        <v/>
      </c>
      <c r="Z1751" s="9" t="str">
        <f t="shared" si="251"/>
        <v/>
      </c>
    </row>
    <row r="1752" spans="1:26" x14ac:dyDescent="0.25">
      <c r="A1752" s="24"/>
      <c r="B1752" s="135"/>
      <c r="C1752" s="136"/>
      <c r="D1752" s="137"/>
      <c r="E1752" s="138"/>
      <c r="F1752" s="139"/>
      <c r="G1752" s="140"/>
      <c r="H1752" s="141"/>
      <c r="I1752" s="118"/>
      <c r="J1752" s="150" t="str">
        <f t="shared" si="243"/>
        <v/>
      </c>
      <c r="K1752" s="24"/>
      <c r="M1752" s="11" t="b">
        <f t="shared" si="244"/>
        <v>0</v>
      </c>
      <c r="N1752" s="9" t="str">
        <f t="shared" si="245"/>
        <v/>
      </c>
      <c r="O1752" s="9" t="str">
        <f t="shared" si="246"/>
        <v/>
      </c>
      <c r="P1752" s="9" t="str">
        <f t="shared" si="247"/>
        <v/>
      </c>
      <c r="R1752" s="9">
        <v>1744</v>
      </c>
      <c r="T1752" s="9" t="str">
        <f t="shared" si="248"/>
        <v/>
      </c>
      <c r="V1752" s="9" t="str">
        <f t="shared" si="249"/>
        <v/>
      </c>
      <c r="X1752" s="9" t="str">
        <f>IF(COUNTIF('Required Materials'!$BE$4:$CH$43, $B1752)&gt;0, $B1752, "")</f>
        <v/>
      </c>
      <c r="Y1752" s="9" t="str">
        <f t="shared" si="250"/>
        <v/>
      </c>
      <c r="Z1752" s="9" t="str">
        <f t="shared" si="251"/>
        <v/>
      </c>
    </row>
    <row r="1753" spans="1:26" x14ac:dyDescent="0.25">
      <c r="A1753" s="24"/>
      <c r="B1753" s="135"/>
      <c r="C1753" s="136"/>
      <c r="D1753" s="137"/>
      <c r="E1753" s="138"/>
      <c r="F1753" s="139"/>
      <c r="G1753" s="140"/>
      <c r="H1753" s="141"/>
      <c r="I1753" s="118"/>
      <c r="J1753" s="150" t="str">
        <f t="shared" si="243"/>
        <v/>
      </c>
      <c r="K1753" s="24"/>
      <c r="M1753" s="11" t="b">
        <f t="shared" si="244"/>
        <v>0</v>
      </c>
      <c r="N1753" s="9" t="str">
        <f t="shared" si="245"/>
        <v/>
      </c>
      <c r="O1753" s="9" t="str">
        <f t="shared" si="246"/>
        <v/>
      </c>
      <c r="P1753" s="9" t="str">
        <f t="shared" si="247"/>
        <v/>
      </c>
      <c r="R1753" s="9">
        <v>1745</v>
      </c>
      <c r="T1753" s="9" t="str">
        <f t="shared" si="248"/>
        <v/>
      </c>
      <c r="V1753" s="9" t="str">
        <f t="shared" si="249"/>
        <v/>
      </c>
      <c r="X1753" s="9" t="str">
        <f>IF(COUNTIF('Required Materials'!$BE$4:$CH$43, $B1753)&gt;0, $B1753, "")</f>
        <v/>
      </c>
      <c r="Y1753" s="9" t="str">
        <f t="shared" si="250"/>
        <v/>
      </c>
      <c r="Z1753" s="9" t="str">
        <f t="shared" si="251"/>
        <v/>
      </c>
    </row>
    <row r="1754" spans="1:26" x14ac:dyDescent="0.25">
      <c r="A1754" s="24"/>
      <c r="B1754" s="135"/>
      <c r="C1754" s="136"/>
      <c r="D1754" s="137"/>
      <c r="E1754" s="138"/>
      <c r="F1754" s="139"/>
      <c r="G1754" s="140"/>
      <c r="H1754" s="141"/>
      <c r="I1754" s="118"/>
      <c r="J1754" s="150" t="str">
        <f t="shared" si="243"/>
        <v/>
      </c>
      <c r="K1754" s="24"/>
      <c r="M1754" s="11" t="b">
        <f t="shared" si="244"/>
        <v>0</v>
      </c>
      <c r="N1754" s="9" t="str">
        <f t="shared" si="245"/>
        <v/>
      </c>
      <c r="O1754" s="9" t="str">
        <f t="shared" si="246"/>
        <v/>
      </c>
      <c r="P1754" s="9" t="str">
        <f t="shared" si="247"/>
        <v/>
      </c>
      <c r="R1754" s="9">
        <v>1746</v>
      </c>
      <c r="T1754" s="9" t="str">
        <f t="shared" si="248"/>
        <v/>
      </c>
      <c r="V1754" s="9" t="str">
        <f t="shared" si="249"/>
        <v/>
      </c>
      <c r="X1754" s="9" t="str">
        <f>IF(COUNTIF('Required Materials'!$BE$4:$CH$43, $B1754)&gt;0, $B1754, "")</f>
        <v/>
      </c>
      <c r="Y1754" s="9" t="str">
        <f t="shared" si="250"/>
        <v/>
      </c>
      <c r="Z1754" s="9" t="str">
        <f t="shared" si="251"/>
        <v/>
      </c>
    </row>
    <row r="1755" spans="1:26" x14ac:dyDescent="0.25">
      <c r="A1755" s="24"/>
      <c r="B1755" s="135"/>
      <c r="C1755" s="136"/>
      <c r="D1755" s="137"/>
      <c r="E1755" s="138"/>
      <c r="F1755" s="139"/>
      <c r="G1755" s="140"/>
      <c r="H1755" s="141"/>
      <c r="I1755" s="118"/>
      <c r="J1755" s="150" t="str">
        <f t="shared" si="243"/>
        <v/>
      </c>
      <c r="K1755" s="24"/>
      <c r="M1755" s="11" t="b">
        <f t="shared" si="244"/>
        <v>0</v>
      </c>
      <c r="N1755" s="9" t="str">
        <f t="shared" si="245"/>
        <v/>
      </c>
      <c r="O1755" s="9" t="str">
        <f t="shared" si="246"/>
        <v/>
      </c>
      <c r="P1755" s="9" t="str">
        <f t="shared" si="247"/>
        <v/>
      </c>
      <c r="R1755" s="9">
        <v>1747</v>
      </c>
      <c r="T1755" s="9" t="str">
        <f t="shared" si="248"/>
        <v/>
      </c>
      <c r="V1755" s="9" t="str">
        <f t="shared" si="249"/>
        <v/>
      </c>
      <c r="X1755" s="9" t="str">
        <f>IF(COUNTIF('Required Materials'!$BE$4:$CH$43, $B1755)&gt;0, $B1755, "")</f>
        <v/>
      </c>
      <c r="Y1755" s="9" t="str">
        <f t="shared" si="250"/>
        <v/>
      </c>
      <c r="Z1755" s="9" t="str">
        <f t="shared" si="251"/>
        <v/>
      </c>
    </row>
    <row r="1756" spans="1:26" x14ac:dyDescent="0.25">
      <c r="A1756" s="24"/>
      <c r="B1756" s="135"/>
      <c r="C1756" s="136"/>
      <c r="D1756" s="137"/>
      <c r="E1756" s="138"/>
      <c r="F1756" s="139"/>
      <c r="G1756" s="140"/>
      <c r="H1756" s="141"/>
      <c r="I1756" s="118"/>
      <c r="J1756" s="150" t="str">
        <f t="shared" si="243"/>
        <v/>
      </c>
      <c r="K1756" s="24"/>
      <c r="M1756" s="11" t="b">
        <f t="shared" si="244"/>
        <v>0</v>
      </c>
      <c r="N1756" s="9" t="str">
        <f t="shared" si="245"/>
        <v/>
      </c>
      <c r="O1756" s="9" t="str">
        <f t="shared" si="246"/>
        <v/>
      </c>
      <c r="P1756" s="9" t="str">
        <f t="shared" si="247"/>
        <v/>
      </c>
      <c r="R1756" s="9">
        <v>1748</v>
      </c>
      <c r="T1756" s="9" t="str">
        <f t="shared" si="248"/>
        <v/>
      </c>
      <c r="V1756" s="9" t="str">
        <f t="shared" si="249"/>
        <v/>
      </c>
      <c r="X1756" s="9" t="str">
        <f>IF(COUNTIF('Required Materials'!$BE$4:$CH$43, $B1756)&gt;0, $B1756, "")</f>
        <v/>
      </c>
      <c r="Y1756" s="9" t="str">
        <f t="shared" si="250"/>
        <v/>
      </c>
      <c r="Z1756" s="9" t="str">
        <f t="shared" si="251"/>
        <v/>
      </c>
    </row>
    <row r="1757" spans="1:26" x14ac:dyDescent="0.25">
      <c r="A1757" s="24"/>
      <c r="B1757" s="135"/>
      <c r="C1757" s="136"/>
      <c r="D1757" s="137"/>
      <c r="E1757" s="138"/>
      <c r="F1757" s="139"/>
      <c r="G1757" s="140"/>
      <c r="H1757" s="141"/>
      <c r="I1757" s="118"/>
      <c r="J1757" s="150" t="str">
        <f t="shared" si="243"/>
        <v/>
      </c>
      <c r="K1757" s="24"/>
      <c r="M1757" s="11" t="b">
        <f t="shared" si="244"/>
        <v>0</v>
      </c>
      <c r="N1757" s="9" t="str">
        <f t="shared" si="245"/>
        <v/>
      </c>
      <c r="O1757" s="9" t="str">
        <f t="shared" si="246"/>
        <v/>
      </c>
      <c r="P1757" s="9" t="str">
        <f t="shared" si="247"/>
        <v/>
      </c>
      <c r="R1757" s="9">
        <v>1749</v>
      </c>
      <c r="T1757" s="9" t="str">
        <f t="shared" si="248"/>
        <v/>
      </c>
      <c r="V1757" s="9" t="str">
        <f t="shared" si="249"/>
        <v/>
      </c>
      <c r="X1757" s="9" t="str">
        <f>IF(COUNTIF('Required Materials'!$BE$4:$CH$43, $B1757)&gt;0, $B1757, "")</f>
        <v/>
      </c>
      <c r="Y1757" s="9" t="str">
        <f t="shared" si="250"/>
        <v/>
      </c>
      <c r="Z1757" s="9" t="str">
        <f t="shared" si="251"/>
        <v/>
      </c>
    </row>
    <row r="1758" spans="1:26" x14ac:dyDescent="0.25">
      <c r="A1758" s="24"/>
      <c r="B1758" s="135"/>
      <c r="C1758" s="136"/>
      <c r="D1758" s="137"/>
      <c r="E1758" s="138"/>
      <c r="F1758" s="139"/>
      <c r="G1758" s="140"/>
      <c r="H1758" s="141"/>
      <c r="I1758" s="118"/>
      <c r="J1758" s="150" t="str">
        <f t="shared" si="243"/>
        <v/>
      </c>
      <c r="K1758" s="24"/>
      <c r="M1758" s="11" t="b">
        <f t="shared" si="244"/>
        <v>0</v>
      </c>
      <c r="N1758" s="9" t="str">
        <f t="shared" si="245"/>
        <v/>
      </c>
      <c r="O1758" s="9" t="str">
        <f t="shared" si="246"/>
        <v/>
      </c>
      <c r="P1758" s="9" t="str">
        <f t="shared" si="247"/>
        <v/>
      </c>
      <c r="R1758" s="9">
        <v>1750</v>
      </c>
      <c r="T1758" s="9" t="str">
        <f t="shared" si="248"/>
        <v/>
      </c>
      <c r="V1758" s="9" t="str">
        <f t="shared" si="249"/>
        <v/>
      </c>
      <c r="X1758" s="9" t="str">
        <f>IF(COUNTIF('Required Materials'!$BE$4:$CH$43, $B1758)&gt;0, $B1758, "")</f>
        <v/>
      </c>
      <c r="Y1758" s="9" t="str">
        <f t="shared" si="250"/>
        <v/>
      </c>
      <c r="Z1758" s="9" t="str">
        <f t="shared" si="251"/>
        <v/>
      </c>
    </row>
    <row r="1759" spans="1:26" x14ac:dyDescent="0.25">
      <c r="A1759" s="24"/>
      <c r="B1759" s="135"/>
      <c r="C1759" s="136"/>
      <c r="D1759" s="137"/>
      <c r="E1759" s="138"/>
      <c r="F1759" s="139"/>
      <c r="G1759" s="140"/>
      <c r="H1759" s="141"/>
      <c r="I1759" s="118"/>
      <c r="J1759" s="150" t="str">
        <f t="shared" si="243"/>
        <v/>
      </c>
      <c r="K1759" s="24"/>
      <c r="M1759" s="11" t="b">
        <f t="shared" si="244"/>
        <v>0</v>
      </c>
      <c r="N1759" s="9" t="str">
        <f t="shared" si="245"/>
        <v/>
      </c>
      <c r="O1759" s="9" t="str">
        <f t="shared" si="246"/>
        <v/>
      </c>
      <c r="P1759" s="9" t="str">
        <f t="shared" si="247"/>
        <v/>
      </c>
      <c r="R1759" s="9">
        <v>1751</v>
      </c>
      <c r="T1759" s="9" t="str">
        <f t="shared" si="248"/>
        <v/>
      </c>
      <c r="V1759" s="9" t="str">
        <f t="shared" si="249"/>
        <v/>
      </c>
      <c r="X1759" s="9" t="str">
        <f>IF(COUNTIF('Required Materials'!$BE$4:$CH$43, $B1759)&gt;0, $B1759, "")</f>
        <v/>
      </c>
      <c r="Y1759" s="9" t="str">
        <f t="shared" si="250"/>
        <v/>
      </c>
      <c r="Z1759" s="9" t="str">
        <f t="shared" si="251"/>
        <v/>
      </c>
    </row>
    <row r="1760" spans="1:26" x14ac:dyDescent="0.25">
      <c r="A1760" s="24"/>
      <c r="B1760" s="135"/>
      <c r="C1760" s="136"/>
      <c r="D1760" s="137"/>
      <c r="E1760" s="138"/>
      <c r="F1760" s="139"/>
      <c r="G1760" s="140"/>
      <c r="H1760" s="141"/>
      <c r="I1760" s="118"/>
      <c r="J1760" s="150" t="str">
        <f t="shared" si="243"/>
        <v/>
      </c>
      <c r="K1760" s="24"/>
      <c r="M1760" s="11" t="b">
        <f t="shared" si="244"/>
        <v>0</v>
      </c>
      <c r="N1760" s="9" t="str">
        <f t="shared" si="245"/>
        <v/>
      </c>
      <c r="O1760" s="9" t="str">
        <f t="shared" si="246"/>
        <v/>
      </c>
      <c r="P1760" s="9" t="str">
        <f t="shared" si="247"/>
        <v/>
      </c>
      <c r="R1760" s="9">
        <v>1752</v>
      </c>
      <c r="T1760" s="9" t="str">
        <f t="shared" si="248"/>
        <v/>
      </c>
      <c r="V1760" s="9" t="str">
        <f t="shared" si="249"/>
        <v/>
      </c>
      <c r="X1760" s="9" t="str">
        <f>IF(COUNTIF('Required Materials'!$BE$4:$CH$43, $B1760)&gt;0, $B1760, "")</f>
        <v/>
      </c>
      <c r="Y1760" s="9" t="str">
        <f t="shared" si="250"/>
        <v/>
      </c>
      <c r="Z1760" s="9" t="str">
        <f t="shared" si="251"/>
        <v/>
      </c>
    </row>
    <row r="1761" spans="1:26" x14ac:dyDescent="0.25">
      <c r="A1761" s="24"/>
      <c r="B1761" s="135"/>
      <c r="C1761" s="136"/>
      <c r="D1761" s="137"/>
      <c r="E1761" s="138"/>
      <c r="F1761" s="139"/>
      <c r="G1761" s="140"/>
      <c r="H1761" s="141"/>
      <c r="I1761" s="118"/>
      <c r="J1761" s="150" t="str">
        <f t="shared" si="243"/>
        <v/>
      </c>
      <c r="K1761" s="24"/>
      <c r="M1761" s="11" t="b">
        <f t="shared" si="244"/>
        <v>0</v>
      </c>
      <c r="N1761" s="9" t="str">
        <f t="shared" si="245"/>
        <v/>
      </c>
      <c r="O1761" s="9" t="str">
        <f t="shared" si="246"/>
        <v/>
      </c>
      <c r="P1761" s="9" t="str">
        <f t="shared" si="247"/>
        <v/>
      </c>
      <c r="R1761" s="9">
        <v>1753</v>
      </c>
      <c r="T1761" s="9" t="str">
        <f t="shared" si="248"/>
        <v/>
      </c>
      <c r="V1761" s="9" t="str">
        <f t="shared" si="249"/>
        <v/>
      </c>
      <c r="X1761" s="9" t="str">
        <f>IF(COUNTIF('Required Materials'!$BE$4:$CH$43, $B1761)&gt;0, $B1761, "")</f>
        <v/>
      </c>
      <c r="Y1761" s="9" t="str">
        <f t="shared" si="250"/>
        <v/>
      </c>
      <c r="Z1761" s="9" t="str">
        <f t="shared" si="251"/>
        <v/>
      </c>
    </row>
    <row r="1762" spans="1:26" x14ac:dyDescent="0.25">
      <c r="A1762" s="24"/>
      <c r="B1762" s="135"/>
      <c r="C1762" s="136"/>
      <c r="D1762" s="137"/>
      <c r="E1762" s="138"/>
      <c r="F1762" s="139"/>
      <c r="G1762" s="140"/>
      <c r="H1762" s="141"/>
      <c r="I1762" s="118"/>
      <c r="J1762" s="150" t="str">
        <f t="shared" si="243"/>
        <v/>
      </c>
      <c r="K1762" s="24"/>
      <c r="M1762" s="11" t="b">
        <f t="shared" si="244"/>
        <v>0</v>
      </c>
      <c r="N1762" s="9" t="str">
        <f t="shared" si="245"/>
        <v/>
      </c>
      <c r="O1762" s="9" t="str">
        <f t="shared" si="246"/>
        <v/>
      </c>
      <c r="P1762" s="9" t="str">
        <f t="shared" si="247"/>
        <v/>
      </c>
      <c r="R1762" s="9">
        <v>1754</v>
      </c>
      <c r="T1762" s="9" t="str">
        <f t="shared" si="248"/>
        <v/>
      </c>
      <c r="V1762" s="9" t="str">
        <f t="shared" si="249"/>
        <v/>
      </c>
      <c r="X1762" s="9" t="str">
        <f>IF(COUNTIF('Required Materials'!$BE$4:$CH$43, $B1762)&gt;0, $B1762, "")</f>
        <v/>
      </c>
      <c r="Y1762" s="9" t="str">
        <f t="shared" si="250"/>
        <v/>
      </c>
      <c r="Z1762" s="9" t="str">
        <f t="shared" si="251"/>
        <v/>
      </c>
    </row>
    <row r="1763" spans="1:26" x14ac:dyDescent="0.25">
      <c r="A1763" s="24"/>
      <c r="B1763" s="135"/>
      <c r="C1763" s="136"/>
      <c r="D1763" s="137"/>
      <c r="E1763" s="138"/>
      <c r="F1763" s="139"/>
      <c r="G1763" s="140"/>
      <c r="H1763" s="141"/>
      <c r="I1763" s="118"/>
      <c r="J1763" s="150" t="str">
        <f t="shared" si="243"/>
        <v/>
      </c>
      <c r="K1763" s="24"/>
      <c r="M1763" s="11" t="b">
        <f t="shared" si="244"/>
        <v>0</v>
      </c>
      <c r="N1763" s="9" t="str">
        <f t="shared" si="245"/>
        <v/>
      </c>
      <c r="O1763" s="9" t="str">
        <f t="shared" si="246"/>
        <v/>
      </c>
      <c r="P1763" s="9" t="str">
        <f t="shared" si="247"/>
        <v/>
      </c>
      <c r="R1763" s="9">
        <v>1755</v>
      </c>
      <c r="T1763" s="9" t="str">
        <f t="shared" si="248"/>
        <v/>
      </c>
      <c r="V1763" s="9" t="str">
        <f t="shared" si="249"/>
        <v/>
      </c>
      <c r="X1763" s="9" t="str">
        <f>IF(COUNTIF('Required Materials'!$BE$4:$CH$43, $B1763)&gt;0, $B1763, "")</f>
        <v/>
      </c>
      <c r="Y1763" s="9" t="str">
        <f t="shared" si="250"/>
        <v/>
      </c>
      <c r="Z1763" s="9" t="str">
        <f t="shared" si="251"/>
        <v/>
      </c>
    </row>
    <row r="1764" spans="1:26" x14ac:dyDescent="0.25">
      <c r="A1764" s="24"/>
      <c r="B1764" s="135"/>
      <c r="C1764" s="136"/>
      <c r="D1764" s="137"/>
      <c r="E1764" s="138"/>
      <c r="F1764" s="139"/>
      <c r="G1764" s="140"/>
      <c r="H1764" s="141"/>
      <c r="I1764" s="118"/>
      <c r="J1764" s="150" t="str">
        <f t="shared" si="243"/>
        <v/>
      </c>
      <c r="K1764" s="24"/>
      <c r="M1764" s="11" t="b">
        <f t="shared" si="244"/>
        <v>0</v>
      </c>
      <c r="N1764" s="9" t="str">
        <f t="shared" si="245"/>
        <v/>
      </c>
      <c r="O1764" s="9" t="str">
        <f t="shared" si="246"/>
        <v/>
      </c>
      <c r="P1764" s="9" t="str">
        <f t="shared" si="247"/>
        <v/>
      </c>
      <c r="R1764" s="9">
        <v>1756</v>
      </c>
      <c r="T1764" s="9" t="str">
        <f t="shared" si="248"/>
        <v/>
      </c>
      <c r="V1764" s="9" t="str">
        <f t="shared" si="249"/>
        <v/>
      </c>
      <c r="X1764" s="9" t="str">
        <f>IF(COUNTIF('Required Materials'!$BE$4:$CH$43, $B1764)&gt;0, $B1764, "")</f>
        <v/>
      </c>
      <c r="Y1764" s="9" t="str">
        <f t="shared" si="250"/>
        <v/>
      </c>
      <c r="Z1764" s="9" t="str">
        <f t="shared" si="251"/>
        <v/>
      </c>
    </row>
    <row r="1765" spans="1:26" x14ac:dyDescent="0.25">
      <c r="A1765" s="24"/>
      <c r="B1765" s="135"/>
      <c r="C1765" s="136"/>
      <c r="D1765" s="137"/>
      <c r="E1765" s="138"/>
      <c r="F1765" s="139"/>
      <c r="G1765" s="140"/>
      <c r="H1765" s="141"/>
      <c r="I1765" s="118"/>
      <c r="J1765" s="150" t="str">
        <f t="shared" si="243"/>
        <v/>
      </c>
      <c r="K1765" s="24"/>
      <c r="M1765" s="11" t="b">
        <f t="shared" si="244"/>
        <v>0</v>
      </c>
      <c r="N1765" s="9" t="str">
        <f t="shared" si="245"/>
        <v/>
      </c>
      <c r="O1765" s="9" t="str">
        <f t="shared" si="246"/>
        <v/>
      </c>
      <c r="P1765" s="9" t="str">
        <f t="shared" si="247"/>
        <v/>
      </c>
      <c r="R1765" s="9">
        <v>1757</v>
      </c>
      <c r="T1765" s="9" t="str">
        <f t="shared" si="248"/>
        <v/>
      </c>
      <c r="V1765" s="9" t="str">
        <f t="shared" si="249"/>
        <v/>
      </c>
      <c r="X1765" s="9" t="str">
        <f>IF(COUNTIF('Required Materials'!$BE$4:$CH$43, $B1765)&gt;0, $B1765, "")</f>
        <v/>
      </c>
      <c r="Y1765" s="9" t="str">
        <f t="shared" si="250"/>
        <v/>
      </c>
      <c r="Z1765" s="9" t="str">
        <f t="shared" si="251"/>
        <v/>
      </c>
    </row>
    <row r="1766" spans="1:26" x14ac:dyDescent="0.25">
      <c r="A1766" s="24"/>
      <c r="B1766" s="135"/>
      <c r="C1766" s="136"/>
      <c r="D1766" s="137"/>
      <c r="E1766" s="138"/>
      <c r="F1766" s="139"/>
      <c r="G1766" s="140"/>
      <c r="H1766" s="141"/>
      <c r="I1766" s="118"/>
      <c r="J1766" s="150" t="str">
        <f t="shared" si="243"/>
        <v/>
      </c>
      <c r="K1766" s="24"/>
      <c r="M1766" s="11" t="b">
        <f t="shared" si="244"/>
        <v>0</v>
      </c>
      <c r="N1766" s="9" t="str">
        <f t="shared" si="245"/>
        <v/>
      </c>
      <c r="O1766" s="9" t="str">
        <f t="shared" si="246"/>
        <v/>
      </c>
      <c r="P1766" s="9" t="str">
        <f t="shared" si="247"/>
        <v/>
      </c>
      <c r="R1766" s="9">
        <v>1758</v>
      </c>
      <c r="T1766" s="9" t="str">
        <f t="shared" si="248"/>
        <v/>
      </c>
      <c r="V1766" s="9" t="str">
        <f t="shared" si="249"/>
        <v/>
      </c>
      <c r="X1766" s="9" t="str">
        <f>IF(COUNTIF('Required Materials'!$BE$4:$CH$43, $B1766)&gt;0, $B1766, "")</f>
        <v/>
      </c>
      <c r="Y1766" s="9" t="str">
        <f t="shared" si="250"/>
        <v/>
      </c>
      <c r="Z1766" s="9" t="str">
        <f t="shared" si="251"/>
        <v/>
      </c>
    </row>
    <row r="1767" spans="1:26" x14ac:dyDescent="0.25">
      <c r="A1767" s="24"/>
      <c r="B1767" s="135"/>
      <c r="C1767" s="136"/>
      <c r="D1767" s="137"/>
      <c r="E1767" s="138"/>
      <c r="F1767" s="139"/>
      <c r="G1767" s="140"/>
      <c r="H1767" s="141"/>
      <c r="I1767" s="118"/>
      <c r="J1767" s="150" t="str">
        <f t="shared" si="243"/>
        <v/>
      </c>
      <c r="K1767" s="24"/>
      <c r="M1767" s="11" t="b">
        <f t="shared" si="244"/>
        <v>0</v>
      </c>
      <c r="N1767" s="9" t="str">
        <f t="shared" si="245"/>
        <v/>
      </c>
      <c r="O1767" s="9" t="str">
        <f t="shared" si="246"/>
        <v/>
      </c>
      <c r="P1767" s="9" t="str">
        <f t="shared" si="247"/>
        <v/>
      </c>
      <c r="R1767" s="9">
        <v>1759</v>
      </c>
      <c r="T1767" s="9" t="str">
        <f t="shared" si="248"/>
        <v/>
      </c>
      <c r="V1767" s="9" t="str">
        <f t="shared" si="249"/>
        <v/>
      </c>
      <c r="X1767" s="9" t="str">
        <f>IF(COUNTIF('Required Materials'!$BE$4:$CH$43, $B1767)&gt;0, $B1767, "")</f>
        <v/>
      </c>
      <c r="Y1767" s="9" t="str">
        <f t="shared" si="250"/>
        <v/>
      </c>
      <c r="Z1767" s="9" t="str">
        <f t="shared" si="251"/>
        <v/>
      </c>
    </row>
    <row r="1768" spans="1:26" x14ac:dyDescent="0.25">
      <c r="A1768" s="24"/>
      <c r="B1768" s="135"/>
      <c r="C1768" s="136"/>
      <c r="D1768" s="137"/>
      <c r="E1768" s="138"/>
      <c r="F1768" s="139"/>
      <c r="G1768" s="140"/>
      <c r="H1768" s="141"/>
      <c r="I1768" s="118"/>
      <c r="J1768" s="150" t="str">
        <f t="shared" si="243"/>
        <v/>
      </c>
      <c r="K1768" s="24"/>
      <c r="M1768" s="11" t="b">
        <f t="shared" si="244"/>
        <v>0</v>
      </c>
      <c r="N1768" s="9" t="str">
        <f t="shared" si="245"/>
        <v/>
      </c>
      <c r="O1768" s="9" t="str">
        <f t="shared" si="246"/>
        <v/>
      </c>
      <c r="P1768" s="9" t="str">
        <f t="shared" si="247"/>
        <v/>
      </c>
      <c r="R1768" s="9">
        <v>1760</v>
      </c>
      <c r="T1768" s="9" t="str">
        <f t="shared" si="248"/>
        <v/>
      </c>
      <c r="V1768" s="9" t="str">
        <f t="shared" si="249"/>
        <v/>
      </c>
      <c r="X1768" s="9" t="str">
        <f>IF(COUNTIF('Required Materials'!$BE$4:$CH$43, $B1768)&gt;0, $B1768, "")</f>
        <v/>
      </c>
      <c r="Y1768" s="9" t="str">
        <f t="shared" si="250"/>
        <v/>
      </c>
      <c r="Z1768" s="9" t="str">
        <f t="shared" si="251"/>
        <v/>
      </c>
    </row>
    <row r="1769" spans="1:26" x14ac:dyDescent="0.25">
      <c r="A1769" s="24"/>
      <c r="B1769" s="135"/>
      <c r="C1769" s="136"/>
      <c r="D1769" s="137"/>
      <c r="E1769" s="138"/>
      <c r="F1769" s="139"/>
      <c r="G1769" s="140"/>
      <c r="H1769" s="141"/>
      <c r="I1769" s="118"/>
      <c r="J1769" s="150" t="str">
        <f t="shared" si="243"/>
        <v/>
      </c>
      <c r="K1769" s="24"/>
      <c r="M1769" s="11" t="b">
        <f t="shared" si="244"/>
        <v>0</v>
      </c>
      <c r="N1769" s="9" t="str">
        <f t="shared" si="245"/>
        <v/>
      </c>
      <c r="O1769" s="9" t="str">
        <f t="shared" si="246"/>
        <v/>
      </c>
      <c r="P1769" s="9" t="str">
        <f t="shared" si="247"/>
        <v/>
      </c>
      <c r="R1769" s="9">
        <v>1761</v>
      </c>
      <c r="T1769" s="9" t="str">
        <f t="shared" si="248"/>
        <v/>
      </c>
      <c r="V1769" s="9" t="str">
        <f t="shared" si="249"/>
        <v/>
      </c>
      <c r="X1769" s="9" t="str">
        <f>IF(COUNTIF('Required Materials'!$BE$4:$CH$43, $B1769)&gt;0, $B1769, "")</f>
        <v/>
      </c>
      <c r="Y1769" s="9" t="str">
        <f t="shared" si="250"/>
        <v/>
      </c>
      <c r="Z1769" s="9" t="str">
        <f t="shared" si="251"/>
        <v/>
      </c>
    </row>
    <row r="1770" spans="1:26" x14ac:dyDescent="0.25">
      <c r="A1770" s="24"/>
      <c r="B1770" s="135"/>
      <c r="C1770" s="136"/>
      <c r="D1770" s="137"/>
      <c r="E1770" s="138"/>
      <c r="F1770" s="139"/>
      <c r="G1770" s="140"/>
      <c r="H1770" s="141"/>
      <c r="I1770" s="118"/>
      <c r="J1770" s="150" t="str">
        <f t="shared" si="243"/>
        <v/>
      </c>
      <c r="K1770" s="24"/>
      <c r="M1770" s="11" t="b">
        <f t="shared" si="244"/>
        <v>0</v>
      </c>
      <c r="N1770" s="9" t="str">
        <f t="shared" si="245"/>
        <v/>
      </c>
      <c r="O1770" s="9" t="str">
        <f t="shared" si="246"/>
        <v/>
      </c>
      <c r="P1770" s="9" t="str">
        <f t="shared" si="247"/>
        <v/>
      </c>
      <c r="R1770" s="9">
        <v>1762</v>
      </c>
      <c r="T1770" s="9" t="str">
        <f t="shared" si="248"/>
        <v/>
      </c>
      <c r="V1770" s="9" t="str">
        <f t="shared" si="249"/>
        <v/>
      </c>
      <c r="X1770" s="9" t="str">
        <f>IF(COUNTIF('Required Materials'!$BE$4:$CH$43, $B1770)&gt;0, $B1770, "")</f>
        <v/>
      </c>
      <c r="Y1770" s="9" t="str">
        <f t="shared" si="250"/>
        <v/>
      </c>
      <c r="Z1770" s="9" t="str">
        <f t="shared" si="251"/>
        <v/>
      </c>
    </row>
    <row r="1771" spans="1:26" x14ac:dyDescent="0.25">
      <c r="A1771" s="24"/>
      <c r="B1771" s="135"/>
      <c r="C1771" s="136"/>
      <c r="D1771" s="137"/>
      <c r="E1771" s="138"/>
      <c r="F1771" s="139"/>
      <c r="G1771" s="140"/>
      <c r="H1771" s="141"/>
      <c r="I1771" s="118"/>
      <c r="J1771" s="150" t="str">
        <f t="shared" si="243"/>
        <v/>
      </c>
      <c r="K1771" s="24"/>
      <c r="M1771" s="11" t="b">
        <f t="shared" si="244"/>
        <v>0</v>
      </c>
      <c r="N1771" s="9" t="str">
        <f t="shared" si="245"/>
        <v/>
      </c>
      <c r="O1771" s="9" t="str">
        <f t="shared" si="246"/>
        <v/>
      </c>
      <c r="P1771" s="9" t="str">
        <f t="shared" si="247"/>
        <v/>
      </c>
      <c r="R1771" s="9">
        <v>1763</v>
      </c>
      <c r="T1771" s="9" t="str">
        <f t="shared" si="248"/>
        <v/>
      </c>
      <c r="V1771" s="9" t="str">
        <f t="shared" si="249"/>
        <v/>
      </c>
      <c r="X1771" s="9" t="str">
        <f>IF(COUNTIF('Required Materials'!$BE$4:$CH$43, $B1771)&gt;0, $B1771, "")</f>
        <v/>
      </c>
      <c r="Y1771" s="9" t="str">
        <f t="shared" si="250"/>
        <v/>
      </c>
      <c r="Z1771" s="9" t="str">
        <f t="shared" si="251"/>
        <v/>
      </c>
    </row>
    <row r="1772" spans="1:26" x14ac:dyDescent="0.25">
      <c r="A1772" s="24"/>
      <c r="B1772" s="135"/>
      <c r="C1772" s="136"/>
      <c r="D1772" s="137"/>
      <c r="E1772" s="138"/>
      <c r="F1772" s="139"/>
      <c r="G1772" s="140"/>
      <c r="H1772" s="141"/>
      <c r="I1772" s="118"/>
      <c r="J1772" s="150" t="str">
        <f t="shared" si="243"/>
        <v/>
      </c>
      <c r="K1772" s="24"/>
      <c r="M1772" s="11" t="b">
        <f t="shared" si="244"/>
        <v>0</v>
      </c>
      <c r="N1772" s="9" t="str">
        <f t="shared" si="245"/>
        <v/>
      </c>
      <c r="O1772" s="9" t="str">
        <f t="shared" si="246"/>
        <v/>
      </c>
      <c r="P1772" s="9" t="str">
        <f t="shared" si="247"/>
        <v/>
      </c>
      <c r="R1772" s="9">
        <v>1764</v>
      </c>
      <c r="T1772" s="9" t="str">
        <f t="shared" si="248"/>
        <v/>
      </c>
      <c r="V1772" s="9" t="str">
        <f t="shared" si="249"/>
        <v/>
      </c>
      <c r="X1772" s="9" t="str">
        <f>IF(COUNTIF('Required Materials'!$BE$4:$CH$43, $B1772)&gt;0, $B1772, "")</f>
        <v/>
      </c>
      <c r="Y1772" s="9" t="str">
        <f t="shared" si="250"/>
        <v/>
      </c>
      <c r="Z1772" s="9" t="str">
        <f t="shared" si="251"/>
        <v/>
      </c>
    </row>
    <row r="1773" spans="1:26" x14ac:dyDescent="0.25">
      <c r="A1773" s="24"/>
      <c r="B1773" s="135"/>
      <c r="C1773" s="136"/>
      <c r="D1773" s="137"/>
      <c r="E1773" s="138"/>
      <c r="F1773" s="139"/>
      <c r="G1773" s="140"/>
      <c r="H1773" s="141"/>
      <c r="I1773" s="118"/>
      <c r="J1773" s="150" t="str">
        <f t="shared" si="243"/>
        <v/>
      </c>
      <c r="K1773" s="24"/>
      <c r="M1773" s="11" t="b">
        <f t="shared" si="244"/>
        <v>0</v>
      </c>
      <c r="N1773" s="9" t="str">
        <f t="shared" si="245"/>
        <v/>
      </c>
      <c r="O1773" s="9" t="str">
        <f t="shared" si="246"/>
        <v/>
      </c>
      <c r="P1773" s="9" t="str">
        <f t="shared" si="247"/>
        <v/>
      </c>
      <c r="R1773" s="9">
        <v>1765</v>
      </c>
      <c r="T1773" s="9" t="str">
        <f t="shared" si="248"/>
        <v/>
      </c>
      <c r="V1773" s="9" t="str">
        <f t="shared" si="249"/>
        <v/>
      </c>
      <c r="X1773" s="9" t="str">
        <f>IF(COUNTIF('Required Materials'!$BE$4:$CH$43, $B1773)&gt;0, $B1773, "")</f>
        <v/>
      </c>
      <c r="Y1773" s="9" t="str">
        <f t="shared" si="250"/>
        <v/>
      </c>
      <c r="Z1773" s="9" t="str">
        <f t="shared" si="251"/>
        <v/>
      </c>
    </row>
    <row r="1774" spans="1:26" x14ac:dyDescent="0.25">
      <c r="A1774" s="24"/>
      <c r="B1774" s="135"/>
      <c r="C1774" s="136"/>
      <c r="D1774" s="137"/>
      <c r="E1774" s="138"/>
      <c r="F1774" s="139"/>
      <c r="G1774" s="140"/>
      <c r="H1774" s="141"/>
      <c r="I1774" s="118"/>
      <c r="J1774" s="150" t="str">
        <f t="shared" si="243"/>
        <v/>
      </c>
      <c r="K1774" s="24"/>
      <c r="M1774" s="11" t="b">
        <f t="shared" si="244"/>
        <v>0</v>
      </c>
      <c r="N1774" s="9" t="str">
        <f t="shared" si="245"/>
        <v/>
      </c>
      <c r="O1774" s="9" t="str">
        <f t="shared" si="246"/>
        <v/>
      </c>
      <c r="P1774" s="9" t="str">
        <f t="shared" si="247"/>
        <v/>
      </c>
      <c r="R1774" s="9">
        <v>1766</v>
      </c>
      <c r="T1774" s="9" t="str">
        <f t="shared" si="248"/>
        <v/>
      </c>
      <c r="V1774" s="9" t="str">
        <f t="shared" si="249"/>
        <v/>
      </c>
      <c r="X1774" s="9" t="str">
        <f>IF(COUNTIF('Required Materials'!$BE$4:$CH$43, $B1774)&gt;0, $B1774, "")</f>
        <v/>
      </c>
      <c r="Y1774" s="9" t="str">
        <f t="shared" si="250"/>
        <v/>
      </c>
      <c r="Z1774" s="9" t="str">
        <f t="shared" si="251"/>
        <v/>
      </c>
    </row>
    <row r="1775" spans="1:26" x14ac:dyDescent="0.25">
      <c r="A1775" s="24"/>
      <c r="B1775" s="135"/>
      <c r="C1775" s="136"/>
      <c r="D1775" s="137"/>
      <c r="E1775" s="138"/>
      <c r="F1775" s="139"/>
      <c r="G1775" s="140"/>
      <c r="H1775" s="141"/>
      <c r="I1775" s="118"/>
      <c r="J1775" s="150" t="str">
        <f t="shared" si="243"/>
        <v/>
      </c>
      <c r="K1775" s="24"/>
      <c r="M1775" s="11" t="b">
        <f t="shared" si="244"/>
        <v>0</v>
      </c>
      <c r="N1775" s="9" t="str">
        <f t="shared" si="245"/>
        <v/>
      </c>
      <c r="O1775" s="9" t="str">
        <f t="shared" si="246"/>
        <v/>
      </c>
      <c r="P1775" s="9" t="str">
        <f t="shared" si="247"/>
        <v/>
      </c>
      <c r="R1775" s="9">
        <v>1767</v>
      </c>
      <c r="T1775" s="9" t="str">
        <f t="shared" si="248"/>
        <v/>
      </c>
      <c r="V1775" s="9" t="str">
        <f t="shared" si="249"/>
        <v/>
      </c>
      <c r="X1775" s="9" t="str">
        <f>IF(COUNTIF('Required Materials'!$BE$4:$CH$43, $B1775)&gt;0, $B1775, "")</f>
        <v/>
      </c>
      <c r="Y1775" s="9" t="str">
        <f t="shared" si="250"/>
        <v/>
      </c>
      <c r="Z1775" s="9" t="str">
        <f t="shared" si="251"/>
        <v/>
      </c>
    </row>
    <row r="1776" spans="1:26" x14ac:dyDescent="0.25">
      <c r="A1776" s="24"/>
      <c r="B1776" s="135"/>
      <c r="C1776" s="136"/>
      <c r="D1776" s="137"/>
      <c r="E1776" s="138"/>
      <c r="F1776" s="139"/>
      <c r="G1776" s="140"/>
      <c r="H1776" s="141"/>
      <c r="I1776" s="118"/>
      <c r="J1776" s="150" t="str">
        <f t="shared" si="243"/>
        <v/>
      </c>
      <c r="K1776" s="24"/>
      <c r="M1776" s="11" t="b">
        <f t="shared" si="244"/>
        <v>0</v>
      </c>
      <c r="N1776" s="9" t="str">
        <f t="shared" si="245"/>
        <v/>
      </c>
      <c r="O1776" s="9" t="str">
        <f t="shared" si="246"/>
        <v/>
      </c>
      <c r="P1776" s="9" t="str">
        <f t="shared" si="247"/>
        <v/>
      </c>
      <c r="R1776" s="9">
        <v>1768</v>
      </c>
      <c r="T1776" s="9" t="str">
        <f t="shared" si="248"/>
        <v/>
      </c>
      <c r="V1776" s="9" t="str">
        <f t="shared" si="249"/>
        <v/>
      </c>
      <c r="X1776" s="9" t="str">
        <f>IF(COUNTIF('Required Materials'!$BE$4:$CH$43, $B1776)&gt;0, $B1776, "")</f>
        <v/>
      </c>
      <c r="Y1776" s="9" t="str">
        <f t="shared" si="250"/>
        <v/>
      </c>
      <c r="Z1776" s="9" t="str">
        <f t="shared" si="251"/>
        <v/>
      </c>
    </row>
    <row r="1777" spans="1:26" x14ac:dyDescent="0.25">
      <c r="A1777" s="24"/>
      <c r="B1777" s="135"/>
      <c r="C1777" s="136"/>
      <c r="D1777" s="137"/>
      <c r="E1777" s="138"/>
      <c r="F1777" s="139"/>
      <c r="G1777" s="140"/>
      <c r="H1777" s="141"/>
      <c r="I1777" s="118"/>
      <c r="J1777" s="150" t="str">
        <f t="shared" si="243"/>
        <v/>
      </c>
      <c r="K1777" s="24"/>
      <c r="M1777" s="11" t="b">
        <f t="shared" si="244"/>
        <v>0</v>
      </c>
      <c r="N1777" s="9" t="str">
        <f t="shared" si="245"/>
        <v/>
      </c>
      <c r="O1777" s="9" t="str">
        <f t="shared" si="246"/>
        <v/>
      </c>
      <c r="P1777" s="9" t="str">
        <f t="shared" si="247"/>
        <v/>
      </c>
      <c r="R1777" s="9">
        <v>1769</v>
      </c>
      <c r="T1777" s="9" t="str">
        <f t="shared" si="248"/>
        <v/>
      </c>
      <c r="V1777" s="9" t="str">
        <f t="shared" si="249"/>
        <v/>
      </c>
      <c r="X1777" s="9" t="str">
        <f>IF(COUNTIF('Required Materials'!$BE$4:$CH$43, $B1777)&gt;0, $B1777, "")</f>
        <v/>
      </c>
      <c r="Y1777" s="9" t="str">
        <f t="shared" si="250"/>
        <v/>
      </c>
      <c r="Z1777" s="9" t="str">
        <f t="shared" si="251"/>
        <v/>
      </c>
    </row>
    <row r="1778" spans="1:26" x14ac:dyDescent="0.25">
      <c r="A1778" s="24"/>
      <c r="B1778" s="135"/>
      <c r="C1778" s="136"/>
      <c r="D1778" s="137"/>
      <c r="E1778" s="138"/>
      <c r="F1778" s="139"/>
      <c r="G1778" s="140"/>
      <c r="H1778" s="141"/>
      <c r="I1778" s="118"/>
      <c r="J1778" s="150" t="str">
        <f t="shared" si="243"/>
        <v/>
      </c>
      <c r="K1778" s="24"/>
      <c r="M1778" s="11" t="b">
        <f t="shared" si="244"/>
        <v>0</v>
      </c>
      <c r="N1778" s="9" t="str">
        <f t="shared" si="245"/>
        <v/>
      </c>
      <c r="O1778" s="9" t="str">
        <f t="shared" si="246"/>
        <v/>
      </c>
      <c r="P1778" s="9" t="str">
        <f t="shared" si="247"/>
        <v/>
      </c>
      <c r="R1778" s="9">
        <v>1770</v>
      </c>
      <c r="T1778" s="9" t="str">
        <f t="shared" si="248"/>
        <v/>
      </c>
      <c r="V1778" s="9" t="str">
        <f t="shared" si="249"/>
        <v/>
      </c>
      <c r="X1778" s="9" t="str">
        <f>IF(COUNTIF('Required Materials'!$BE$4:$CH$43, $B1778)&gt;0, $B1778, "")</f>
        <v/>
      </c>
      <c r="Y1778" s="9" t="str">
        <f t="shared" si="250"/>
        <v/>
      </c>
      <c r="Z1778" s="9" t="str">
        <f t="shared" si="251"/>
        <v/>
      </c>
    </row>
    <row r="1779" spans="1:26" x14ac:dyDescent="0.25">
      <c r="A1779" s="24"/>
      <c r="B1779" s="135"/>
      <c r="C1779" s="136"/>
      <c r="D1779" s="137"/>
      <c r="E1779" s="138"/>
      <c r="F1779" s="139"/>
      <c r="G1779" s="140"/>
      <c r="H1779" s="141"/>
      <c r="I1779" s="118"/>
      <c r="J1779" s="150" t="str">
        <f t="shared" si="243"/>
        <v/>
      </c>
      <c r="K1779" s="24"/>
      <c r="M1779" s="11" t="b">
        <f t="shared" si="244"/>
        <v>0</v>
      </c>
      <c r="N1779" s="9" t="str">
        <f t="shared" si="245"/>
        <v/>
      </c>
      <c r="O1779" s="9" t="str">
        <f t="shared" si="246"/>
        <v/>
      </c>
      <c r="P1779" s="9" t="str">
        <f t="shared" si="247"/>
        <v/>
      </c>
      <c r="R1779" s="9">
        <v>1771</v>
      </c>
      <c r="T1779" s="9" t="str">
        <f t="shared" si="248"/>
        <v/>
      </c>
      <c r="V1779" s="9" t="str">
        <f t="shared" si="249"/>
        <v/>
      </c>
      <c r="X1779" s="9" t="str">
        <f>IF(COUNTIF('Required Materials'!$BE$4:$CH$43, $B1779)&gt;0, $B1779, "")</f>
        <v/>
      </c>
      <c r="Y1779" s="9" t="str">
        <f t="shared" si="250"/>
        <v/>
      </c>
      <c r="Z1779" s="9" t="str">
        <f t="shared" si="251"/>
        <v/>
      </c>
    </row>
    <row r="1780" spans="1:26" x14ac:dyDescent="0.25">
      <c r="A1780" s="24"/>
      <c r="B1780" s="135"/>
      <c r="C1780" s="136"/>
      <c r="D1780" s="137"/>
      <c r="E1780" s="138"/>
      <c r="F1780" s="139"/>
      <c r="G1780" s="140"/>
      <c r="H1780" s="141"/>
      <c r="I1780" s="118"/>
      <c r="J1780" s="150" t="str">
        <f t="shared" si="243"/>
        <v/>
      </c>
      <c r="K1780" s="24"/>
      <c r="M1780" s="11" t="b">
        <f t="shared" si="244"/>
        <v>0</v>
      </c>
      <c r="N1780" s="9" t="str">
        <f t="shared" si="245"/>
        <v/>
      </c>
      <c r="O1780" s="9" t="str">
        <f t="shared" si="246"/>
        <v/>
      </c>
      <c r="P1780" s="9" t="str">
        <f t="shared" si="247"/>
        <v/>
      </c>
      <c r="R1780" s="9">
        <v>1772</v>
      </c>
      <c r="T1780" s="9" t="str">
        <f t="shared" si="248"/>
        <v/>
      </c>
      <c r="V1780" s="9" t="str">
        <f t="shared" si="249"/>
        <v/>
      </c>
      <c r="X1780" s="9" t="str">
        <f>IF(COUNTIF('Required Materials'!$BE$4:$CH$43, $B1780)&gt;0, $B1780, "")</f>
        <v/>
      </c>
      <c r="Y1780" s="9" t="str">
        <f t="shared" si="250"/>
        <v/>
      </c>
      <c r="Z1780" s="9" t="str">
        <f t="shared" si="251"/>
        <v/>
      </c>
    </row>
    <row r="1781" spans="1:26" x14ac:dyDescent="0.25">
      <c r="A1781" s="24"/>
      <c r="B1781" s="135"/>
      <c r="C1781" s="136"/>
      <c r="D1781" s="137"/>
      <c r="E1781" s="138"/>
      <c r="F1781" s="139"/>
      <c r="G1781" s="140"/>
      <c r="H1781" s="141"/>
      <c r="I1781" s="118"/>
      <c r="J1781" s="150" t="str">
        <f t="shared" si="243"/>
        <v/>
      </c>
      <c r="K1781" s="24"/>
      <c r="M1781" s="11" t="b">
        <f t="shared" si="244"/>
        <v>0</v>
      </c>
      <c r="N1781" s="9" t="str">
        <f t="shared" si="245"/>
        <v/>
      </c>
      <c r="O1781" s="9" t="str">
        <f t="shared" si="246"/>
        <v/>
      </c>
      <c r="P1781" s="9" t="str">
        <f t="shared" si="247"/>
        <v/>
      </c>
      <c r="R1781" s="9">
        <v>1773</v>
      </c>
      <c r="T1781" s="9" t="str">
        <f t="shared" si="248"/>
        <v/>
      </c>
      <c r="V1781" s="9" t="str">
        <f t="shared" si="249"/>
        <v/>
      </c>
      <c r="X1781" s="9" t="str">
        <f>IF(COUNTIF('Required Materials'!$BE$4:$CH$43, $B1781)&gt;0, $B1781, "")</f>
        <v/>
      </c>
      <c r="Y1781" s="9" t="str">
        <f t="shared" si="250"/>
        <v/>
      </c>
      <c r="Z1781" s="9" t="str">
        <f t="shared" si="251"/>
        <v/>
      </c>
    </row>
    <row r="1782" spans="1:26" x14ac:dyDescent="0.25">
      <c r="A1782" s="24"/>
      <c r="B1782" s="135"/>
      <c r="C1782" s="136"/>
      <c r="D1782" s="137"/>
      <c r="E1782" s="138"/>
      <c r="F1782" s="139"/>
      <c r="G1782" s="140"/>
      <c r="H1782" s="141"/>
      <c r="I1782" s="118"/>
      <c r="J1782" s="150" t="str">
        <f t="shared" si="243"/>
        <v/>
      </c>
      <c r="K1782" s="24"/>
      <c r="M1782" s="11" t="b">
        <f t="shared" si="244"/>
        <v>0</v>
      </c>
      <c r="N1782" s="9" t="str">
        <f t="shared" si="245"/>
        <v/>
      </c>
      <c r="O1782" s="9" t="str">
        <f t="shared" si="246"/>
        <v/>
      </c>
      <c r="P1782" s="9" t="str">
        <f t="shared" si="247"/>
        <v/>
      </c>
      <c r="R1782" s="9">
        <v>1774</v>
      </c>
      <c r="T1782" s="9" t="str">
        <f t="shared" si="248"/>
        <v/>
      </c>
      <c r="V1782" s="9" t="str">
        <f t="shared" si="249"/>
        <v/>
      </c>
      <c r="X1782" s="9" t="str">
        <f>IF(COUNTIF('Required Materials'!$BE$4:$CH$43, $B1782)&gt;0, $B1782, "")</f>
        <v/>
      </c>
      <c r="Y1782" s="9" t="str">
        <f t="shared" si="250"/>
        <v/>
      </c>
      <c r="Z1782" s="9" t="str">
        <f t="shared" si="251"/>
        <v/>
      </c>
    </row>
    <row r="1783" spans="1:26" x14ac:dyDescent="0.25">
      <c r="A1783" s="24"/>
      <c r="B1783" s="135"/>
      <c r="C1783" s="136"/>
      <c r="D1783" s="137"/>
      <c r="E1783" s="138"/>
      <c r="F1783" s="139"/>
      <c r="G1783" s="140"/>
      <c r="H1783" s="141"/>
      <c r="I1783" s="118"/>
      <c r="J1783" s="150" t="str">
        <f t="shared" si="243"/>
        <v/>
      </c>
      <c r="K1783" s="24"/>
      <c r="M1783" s="11" t="b">
        <f t="shared" si="244"/>
        <v>0</v>
      </c>
      <c r="N1783" s="9" t="str">
        <f t="shared" si="245"/>
        <v/>
      </c>
      <c r="O1783" s="9" t="str">
        <f t="shared" si="246"/>
        <v/>
      </c>
      <c r="P1783" s="9" t="str">
        <f t="shared" si="247"/>
        <v/>
      </c>
      <c r="R1783" s="9">
        <v>1775</v>
      </c>
      <c r="T1783" s="9" t="str">
        <f t="shared" si="248"/>
        <v/>
      </c>
      <c r="V1783" s="9" t="str">
        <f t="shared" si="249"/>
        <v/>
      </c>
      <c r="X1783" s="9" t="str">
        <f>IF(COUNTIF('Required Materials'!$BE$4:$CH$43, $B1783)&gt;0, $B1783, "")</f>
        <v/>
      </c>
      <c r="Y1783" s="9" t="str">
        <f t="shared" si="250"/>
        <v/>
      </c>
      <c r="Z1783" s="9" t="str">
        <f t="shared" si="251"/>
        <v/>
      </c>
    </row>
    <row r="1784" spans="1:26" x14ac:dyDescent="0.25">
      <c r="A1784" s="24"/>
      <c r="B1784" s="135"/>
      <c r="C1784" s="136"/>
      <c r="D1784" s="137"/>
      <c r="E1784" s="138"/>
      <c r="F1784" s="139"/>
      <c r="G1784" s="140"/>
      <c r="H1784" s="141"/>
      <c r="I1784" s="118"/>
      <c r="J1784" s="150" t="str">
        <f t="shared" si="243"/>
        <v/>
      </c>
      <c r="K1784" s="24"/>
      <c r="M1784" s="11" t="b">
        <f t="shared" si="244"/>
        <v>0</v>
      </c>
      <c r="N1784" s="9" t="str">
        <f t="shared" si="245"/>
        <v/>
      </c>
      <c r="O1784" s="9" t="str">
        <f t="shared" si="246"/>
        <v/>
      </c>
      <c r="P1784" s="9" t="str">
        <f t="shared" si="247"/>
        <v/>
      </c>
      <c r="R1784" s="9">
        <v>1776</v>
      </c>
      <c r="T1784" s="9" t="str">
        <f t="shared" si="248"/>
        <v/>
      </c>
      <c r="V1784" s="9" t="str">
        <f t="shared" si="249"/>
        <v/>
      </c>
      <c r="X1784" s="9" t="str">
        <f>IF(COUNTIF('Required Materials'!$BE$4:$CH$43, $B1784)&gt;0, $B1784, "")</f>
        <v/>
      </c>
      <c r="Y1784" s="9" t="str">
        <f t="shared" si="250"/>
        <v/>
      </c>
      <c r="Z1784" s="9" t="str">
        <f t="shared" si="251"/>
        <v/>
      </c>
    </row>
    <row r="1785" spans="1:26" x14ac:dyDescent="0.25">
      <c r="A1785" s="24"/>
      <c r="B1785" s="135"/>
      <c r="C1785" s="136"/>
      <c r="D1785" s="137"/>
      <c r="E1785" s="138"/>
      <c r="F1785" s="139"/>
      <c r="G1785" s="140"/>
      <c r="H1785" s="141"/>
      <c r="I1785" s="118"/>
      <c r="J1785" s="150" t="str">
        <f t="shared" si="243"/>
        <v/>
      </c>
      <c r="K1785" s="24"/>
      <c r="M1785" s="11" t="b">
        <f t="shared" si="244"/>
        <v>0</v>
      </c>
      <c r="N1785" s="9" t="str">
        <f t="shared" si="245"/>
        <v/>
      </c>
      <c r="O1785" s="9" t="str">
        <f t="shared" si="246"/>
        <v/>
      </c>
      <c r="P1785" s="9" t="str">
        <f t="shared" si="247"/>
        <v/>
      </c>
      <c r="R1785" s="9">
        <v>1777</v>
      </c>
      <c r="T1785" s="9" t="str">
        <f t="shared" si="248"/>
        <v/>
      </c>
      <c r="V1785" s="9" t="str">
        <f t="shared" si="249"/>
        <v/>
      </c>
      <c r="X1785" s="9" t="str">
        <f>IF(COUNTIF('Required Materials'!$BE$4:$CH$43, $B1785)&gt;0, $B1785, "")</f>
        <v/>
      </c>
      <c r="Y1785" s="9" t="str">
        <f t="shared" si="250"/>
        <v/>
      </c>
      <c r="Z1785" s="9" t="str">
        <f t="shared" si="251"/>
        <v/>
      </c>
    </row>
    <row r="1786" spans="1:26" x14ac:dyDescent="0.25">
      <c r="A1786" s="24"/>
      <c r="B1786" s="135"/>
      <c r="C1786" s="136"/>
      <c r="D1786" s="137"/>
      <c r="E1786" s="138"/>
      <c r="F1786" s="139"/>
      <c r="G1786" s="140"/>
      <c r="H1786" s="141"/>
      <c r="I1786" s="118"/>
      <c r="J1786" s="150" t="str">
        <f t="shared" si="243"/>
        <v/>
      </c>
      <c r="K1786" s="24"/>
      <c r="M1786" s="11" t="b">
        <f t="shared" si="244"/>
        <v>0</v>
      </c>
      <c r="N1786" s="9" t="str">
        <f t="shared" si="245"/>
        <v/>
      </c>
      <c r="O1786" s="9" t="str">
        <f t="shared" si="246"/>
        <v/>
      </c>
      <c r="P1786" s="9" t="str">
        <f t="shared" si="247"/>
        <v/>
      </c>
      <c r="R1786" s="9">
        <v>1778</v>
      </c>
      <c r="T1786" s="9" t="str">
        <f t="shared" si="248"/>
        <v/>
      </c>
      <c r="V1786" s="9" t="str">
        <f t="shared" si="249"/>
        <v/>
      </c>
      <c r="X1786" s="9" t="str">
        <f>IF(COUNTIF('Required Materials'!$BE$4:$CH$43, $B1786)&gt;0, $B1786, "")</f>
        <v/>
      </c>
      <c r="Y1786" s="9" t="str">
        <f t="shared" si="250"/>
        <v/>
      </c>
      <c r="Z1786" s="9" t="str">
        <f t="shared" si="251"/>
        <v/>
      </c>
    </row>
    <row r="1787" spans="1:26" x14ac:dyDescent="0.25">
      <c r="A1787" s="24"/>
      <c r="B1787" s="135"/>
      <c r="C1787" s="136"/>
      <c r="D1787" s="137"/>
      <c r="E1787" s="138"/>
      <c r="F1787" s="139"/>
      <c r="G1787" s="140"/>
      <c r="H1787" s="141"/>
      <c r="I1787" s="118"/>
      <c r="J1787" s="150" t="str">
        <f t="shared" si="243"/>
        <v/>
      </c>
      <c r="K1787" s="24"/>
      <c r="M1787" s="11" t="b">
        <f t="shared" si="244"/>
        <v>0</v>
      </c>
      <c r="N1787" s="9" t="str">
        <f t="shared" si="245"/>
        <v/>
      </c>
      <c r="O1787" s="9" t="str">
        <f t="shared" si="246"/>
        <v/>
      </c>
      <c r="P1787" s="9" t="str">
        <f t="shared" si="247"/>
        <v/>
      </c>
      <c r="R1787" s="9">
        <v>1779</v>
      </c>
      <c r="T1787" s="9" t="str">
        <f t="shared" si="248"/>
        <v/>
      </c>
      <c r="V1787" s="9" t="str">
        <f t="shared" si="249"/>
        <v/>
      </c>
      <c r="X1787" s="9" t="str">
        <f>IF(COUNTIF('Required Materials'!$BE$4:$CH$43, $B1787)&gt;0, $B1787, "")</f>
        <v/>
      </c>
      <c r="Y1787" s="9" t="str">
        <f t="shared" si="250"/>
        <v/>
      </c>
      <c r="Z1787" s="9" t="str">
        <f t="shared" si="251"/>
        <v/>
      </c>
    </row>
    <row r="1788" spans="1:26" x14ac:dyDescent="0.25">
      <c r="A1788" s="24"/>
      <c r="B1788" s="135"/>
      <c r="C1788" s="136"/>
      <c r="D1788" s="137"/>
      <c r="E1788" s="138"/>
      <c r="F1788" s="139"/>
      <c r="G1788" s="140"/>
      <c r="H1788" s="141"/>
      <c r="I1788" s="118"/>
      <c r="J1788" s="150" t="str">
        <f t="shared" si="243"/>
        <v/>
      </c>
      <c r="K1788" s="24"/>
      <c r="M1788" s="11" t="b">
        <f t="shared" si="244"/>
        <v>0</v>
      </c>
      <c r="N1788" s="9" t="str">
        <f t="shared" si="245"/>
        <v/>
      </c>
      <c r="O1788" s="9" t="str">
        <f t="shared" si="246"/>
        <v/>
      </c>
      <c r="P1788" s="9" t="str">
        <f t="shared" si="247"/>
        <v/>
      </c>
      <c r="R1788" s="9">
        <v>1780</v>
      </c>
      <c r="T1788" s="9" t="str">
        <f t="shared" si="248"/>
        <v/>
      </c>
      <c r="V1788" s="9" t="str">
        <f t="shared" si="249"/>
        <v/>
      </c>
      <c r="X1788" s="9" t="str">
        <f>IF(COUNTIF('Required Materials'!$BE$4:$CH$43, $B1788)&gt;0, $B1788, "")</f>
        <v/>
      </c>
      <c r="Y1788" s="9" t="str">
        <f t="shared" si="250"/>
        <v/>
      </c>
      <c r="Z1788" s="9" t="str">
        <f t="shared" si="251"/>
        <v/>
      </c>
    </row>
    <row r="1789" spans="1:26" x14ac:dyDescent="0.25">
      <c r="A1789" s="24"/>
      <c r="B1789" s="135"/>
      <c r="C1789" s="136"/>
      <c r="D1789" s="137"/>
      <c r="E1789" s="138"/>
      <c r="F1789" s="139"/>
      <c r="G1789" s="140"/>
      <c r="H1789" s="141"/>
      <c r="I1789" s="118"/>
      <c r="J1789" s="150" t="str">
        <f t="shared" si="243"/>
        <v/>
      </c>
      <c r="K1789" s="24"/>
      <c r="M1789" s="11" t="b">
        <f t="shared" si="244"/>
        <v>0</v>
      </c>
      <c r="N1789" s="9" t="str">
        <f t="shared" si="245"/>
        <v/>
      </c>
      <c r="O1789" s="9" t="str">
        <f t="shared" si="246"/>
        <v/>
      </c>
      <c r="P1789" s="9" t="str">
        <f t="shared" si="247"/>
        <v/>
      </c>
      <c r="R1789" s="9">
        <v>1781</v>
      </c>
      <c r="T1789" s="9" t="str">
        <f t="shared" si="248"/>
        <v/>
      </c>
      <c r="V1789" s="9" t="str">
        <f t="shared" si="249"/>
        <v/>
      </c>
      <c r="X1789" s="9" t="str">
        <f>IF(COUNTIF('Required Materials'!$BE$4:$CH$43, $B1789)&gt;0, $B1789, "")</f>
        <v/>
      </c>
      <c r="Y1789" s="9" t="str">
        <f t="shared" si="250"/>
        <v/>
      </c>
      <c r="Z1789" s="9" t="str">
        <f t="shared" si="251"/>
        <v/>
      </c>
    </row>
    <row r="1790" spans="1:26" x14ac:dyDescent="0.25">
      <c r="A1790" s="24"/>
      <c r="B1790" s="135"/>
      <c r="C1790" s="136"/>
      <c r="D1790" s="137"/>
      <c r="E1790" s="138"/>
      <c r="F1790" s="139"/>
      <c r="G1790" s="140"/>
      <c r="H1790" s="141"/>
      <c r="I1790" s="118"/>
      <c r="J1790" s="150" t="str">
        <f t="shared" si="243"/>
        <v/>
      </c>
      <c r="K1790" s="24"/>
      <c r="M1790" s="11" t="b">
        <f t="shared" si="244"/>
        <v>0</v>
      </c>
      <c r="N1790" s="9" t="str">
        <f t="shared" si="245"/>
        <v/>
      </c>
      <c r="O1790" s="9" t="str">
        <f t="shared" si="246"/>
        <v/>
      </c>
      <c r="P1790" s="9" t="str">
        <f t="shared" si="247"/>
        <v/>
      </c>
      <c r="R1790" s="9">
        <v>1782</v>
      </c>
      <c r="T1790" s="9" t="str">
        <f t="shared" si="248"/>
        <v/>
      </c>
      <c r="V1790" s="9" t="str">
        <f t="shared" si="249"/>
        <v/>
      </c>
      <c r="X1790" s="9" t="str">
        <f>IF(COUNTIF('Required Materials'!$BE$4:$CH$43, $B1790)&gt;0, $B1790, "")</f>
        <v/>
      </c>
      <c r="Y1790" s="9" t="str">
        <f t="shared" si="250"/>
        <v/>
      </c>
      <c r="Z1790" s="9" t="str">
        <f t="shared" si="251"/>
        <v/>
      </c>
    </row>
    <row r="1791" spans="1:26" x14ac:dyDescent="0.25">
      <c r="A1791" s="24"/>
      <c r="B1791" s="135"/>
      <c r="C1791" s="136"/>
      <c r="D1791" s="137"/>
      <c r="E1791" s="138"/>
      <c r="F1791" s="139"/>
      <c r="G1791" s="140"/>
      <c r="H1791" s="141"/>
      <c r="I1791" s="118"/>
      <c r="J1791" s="150" t="str">
        <f t="shared" si="243"/>
        <v/>
      </c>
      <c r="K1791" s="24"/>
      <c r="M1791" s="11" t="b">
        <f t="shared" si="244"/>
        <v>0</v>
      </c>
      <c r="N1791" s="9" t="str">
        <f t="shared" si="245"/>
        <v/>
      </c>
      <c r="O1791" s="9" t="str">
        <f t="shared" si="246"/>
        <v/>
      </c>
      <c r="P1791" s="9" t="str">
        <f t="shared" si="247"/>
        <v/>
      </c>
      <c r="R1791" s="9">
        <v>1783</v>
      </c>
      <c r="T1791" s="9" t="str">
        <f t="shared" si="248"/>
        <v/>
      </c>
      <c r="V1791" s="9" t="str">
        <f t="shared" si="249"/>
        <v/>
      </c>
      <c r="X1791" s="9" t="str">
        <f>IF(COUNTIF('Required Materials'!$BE$4:$CH$43, $B1791)&gt;0, $B1791, "")</f>
        <v/>
      </c>
      <c r="Y1791" s="9" t="str">
        <f t="shared" si="250"/>
        <v/>
      </c>
      <c r="Z1791" s="9" t="str">
        <f t="shared" si="251"/>
        <v/>
      </c>
    </row>
    <row r="1792" spans="1:26" x14ac:dyDescent="0.25">
      <c r="A1792" s="24"/>
      <c r="B1792" s="135"/>
      <c r="C1792" s="136"/>
      <c r="D1792" s="137"/>
      <c r="E1792" s="138"/>
      <c r="F1792" s="139"/>
      <c r="G1792" s="140"/>
      <c r="H1792" s="141"/>
      <c r="I1792" s="118"/>
      <c r="J1792" s="150" t="str">
        <f t="shared" si="243"/>
        <v/>
      </c>
      <c r="K1792" s="24"/>
      <c r="M1792" s="11" t="b">
        <f t="shared" si="244"/>
        <v>0</v>
      </c>
      <c r="N1792" s="9" t="str">
        <f t="shared" si="245"/>
        <v/>
      </c>
      <c r="O1792" s="9" t="str">
        <f t="shared" si="246"/>
        <v/>
      </c>
      <c r="P1792" s="9" t="str">
        <f t="shared" si="247"/>
        <v/>
      </c>
      <c r="R1792" s="9">
        <v>1784</v>
      </c>
      <c r="T1792" s="9" t="str">
        <f t="shared" si="248"/>
        <v/>
      </c>
      <c r="V1792" s="9" t="str">
        <f t="shared" si="249"/>
        <v/>
      </c>
      <c r="X1792" s="9" t="str">
        <f>IF(COUNTIF('Required Materials'!$BE$4:$CH$43, $B1792)&gt;0, $B1792, "")</f>
        <v/>
      </c>
      <c r="Y1792" s="9" t="str">
        <f t="shared" si="250"/>
        <v/>
      </c>
      <c r="Z1792" s="9" t="str">
        <f t="shared" si="251"/>
        <v/>
      </c>
    </row>
    <row r="1793" spans="1:26" x14ac:dyDescent="0.25">
      <c r="A1793" s="24"/>
      <c r="B1793" s="135"/>
      <c r="C1793" s="136"/>
      <c r="D1793" s="137"/>
      <c r="E1793" s="138"/>
      <c r="F1793" s="139"/>
      <c r="G1793" s="140"/>
      <c r="H1793" s="141"/>
      <c r="I1793" s="118"/>
      <c r="J1793" s="150" t="str">
        <f t="shared" si="243"/>
        <v/>
      </c>
      <c r="K1793" s="24"/>
      <c r="M1793" s="11" t="b">
        <f t="shared" si="244"/>
        <v>0</v>
      </c>
      <c r="N1793" s="9" t="str">
        <f t="shared" si="245"/>
        <v/>
      </c>
      <c r="O1793" s="9" t="str">
        <f t="shared" si="246"/>
        <v/>
      </c>
      <c r="P1793" s="9" t="str">
        <f t="shared" si="247"/>
        <v/>
      </c>
      <c r="R1793" s="9">
        <v>1785</v>
      </c>
      <c r="T1793" s="9" t="str">
        <f t="shared" si="248"/>
        <v/>
      </c>
      <c r="V1793" s="9" t="str">
        <f t="shared" si="249"/>
        <v/>
      </c>
      <c r="X1793" s="9" t="str">
        <f>IF(COUNTIF('Required Materials'!$BE$4:$CH$43, $B1793)&gt;0, $B1793, "")</f>
        <v/>
      </c>
      <c r="Y1793" s="9" t="str">
        <f t="shared" si="250"/>
        <v/>
      </c>
      <c r="Z1793" s="9" t="str">
        <f t="shared" si="251"/>
        <v/>
      </c>
    </row>
    <row r="1794" spans="1:26" x14ac:dyDescent="0.25">
      <c r="A1794" s="24"/>
      <c r="B1794" s="135"/>
      <c r="C1794" s="136"/>
      <c r="D1794" s="137"/>
      <c r="E1794" s="138"/>
      <c r="F1794" s="139"/>
      <c r="G1794" s="140"/>
      <c r="H1794" s="141"/>
      <c r="I1794" s="118"/>
      <c r="J1794" s="150" t="str">
        <f t="shared" si="243"/>
        <v/>
      </c>
      <c r="K1794" s="24"/>
      <c r="M1794" s="11" t="b">
        <f t="shared" si="244"/>
        <v>0</v>
      </c>
      <c r="N1794" s="9" t="str">
        <f t="shared" si="245"/>
        <v/>
      </c>
      <c r="O1794" s="9" t="str">
        <f t="shared" si="246"/>
        <v/>
      </c>
      <c r="P1794" s="9" t="str">
        <f t="shared" si="247"/>
        <v/>
      </c>
      <c r="R1794" s="9">
        <v>1786</v>
      </c>
      <c r="T1794" s="9" t="str">
        <f t="shared" si="248"/>
        <v/>
      </c>
      <c r="V1794" s="9" t="str">
        <f t="shared" si="249"/>
        <v/>
      </c>
      <c r="X1794" s="9" t="str">
        <f>IF(COUNTIF('Required Materials'!$BE$4:$CH$43, $B1794)&gt;0, $B1794, "")</f>
        <v/>
      </c>
      <c r="Y1794" s="9" t="str">
        <f t="shared" si="250"/>
        <v/>
      </c>
      <c r="Z1794" s="9" t="str">
        <f t="shared" si="251"/>
        <v/>
      </c>
    </row>
    <row r="1795" spans="1:26" x14ac:dyDescent="0.25">
      <c r="A1795" s="24"/>
      <c r="B1795" s="135"/>
      <c r="C1795" s="136"/>
      <c r="D1795" s="137"/>
      <c r="E1795" s="138"/>
      <c r="F1795" s="139"/>
      <c r="G1795" s="140"/>
      <c r="H1795" s="141"/>
      <c r="I1795" s="118"/>
      <c r="J1795" s="150" t="str">
        <f t="shared" si="243"/>
        <v/>
      </c>
      <c r="K1795" s="24"/>
      <c r="M1795" s="11" t="b">
        <f t="shared" si="244"/>
        <v>0</v>
      </c>
      <c r="N1795" s="9" t="str">
        <f t="shared" si="245"/>
        <v/>
      </c>
      <c r="O1795" s="9" t="str">
        <f t="shared" si="246"/>
        <v/>
      </c>
      <c r="P1795" s="9" t="str">
        <f t="shared" si="247"/>
        <v/>
      </c>
      <c r="R1795" s="9">
        <v>1787</v>
      </c>
      <c r="T1795" s="9" t="str">
        <f t="shared" si="248"/>
        <v/>
      </c>
      <c r="V1795" s="9" t="str">
        <f t="shared" si="249"/>
        <v/>
      </c>
      <c r="X1795" s="9" t="str">
        <f>IF(COUNTIF('Required Materials'!$BE$4:$CH$43, $B1795)&gt;0, $B1795, "")</f>
        <v/>
      </c>
      <c r="Y1795" s="9" t="str">
        <f t="shared" si="250"/>
        <v/>
      </c>
      <c r="Z1795" s="9" t="str">
        <f t="shared" si="251"/>
        <v/>
      </c>
    </row>
    <row r="1796" spans="1:26" x14ac:dyDescent="0.25">
      <c r="A1796" s="24"/>
      <c r="B1796" s="135"/>
      <c r="C1796" s="136"/>
      <c r="D1796" s="137"/>
      <c r="E1796" s="138"/>
      <c r="F1796" s="139"/>
      <c r="G1796" s="140"/>
      <c r="H1796" s="141"/>
      <c r="I1796" s="118"/>
      <c r="J1796" s="150" t="str">
        <f t="shared" si="243"/>
        <v/>
      </c>
      <c r="K1796" s="24"/>
      <c r="M1796" s="11" t="b">
        <f t="shared" si="244"/>
        <v>0</v>
      </c>
      <c r="N1796" s="9" t="str">
        <f t="shared" si="245"/>
        <v/>
      </c>
      <c r="O1796" s="9" t="str">
        <f t="shared" si="246"/>
        <v/>
      </c>
      <c r="P1796" s="9" t="str">
        <f t="shared" si="247"/>
        <v/>
      </c>
      <c r="R1796" s="9">
        <v>1788</v>
      </c>
      <c r="T1796" s="9" t="str">
        <f t="shared" si="248"/>
        <v/>
      </c>
      <c r="V1796" s="9" t="str">
        <f t="shared" si="249"/>
        <v/>
      </c>
      <c r="X1796" s="9" t="str">
        <f>IF(COUNTIF('Required Materials'!$BE$4:$CH$43, $B1796)&gt;0, $B1796, "")</f>
        <v/>
      </c>
      <c r="Y1796" s="9" t="str">
        <f t="shared" si="250"/>
        <v/>
      </c>
      <c r="Z1796" s="9" t="str">
        <f t="shared" si="251"/>
        <v/>
      </c>
    </row>
    <row r="1797" spans="1:26" x14ac:dyDescent="0.25">
      <c r="A1797" s="24"/>
      <c r="B1797" s="135"/>
      <c r="C1797" s="136"/>
      <c r="D1797" s="137"/>
      <c r="E1797" s="138"/>
      <c r="F1797" s="139"/>
      <c r="G1797" s="140"/>
      <c r="H1797" s="141"/>
      <c r="I1797" s="118"/>
      <c r="J1797" s="150" t="str">
        <f t="shared" si="243"/>
        <v/>
      </c>
      <c r="K1797" s="24"/>
      <c r="M1797" s="11" t="b">
        <f t="shared" si="244"/>
        <v>0</v>
      </c>
      <c r="N1797" s="9" t="str">
        <f t="shared" si="245"/>
        <v/>
      </c>
      <c r="O1797" s="9" t="str">
        <f t="shared" si="246"/>
        <v/>
      </c>
      <c r="P1797" s="9" t="str">
        <f t="shared" si="247"/>
        <v/>
      </c>
      <c r="R1797" s="9">
        <v>1789</v>
      </c>
      <c r="T1797" s="9" t="str">
        <f t="shared" si="248"/>
        <v/>
      </c>
      <c r="V1797" s="9" t="str">
        <f t="shared" si="249"/>
        <v/>
      </c>
      <c r="X1797" s="9" t="str">
        <f>IF(COUNTIF('Required Materials'!$BE$4:$CH$43, $B1797)&gt;0, $B1797, "")</f>
        <v/>
      </c>
      <c r="Y1797" s="9" t="str">
        <f t="shared" si="250"/>
        <v/>
      </c>
      <c r="Z1797" s="9" t="str">
        <f t="shared" si="251"/>
        <v/>
      </c>
    </row>
    <row r="1798" spans="1:26" x14ac:dyDescent="0.25">
      <c r="A1798" s="24"/>
      <c r="B1798" s="135"/>
      <c r="C1798" s="136"/>
      <c r="D1798" s="137"/>
      <c r="E1798" s="138"/>
      <c r="F1798" s="139"/>
      <c r="G1798" s="140"/>
      <c r="H1798" s="141"/>
      <c r="I1798" s="118"/>
      <c r="J1798" s="150" t="str">
        <f t="shared" si="243"/>
        <v/>
      </c>
      <c r="K1798" s="24"/>
      <c r="M1798" s="11" t="b">
        <f t="shared" si="244"/>
        <v>0</v>
      </c>
      <c r="N1798" s="9" t="str">
        <f t="shared" si="245"/>
        <v/>
      </c>
      <c r="O1798" s="9" t="str">
        <f t="shared" si="246"/>
        <v/>
      </c>
      <c r="P1798" s="9" t="str">
        <f t="shared" si="247"/>
        <v/>
      </c>
      <c r="R1798" s="9">
        <v>1790</v>
      </c>
      <c r="T1798" s="9" t="str">
        <f t="shared" si="248"/>
        <v/>
      </c>
      <c r="V1798" s="9" t="str">
        <f t="shared" si="249"/>
        <v/>
      </c>
      <c r="X1798" s="9" t="str">
        <f>IF(COUNTIF('Required Materials'!$BE$4:$CH$43, $B1798)&gt;0, $B1798, "")</f>
        <v/>
      </c>
      <c r="Y1798" s="9" t="str">
        <f t="shared" si="250"/>
        <v/>
      </c>
      <c r="Z1798" s="9" t="str">
        <f t="shared" si="251"/>
        <v/>
      </c>
    </row>
    <row r="1799" spans="1:26" x14ac:dyDescent="0.25">
      <c r="A1799" s="24"/>
      <c r="B1799" s="135"/>
      <c r="C1799" s="136"/>
      <c r="D1799" s="137"/>
      <c r="E1799" s="138"/>
      <c r="F1799" s="139"/>
      <c r="G1799" s="140"/>
      <c r="H1799" s="141"/>
      <c r="I1799" s="118"/>
      <c r="J1799" s="150" t="str">
        <f t="shared" si="243"/>
        <v/>
      </c>
      <c r="K1799" s="24"/>
      <c r="M1799" s="11" t="b">
        <f t="shared" si="244"/>
        <v>0</v>
      </c>
      <c r="N1799" s="9" t="str">
        <f t="shared" si="245"/>
        <v/>
      </c>
      <c r="O1799" s="9" t="str">
        <f t="shared" si="246"/>
        <v/>
      </c>
      <c r="P1799" s="9" t="str">
        <f t="shared" si="247"/>
        <v/>
      </c>
      <c r="R1799" s="9">
        <v>1791</v>
      </c>
      <c r="T1799" s="9" t="str">
        <f t="shared" si="248"/>
        <v/>
      </c>
      <c r="V1799" s="9" t="str">
        <f t="shared" si="249"/>
        <v/>
      </c>
      <c r="X1799" s="9" t="str">
        <f>IF(COUNTIF('Required Materials'!$BE$4:$CH$43, $B1799)&gt;0, $B1799, "")</f>
        <v/>
      </c>
      <c r="Y1799" s="9" t="str">
        <f t="shared" si="250"/>
        <v/>
      </c>
      <c r="Z1799" s="9" t="str">
        <f t="shared" si="251"/>
        <v/>
      </c>
    </row>
    <row r="1800" spans="1:26" x14ac:dyDescent="0.25">
      <c r="A1800" s="24"/>
      <c r="B1800" s="135"/>
      <c r="C1800" s="136"/>
      <c r="D1800" s="137"/>
      <c r="E1800" s="138"/>
      <c r="F1800" s="139"/>
      <c r="G1800" s="140"/>
      <c r="H1800" s="141"/>
      <c r="I1800" s="118"/>
      <c r="J1800" s="150" t="str">
        <f t="shared" si="243"/>
        <v/>
      </c>
      <c r="K1800" s="24"/>
      <c r="M1800" s="11" t="b">
        <f t="shared" si="244"/>
        <v>0</v>
      </c>
      <c r="N1800" s="9" t="str">
        <f t="shared" si="245"/>
        <v/>
      </c>
      <c r="O1800" s="9" t="str">
        <f t="shared" si="246"/>
        <v/>
      </c>
      <c r="P1800" s="9" t="str">
        <f t="shared" si="247"/>
        <v/>
      </c>
      <c r="R1800" s="9">
        <v>1792</v>
      </c>
      <c r="T1800" s="9" t="str">
        <f t="shared" si="248"/>
        <v/>
      </c>
      <c r="V1800" s="9" t="str">
        <f t="shared" si="249"/>
        <v/>
      </c>
      <c r="X1800" s="9" t="str">
        <f>IF(COUNTIF('Required Materials'!$BE$4:$CH$43, $B1800)&gt;0, $B1800, "")</f>
        <v/>
      </c>
      <c r="Y1800" s="9" t="str">
        <f t="shared" si="250"/>
        <v/>
      </c>
      <c r="Z1800" s="9" t="str">
        <f t="shared" si="251"/>
        <v/>
      </c>
    </row>
    <row r="1801" spans="1:26" x14ac:dyDescent="0.25">
      <c r="A1801" s="24"/>
      <c r="B1801" s="135"/>
      <c r="C1801" s="136"/>
      <c r="D1801" s="137"/>
      <c r="E1801" s="138"/>
      <c r="F1801" s="139"/>
      <c r="G1801" s="140"/>
      <c r="H1801" s="141"/>
      <c r="I1801" s="118"/>
      <c r="J1801" s="150" t="str">
        <f t="shared" ref="J1801:J1864" si="252">IF(COUNTIF($B$9:$B$2508, B1801)&gt;1, $M$2, IF(M1801=TRUE, $M$3, ""))</f>
        <v/>
      </c>
      <c r="K1801" s="24"/>
      <c r="M1801" s="11" t="b">
        <f t="shared" si="244"/>
        <v>0</v>
      </c>
      <c r="N1801" s="9" t="str">
        <f t="shared" si="245"/>
        <v/>
      </c>
      <c r="O1801" s="9" t="str">
        <f t="shared" si="246"/>
        <v/>
      </c>
      <c r="P1801" s="9" t="str">
        <f t="shared" si="247"/>
        <v/>
      </c>
      <c r="R1801" s="9">
        <v>1793</v>
      </c>
      <c r="T1801" s="9" t="str">
        <f t="shared" si="248"/>
        <v/>
      </c>
      <c r="V1801" s="9" t="str">
        <f t="shared" si="249"/>
        <v/>
      </c>
      <c r="X1801" s="9" t="str">
        <f>IF(COUNTIF('Required Materials'!$BE$4:$CH$43, $B1801)&gt;0, $B1801, "")</f>
        <v/>
      </c>
      <c r="Y1801" s="9" t="str">
        <f t="shared" si="250"/>
        <v/>
      </c>
      <c r="Z1801" s="9" t="str">
        <f t="shared" si="251"/>
        <v/>
      </c>
    </row>
    <row r="1802" spans="1:26" x14ac:dyDescent="0.25">
      <c r="A1802" s="24"/>
      <c r="B1802" s="135"/>
      <c r="C1802" s="136"/>
      <c r="D1802" s="137"/>
      <c r="E1802" s="138"/>
      <c r="F1802" s="139"/>
      <c r="G1802" s="140"/>
      <c r="H1802" s="141"/>
      <c r="I1802" s="118"/>
      <c r="J1802" s="150" t="str">
        <f t="shared" si="252"/>
        <v/>
      </c>
      <c r="K1802" s="24"/>
      <c r="M1802" s="11" t="b">
        <f t="shared" ref="M1802:M1865" si="253">IF(AND(COUNTIF(C1802:H1802, "")&lt;6, B1802=""), TRUE, FALSE)</f>
        <v>0</v>
      </c>
      <c r="N1802" s="9" t="str">
        <f t="shared" ref="N1802:N1865" si="254">IF(B1802="", "", COUNTIF($O$9:$O$2508, "&lt;"&amp;O1802))</f>
        <v/>
      </c>
      <c r="O1802" s="9" t="str">
        <f t="shared" ref="O1802:O1865" si="255">IF(B1802="", "", IF(ISNUMBER(B1802)=TRUE, CONCATENATE("A", B1802), B1802))</f>
        <v/>
      </c>
      <c r="P1802" s="9" t="str">
        <f t="shared" ref="P1802:P1865" si="256">IF(N1802="", "", RANK(N1802, $N$9:$N$2508, 1))</f>
        <v/>
      </c>
      <c r="R1802" s="9">
        <v>1794</v>
      </c>
      <c r="T1802" s="9" t="str">
        <f t="shared" ref="T1802:T1865" si="257">IF(P1802="", "", IFERROR(INDEX($B$9:$B$2508, MATCH(R1802, $P$9:$P$2508, 0)), ""))</f>
        <v/>
      </c>
      <c r="V1802" s="9" t="str">
        <f t="shared" ref="V1802:V1865" si="258">IF(B1802="", "", IF(D1802=$M$5, "A", "P"))</f>
        <v/>
      </c>
      <c r="X1802" s="9" t="str">
        <f>IF(COUNTIF('Required Materials'!$BE$4:$CH$43, $B1802)&gt;0, $B1802, "")</f>
        <v/>
      </c>
      <c r="Y1802" s="9" t="str">
        <f t="shared" ref="Y1802:Y1865" si="259">IF(X1802="", "", IFERROR(INDEX($R$9:$R$2508, MATCH(X1802, $T$9:$T$2508, 0)), ""))</f>
        <v/>
      </c>
      <c r="Z1802" s="9" t="str">
        <f t="shared" ref="Z1802:Z1865" si="260">IF(Y1802="", "", RANK($Y1802, $Y$9:$Y$2508, 1))</f>
        <v/>
      </c>
    </row>
    <row r="1803" spans="1:26" x14ac:dyDescent="0.25">
      <c r="A1803" s="24"/>
      <c r="B1803" s="135"/>
      <c r="C1803" s="136"/>
      <c r="D1803" s="137"/>
      <c r="E1803" s="138"/>
      <c r="F1803" s="139"/>
      <c r="G1803" s="140"/>
      <c r="H1803" s="141"/>
      <c r="I1803" s="118"/>
      <c r="J1803" s="150" t="str">
        <f t="shared" si="252"/>
        <v/>
      </c>
      <c r="K1803" s="24"/>
      <c r="M1803" s="11" t="b">
        <f t="shared" si="253"/>
        <v>0</v>
      </c>
      <c r="N1803" s="9" t="str">
        <f t="shared" si="254"/>
        <v/>
      </c>
      <c r="O1803" s="9" t="str">
        <f t="shared" si="255"/>
        <v/>
      </c>
      <c r="P1803" s="9" t="str">
        <f t="shared" si="256"/>
        <v/>
      </c>
      <c r="R1803" s="9">
        <v>1795</v>
      </c>
      <c r="T1803" s="9" t="str">
        <f t="shared" si="257"/>
        <v/>
      </c>
      <c r="V1803" s="9" t="str">
        <f t="shared" si="258"/>
        <v/>
      </c>
      <c r="X1803" s="9" t="str">
        <f>IF(COUNTIF('Required Materials'!$BE$4:$CH$43, $B1803)&gt;0, $B1803, "")</f>
        <v/>
      </c>
      <c r="Y1803" s="9" t="str">
        <f t="shared" si="259"/>
        <v/>
      </c>
      <c r="Z1803" s="9" t="str">
        <f t="shared" si="260"/>
        <v/>
      </c>
    </row>
    <row r="1804" spans="1:26" x14ac:dyDescent="0.25">
      <c r="A1804" s="24"/>
      <c r="B1804" s="135"/>
      <c r="C1804" s="136"/>
      <c r="D1804" s="137"/>
      <c r="E1804" s="138"/>
      <c r="F1804" s="139"/>
      <c r="G1804" s="140"/>
      <c r="H1804" s="141"/>
      <c r="I1804" s="118"/>
      <c r="J1804" s="150" t="str">
        <f t="shared" si="252"/>
        <v/>
      </c>
      <c r="K1804" s="24"/>
      <c r="M1804" s="11" t="b">
        <f t="shared" si="253"/>
        <v>0</v>
      </c>
      <c r="N1804" s="9" t="str">
        <f t="shared" si="254"/>
        <v/>
      </c>
      <c r="O1804" s="9" t="str">
        <f t="shared" si="255"/>
        <v/>
      </c>
      <c r="P1804" s="9" t="str">
        <f t="shared" si="256"/>
        <v/>
      </c>
      <c r="R1804" s="9">
        <v>1796</v>
      </c>
      <c r="T1804" s="9" t="str">
        <f t="shared" si="257"/>
        <v/>
      </c>
      <c r="V1804" s="9" t="str">
        <f t="shared" si="258"/>
        <v/>
      </c>
      <c r="X1804" s="9" t="str">
        <f>IF(COUNTIF('Required Materials'!$BE$4:$CH$43, $B1804)&gt;0, $B1804, "")</f>
        <v/>
      </c>
      <c r="Y1804" s="9" t="str">
        <f t="shared" si="259"/>
        <v/>
      </c>
      <c r="Z1804" s="9" t="str">
        <f t="shared" si="260"/>
        <v/>
      </c>
    </row>
    <row r="1805" spans="1:26" x14ac:dyDescent="0.25">
      <c r="A1805" s="24"/>
      <c r="B1805" s="135"/>
      <c r="C1805" s="136"/>
      <c r="D1805" s="137"/>
      <c r="E1805" s="138"/>
      <c r="F1805" s="139"/>
      <c r="G1805" s="140"/>
      <c r="H1805" s="141"/>
      <c r="I1805" s="118"/>
      <c r="J1805" s="150" t="str">
        <f t="shared" si="252"/>
        <v/>
      </c>
      <c r="K1805" s="24"/>
      <c r="M1805" s="11" t="b">
        <f t="shared" si="253"/>
        <v>0</v>
      </c>
      <c r="N1805" s="9" t="str">
        <f t="shared" si="254"/>
        <v/>
      </c>
      <c r="O1805" s="9" t="str">
        <f t="shared" si="255"/>
        <v/>
      </c>
      <c r="P1805" s="9" t="str">
        <f t="shared" si="256"/>
        <v/>
      </c>
      <c r="R1805" s="9">
        <v>1797</v>
      </c>
      <c r="T1805" s="9" t="str">
        <f t="shared" si="257"/>
        <v/>
      </c>
      <c r="V1805" s="9" t="str">
        <f t="shared" si="258"/>
        <v/>
      </c>
      <c r="X1805" s="9" t="str">
        <f>IF(COUNTIF('Required Materials'!$BE$4:$CH$43, $B1805)&gt;0, $B1805, "")</f>
        <v/>
      </c>
      <c r="Y1805" s="9" t="str">
        <f t="shared" si="259"/>
        <v/>
      </c>
      <c r="Z1805" s="9" t="str">
        <f t="shared" si="260"/>
        <v/>
      </c>
    </row>
    <row r="1806" spans="1:26" x14ac:dyDescent="0.25">
      <c r="A1806" s="24"/>
      <c r="B1806" s="135"/>
      <c r="C1806" s="136"/>
      <c r="D1806" s="137"/>
      <c r="E1806" s="138"/>
      <c r="F1806" s="139"/>
      <c r="G1806" s="140"/>
      <c r="H1806" s="141"/>
      <c r="I1806" s="118"/>
      <c r="J1806" s="150" t="str">
        <f t="shared" si="252"/>
        <v/>
      </c>
      <c r="K1806" s="24"/>
      <c r="M1806" s="11" t="b">
        <f t="shared" si="253"/>
        <v>0</v>
      </c>
      <c r="N1806" s="9" t="str">
        <f t="shared" si="254"/>
        <v/>
      </c>
      <c r="O1806" s="9" t="str">
        <f t="shared" si="255"/>
        <v/>
      </c>
      <c r="P1806" s="9" t="str">
        <f t="shared" si="256"/>
        <v/>
      </c>
      <c r="R1806" s="9">
        <v>1798</v>
      </c>
      <c r="T1806" s="9" t="str">
        <f t="shared" si="257"/>
        <v/>
      </c>
      <c r="V1806" s="9" t="str">
        <f t="shared" si="258"/>
        <v/>
      </c>
      <c r="X1806" s="9" t="str">
        <f>IF(COUNTIF('Required Materials'!$BE$4:$CH$43, $B1806)&gt;0, $B1806, "")</f>
        <v/>
      </c>
      <c r="Y1806" s="9" t="str">
        <f t="shared" si="259"/>
        <v/>
      </c>
      <c r="Z1806" s="9" t="str">
        <f t="shared" si="260"/>
        <v/>
      </c>
    </row>
    <row r="1807" spans="1:26" x14ac:dyDescent="0.25">
      <c r="A1807" s="24"/>
      <c r="B1807" s="135"/>
      <c r="C1807" s="136"/>
      <c r="D1807" s="137"/>
      <c r="E1807" s="138"/>
      <c r="F1807" s="139"/>
      <c r="G1807" s="140"/>
      <c r="H1807" s="141"/>
      <c r="I1807" s="118"/>
      <c r="J1807" s="150" t="str">
        <f t="shared" si="252"/>
        <v/>
      </c>
      <c r="K1807" s="24"/>
      <c r="M1807" s="11" t="b">
        <f t="shared" si="253"/>
        <v>0</v>
      </c>
      <c r="N1807" s="9" t="str">
        <f t="shared" si="254"/>
        <v/>
      </c>
      <c r="O1807" s="9" t="str">
        <f t="shared" si="255"/>
        <v/>
      </c>
      <c r="P1807" s="9" t="str">
        <f t="shared" si="256"/>
        <v/>
      </c>
      <c r="R1807" s="9">
        <v>1799</v>
      </c>
      <c r="T1807" s="9" t="str">
        <f t="shared" si="257"/>
        <v/>
      </c>
      <c r="V1807" s="9" t="str">
        <f t="shared" si="258"/>
        <v/>
      </c>
      <c r="X1807" s="9" t="str">
        <f>IF(COUNTIF('Required Materials'!$BE$4:$CH$43, $B1807)&gt;0, $B1807, "")</f>
        <v/>
      </c>
      <c r="Y1807" s="9" t="str">
        <f t="shared" si="259"/>
        <v/>
      </c>
      <c r="Z1807" s="9" t="str">
        <f t="shared" si="260"/>
        <v/>
      </c>
    </row>
    <row r="1808" spans="1:26" x14ac:dyDescent="0.25">
      <c r="A1808" s="24"/>
      <c r="B1808" s="135"/>
      <c r="C1808" s="136"/>
      <c r="D1808" s="137"/>
      <c r="E1808" s="138"/>
      <c r="F1808" s="139"/>
      <c r="G1808" s="140"/>
      <c r="H1808" s="141"/>
      <c r="I1808" s="118"/>
      <c r="J1808" s="150" t="str">
        <f t="shared" si="252"/>
        <v/>
      </c>
      <c r="K1808" s="24"/>
      <c r="M1808" s="11" t="b">
        <f t="shared" si="253"/>
        <v>0</v>
      </c>
      <c r="N1808" s="9" t="str">
        <f t="shared" si="254"/>
        <v/>
      </c>
      <c r="O1808" s="9" t="str">
        <f t="shared" si="255"/>
        <v/>
      </c>
      <c r="P1808" s="9" t="str">
        <f t="shared" si="256"/>
        <v/>
      </c>
      <c r="R1808" s="9">
        <v>1800</v>
      </c>
      <c r="T1808" s="9" t="str">
        <f t="shared" si="257"/>
        <v/>
      </c>
      <c r="V1808" s="9" t="str">
        <f t="shared" si="258"/>
        <v/>
      </c>
      <c r="X1808" s="9" t="str">
        <f>IF(COUNTIF('Required Materials'!$BE$4:$CH$43, $B1808)&gt;0, $B1808, "")</f>
        <v/>
      </c>
      <c r="Y1808" s="9" t="str">
        <f t="shared" si="259"/>
        <v/>
      </c>
      <c r="Z1808" s="9" t="str">
        <f t="shared" si="260"/>
        <v/>
      </c>
    </row>
    <row r="1809" spans="1:26" x14ac:dyDescent="0.25">
      <c r="A1809" s="24"/>
      <c r="B1809" s="135"/>
      <c r="C1809" s="136"/>
      <c r="D1809" s="137"/>
      <c r="E1809" s="138"/>
      <c r="F1809" s="139"/>
      <c r="G1809" s="140"/>
      <c r="H1809" s="141"/>
      <c r="I1809" s="118"/>
      <c r="J1809" s="150" t="str">
        <f t="shared" si="252"/>
        <v/>
      </c>
      <c r="K1809" s="24"/>
      <c r="M1809" s="11" t="b">
        <f t="shared" si="253"/>
        <v>0</v>
      </c>
      <c r="N1809" s="9" t="str">
        <f t="shared" si="254"/>
        <v/>
      </c>
      <c r="O1809" s="9" t="str">
        <f t="shared" si="255"/>
        <v/>
      </c>
      <c r="P1809" s="9" t="str">
        <f t="shared" si="256"/>
        <v/>
      </c>
      <c r="R1809" s="9">
        <v>1801</v>
      </c>
      <c r="T1809" s="9" t="str">
        <f t="shared" si="257"/>
        <v/>
      </c>
      <c r="V1809" s="9" t="str">
        <f t="shared" si="258"/>
        <v/>
      </c>
      <c r="X1809" s="9" t="str">
        <f>IF(COUNTIF('Required Materials'!$BE$4:$CH$43, $B1809)&gt;0, $B1809, "")</f>
        <v/>
      </c>
      <c r="Y1809" s="9" t="str">
        <f t="shared" si="259"/>
        <v/>
      </c>
      <c r="Z1809" s="9" t="str">
        <f t="shared" si="260"/>
        <v/>
      </c>
    </row>
    <row r="1810" spans="1:26" x14ac:dyDescent="0.25">
      <c r="A1810" s="24"/>
      <c r="B1810" s="135"/>
      <c r="C1810" s="136"/>
      <c r="D1810" s="137"/>
      <c r="E1810" s="138"/>
      <c r="F1810" s="139"/>
      <c r="G1810" s="140"/>
      <c r="H1810" s="141"/>
      <c r="I1810" s="118"/>
      <c r="J1810" s="150" t="str">
        <f t="shared" si="252"/>
        <v/>
      </c>
      <c r="K1810" s="24"/>
      <c r="M1810" s="11" t="b">
        <f t="shared" si="253"/>
        <v>0</v>
      </c>
      <c r="N1810" s="9" t="str">
        <f t="shared" si="254"/>
        <v/>
      </c>
      <c r="O1810" s="9" t="str">
        <f t="shared" si="255"/>
        <v/>
      </c>
      <c r="P1810" s="9" t="str">
        <f t="shared" si="256"/>
        <v/>
      </c>
      <c r="R1810" s="9">
        <v>1802</v>
      </c>
      <c r="T1810" s="9" t="str">
        <f t="shared" si="257"/>
        <v/>
      </c>
      <c r="V1810" s="9" t="str">
        <f t="shared" si="258"/>
        <v/>
      </c>
      <c r="X1810" s="9" t="str">
        <f>IF(COUNTIF('Required Materials'!$BE$4:$CH$43, $B1810)&gt;0, $B1810, "")</f>
        <v/>
      </c>
      <c r="Y1810" s="9" t="str">
        <f t="shared" si="259"/>
        <v/>
      </c>
      <c r="Z1810" s="9" t="str">
        <f t="shared" si="260"/>
        <v/>
      </c>
    </row>
    <row r="1811" spans="1:26" x14ac:dyDescent="0.25">
      <c r="A1811" s="24"/>
      <c r="B1811" s="135"/>
      <c r="C1811" s="136"/>
      <c r="D1811" s="137"/>
      <c r="E1811" s="138"/>
      <c r="F1811" s="139"/>
      <c r="G1811" s="140"/>
      <c r="H1811" s="141"/>
      <c r="I1811" s="118"/>
      <c r="J1811" s="150" t="str">
        <f t="shared" si="252"/>
        <v/>
      </c>
      <c r="K1811" s="24"/>
      <c r="M1811" s="11" t="b">
        <f t="shared" si="253"/>
        <v>0</v>
      </c>
      <c r="N1811" s="9" t="str">
        <f t="shared" si="254"/>
        <v/>
      </c>
      <c r="O1811" s="9" t="str">
        <f t="shared" si="255"/>
        <v/>
      </c>
      <c r="P1811" s="9" t="str">
        <f t="shared" si="256"/>
        <v/>
      </c>
      <c r="R1811" s="9">
        <v>1803</v>
      </c>
      <c r="T1811" s="9" t="str">
        <f t="shared" si="257"/>
        <v/>
      </c>
      <c r="V1811" s="9" t="str">
        <f t="shared" si="258"/>
        <v/>
      </c>
      <c r="X1811" s="9" t="str">
        <f>IF(COUNTIF('Required Materials'!$BE$4:$CH$43, $B1811)&gt;0, $B1811, "")</f>
        <v/>
      </c>
      <c r="Y1811" s="9" t="str">
        <f t="shared" si="259"/>
        <v/>
      </c>
      <c r="Z1811" s="9" t="str">
        <f t="shared" si="260"/>
        <v/>
      </c>
    </row>
    <row r="1812" spans="1:26" x14ac:dyDescent="0.25">
      <c r="A1812" s="24"/>
      <c r="B1812" s="135"/>
      <c r="C1812" s="136"/>
      <c r="D1812" s="137"/>
      <c r="E1812" s="138"/>
      <c r="F1812" s="139"/>
      <c r="G1812" s="140"/>
      <c r="H1812" s="141"/>
      <c r="I1812" s="118"/>
      <c r="J1812" s="150" t="str">
        <f t="shared" si="252"/>
        <v/>
      </c>
      <c r="K1812" s="24"/>
      <c r="M1812" s="11" t="b">
        <f t="shared" si="253"/>
        <v>0</v>
      </c>
      <c r="N1812" s="9" t="str">
        <f t="shared" si="254"/>
        <v/>
      </c>
      <c r="O1812" s="9" t="str">
        <f t="shared" si="255"/>
        <v/>
      </c>
      <c r="P1812" s="9" t="str">
        <f t="shared" si="256"/>
        <v/>
      </c>
      <c r="R1812" s="9">
        <v>1804</v>
      </c>
      <c r="T1812" s="9" t="str">
        <f t="shared" si="257"/>
        <v/>
      </c>
      <c r="V1812" s="9" t="str">
        <f t="shared" si="258"/>
        <v/>
      </c>
      <c r="X1812" s="9" t="str">
        <f>IF(COUNTIF('Required Materials'!$BE$4:$CH$43, $B1812)&gt;0, $B1812, "")</f>
        <v/>
      </c>
      <c r="Y1812" s="9" t="str">
        <f t="shared" si="259"/>
        <v/>
      </c>
      <c r="Z1812" s="9" t="str">
        <f t="shared" si="260"/>
        <v/>
      </c>
    </row>
    <row r="1813" spans="1:26" x14ac:dyDescent="0.25">
      <c r="A1813" s="24"/>
      <c r="B1813" s="135"/>
      <c r="C1813" s="136"/>
      <c r="D1813" s="137"/>
      <c r="E1813" s="138"/>
      <c r="F1813" s="139"/>
      <c r="G1813" s="140"/>
      <c r="H1813" s="141"/>
      <c r="I1813" s="118"/>
      <c r="J1813" s="150" t="str">
        <f t="shared" si="252"/>
        <v/>
      </c>
      <c r="K1813" s="24"/>
      <c r="M1813" s="11" t="b">
        <f t="shared" si="253"/>
        <v>0</v>
      </c>
      <c r="N1813" s="9" t="str">
        <f t="shared" si="254"/>
        <v/>
      </c>
      <c r="O1813" s="9" t="str">
        <f t="shared" si="255"/>
        <v/>
      </c>
      <c r="P1813" s="9" t="str">
        <f t="shared" si="256"/>
        <v/>
      </c>
      <c r="R1813" s="9">
        <v>1805</v>
      </c>
      <c r="T1813" s="9" t="str">
        <f t="shared" si="257"/>
        <v/>
      </c>
      <c r="V1813" s="9" t="str">
        <f t="shared" si="258"/>
        <v/>
      </c>
      <c r="X1813" s="9" t="str">
        <f>IF(COUNTIF('Required Materials'!$BE$4:$CH$43, $B1813)&gt;0, $B1813, "")</f>
        <v/>
      </c>
      <c r="Y1813" s="9" t="str">
        <f t="shared" si="259"/>
        <v/>
      </c>
      <c r="Z1813" s="9" t="str">
        <f t="shared" si="260"/>
        <v/>
      </c>
    </row>
    <row r="1814" spans="1:26" x14ac:dyDescent="0.25">
      <c r="A1814" s="24"/>
      <c r="B1814" s="135"/>
      <c r="C1814" s="136"/>
      <c r="D1814" s="137"/>
      <c r="E1814" s="138"/>
      <c r="F1814" s="139"/>
      <c r="G1814" s="140"/>
      <c r="H1814" s="141"/>
      <c r="I1814" s="118"/>
      <c r="J1814" s="150" t="str">
        <f t="shared" si="252"/>
        <v/>
      </c>
      <c r="K1814" s="24"/>
      <c r="M1814" s="11" t="b">
        <f t="shared" si="253"/>
        <v>0</v>
      </c>
      <c r="N1814" s="9" t="str">
        <f t="shared" si="254"/>
        <v/>
      </c>
      <c r="O1814" s="9" t="str">
        <f t="shared" si="255"/>
        <v/>
      </c>
      <c r="P1814" s="9" t="str">
        <f t="shared" si="256"/>
        <v/>
      </c>
      <c r="R1814" s="9">
        <v>1806</v>
      </c>
      <c r="T1814" s="9" t="str">
        <f t="shared" si="257"/>
        <v/>
      </c>
      <c r="V1814" s="9" t="str">
        <f t="shared" si="258"/>
        <v/>
      </c>
      <c r="X1814" s="9" t="str">
        <f>IF(COUNTIF('Required Materials'!$BE$4:$CH$43, $B1814)&gt;0, $B1814, "")</f>
        <v/>
      </c>
      <c r="Y1814" s="9" t="str">
        <f t="shared" si="259"/>
        <v/>
      </c>
      <c r="Z1814" s="9" t="str">
        <f t="shared" si="260"/>
        <v/>
      </c>
    </row>
    <row r="1815" spans="1:26" x14ac:dyDescent="0.25">
      <c r="A1815" s="24"/>
      <c r="B1815" s="135"/>
      <c r="C1815" s="136"/>
      <c r="D1815" s="137"/>
      <c r="E1815" s="138"/>
      <c r="F1815" s="139"/>
      <c r="G1815" s="140"/>
      <c r="H1815" s="141"/>
      <c r="I1815" s="118"/>
      <c r="J1815" s="150" t="str">
        <f t="shared" si="252"/>
        <v/>
      </c>
      <c r="K1815" s="24"/>
      <c r="M1815" s="11" t="b">
        <f t="shared" si="253"/>
        <v>0</v>
      </c>
      <c r="N1815" s="9" t="str">
        <f t="shared" si="254"/>
        <v/>
      </c>
      <c r="O1815" s="9" t="str">
        <f t="shared" si="255"/>
        <v/>
      </c>
      <c r="P1815" s="9" t="str">
        <f t="shared" si="256"/>
        <v/>
      </c>
      <c r="R1815" s="9">
        <v>1807</v>
      </c>
      <c r="T1815" s="9" t="str">
        <f t="shared" si="257"/>
        <v/>
      </c>
      <c r="V1815" s="9" t="str">
        <f t="shared" si="258"/>
        <v/>
      </c>
      <c r="X1815" s="9" t="str">
        <f>IF(COUNTIF('Required Materials'!$BE$4:$CH$43, $B1815)&gt;0, $B1815, "")</f>
        <v/>
      </c>
      <c r="Y1815" s="9" t="str">
        <f t="shared" si="259"/>
        <v/>
      </c>
      <c r="Z1815" s="9" t="str">
        <f t="shared" si="260"/>
        <v/>
      </c>
    </row>
    <row r="1816" spans="1:26" x14ac:dyDescent="0.25">
      <c r="A1816" s="24"/>
      <c r="B1816" s="135"/>
      <c r="C1816" s="136"/>
      <c r="D1816" s="137"/>
      <c r="E1816" s="138"/>
      <c r="F1816" s="139"/>
      <c r="G1816" s="140"/>
      <c r="H1816" s="141"/>
      <c r="I1816" s="118"/>
      <c r="J1816" s="150" t="str">
        <f t="shared" si="252"/>
        <v/>
      </c>
      <c r="K1816" s="24"/>
      <c r="M1816" s="11" t="b">
        <f t="shared" si="253"/>
        <v>0</v>
      </c>
      <c r="N1816" s="9" t="str">
        <f t="shared" si="254"/>
        <v/>
      </c>
      <c r="O1816" s="9" t="str">
        <f t="shared" si="255"/>
        <v/>
      </c>
      <c r="P1816" s="9" t="str">
        <f t="shared" si="256"/>
        <v/>
      </c>
      <c r="R1816" s="9">
        <v>1808</v>
      </c>
      <c r="T1816" s="9" t="str">
        <f t="shared" si="257"/>
        <v/>
      </c>
      <c r="V1816" s="9" t="str">
        <f t="shared" si="258"/>
        <v/>
      </c>
      <c r="X1816" s="9" t="str">
        <f>IF(COUNTIF('Required Materials'!$BE$4:$CH$43, $B1816)&gt;0, $B1816, "")</f>
        <v/>
      </c>
      <c r="Y1816" s="9" t="str">
        <f t="shared" si="259"/>
        <v/>
      </c>
      <c r="Z1816" s="9" t="str">
        <f t="shared" si="260"/>
        <v/>
      </c>
    </row>
    <row r="1817" spans="1:26" x14ac:dyDescent="0.25">
      <c r="A1817" s="24"/>
      <c r="B1817" s="135"/>
      <c r="C1817" s="136"/>
      <c r="D1817" s="137"/>
      <c r="E1817" s="138"/>
      <c r="F1817" s="139"/>
      <c r="G1817" s="140"/>
      <c r="H1817" s="141"/>
      <c r="I1817" s="118"/>
      <c r="J1817" s="150" t="str">
        <f t="shared" si="252"/>
        <v/>
      </c>
      <c r="K1817" s="24"/>
      <c r="M1817" s="11" t="b">
        <f t="shared" si="253"/>
        <v>0</v>
      </c>
      <c r="N1817" s="9" t="str">
        <f t="shared" si="254"/>
        <v/>
      </c>
      <c r="O1817" s="9" t="str">
        <f t="shared" si="255"/>
        <v/>
      </c>
      <c r="P1817" s="9" t="str">
        <f t="shared" si="256"/>
        <v/>
      </c>
      <c r="R1817" s="9">
        <v>1809</v>
      </c>
      <c r="T1817" s="9" t="str">
        <f t="shared" si="257"/>
        <v/>
      </c>
      <c r="V1817" s="9" t="str">
        <f t="shared" si="258"/>
        <v/>
      </c>
      <c r="X1817" s="9" t="str">
        <f>IF(COUNTIF('Required Materials'!$BE$4:$CH$43, $B1817)&gt;0, $B1817, "")</f>
        <v/>
      </c>
      <c r="Y1817" s="9" t="str">
        <f t="shared" si="259"/>
        <v/>
      </c>
      <c r="Z1817" s="9" t="str">
        <f t="shared" si="260"/>
        <v/>
      </c>
    </row>
    <row r="1818" spans="1:26" x14ac:dyDescent="0.25">
      <c r="A1818" s="24"/>
      <c r="B1818" s="135"/>
      <c r="C1818" s="136"/>
      <c r="D1818" s="137"/>
      <c r="E1818" s="138"/>
      <c r="F1818" s="139"/>
      <c r="G1818" s="140"/>
      <c r="H1818" s="141"/>
      <c r="I1818" s="118"/>
      <c r="J1818" s="150" t="str">
        <f t="shared" si="252"/>
        <v/>
      </c>
      <c r="K1818" s="24"/>
      <c r="M1818" s="11" t="b">
        <f t="shared" si="253"/>
        <v>0</v>
      </c>
      <c r="N1818" s="9" t="str">
        <f t="shared" si="254"/>
        <v/>
      </c>
      <c r="O1818" s="9" t="str">
        <f t="shared" si="255"/>
        <v/>
      </c>
      <c r="P1818" s="9" t="str">
        <f t="shared" si="256"/>
        <v/>
      </c>
      <c r="R1818" s="9">
        <v>1810</v>
      </c>
      <c r="T1818" s="9" t="str">
        <f t="shared" si="257"/>
        <v/>
      </c>
      <c r="V1818" s="9" t="str">
        <f t="shared" si="258"/>
        <v/>
      </c>
      <c r="X1818" s="9" t="str">
        <f>IF(COUNTIF('Required Materials'!$BE$4:$CH$43, $B1818)&gt;0, $B1818, "")</f>
        <v/>
      </c>
      <c r="Y1818" s="9" t="str">
        <f t="shared" si="259"/>
        <v/>
      </c>
      <c r="Z1818" s="9" t="str">
        <f t="shared" si="260"/>
        <v/>
      </c>
    </row>
    <row r="1819" spans="1:26" x14ac:dyDescent="0.25">
      <c r="A1819" s="24"/>
      <c r="B1819" s="135"/>
      <c r="C1819" s="136"/>
      <c r="D1819" s="137"/>
      <c r="E1819" s="138"/>
      <c r="F1819" s="139"/>
      <c r="G1819" s="140"/>
      <c r="H1819" s="141"/>
      <c r="I1819" s="118"/>
      <c r="J1819" s="150" t="str">
        <f t="shared" si="252"/>
        <v/>
      </c>
      <c r="K1819" s="24"/>
      <c r="M1819" s="11" t="b">
        <f t="shared" si="253"/>
        <v>0</v>
      </c>
      <c r="N1819" s="9" t="str">
        <f t="shared" si="254"/>
        <v/>
      </c>
      <c r="O1819" s="9" t="str">
        <f t="shared" si="255"/>
        <v/>
      </c>
      <c r="P1819" s="9" t="str">
        <f t="shared" si="256"/>
        <v/>
      </c>
      <c r="R1819" s="9">
        <v>1811</v>
      </c>
      <c r="T1819" s="9" t="str">
        <f t="shared" si="257"/>
        <v/>
      </c>
      <c r="V1819" s="9" t="str">
        <f t="shared" si="258"/>
        <v/>
      </c>
      <c r="X1819" s="9" t="str">
        <f>IF(COUNTIF('Required Materials'!$BE$4:$CH$43, $B1819)&gt;0, $B1819, "")</f>
        <v/>
      </c>
      <c r="Y1819" s="9" t="str">
        <f t="shared" si="259"/>
        <v/>
      </c>
      <c r="Z1819" s="9" t="str">
        <f t="shared" si="260"/>
        <v/>
      </c>
    </row>
    <row r="1820" spans="1:26" x14ac:dyDescent="0.25">
      <c r="A1820" s="24"/>
      <c r="B1820" s="135"/>
      <c r="C1820" s="136"/>
      <c r="D1820" s="137"/>
      <c r="E1820" s="138"/>
      <c r="F1820" s="139"/>
      <c r="G1820" s="140"/>
      <c r="H1820" s="141"/>
      <c r="I1820" s="118"/>
      <c r="J1820" s="150" t="str">
        <f t="shared" si="252"/>
        <v/>
      </c>
      <c r="K1820" s="24"/>
      <c r="M1820" s="11" t="b">
        <f t="shared" si="253"/>
        <v>0</v>
      </c>
      <c r="N1820" s="9" t="str">
        <f t="shared" si="254"/>
        <v/>
      </c>
      <c r="O1820" s="9" t="str">
        <f t="shared" si="255"/>
        <v/>
      </c>
      <c r="P1820" s="9" t="str">
        <f t="shared" si="256"/>
        <v/>
      </c>
      <c r="R1820" s="9">
        <v>1812</v>
      </c>
      <c r="T1820" s="9" t="str">
        <f t="shared" si="257"/>
        <v/>
      </c>
      <c r="V1820" s="9" t="str">
        <f t="shared" si="258"/>
        <v/>
      </c>
      <c r="X1820" s="9" t="str">
        <f>IF(COUNTIF('Required Materials'!$BE$4:$CH$43, $B1820)&gt;0, $B1820, "")</f>
        <v/>
      </c>
      <c r="Y1820" s="9" t="str">
        <f t="shared" si="259"/>
        <v/>
      </c>
      <c r="Z1820" s="9" t="str">
        <f t="shared" si="260"/>
        <v/>
      </c>
    </row>
    <row r="1821" spans="1:26" x14ac:dyDescent="0.25">
      <c r="A1821" s="24"/>
      <c r="B1821" s="135"/>
      <c r="C1821" s="136"/>
      <c r="D1821" s="137"/>
      <c r="E1821" s="138"/>
      <c r="F1821" s="139"/>
      <c r="G1821" s="140"/>
      <c r="H1821" s="141"/>
      <c r="I1821" s="118"/>
      <c r="J1821" s="150" t="str">
        <f t="shared" si="252"/>
        <v/>
      </c>
      <c r="K1821" s="24"/>
      <c r="M1821" s="11" t="b">
        <f t="shared" si="253"/>
        <v>0</v>
      </c>
      <c r="N1821" s="9" t="str">
        <f t="shared" si="254"/>
        <v/>
      </c>
      <c r="O1821" s="9" t="str">
        <f t="shared" si="255"/>
        <v/>
      </c>
      <c r="P1821" s="9" t="str">
        <f t="shared" si="256"/>
        <v/>
      </c>
      <c r="R1821" s="9">
        <v>1813</v>
      </c>
      <c r="T1821" s="9" t="str">
        <f t="shared" si="257"/>
        <v/>
      </c>
      <c r="V1821" s="9" t="str">
        <f t="shared" si="258"/>
        <v/>
      </c>
      <c r="X1821" s="9" t="str">
        <f>IF(COUNTIF('Required Materials'!$BE$4:$CH$43, $B1821)&gt;0, $B1821, "")</f>
        <v/>
      </c>
      <c r="Y1821" s="9" t="str">
        <f t="shared" si="259"/>
        <v/>
      </c>
      <c r="Z1821" s="9" t="str">
        <f t="shared" si="260"/>
        <v/>
      </c>
    </row>
    <row r="1822" spans="1:26" x14ac:dyDescent="0.25">
      <c r="A1822" s="24"/>
      <c r="B1822" s="135"/>
      <c r="C1822" s="136"/>
      <c r="D1822" s="137"/>
      <c r="E1822" s="138"/>
      <c r="F1822" s="139"/>
      <c r="G1822" s="140"/>
      <c r="H1822" s="141"/>
      <c r="I1822" s="118"/>
      <c r="J1822" s="150" t="str">
        <f t="shared" si="252"/>
        <v/>
      </c>
      <c r="K1822" s="24"/>
      <c r="M1822" s="11" t="b">
        <f t="shared" si="253"/>
        <v>0</v>
      </c>
      <c r="N1822" s="9" t="str">
        <f t="shared" si="254"/>
        <v/>
      </c>
      <c r="O1822" s="9" t="str">
        <f t="shared" si="255"/>
        <v/>
      </c>
      <c r="P1822" s="9" t="str">
        <f t="shared" si="256"/>
        <v/>
      </c>
      <c r="R1822" s="9">
        <v>1814</v>
      </c>
      <c r="T1822" s="9" t="str">
        <f t="shared" si="257"/>
        <v/>
      </c>
      <c r="V1822" s="9" t="str">
        <f t="shared" si="258"/>
        <v/>
      </c>
      <c r="X1822" s="9" t="str">
        <f>IF(COUNTIF('Required Materials'!$BE$4:$CH$43, $B1822)&gt;0, $B1822, "")</f>
        <v/>
      </c>
      <c r="Y1822" s="9" t="str">
        <f t="shared" si="259"/>
        <v/>
      </c>
      <c r="Z1822" s="9" t="str">
        <f t="shared" si="260"/>
        <v/>
      </c>
    </row>
    <row r="1823" spans="1:26" x14ac:dyDescent="0.25">
      <c r="A1823" s="24"/>
      <c r="B1823" s="135"/>
      <c r="C1823" s="136"/>
      <c r="D1823" s="137"/>
      <c r="E1823" s="138"/>
      <c r="F1823" s="139"/>
      <c r="G1823" s="140"/>
      <c r="H1823" s="141"/>
      <c r="I1823" s="118"/>
      <c r="J1823" s="150" t="str">
        <f t="shared" si="252"/>
        <v/>
      </c>
      <c r="K1823" s="24"/>
      <c r="M1823" s="11" t="b">
        <f t="shared" si="253"/>
        <v>0</v>
      </c>
      <c r="N1823" s="9" t="str">
        <f t="shared" si="254"/>
        <v/>
      </c>
      <c r="O1823" s="9" t="str">
        <f t="shared" si="255"/>
        <v/>
      </c>
      <c r="P1823" s="9" t="str">
        <f t="shared" si="256"/>
        <v/>
      </c>
      <c r="R1823" s="9">
        <v>1815</v>
      </c>
      <c r="T1823" s="9" t="str">
        <f t="shared" si="257"/>
        <v/>
      </c>
      <c r="V1823" s="9" t="str">
        <f t="shared" si="258"/>
        <v/>
      </c>
      <c r="X1823" s="9" t="str">
        <f>IF(COUNTIF('Required Materials'!$BE$4:$CH$43, $B1823)&gt;0, $B1823, "")</f>
        <v/>
      </c>
      <c r="Y1823" s="9" t="str">
        <f t="shared" si="259"/>
        <v/>
      </c>
      <c r="Z1823" s="9" t="str">
        <f t="shared" si="260"/>
        <v/>
      </c>
    </row>
    <row r="1824" spans="1:26" x14ac:dyDescent="0.25">
      <c r="A1824" s="24"/>
      <c r="B1824" s="135"/>
      <c r="C1824" s="136"/>
      <c r="D1824" s="137"/>
      <c r="E1824" s="138"/>
      <c r="F1824" s="139"/>
      <c r="G1824" s="140"/>
      <c r="H1824" s="141"/>
      <c r="I1824" s="118"/>
      <c r="J1824" s="150" t="str">
        <f t="shared" si="252"/>
        <v/>
      </c>
      <c r="K1824" s="24"/>
      <c r="M1824" s="11" t="b">
        <f t="shared" si="253"/>
        <v>0</v>
      </c>
      <c r="N1824" s="9" t="str">
        <f t="shared" si="254"/>
        <v/>
      </c>
      <c r="O1824" s="9" t="str">
        <f t="shared" si="255"/>
        <v/>
      </c>
      <c r="P1824" s="9" t="str">
        <f t="shared" si="256"/>
        <v/>
      </c>
      <c r="R1824" s="9">
        <v>1816</v>
      </c>
      <c r="T1824" s="9" t="str">
        <f t="shared" si="257"/>
        <v/>
      </c>
      <c r="V1824" s="9" t="str">
        <f t="shared" si="258"/>
        <v/>
      </c>
      <c r="X1824" s="9" t="str">
        <f>IF(COUNTIF('Required Materials'!$BE$4:$CH$43, $B1824)&gt;0, $B1824, "")</f>
        <v/>
      </c>
      <c r="Y1824" s="9" t="str">
        <f t="shared" si="259"/>
        <v/>
      </c>
      <c r="Z1824" s="9" t="str">
        <f t="shared" si="260"/>
        <v/>
      </c>
    </row>
    <row r="1825" spans="1:26" x14ac:dyDescent="0.25">
      <c r="A1825" s="24"/>
      <c r="B1825" s="135"/>
      <c r="C1825" s="136"/>
      <c r="D1825" s="137"/>
      <c r="E1825" s="138"/>
      <c r="F1825" s="139"/>
      <c r="G1825" s="140"/>
      <c r="H1825" s="141"/>
      <c r="I1825" s="118"/>
      <c r="J1825" s="150" t="str">
        <f t="shared" si="252"/>
        <v/>
      </c>
      <c r="K1825" s="24"/>
      <c r="M1825" s="11" t="b">
        <f t="shared" si="253"/>
        <v>0</v>
      </c>
      <c r="N1825" s="9" t="str">
        <f t="shared" si="254"/>
        <v/>
      </c>
      <c r="O1825" s="9" t="str">
        <f t="shared" si="255"/>
        <v/>
      </c>
      <c r="P1825" s="9" t="str">
        <f t="shared" si="256"/>
        <v/>
      </c>
      <c r="R1825" s="9">
        <v>1817</v>
      </c>
      <c r="T1825" s="9" t="str">
        <f t="shared" si="257"/>
        <v/>
      </c>
      <c r="V1825" s="9" t="str">
        <f t="shared" si="258"/>
        <v/>
      </c>
      <c r="X1825" s="9" t="str">
        <f>IF(COUNTIF('Required Materials'!$BE$4:$CH$43, $B1825)&gt;0, $B1825, "")</f>
        <v/>
      </c>
      <c r="Y1825" s="9" t="str">
        <f t="shared" si="259"/>
        <v/>
      </c>
      <c r="Z1825" s="9" t="str">
        <f t="shared" si="260"/>
        <v/>
      </c>
    </row>
    <row r="1826" spans="1:26" x14ac:dyDescent="0.25">
      <c r="A1826" s="24"/>
      <c r="B1826" s="135"/>
      <c r="C1826" s="136"/>
      <c r="D1826" s="137"/>
      <c r="E1826" s="138"/>
      <c r="F1826" s="139"/>
      <c r="G1826" s="140"/>
      <c r="H1826" s="141"/>
      <c r="I1826" s="118"/>
      <c r="J1826" s="150" t="str">
        <f t="shared" si="252"/>
        <v/>
      </c>
      <c r="K1826" s="24"/>
      <c r="M1826" s="11" t="b">
        <f t="shared" si="253"/>
        <v>0</v>
      </c>
      <c r="N1826" s="9" t="str">
        <f t="shared" si="254"/>
        <v/>
      </c>
      <c r="O1826" s="9" t="str">
        <f t="shared" si="255"/>
        <v/>
      </c>
      <c r="P1826" s="9" t="str">
        <f t="shared" si="256"/>
        <v/>
      </c>
      <c r="R1826" s="9">
        <v>1818</v>
      </c>
      <c r="T1826" s="9" t="str">
        <f t="shared" si="257"/>
        <v/>
      </c>
      <c r="V1826" s="9" t="str">
        <f t="shared" si="258"/>
        <v/>
      </c>
      <c r="X1826" s="9" t="str">
        <f>IF(COUNTIF('Required Materials'!$BE$4:$CH$43, $B1826)&gt;0, $B1826, "")</f>
        <v/>
      </c>
      <c r="Y1826" s="9" t="str">
        <f t="shared" si="259"/>
        <v/>
      </c>
      <c r="Z1826" s="9" t="str">
        <f t="shared" si="260"/>
        <v/>
      </c>
    </row>
    <row r="1827" spans="1:26" x14ac:dyDescent="0.25">
      <c r="A1827" s="24"/>
      <c r="B1827" s="135"/>
      <c r="C1827" s="136"/>
      <c r="D1827" s="137"/>
      <c r="E1827" s="138"/>
      <c r="F1827" s="139"/>
      <c r="G1827" s="140"/>
      <c r="H1827" s="141"/>
      <c r="I1827" s="118"/>
      <c r="J1827" s="150" t="str">
        <f t="shared" si="252"/>
        <v/>
      </c>
      <c r="K1827" s="24"/>
      <c r="M1827" s="11" t="b">
        <f t="shared" si="253"/>
        <v>0</v>
      </c>
      <c r="N1827" s="9" t="str">
        <f t="shared" si="254"/>
        <v/>
      </c>
      <c r="O1827" s="9" t="str">
        <f t="shared" si="255"/>
        <v/>
      </c>
      <c r="P1827" s="9" t="str">
        <f t="shared" si="256"/>
        <v/>
      </c>
      <c r="R1827" s="9">
        <v>1819</v>
      </c>
      <c r="T1827" s="9" t="str">
        <f t="shared" si="257"/>
        <v/>
      </c>
      <c r="V1827" s="9" t="str">
        <f t="shared" si="258"/>
        <v/>
      </c>
      <c r="X1827" s="9" t="str">
        <f>IF(COUNTIF('Required Materials'!$BE$4:$CH$43, $B1827)&gt;0, $B1827, "")</f>
        <v/>
      </c>
      <c r="Y1827" s="9" t="str">
        <f t="shared" si="259"/>
        <v/>
      </c>
      <c r="Z1827" s="9" t="str">
        <f t="shared" si="260"/>
        <v/>
      </c>
    </row>
    <row r="1828" spans="1:26" x14ac:dyDescent="0.25">
      <c r="A1828" s="24"/>
      <c r="B1828" s="135"/>
      <c r="C1828" s="136"/>
      <c r="D1828" s="137"/>
      <c r="E1828" s="138"/>
      <c r="F1828" s="139"/>
      <c r="G1828" s="140"/>
      <c r="H1828" s="141"/>
      <c r="I1828" s="118"/>
      <c r="J1828" s="150" t="str">
        <f t="shared" si="252"/>
        <v/>
      </c>
      <c r="K1828" s="24"/>
      <c r="M1828" s="11" t="b">
        <f t="shared" si="253"/>
        <v>0</v>
      </c>
      <c r="N1828" s="9" t="str">
        <f t="shared" si="254"/>
        <v/>
      </c>
      <c r="O1828" s="9" t="str">
        <f t="shared" si="255"/>
        <v/>
      </c>
      <c r="P1828" s="9" t="str">
        <f t="shared" si="256"/>
        <v/>
      </c>
      <c r="R1828" s="9">
        <v>1820</v>
      </c>
      <c r="T1828" s="9" t="str">
        <f t="shared" si="257"/>
        <v/>
      </c>
      <c r="V1828" s="9" t="str">
        <f t="shared" si="258"/>
        <v/>
      </c>
      <c r="X1828" s="9" t="str">
        <f>IF(COUNTIF('Required Materials'!$BE$4:$CH$43, $B1828)&gt;0, $B1828, "")</f>
        <v/>
      </c>
      <c r="Y1828" s="9" t="str">
        <f t="shared" si="259"/>
        <v/>
      </c>
      <c r="Z1828" s="9" t="str">
        <f t="shared" si="260"/>
        <v/>
      </c>
    </row>
    <row r="1829" spans="1:26" x14ac:dyDescent="0.25">
      <c r="A1829" s="24"/>
      <c r="B1829" s="135"/>
      <c r="C1829" s="136"/>
      <c r="D1829" s="137"/>
      <c r="E1829" s="138"/>
      <c r="F1829" s="139"/>
      <c r="G1829" s="140"/>
      <c r="H1829" s="141"/>
      <c r="I1829" s="118"/>
      <c r="J1829" s="150" t="str">
        <f t="shared" si="252"/>
        <v/>
      </c>
      <c r="K1829" s="24"/>
      <c r="M1829" s="11" t="b">
        <f t="shared" si="253"/>
        <v>0</v>
      </c>
      <c r="N1829" s="9" t="str">
        <f t="shared" si="254"/>
        <v/>
      </c>
      <c r="O1829" s="9" t="str">
        <f t="shared" si="255"/>
        <v/>
      </c>
      <c r="P1829" s="9" t="str">
        <f t="shared" si="256"/>
        <v/>
      </c>
      <c r="R1829" s="9">
        <v>1821</v>
      </c>
      <c r="T1829" s="9" t="str">
        <f t="shared" si="257"/>
        <v/>
      </c>
      <c r="V1829" s="9" t="str">
        <f t="shared" si="258"/>
        <v/>
      </c>
      <c r="X1829" s="9" t="str">
        <f>IF(COUNTIF('Required Materials'!$BE$4:$CH$43, $B1829)&gt;0, $B1829, "")</f>
        <v/>
      </c>
      <c r="Y1829" s="9" t="str">
        <f t="shared" si="259"/>
        <v/>
      </c>
      <c r="Z1829" s="9" t="str">
        <f t="shared" si="260"/>
        <v/>
      </c>
    </row>
    <row r="1830" spans="1:26" x14ac:dyDescent="0.25">
      <c r="A1830" s="24"/>
      <c r="B1830" s="135"/>
      <c r="C1830" s="136"/>
      <c r="D1830" s="137"/>
      <c r="E1830" s="138"/>
      <c r="F1830" s="139"/>
      <c r="G1830" s="140"/>
      <c r="H1830" s="141"/>
      <c r="I1830" s="118"/>
      <c r="J1830" s="150" t="str">
        <f t="shared" si="252"/>
        <v/>
      </c>
      <c r="K1830" s="24"/>
      <c r="M1830" s="11" t="b">
        <f t="shared" si="253"/>
        <v>0</v>
      </c>
      <c r="N1830" s="9" t="str">
        <f t="shared" si="254"/>
        <v/>
      </c>
      <c r="O1830" s="9" t="str">
        <f t="shared" si="255"/>
        <v/>
      </c>
      <c r="P1830" s="9" t="str">
        <f t="shared" si="256"/>
        <v/>
      </c>
      <c r="R1830" s="9">
        <v>1822</v>
      </c>
      <c r="T1830" s="9" t="str">
        <f t="shared" si="257"/>
        <v/>
      </c>
      <c r="V1830" s="9" t="str">
        <f t="shared" si="258"/>
        <v/>
      </c>
      <c r="X1830" s="9" t="str">
        <f>IF(COUNTIF('Required Materials'!$BE$4:$CH$43, $B1830)&gt;0, $B1830, "")</f>
        <v/>
      </c>
      <c r="Y1830" s="9" t="str">
        <f t="shared" si="259"/>
        <v/>
      </c>
      <c r="Z1830" s="9" t="str">
        <f t="shared" si="260"/>
        <v/>
      </c>
    </row>
    <row r="1831" spans="1:26" x14ac:dyDescent="0.25">
      <c r="A1831" s="24"/>
      <c r="B1831" s="135"/>
      <c r="C1831" s="136"/>
      <c r="D1831" s="137"/>
      <c r="E1831" s="138"/>
      <c r="F1831" s="139"/>
      <c r="G1831" s="140"/>
      <c r="H1831" s="141"/>
      <c r="I1831" s="118"/>
      <c r="J1831" s="150" t="str">
        <f t="shared" si="252"/>
        <v/>
      </c>
      <c r="K1831" s="24"/>
      <c r="M1831" s="11" t="b">
        <f t="shared" si="253"/>
        <v>0</v>
      </c>
      <c r="N1831" s="9" t="str">
        <f t="shared" si="254"/>
        <v/>
      </c>
      <c r="O1831" s="9" t="str">
        <f t="shared" si="255"/>
        <v/>
      </c>
      <c r="P1831" s="9" t="str">
        <f t="shared" si="256"/>
        <v/>
      </c>
      <c r="R1831" s="9">
        <v>1823</v>
      </c>
      <c r="T1831" s="9" t="str">
        <f t="shared" si="257"/>
        <v/>
      </c>
      <c r="V1831" s="9" t="str">
        <f t="shared" si="258"/>
        <v/>
      </c>
      <c r="X1831" s="9" t="str">
        <f>IF(COUNTIF('Required Materials'!$BE$4:$CH$43, $B1831)&gt;0, $B1831, "")</f>
        <v/>
      </c>
      <c r="Y1831" s="9" t="str">
        <f t="shared" si="259"/>
        <v/>
      </c>
      <c r="Z1831" s="9" t="str">
        <f t="shared" si="260"/>
        <v/>
      </c>
    </row>
    <row r="1832" spans="1:26" x14ac:dyDescent="0.25">
      <c r="A1832" s="24"/>
      <c r="B1832" s="135"/>
      <c r="C1832" s="136"/>
      <c r="D1832" s="137"/>
      <c r="E1832" s="138"/>
      <c r="F1832" s="139"/>
      <c r="G1832" s="140"/>
      <c r="H1832" s="141"/>
      <c r="I1832" s="118"/>
      <c r="J1832" s="150" t="str">
        <f t="shared" si="252"/>
        <v/>
      </c>
      <c r="K1832" s="24"/>
      <c r="M1832" s="11" t="b">
        <f t="shared" si="253"/>
        <v>0</v>
      </c>
      <c r="N1832" s="9" t="str">
        <f t="shared" si="254"/>
        <v/>
      </c>
      <c r="O1832" s="9" t="str">
        <f t="shared" si="255"/>
        <v/>
      </c>
      <c r="P1832" s="9" t="str">
        <f t="shared" si="256"/>
        <v/>
      </c>
      <c r="R1832" s="9">
        <v>1824</v>
      </c>
      <c r="T1832" s="9" t="str">
        <f t="shared" si="257"/>
        <v/>
      </c>
      <c r="V1832" s="9" t="str">
        <f t="shared" si="258"/>
        <v/>
      </c>
      <c r="X1832" s="9" t="str">
        <f>IF(COUNTIF('Required Materials'!$BE$4:$CH$43, $B1832)&gt;0, $B1832, "")</f>
        <v/>
      </c>
      <c r="Y1832" s="9" t="str">
        <f t="shared" si="259"/>
        <v/>
      </c>
      <c r="Z1832" s="9" t="str">
        <f t="shared" si="260"/>
        <v/>
      </c>
    </row>
    <row r="1833" spans="1:26" x14ac:dyDescent="0.25">
      <c r="A1833" s="24"/>
      <c r="B1833" s="135"/>
      <c r="C1833" s="136"/>
      <c r="D1833" s="137"/>
      <c r="E1833" s="138"/>
      <c r="F1833" s="139"/>
      <c r="G1833" s="140"/>
      <c r="H1833" s="141"/>
      <c r="I1833" s="118"/>
      <c r="J1833" s="150" t="str">
        <f t="shared" si="252"/>
        <v/>
      </c>
      <c r="K1833" s="24"/>
      <c r="M1833" s="11" t="b">
        <f t="shared" si="253"/>
        <v>0</v>
      </c>
      <c r="N1833" s="9" t="str">
        <f t="shared" si="254"/>
        <v/>
      </c>
      <c r="O1833" s="9" t="str">
        <f t="shared" si="255"/>
        <v/>
      </c>
      <c r="P1833" s="9" t="str">
        <f t="shared" si="256"/>
        <v/>
      </c>
      <c r="R1833" s="9">
        <v>1825</v>
      </c>
      <c r="T1833" s="9" t="str">
        <f t="shared" si="257"/>
        <v/>
      </c>
      <c r="V1833" s="9" t="str">
        <f t="shared" si="258"/>
        <v/>
      </c>
      <c r="X1833" s="9" t="str">
        <f>IF(COUNTIF('Required Materials'!$BE$4:$CH$43, $B1833)&gt;0, $B1833, "")</f>
        <v/>
      </c>
      <c r="Y1833" s="9" t="str">
        <f t="shared" si="259"/>
        <v/>
      </c>
      <c r="Z1833" s="9" t="str">
        <f t="shared" si="260"/>
        <v/>
      </c>
    </row>
    <row r="1834" spans="1:26" x14ac:dyDescent="0.25">
      <c r="A1834" s="24"/>
      <c r="B1834" s="135"/>
      <c r="C1834" s="136"/>
      <c r="D1834" s="137"/>
      <c r="E1834" s="138"/>
      <c r="F1834" s="139"/>
      <c r="G1834" s="140"/>
      <c r="H1834" s="141"/>
      <c r="I1834" s="118"/>
      <c r="J1834" s="150" t="str">
        <f t="shared" si="252"/>
        <v/>
      </c>
      <c r="K1834" s="24"/>
      <c r="M1834" s="11" t="b">
        <f t="shared" si="253"/>
        <v>0</v>
      </c>
      <c r="N1834" s="9" t="str">
        <f t="shared" si="254"/>
        <v/>
      </c>
      <c r="O1834" s="9" t="str">
        <f t="shared" si="255"/>
        <v/>
      </c>
      <c r="P1834" s="9" t="str">
        <f t="shared" si="256"/>
        <v/>
      </c>
      <c r="R1834" s="9">
        <v>1826</v>
      </c>
      <c r="T1834" s="9" t="str">
        <f t="shared" si="257"/>
        <v/>
      </c>
      <c r="V1834" s="9" t="str">
        <f t="shared" si="258"/>
        <v/>
      </c>
      <c r="X1834" s="9" t="str">
        <f>IF(COUNTIF('Required Materials'!$BE$4:$CH$43, $B1834)&gt;0, $B1834, "")</f>
        <v/>
      </c>
      <c r="Y1834" s="9" t="str">
        <f t="shared" si="259"/>
        <v/>
      </c>
      <c r="Z1834" s="9" t="str">
        <f t="shared" si="260"/>
        <v/>
      </c>
    </row>
    <row r="1835" spans="1:26" x14ac:dyDescent="0.25">
      <c r="A1835" s="24"/>
      <c r="B1835" s="135"/>
      <c r="C1835" s="136"/>
      <c r="D1835" s="137"/>
      <c r="E1835" s="138"/>
      <c r="F1835" s="139"/>
      <c r="G1835" s="140"/>
      <c r="H1835" s="141"/>
      <c r="I1835" s="118"/>
      <c r="J1835" s="150" t="str">
        <f t="shared" si="252"/>
        <v/>
      </c>
      <c r="K1835" s="24"/>
      <c r="M1835" s="11" t="b">
        <f t="shared" si="253"/>
        <v>0</v>
      </c>
      <c r="N1835" s="9" t="str">
        <f t="shared" si="254"/>
        <v/>
      </c>
      <c r="O1835" s="9" t="str">
        <f t="shared" si="255"/>
        <v/>
      </c>
      <c r="P1835" s="9" t="str">
        <f t="shared" si="256"/>
        <v/>
      </c>
      <c r="R1835" s="9">
        <v>1827</v>
      </c>
      <c r="T1835" s="9" t="str">
        <f t="shared" si="257"/>
        <v/>
      </c>
      <c r="V1835" s="9" t="str">
        <f t="shared" si="258"/>
        <v/>
      </c>
      <c r="X1835" s="9" t="str">
        <f>IF(COUNTIF('Required Materials'!$BE$4:$CH$43, $B1835)&gt;0, $B1835, "")</f>
        <v/>
      </c>
      <c r="Y1835" s="9" t="str">
        <f t="shared" si="259"/>
        <v/>
      </c>
      <c r="Z1835" s="9" t="str">
        <f t="shared" si="260"/>
        <v/>
      </c>
    </row>
    <row r="1836" spans="1:26" x14ac:dyDescent="0.25">
      <c r="A1836" s="24"/>
      <c r="B1836" s="135"/>
      <c r="C1836" s="136"/>
      <c r="D1836" s="137"/>
      <c r="E1836" s="138"/>
      <c r="F1836" s="139"/>
      <c r="G1836" s="140"/>
      <c r="H1836" s="141"/>
      <c r="I1836" s="118"/>
      <c r="J1836" s="150" t="str">
        <f t="shared" si="252"/>
        <v/>
      </c>
      <c r="K1836" s="24"/>
      <c r="M1836" s="11" t="b">
        <f t="shared" si="253"/>
        <v>0</v>
      </c>
      <c r="N1836" s="9" t="str">
        <f t="shared" si="254"/>
        <v/>
      </c>
      <c r="O1836" s="9" t="str">
        <f t="shared" si="255"/>
        <v/>
      </c>
      <c r="P1836" s="9" t="str">
        <f t="shared" si="256"/>
        <v/>
      </c>
      <c r="R1836" s="9">
        <v>1828</v>
      </c>
      <c r="T1836" s="9" t="str">
        <f t="shared" si="257"/>
        <v/>
      </c>
      <c r="V1836" s="9" t="str">
        <f t="shared" si="258"/>
        <v/>
      </c>
      <c r="X1836" s="9" t="str">
        <f>IF(COUNTIF('Required Materials'!$BE$4:$CH$43, $B1836)&gt;0, $B1836, "")</f>
        <v/>
      </c>
      <c r="Y1836" s="9" t="str">
        <f t="shared" si="259"/>
        <v/>
      </c>
      <c r="Z1836" s="9" t="str">
        <f t="shared" si="260"/>
        <v/>
      </c>
    </row>
    <row r="1837" spans="1:26" x14ac:dyDescent="0.25">
      <c r="A1837" s="24"/>
      <c r="B1837" s="135"/>
      <c r="C1837" s="136"/>
      <c r="D1837" s="137"/>
      <c r="E1837" s="138"/>
      <c r="F1837" s="139"/>
      <c r="G1837" s="140"/>
      <c r="H1837" s="141"/>
      <c r="I1837" s="118"/>
      <c r="J1837" s="150" t="str">
        <f t="shared" si="252"/>
        <v/>
      </c>
      <c r="K1837" s="24"/>
      <c r="M1837" s="11" t="b">
        <f t="shared" si="253"/>
        <v>0</v>
      </c>
      <c r="N1837" s="9" t="str">
        <f t="shared" si="254"/>
        <v/>
      </c>
      <c r="O1837" s="9" t="str">
        <f t="shared" si="255"/>
        <v/>
      </c>
      <c r="P1837" s="9" t="str">
        <f t="shared" si="256"/>
        <v/>
      </c>
      <c r="R1837" s="9">
        <v>1829</v>
      </c>
      <c r="T1837" s="9" t="str">
        <f t="shared" si="257"/>
        <v/>
      </c>
      <c r="V1837" s="9" t="str">
        <f t="shared" si="258"/>
        <v/>
      </c>
      <c r="X1837" s="9" t="str">
        <f>IF(COUNTIF('Required Materials'!$BE$4:$CH$43, $B1837)&gt;0, $B1837, "")</f>
        <v/>
      </c>
      <c r="Y1837" s="9" t="str">
        <f t="shared" si="259"/>
        <v/>
      </c>
      <c r="Z1837" s="9" t="str">
        <f t="shared" si="260"/>
        <v/>
      </c>
    </row>
    <row r="1838" spans="1:26" x14ac:dyDescent="0.25">
      <c r="A1838" s="24"/>
      <c r="B1838" s="135"/>
      <c r="C1838" s="136"/>
      <c r="D1838" s="137"/>
      <c r="E1838" s="138"/>
      <c r="F1838" s="139"/>
      <c r="G1838" s="140"/>
      <c r="H1838" s="141"/>
      <c r="I1838" s="118"/>
      <c r="J1838" s="150" t="str">
        <f t="shared" si="252"/>
        <v/>
      </c>
      <c r="K1838" s="24"/>
      <c r="M1838" s="11" t="b">
        <f t="shared" si="253"/>
        <v>0</v>
      </c>
      <c r="N1838" s="9" t="str">
        <f t="shared" si="254"/>
        <v/>
      </c>
      <c r="O1838" s="9" t="str">
        <f t="shared" si="255"/>
        <v/>
      </c>
      <c r="P1838" s="9" t="str">
        <f t="shared" si="256"/>
        <v/>
      </c>
      <c r="R1838" s="9">
        <v>1830</v>
      </c>
      <c r="T1838" s="9" t="str">
        <f t="shared" si="257"/>
        <v/>
      </c>
      <c r="V1838" s="9" t="str">
        <f t="shared" si="258"/>
        <v/>
      </c>
      <c r="X1838" s="9" t="str">
        <f>IF(COUNTIF('Required Materials'!$BE$4:$CH$43, $B1838)&gt;0, $B1838, "")</f>
        <v/>
      </c>
      <c r="Y1838" s="9" t="str">
        <f t="shared" si="259"/>
        <v/>
      </c>
      <c r="Z1838" s="9" t="str">
        <f t="shared" si="260"/>
        <v/>
      </c>
    </row>
    <row r="1839" spans="1:26" x14ac:dyDescent="0.25">
      <c r="A1839" s="24"/>
      <c r="B1839" s="135"/>
      <c r="C1839" s="136"/>
      <c r="D1839" s="137"/>
      <c r="E1839" s="138"/>
      <c r="F1839" s="139"/>
      <c r="G1839" s="140"/>
      <c r="H1839" s="141"/>
      <c r="I1839" s="118"/>
      <c r="J1839" s="150" t="str">
        <f t="shared" si="252"/>
        <v/>
      </c>
      <c r="K1839" s="24"/>
      <c r="M1839" s="11" t="b">
        <f t="shared" si="253"/>
        <v>0</v>
      </c>
      <c r="N1839" s="9" t="str">
        <f t="shared" si="254"/>
        <v/>
      </c>
      <c r="O1839" s="9" t="str">
        <f t="shared" si="255"/>
        <v/>
      </c>
      <c r="P1839" s="9" t="str">
        <f t="shared" si="256"/>
        <v/>
      </c>
      <c r="R1839" s="9">
        <v>1831</v>
      </c>
      <c r="T1839" s="9" t="str">
        <f t="shared" si="257"/>
        <v/>
      </c>
      <c r="V1839" s="9" t="str">
        <f t="shared" si="258"/>
        <v/>
      </c>
      <c r="X1839" s="9" t="str">
        <f>IF(COUNTIF('Required Materials'!$BE$4:$CH$43, $B1839)&gt;0, $B1839, "")</f>
        <v/>
      </c>
      <c r="Y1839" s="9" t="str">
        <f t="shared" si="259"/>
        <v/>
      </c>
      <c r="Z1839" s="9" t="str">
        <f t="shared" si="260"/>
        <v/>
      </c>
    </row>
    <row r="1840" spans="1:26" x14ac:dyDescent="0.25">
      <c r="A1840" s="24"/>
      <c r="B1840" s="135"/>
      <c r="C1840" s="136"/>
      <c r="D1840" s="137"/>
      <c r="E1840" s="138"/>
      <c r="F1840" s="139"/>
      <c r="G1840" s="140"/>
      <c r="H1840" s="141"/>
      <c r="I1840" s="118"/>
      <c r="J1840" s="150" t="str">
        <f t="shared" si="252"/>
        <v/>
      </c>
      <c r="K1840" s="24"/>
      <c r="M1840" s="11" t="b">
        <f t="shared" si="253"/>
        <v>0</v>
      </c>
      <c r="N1840" s="9" t="str">
        <f t="shared" si="254"/>
        <v/>
      </c>
      <c r="O1840" s="9" t="str">
        <f t="shared" si="255"/>
        <v/>
      </c>
      <c r="P1840" s="9" t="str">
        <f t="shared" si="256"/>
        <v/>
      </c>
      <c r="R1840" s="9">
        <v>1832</v>
      </c>
      <c r="T1840" s="9" t="str">
        <f t="shared" si="257"/>
        <v/>
      </c>
      <c r="V1840" s="9" t="str">
        <f t="shared" si="258"/>
        <v/>
      </c>
      <c r="X1840" s="9" t="str">
        <f>IF(COUNTIF('Required Materials'!$BE$4:$CH$43, $B1840)&gt;0, $B1840, "")</f>
        <v/>
      </c>
      <c r="Y1840" s="9" t="str">
        <f t="shared" si="259"/>
        <v/>
      </c>
      <c r="Z1840" s="9" t="str">
        <f t="shared" si="260"/>
        <v/>
      </c>
    </row>
    <row r="1841" spans="1:26" x14ac:dyDescent="0.25">
      <c r="A1841" s="24"/>
      <c r="B1841" s="135"/>
      <c r="C1841" s="136"/>
      <c r="D1841" s="137"/>
      <c r="E1841" s="138"/>
      <c r="F1841" s="139"/>
      <c r="G1841" s="140"/>
      <c r="H1841" s="141"/>
      <c r="I1841" s="118"/>
      <c r="J1841" s="150" t="str">
        <f t="shared" si="252"/>
        <v/>
      </c>
      <c r="K1841" s="24"/>
      <c r="M1841" s="11" t="b">
        <f t="shared" si="253"/>
        <v>0</v>
      </c>
      <c r="N1841" s="9" t="str">
        <f t="shared" si="254"/>
        <v/>
      </c>
      <c r="O1841" s="9" t="str">
        <f t="shared" si="255"/>
        <v/>
      </c>
      <c r="P1841" s="9" t="str">
        <f t="shared" si="256"/>
        <v/>
      </c>
      <c r="R1841" s="9">
        <v>1833</v>
      </c>
      <c r="T1841" s="9" t="str">
        <f t="shared" si="257"/>
        <v/>
      </c>
      <c r="V1841" s="9" t="str">
        <f t="shared" si="258"/>
        <v/>
      </c>
      <c r="X1841" s="9" t="str">
        <f>IF(COUNTIF('Required Materials'!$BE$4:$CH$43, $B1841)&gt;0, $B1841, "")</f>
        <v/>
      </c>
      <c r="Y1841" s="9" t="str">
        <f t="shared" si="259"/>
        <v/>
      </c>
      <c r="Z1841" s="9" t="str">
        <f t="shared" si="260"/>
        <v/>
      </c>
    </row>
    <row r="1842" spans="1:26" x14ac:dyDescent="0.25">
      <c r="A1842" s="24"/>
      <c r="B1842" s="135"/>
      <c r="C1842" s="136"/>
      <c r="D1842" s="137"/>
      <c r="E1842" s="138"/>
      <c r="F1842" s="139"/>
      <c r="G1842" s="140"/>
      <c r="H1842" s="141"/>
      <c r="I1842" s="118"/>
      <c r="J1842" s="150" t="str">
        <f t="shared" si="252"/>
        <v/>
      </c>
      <c r="K1842" s="24"/>
      <c r="M1842" s="11" t="b">
        <f t="shared" si="253"/>
        <v>0</v>
      </c>
      <c r="N1842" s="9" t="str">
        <f t="shared" si="254"/>
        <v/>
      </c>
      <c r="O1842" s="9" t="str">
        <f t="shared" si="255"/>
        <v/>
      </c>
      <c r="P1842" s="9" t="str">
        <f t="shared" si="256"/>
        <v/>
      </c>
      <c r="R1842" s="9">
        <v>1834</v>
      </c>
      <c r="T1842" s="9" t="str">
        <f t="shared" si="257"/>
        <v/>
      </c>
      <c r="V1842" s="9" t="str">
        <f t="shared" si="258"/>
        <v/>
      </c>
      <c r="X1842" s="9" t="str">
        <f>IF(COUNTIF('Required Materials'!$BE$4:$CH$43, $B1842)&gt;0, $B1842, "")</f>
        <v/>
      </c>
      <c r="Y1842" s="9" t="str">
        <f t="shared" si="259"/>
        <v/>
      </c>
      <c r="Z1842" s="9" t="str">
        <f t="shared" si="260"/>
        <v/>
      </c>
    </row>
    <row r="1843" spans="1:26" x14ac:dyDescent="0.25">
      <c r="A1843" s="24"/>
      <c r="B1843" s="135"/>
      <c r="C1843" s="136"/>
      <c r="D1843" s="137"/>
      <c r="E1843" s="138"/>
      <c r="F1843" s="139"/>
      <c r="G1843" s="140"/>
      <c r="H1843" s="141"/>
      <c r="I1843" s="118"/>
      <c r="J1843" s="150" t="str">
        <f t="shared" si="252"/>
        <v/>
      </c>
      <c r="K1843" s="24"/>
      <c r="M1843" s="11" t="b">
        <f t="shared" si="253"/>
        <v>0</v>
      </c>
      <c r="N1843" s="9" t="str">
        <f t="shared" si="254"/>
        <v/>
      </c>
      <c r="O1843" s="9" t="str">
        <f t="shared" si="255"/>
        <v/>
      </c>
      <c r="P1843" s="9" t="str">
        <f t="shared" si="256"/>
        <v/>
      </c>
      <c r="R1843" s="9">
        <v>1835</v>
      </c>
      <c r="T1843" s="9" t="str">
        <f t="shared" si="257"/>
        <v/>
      </c>
      <c r="V1843" s="9" t="str">
        <f t="shared" si="258"/>
        <v/>
      </c>
      <c r="X1843" s="9" t="str">
        <f>IF(COUNTIF('Required Materials'!$BE$4:$CH$43, $B1843)&gt;0, $B1843, "")</f>
        <v/>
      </c>
      <c r="Y1843" s="9" t="str">
        <f t="shared" si="259"/>
        <v/>
      </c>
      <c r="Z1843" s="9" t="str">
        <f t="shared" si="260"/>
        <v/>
      </c>
    </row>
    <row r="1844" spans="1:26" x14ac:dyDescent="0.25">
      <c r="A1844" s="24"/>
      <c r="B1844" s="135"/>
      <c r="C1844" s="136"/>
      <c r="D1844" s="137"/>
      <c r="E1844" s="138"/>
      <c r="F1844" s="139"/>
      <c r="G1844" s="140"/>
      <c r="H1844" s="141"/>
      <c r="I1844" s="118"/>
      <c r="J1844" s="150" t="str">
        <f t="shared" si="252"/>
        <v/>
      </c>
      <c r="K1844" s="24"/>
      <c r="M1844" s="11" t="b">
        <f t="shared" si="253"/>
        <v>0</v>
      </c>
      <c r="N1844" s="9" t="str">
        <f t="shared" si="254"/>
        <v/>
      </c>
      <c r="O1844" s="9" t="str">
        <f t="shared" si="255"/>
        <v/>
      </c>
      <c r="P1844" s="9" t="str">
        <f t="shared" si="256"/>
        <v/>
      </c>
      <c r="R1844" s="9">
        <v>1836</v>
      </c>
      <c r="T1844" s="9" t="str">
        <f t="shared" si="257"/>
        <v/>
      </c>
      <c r="V1844" s="9" t="str">
        <f t="shared" si="258"/>
        <v/>
      </c>
      <c r="X1844" s="9" t="str">
        <f>IF(COUNTIF('Required Materials'!$BE$4:$CH$43, $B1844)&gt;0, $B1844, "")</f>
        <v/>
      </c>
      <c r="Y1844" s="9" t="str">
        <f t="shared" si="259"/>
        <v/>
      </c>
      <c r="Z1844" s="9" t="str">
        <f t="shared" si="260"/>
        <v/>
      </c>
    </row>
    <row r="1845" spans="1:26" x14ac:dyDescent="0.25">
      <c r="A1845" s="24"/>
      <c r="B1845" s="135"/>
      <c r="C1845" s="136"/>
      <c r="D1845" s="137"/>
      <c r="E1845" s="138"/>
      <c r="F1845" s="139"/>
      <c r="G1845" s="140"/>
      <c r="H1845" s="141"/>
      <c r="I1845" s="118"/>
      <c r="J1845" s="150" t="str">
        <f t="shared" si="252"/>
        <v/>
      </c>
      <c r="K1845" s="24"/>
      <c r="M1845" s="11" t="b">
        <f t="shared" si="253"/>
        <v>0</v>
      </c>
      <c r="N1845" s="9" t="str">
        <f t="shared" si="254"/>
        <v/>
      </c>
      <c r="O1845" s="9" t="str">
        <f t="shared" si="255"/>
        <v/>
      </c>
      <c r="P1845" s="9" t="str">
        <f t="shared" si="256"/>
        <v/>
      </c>
      <c r="R1845" s="9">
        <v>1837</v>
      </c>
      <c r="T1845" s="9" t="str">
        <f t="shared" si="257"/>
        <v/>
      </c>
      <c r="V1845" s="9" t="str">
        <f t="shared" si="258"/>
        <v/>
      </c>
      <c r="X1845" s="9" t="str">
        <f>IF(COUNTIF('Required Materials'!$BE$4:$CH$43, $B1845)&gt;0, $B1845, "")</f>
        <v/>
      </c>
      <c r="Y1845" s="9" t="str">
        <f t="shared" si="259"/>
        <v/>
      </c>
      <c r="Z1845" s="9" t="str">
        <f t="shared" si="260"/>
        <v/>
      </c>
    </row>
    <row r="1846" spans="1:26" x14ac:dyDescent="0.25">
      <c r="A1846" s="24"/>
      <c r="B1846" s="135"/>
      <c r="C1846" s="136"/>
      <c r="D1846" s="137"/>
      <c r="E1846" s="138"/>
      <c r="F1846" s="139"/>
      <c r="G1846" s="140"/>
      <c r="H1846" s="141"/>
      <c r="I1846" s="118"/>
      <c r="J1846" s="150" t="str">
        <f t="shared" si="252"/>
        <v/>
      </c>
      <c r="K1846" s="24"/>
      <c r="M1846" s="11" t="b">
        <f t="shared" si="253"/>
        <v>0</v>
      </c>
      <c r="N1846" s="9" t="str">
        <f t="shared" si="254"/>
        <v/>
      </c>
      <c r="O1846" s="9" t="str">
        <f t="shared" si="255"/>
        <v/>
      </c>
      <c r="P1846" s="9" t="str">
        <f t="shared" si="256"/>
        <v/>
      </c>
      <c r="R1846" s="9">
        <v>1838</v>
      </c>
      <c r="T1846" s="9" t="str">
        <f t="shared" si="257"/>
        <v/>
      </c>
      <c r="V1846" s="9" t="str">
        <f t="shared" si="258"/>
        <v/>
      </c>
      <c r="X1846" s="9" t="str">
        <f>IF(COUNTIF('Required Materials'!$BE$4:$CH$43, $B1846)&gt;0, $B1846, "")</f>
        <v/>
      </c>
      <c r="Y1846" s="9" t="str">
        <f t="shared" si="259"/>
        <v/>
      </c>
      <c r="Z1846" s="9" t="str">
        <f t="shared" si="260"/>
        <v/>
      </c>
    </row>
    <row r="1847" spans="1:26" x14ac:dyDescent="0.25">
      <c r="A1847" s="24"/>
      <c r="B1847" s="135"/>
      <c r="C1847" s="136"/>
      <c r="D1847" s="137"/>
      <c r="E1847" s="138"/>
      <c r="F1847" s="139"/>
      <c r="G1847" s="140"/>
      <c r="H1847" s="141"/>
      <c r="I1847" s="118"/>
      <c r="J1847" s="150" t="str">
        <f t="shared" si="252"/>
        <v/>
      </c>
      <c r="K1847" s="24"/>
      <c r="M1847" s="11" t="b">
        <f t="shared" si="253"/>
        <v>0</v>
      </c>
      <c r="N1847" s="9" t="str">
        <f t="shared" si="254"/>
        <v/>
      </c>
      <c r="O1847" s="9" t="str">
        <f t="shared" si="255"/>
        <v/>
      </c>
      <c r="P1847" s="9" t="str">
        <f t="shared" si="256"/>
        <v/>
      </c>
      <c r="R1847" s="9">
        <v>1839</v>
      </c>
      <c r="T1847" s="9" t="str">
        <f t="shared" si="257"/>
        <v/>
      </c>
      <c r="V1847" s="9" t="str">
        <f t="shared" si="258"/>
        <v/>
      </c>
      <c r="X1847" s="9" t="str">
        <f>IF(COUNTIF('Required Materials'!$BE$4:$CH$43, $B1847)&gt;0, $B1847, "")</f>
        <v/>
      </c>
      <c r="Y1847" s="9" t="str">
        <f t="shared" si="259"/>
        <v/>
      </c>
      <c r="Z1847" s="9" t="str">
        <f t="shared" si="260"/>
        <v/>
      </c>
    </row>
    <row r="1848" spans="1:26" x14ac:dyDescent="0.25">
      <c r="A1848" s="24"/>
      <c r="B1848" s="135"/>
      <c r="C1848" s="136"/>
      <c r="D1848" s="137"/>
      <c r="E1848" s="138"/>
      <c r="F1848" s="139"/>
      <c r="G1848" s="140"/>
      <c r="H1848" s="141"/>
      <c r="I1848" s="118"/>
      <c r="J1848" s="150" t="str">
        <f t="shared" si="252"/>
        <v/>
      </c>
      <c r="K1848" s="24"/>
      <c r="M1848" s="11" t="b">
        <f t="shared" si="253"/>
        <v>0</v>
      </c>
      <c r="N1848" s="9" t="str">
        <f t="shared" si="254"/>
        <v/>
      </c>
      <c r="O1848" s="9" t="str">
        <f t="shared" si="255"/>
        <v/>
      </c>
      <c r="P1848" s="9" t="str">
        <f t="shared" si="256"/>
        <v/>
      </c>
      <c r="R1848" s="9">
        <v>1840</v>
      </c>
      <c r="T1848" s="9" t="str">
        <f t="shared" si="257"/>
        <v/>
      </c>
      <c r="V1848" s="9" t="str">
        <f t="shared" si="258"/>
        <v/>
      </c>
      <c r="X1848" s="9" t="str">
        <f>IF(COUNTIF('Required Materials'!$BE$4:$CH$43, $B1848)&gt;0, $B1848, "")</f>
        <v/>
      </c>
      <c r="Y1848" s="9" t="str">
        <f t="shared" si="259"/>
        <v/>
      </c>
      <c r="Z1848" s="9" t="str">
        <f t="shared" si="260"/>
        <v/>
      </c>
    </row>
    <row r="1849" spans="1:26" x14ac:dyDescent="0.25">
      <c r="A1849" s="24"/>
      <c r="B1849" s="135"/>
      <c r="C1849" s="136"/>
      <c r="D1849" s="137"/>
      <c r="E1849" s="138"/>
      <c r="F1849" s="139"/>
      <c r="G1849" s="140"/>
      <c r="H1849" s="141"/>
      <c r="I1849" s="118"/>
      <c r="J1849" s="150" t="str">
        <f t="shared" si="252"/>
        <v/>
      </c>
      <c r="K1849" s="24"/>
      <c r="M1849" s="11" t="b">
        <f t="shared" si="253"/>
        <v>0</v>
      </c>
      <c r="N1849" s="9" t="str">
        <f t="shared" si="254"/>
        <v/>
      </c>
      <c r="O1849" s="9" t="str">
        <f t="shared" si="255"/>
        <v/>
      </c>
      <c r="P1849" s="9" t="str">
        <f t="shared" si="256"/>
        <v/>
      </c>
      <c r="R1849" s="9">
        <v>1841</v>
      </c>
      <c r="T1849" s="9" t="str">
        <f t="shared" si="257"/>
        <v/>
      </c>
      <c r="V1849" s="9" t="str">
        <f t="shared" si="258"/>
        <v/>
      </c>
      <c r="X1849" s="9" t="str">
        <f>IF(COUNTIF('Required Materials'!$BE$4:$CH$43, $B1849)&gt;0, $B1849, "")</f>
        <v/>
      </c>
      <c r="Y1849" s="9" t="str">
        <f t="shared" si="259"/>
        <v/>
      </c>
      <c r="Z1849" s="9" t="str">
        <f t="shared" si="260"/>
        <v/>
      </c>
    </row>
    <row r="1850" spans="1:26" x14ac:dyDescent="0.25">
      <c r="A1850" s="24"/>
      <c r="B1850" s="135"/>
      <c r="C1850" s="136"/>
      <c r="D1850" s="137"/>
      <c r="E1850" s="138"/>
      <c r="F1850" s="139"/>
      <c r="G1850" s="140"/>
      <c r="H1850" s="141"/>
      <c r="I1850" s="118"/>
      <c r="J1850" s="150" t="str">
        <f t="shared" si="252"/>
        <v/>
      </c>
      <c r="K1850" s="24"/>
      <c r="M1850" s="11" t="b">
        <f t="shared" si="253"/>
        <v>0</v>
      </c>
      <c r="N1850" s="9" t="str">
        <f t="shared" si="254"/>
        <v/>
      </c>
      <c r="O1850" s="9" t="str">
        <f t="shared" si="255"/>
        <v/>
      </c>
      <c r="P1850" s="9" t="str">
        <f t="shared" si="256"/>
        <v/>
      </c>
      <c r="R1850" s="9">
        <v>1842</v>
      </c>
      <c r="T1850" s="9" t="str">
        <f t="shared" si="257"/>
        <v/>
      </c>
      <c r="V1850" s="9" t="str">
        <f t="shared" si="258"/>
        <v/>
      </c>
      <c r="X1850" s="9" t="str">
        <f>IF(COUNTIF('Required Materials'!$BE$4:$CH$43, $B1850)&gt;0, $B1850, "")</f>
        <v/>
      </c>
      <c r="Y1850" s="9" t="str">
        <f t="shared" si="259"/>
        <v/>
      </c>
      <c r="Z1850" s="9" t="str">
        <f t="shared" si="260"/>
        <v/>
      </c>
    </row>
    <row r="1851" spans="1:26" x14ac:dyDescent="0.25">
      <c r="A1851" s="24"/>
      <c r="B1851" s="135"/>
      <c r="C1851" s="136"/>
      <c r="D1851" s="137"/>
      <c r="E1851" s="138"/>
      <c r="F1851" s="139"/>
      <c r="G1851" s="140"/>
      <c r="H1851" s="141"/>
      <c r="I1851" s="118"/>
      <c r="J1851" s="150" t="str">
        <f t="shared" si="252"/>
        <v/>
      </c>
      <c r="K1851" s="24"/>
      <c r="M1851" s="11" t="b">
        <f t="shared" si="253"/>
        <v>0</v>
      </c>
      <c r="N1851" s="9" t="str">
        <f t="shared" si="254"/>
        <v/>
      </c>
      <c r="O1851" s="9" t="str">
        <f t="shared" si="255"/>
        <v/>
      </c>
      <c r="P1851" s="9" t="str">
        <f t="shared" si="256"/>
        <v/>
      </c>
      <c r="R1851" s="9">
        <v>1843</v>
      </c>
      <c r="T1851" s="9" t="str">
        <f t="shared" si="257"/>
        <v/>
      </c>
      <c r="V1851" s="9" t="str">
        <f t="shared" si="258"/>
        <v/>
      </c>
      <c r="X1851" s="9" t="str">
        <f>IF(COUNTIF('Required Materials'!$BE$4:$CH$43, $B1851)&gt;0, $B1851, "")</f>
        <v/>
      </c>
      <c r="Y1851" s="9" t="str">
        <f t="shared" si="259"/>
        <v/>
      </c>
      <c r="Z1851" s="9" t="str">
        <f t="shared" si="260"/>
        <v/>
      </c>
    </row>
    <row r="1852" spans="1:26" x14ac:dyDescent="0.25">
      <c r="A1852" s="24"/>
      <c r="B1852" s="135"/>
      <c r="C1852" s="136"/>
      <c r="D1852" s="137"/>
      <c r="E1852" s="138"/>
      <c r="F1852" s="139"/>
      <c r="G1852" s="140"/>
      <c r="H1852" s="141"/>
      <c r="I1852" s="118"/>
      <c r="J1852" s="150" t="str">
        <f t="shared" si="252"/>
        <v/>
      </c>
      <c r="K1852" s="24"/>
      <c r="M1852" s="11" t="b">
        <f t="shared" si="253"/>
        <v>0</v>
      </c>
      <c r="N1852" s="9" t="str">
        <f t="shared" si="254"/>
        <v/>
      </c>
      <c r="O1852" s="9" t="str">
        <f t="shared" si="255"/>
        <v/>
      </c>
      <c r="P1852" s="9" t="str">
        <f t="shared" si="256"/>
        <v/>
      </c>
      <c r="R1852" s="9">
        <v>1844</v>
      </c>
      <c r="T1852" s="9" t="str">
        <f t="shared" si="257"/>
        <v/>
      </c>
      <c r="V1852" s="9" t="str">
        <f t="shared" si="258"/>
        <v/>
      </c>
      <c r="X1852" s="9" t="str">
        <f>IF(COUNTIF('Required Materials'!$BE$4:$CH$43, $B1852)&gt;0, $B1852, "")</f>
        <v/>
      </c>
      <c r="Y1852" s="9" t="str">
        <f t="shared" si="259"/>
        <v/>
      </c>
      <c r="Z1852" s="9" t="str">
        <f t="shared" si="260"/>
        <v/>
      </c>
    </row>
    <row r="1853" spans="1:26" x14ac:dyDescent="0.25">
      <c r="A1853" s="24"/>
      <c r="B1853" s="135"/>
      <c r="C1853" s="136"/>
      <c r="D1853" s="137"/>
      <c r="E1853" s="138"/>
      <c r="F1853" s="139"/>
      <c r="G1853" s="140"/>
      <c r="H1853" s="141"/>
      <c r="I1853" s="118"/>
      <c r="J1853" s="150" t="str">
        <f t="shared" si="252"/>
        <v/>
      </c>
      <c r="K1853" s="24"/>
      <c r="M1853" s="11" t="b">
        <f t="shared" si="253"/>
        <v>0</v>
      </c>
      <c r="N1853" s="9" t="str">
        <f t="shared" si="254"/>
        <v/>
      </c>
      <c r="O1853" s="9" t="str">
        <f t="shared" si="255"/>
        <v/>
      </c>
      <c r="P1853" s="9" t="str">
        <f t="shared" si="256"/>
        <v/>
      </c>
      <c r="R1853" s="9">
        <v>1845</v>
      </c>
      <c r="T1853" s="9" t="str">
        <f t="shared" si="257"/>
        <v/>
      </c>
      <c r="V1853" s="9" t="str">
        <f t="shared" si="258"/>
        <v/>
      </c>
      <c r="X1853" s="9" t="str">
        <f>IF(COUNTIF('Required Materials'!$BE$4:$CH$43, $B1853)&gt;0, $B1853, "")</f>
        <v/>
      </c>
      <c r="Y1853" s="9" t="str">
        <f t="shared" si="259"/>
        <v/>
      </c>
      <c r="Z1853" s="9" t="str">
        <f t="shared" si="260"/>
        <v/>
      </c>
    </row>
    <row r="1854" spans="1:26" x14ac:dyDescent="0.25">
      <c r="A1854" s="24"/>
      <c r="B1854" s="135"/>
      <c r="C1854" s="136"/>
      <c r="D1854" s="137"/>
      <c r="E1854" s="138"/>
      <c r="F1854" s="139"/>
      <c r="G1854" s="140"/>
      <c r="H1854" s="141"/>
      <c r="I1854" s="118"/>
      <c r="J1854" s="150" t="str">
        <f t="shared" si="252"/>
        <v/>
      </c>
      <c r="K1854" s="24"/>
      <c r="M1854" s="11" t="b">
        <f t="shared" si="253"/>
        <v>0</v>
      </c>
      <c r="N1854" s="9" t="str">
        <f t="shared" si="254"/>
        <v/>
      </c>
      <c r="O1854" s="9" t="str">
        <f t="shared" si="255"/>
        <v/>
      </c>
      <c r="P1854" s="9" t="str">
        <f t="shared" si="256"/>
        <v/>
      </c>
      <c r="R1854" s="9">
        <v>1846</v>
      </c>
      <c r="T1854" s="9" t="str">
        <f t="shared" si="257"/>
        <v/>
      </c>
      <c r="V1854" s="9" t="str">
        <f t="shared" si="258"/>
        <v/>
      </c>
      <c r="X1854" s="9" t="str">
        <f>IF(COUNTIF('Required Materials'!$BE$4:$CH$43, $B1854)&gt;0, $B1854, "")</f>
        <v/>
      </c>
      <c r="Y1854" s="9" t="str">
        <f t="shared" si="259"/>
        <v/>
      </c>
      <c r="Z1854" s="9" t="str">
        <f t="shared" si="260"/>
        <v/>
      </c>
    </row>
    <row r="1855" spans="1:26" x14ac:dyDescent="0.25">
      <c r="A1855" s="24"/>
      <c r="B1855" s="135"/>
      <c r="C1855" s="136"/>
      <c r="D1855" s="137"/>
      <c r="E1855" s="138"/>
      <c r="F1855" s="139"/>
      <c r="G1855" s="140"/>
      <c r="H1855" s="141"/>
      <c r="I1855" s="118"/>
      <c r="J1855" s="150" t="str">
        <f t="shared" si="252"/>
        <v/>
      </c>
      <c r="K1855" s="24"/>
      <c r="M1855" s="11" t="b">
        <f t="shared" si="253"/>
        <v>0</v>
      </c>
      <c r="N1855" s="9" t="str">
        <f t="shared" si="254"/>
        <v/>
      </c>
      <c r="O1855" s="9" t="str">
        <f t="shared" si="255"/>
        <v/>
      </c>
      <c r="P1855" s="9" t="str">
        <f t="shared" si="256"/>
        <v/>
      </c>
      <c r="R1855" s="9">
        <v>1847</v>
      </c>
      <c r="T1855" s="9" t="str">
        <f t="shared" si="257"/>
        <v/>
      </c>
      <c r="V1855" s="9" t="str">
        <f t="shared" si="258"/>
        <v/>
      </c>
      <c r="X1855" s="9" t="str">
        <f>IF(COUNTIF('Required Materials'!$BE$4:$CH$43, $B1855)&gt;0, $B1855, "")</f>
        <v/>
      </c>
      <c r="Y1855" s="9" t="str">
        <f t="shared" si="259"/>
        <v/>
      </c>
      <c r="Z1855" s="9" t="str">
        <f t="shared" si="260"/>
        <v/>
      </c>
    </row>
    <row r="1856" spans="1:26" x14ac:dyDescent="0.25">
      <c r="A1856" s="24"/>
      <c r="B1856" s="135"/>
      <c r="C1856" s="136"/>
      <c r="D1856" s="137"/>
      <c r="E1856" s="138"/>
      <c r="F1856" s="139"/>
      <c r="G1856" s="140"/>
      <c r="H1856" s="141"/>
      <c r="I1856" s="118"/>
      <c r="J1856" s="150" t="str">
        <f t="shared" si="252"/>
        <v/>
      </c>
      <c r="K1856" s="24"/>
      <c r="M1856" s="11" t="b">
        <f t="shared" si="253"/>
        <v>0</v>
      </c>
      <c r="N1856" s="9" t="str">
        <f t="shared" si="254"/>
        <v/>
      </c>
      <c r="O1856" s="9" t="str">
        <f t="shared" si="255"/>
        <v/>
      </c>
      <c r="P1856" s="9" t="str">
        <f t="shared" si="256"/>
        <v/>
      </c>
      <c r="R1856" s="9">
        <v>1848</v>
      </c>
      <c r="T1856" s="9" t="str">
        <f t="shared" si="257"/>
        <v/>
      </c>
      <c r="V1856" s="9" t="str">
        <f t="shared" si="258"/>
        <v/>
      </c>
      <c r="X1856" s="9" t="str">
        <f>IF(COUNTIF('Required Materials'!$BE$4:$CH$43, $B1856)&gt;0, $B1856, "")</f>
        <v/>
      </c>
      <c r="Y1856" s="9" t="str">
        <f t="shared" si="259"/>
        <v/>
      </c>
      <c r="Z1856" s="9" t="str">
        <f t="shared" si="260"/>
        <v/>
      </c>
    </row>
    <row r="1857" spans="1:26" x14ac:dyDescent="0.25">
      <c r="A1857" s="24"/>
      <c r="B1857" s="135"/>
      <c r="C1857" s="136"/>
      <c r="D1857" s="137"/>
      <c r="E1857" s="138"/>
      <c r="F1857" s="139"/>
      <c r="G1857" s="140"/>
      <c r="H1857" s="141"/>
      <c r="I1857" s="118"/>
      <c r="J1857" s="150" t="str">
        <f t="shared" si="252"/>
        <v/>
      </c>
      <c r="K1857" s="24"/>
      <c r="M1857" s="11" t="b">
        <f t="shared" si="253"/>
        <v>0</v>
      </c>
      <c r="N1857" s="9" t="str">
        <f t="shared" si="254"/>
        <v/>
      </c>
      <c r="O1857" s="9" t="str">
        <f t="shared" si="255"/>
        <v/>
      </c>
      <c r="P1857" s="9" t="str">
        <f t="shared" si="256"/>
        <v/>
      </c>
      <c r="R1857" s="9">
        <v>1849</v>
      </c>
      <c r="T1857" s="9" t="str">
        <f t="shared" si="257"/>
        <v/>
      </c>
      <c r="V1857" s="9" t="str">
        <f t="shared" si="258"/>
        <v/>
      </c>
      <c r="X1857" s="9" t="str">
        <f>IF(COUNTIF('Required Materials'!$BE$4:$CH$43, $B1857)&gt;0, $B1857, "")</f>
        <v/>
      </c>
      <c r="Y1857" s="9" t="str">
        <f t="shared" si="259"/>
        <v/>
      </c>
      <c r="Z1857" s="9" t="str">
        <f t="shared" si="260"/>
        <v/>
      </c>
    </row>
    <row r="1858" spans="1:26" x14ac:dyDescent="0.25">
      <c r="A1858" s="24"/>
      <c r="B1858" s="135"/>
      <c r="C1858" s="136"/>
      <c r="D1858" s="137"/>
      <c r="E1858" s="138"/>
      <c r="F1858" s="139"/>
      <c r="G1858" s="140"/>
      <c r="H1858" s="141"/>
      <c r="I1858" s="118"/>
      <c r="J1858" s="150" t="str">
        <f t="shared" si="252"/>
        <v/>
      </c>
      <c r="K1858" s="24"/>
      <c r="M1858" s="11" t="b">
        <f t="shared" si="253"/>
        <v>0</v>
      </c>
      <c r="N1858" s="9" t="str">
        <f t="shared" si="254"/>
        <v/>
      </c>
      <c r="O1858" s="9" t="str">
        <f t="shared" si="255"/>
        <v/>
      </c>
      <c r="P1858" s="9" t="str">
        <f t="shared" si="256"/>
        <v/>
      </c>
      <c r="R1858" s="9">
        <v>1850</v>
      </c>
      <c r="T1858" s="9" t="str">
        <f t="shared" si="257"/>
        <v/>
      </c>
      <c r="V1858" s="9" t="str">
        <f t="shared" si="258"/>
        <v/>
      </c>
      <c r="X1858" s="9" t="str">
        <f>IF(COUNTIF('Required Materials'!$BE$4:$CH$43, $B1858)&gt;0, $B1858, "")</f>
        <v/>
      </c>
      <c r="Y1858" s="9" t="str">
        <f t="shared" si="259"/>
        <v/>
      </c>
      <c r="Z1858" s="9" t="str">
        <f t="shared" si="260"/>
        <v/>
      </c>
    </row>
    <row r="1859" spans="1:26" x14ac:dyDescent="0.25">
      <c r="A1859" s="24"/>
      <c r="B1859" s="135"/>
      <c r="C1859" s="136"/>
      <c r="D1859" s="137"/>
      <c r="E1859" s="138"/>
      <c r="F1859" s="139"/>
      <c r="G1859" s="140"/>
      <c r="H1859" s="141"/>
      <c r="I1859" s="118"/>
      <c r="J1859" s="150" t="str">
        <f t="shared" si="252"/>
        <v/>
      </c>
      <c r="K1859" s="24"/>
      <c r="M1859" s="11" t="b">
        <f t="shared" si="253"/>
        <v>0</v>
      </c>
      <c r="N1859" s="9" t="str">
        <f t="shared" si="254"/>
        <v/>
      </c>
      <c r="O1859" s="9" t="str">
        <f t="shared" si="255"/>
        <v/>
      </c>
      <c r="P1859" s="9" t="str">
        <f t="shared" si="256"/>
        <v/>
      </c>
      <c r="R1859" s="9">
        <v>1851</v>
      </c>
      <c r="T1859" s="9" t="str">
        <f t="shared" si="257"/>
        <v/>
      </c>
      <c r="V1859" s="9" t="str">
        <f t="shared" si="258"/>
        <v/>
      </c>
      <c r="X1859" s="9" t="str">
        <f>IF(COUNTIF('Required Materials'!$BE$4:$CH$43, $B1859)&gt;0, $B1859, "")</f>
        <v/>
      </c>
      <c r="Y1859" s="9" t="str">
        <f t="shared" si="259"/>
        <v/>
      </c>
      <c r="Z1859" s="9" t="str">
        <f t="shared" si="260"/>
        <v/>
      </c>
    </row>
    <row r="1860" spans="1:26" x14ac:dyDescent="0.25">
      <c r="A1860" s="24"/>
      <c r="B1860" s="135"/>
      <c r="C1860" s="136"/>
      <c r="D1860" s="137"/>
      <c r="E1860" s="138"/>
      <c r="F1860" s="139"/>
      <c r="G1860" s="140"/>
      <c r="H1860" s="141"/>
      <c r="I1860" s="118"/>
      <c r="J1860" s="150" t="str">
        <f t="shared" si="252"/>
        <v/>
      </c>
      <c r="K1860" s="24"/>
      <c r="M1860" s="11" t="b">
        <f t="shared" si="253"/>
        <v>0</v>
      </c>
      <c r="N1860" s="9" t="str">
        <f t="shared" si="254"/>
        <v/>
      </c>
      <c r="O1860" s="9" t="str">
        <f t="shared" si="255"/>
        <v/>
      </c>
      <c r="P1860" s="9" t="str">
        <f t="shared" si="256"/>
        <v/>
      </c>
      <c r="R1860" s="9">
        <v>1852</v>
      </c>
      <c r="T1860" s="9" t="str">
        <f t="shared" si="257"/>
        <v/>
      </c>
      <c r="V1860" s="9" t="str">
        <f t="shared" si="258"/>
        <v/>
      </c>
      <c r="X1860" s="9" t="str">
        <f>IF(COUNTIF('Required Materials'!$BE$4:$CH$43, $B1860)&gt;0, $B1860, "")</f>
        <v/>
      </c>
      <c r="Y1860" s="9" t="str">
        <f t="shared" si="259"/>
        <v/>
      </c>
      <c r="Z1860" s="9" t="str">
        <f t="shared" si="260"/>
        <v/>
      </c>
    </row>
    <row r="1861" spans="1:26" x14ac:dyDescent="0.25">
      <c r="A1861" s="24"/>
      <c r="B1861" s="135"/>
      <c r="C1861" s="136"/>
      <c r="D1861" s="137"/>
      <c r="E1861" s="138"/>
      <c r="F1861" s="139"/>
      <c r="G1861" s="140"/>
      <c r="H1861" s="141"/>
      <c r="I1861" s="118"/>
      <c r="J1861" s="150" t="str">
        <f t="shared" si="252"/>
        <v/>
      </c>
      <c r="K1861" s="24"/>
      <c r="M1861" s="11" t="b">
        <f t="shared" si="253"/>
        <v>0</v>
      </c>
      <c r="N1861" s="9" t="str">
        <f t="shared" si="254"/>
        <v/>
      </c>
      <c r="O1861" s="9" t="str">
        <f t="shared" si="255"/>
        <v/>
      </c>
      <c r="P1861" s="9" t="str">
        <f t="shared" si="256"/>
        <v/>
      </c>
      <c r="R1861" s="9">
        <v>1853</v>
      </c>
      <c r="T1861" s="9" t="str">
        <f t="shared" si="257"/>
        <v/>
      </c>
      <c r="V1861" s="9" t="str">
        <f t="shared" si="258"/>
        <v/>
      </c>
      <c r="X1861" s="9" t="str">
        <f>IF(COUNTIF('Required Materials'!$BE$4:$CH$43, $B1861)&gt;0, $B1861, "")</f>
        <v/>
      </c>
      <c r="Y1861" s="9" t="str">
        <f t="shared" si="259"/>
        <v/>
      </c>
      <c r="Z1861" s="9" t="str">
        <f t="shared" si="260"/>
        <v/>
      </c>
    </row>
    <row r="1862" spans="1:26" x14ac:dyDescent="0.25">
      <c r="A1862" s="24"/>
      <c r="B1862" s="135"/>
      <c r="C1862" s="136"/>
      <c r="D1862" s="137"/>
      <c r="E1862" s="138"/>
      <c r="F1862" s="139"/>
      <c r="G1862" s="140"/>
      <c r="H1862" s="141"/>
      <c r="I1862" s="118"/>
      <c r="J1862" s="150" t="str">
        <f t="shared" si="252"/>
        <v/>
      </c>
      <c r="K1862" s="24"/>
      <c r="M1862" s="11" t="b">
        <f t="shared" si="253"/>
        <v>0</v>
      </c>
      <c r="N1862" s="9" t="str">
        <f t="shared" si="254"/>
        <v/>
      </c>
      <c r="O1862" s="9" t="str">
        <f t="shared" si="255"/>
        <v/>
      </c>
      <c r="P1862" s="9" t="str">
        <f t="shared" si="256"/>
        <v/>
      </c>
      <c r="R1862" s="9">
        <v>1854</v>
      </c>
      <c r="T1862" s="9" t="str">
        <f t="shared" si="257"/>
        <v/>
      </c>
      <c r="V1862" s="9" t="str">
        <f t="shared" si="258"/>
        <v/>
      </c>
      <c r="X1862" s="9" t="str">
        <f>IF(COUNTIF('Required Materials'!$BE$4:$CH$43, $B1862)&gt;0, $B1862, "")</f>
        <v/>
      </c>
      <c r="Y1862" s="9" t="str">
        <f t="shared" si="259"/>
        <v/>
      </c>
      <c r="Z1862" s="9" t="str">
        <f t="shared" si="260"/>
        <v/>
      </c>
    </row>
    <row r="1863" spans="1:26" x14ac:dyDescent="0.25">
      <c r="A1863" s="24"/>
      <c r="B1863" s="135"/>
      <c r="C1863" s="136"/>
      <c r="D1863" s="137"/>
      <c r="E1863" s="138"/>
      <c r="F1863" s="139"/>
      <c r="G1863" s="140"/>
      <c r="H1863" s="141"/>
      <c r="I1863" s="118"/>
      <c r="J1863" s="150" t="str">
        <f t="shared" si="252"/>
        <v/>
      </c>
      <c r="K1863" s="24"/>
      <c r="M1863" s="11" t="b">
        <f t="shared" si="253"/>
        <v>0</v>
      </c>
      <c r="N1863" s="9" t="str">
        <f t="shared" si="254"/>
        <v/>
      </c>
      <c r="O1863" s="9" t="str">
        <f t="shared" si="255"/>
        <v/>
      </c>
      <c r="P1863" s="9" t="str">
        <f t="shared" si="256"/>
        <v/>
      </c>
      <c r="R1863" s="9">
        <v>1855</v>
      </c>
      <c r="T1863" s="9" t="str">
        <f t="shared" si="257"/>
        <v/>
      </c>
      <c r="V1863" s="9" t="str">
        <f t="shared" si="258"/>
        <v/>
      </c>
      <c r="X1863" s="9" t="str">
        <f>IF(COUNTIF('Required Materials'!$BE$4:$CH$43, $B1863)&gt;0, $B1863, "")</f>
        <v/>
      </c>
      <c r="Y1863" s="9" t="str">
        <f t="shared" si="259"/>
        <v/>
      </c>
      <c r="Z1863" s="9" t="str">
        <f t="shared" si="260"/>
        <v/>
      </c>
    </row>
    <row r="1864" spans="1:26" x14ac:dyDescent="0.25">
      <c r="A1864" s="24"/>
      <c r="B1864" s="135"/>
      <c r="C1864" s="136"/>
      <c r="D1864" s="137"/>
      <c r="E1864" s="138"/>
      <c r="F1864" s="139"/>
      <c r="G1864" s="140"/>
      <c r="H1864" s="141"/>
      <c r="I1864" s="118"/>
      <c r="J1864" s="150" t="str">
        <f t="shared" si="252"/>
        <v/>
      </c>
      <c r="K1864" s="24"/>
      <c r="M1864" s="11" t="b">
        <f t="shared" si="253"/>
        <v>0</v>
      </c>
      <c r="N1864" s="9" t="str">
        <f t="shared" si="254"/>
        <v/>
      </c>
      <c r="O1864" s="9" t="str">
        <f t="shared" si="255"/>
        <v/>
      </c>
      <c r="P1864" s="9" t="str">
        <f t="shared" si="256"/>
        <v/>
      </c>
      <c r="R1864" s="9">
        <v>1856</v>
      </c>
      <c r="T1864" s="9" t="str">
        <f t="shared" si="257"/>
        <v/>
      </c>
      <c r="V1864" s="9" t="str">
        <f t="shared" si="258"/>
        <v/>
      </c>
      <c r="X1864" s="9" t="str">
        <f>IF(COUNTIF('Required Materials'!$BE$4:$CH$43, $B1864)&gt;0, $B1864, "")</f>
        <v/>
      </c>
      <c r="Y1864" s="9" t="str">
        <f t="shared" si="259"/>
        <v/>
      </c>
      <c r="Z1864" s="9" t="str">
        <f t="shared" si="260"/>
        <v/>
      </c>
    </row>
    <row r="1865" spans="1:26" x14ac:dyDescent="0.25">
      <c r="A1865" s="24"/>
      <c r="B1865" s="135"/>
      <c r="C1865" s="136"/>
      <c r="D1865" s="137"/>
      <c r="E1865" s="138"/>
      <c r="F1865" s="139"/>
      <c r="G1865" s="140"/>
      <c r="H1865" s="141"/>
      <c r="I1865" s="118"/>
      <c r="J1865" s="150" t="str">
        <f t="shared" ref="J1865:J1928" si="261">IF(COUNTIF($B$9:$B$2508, B1865)&gt;1, $M$2, IF(M1865=TRUE, $M$3, ""))</f>
        <v/>
      </c>
      <c r="K1865" s="24"/>
      <c r="M1865" s="11" t="b">
        <f t="shared" si="253"/>
        <v>0</v>
      </c>
      <c r="N1865" s="9" t="str">
        <f t="shared" si="254"/>
        <v/>
      </c>
      <c r="O1865" s="9" t="str">
        <f t="shared" si="255"/>
        <v/>
      </c>
      <c r="P1865" s="9" t="str">
        <f t="shared" si="256"/>
        <v/>
      </c>
      <c r="R1865" s="9">
        <v>1857</v>
      </c>
      <c r="T1865" s="9" t="str">
        <f t="shared" si="257"/>
        <v/>
      </c>
      <c r="V1865" s="9" t="str">
        <f t="shared" si="258"/>
        <v/>
      </c>
      <c r="X1865" s="9" t="str">
        <f>IF(COUNTIF('Required Materials'!$BE$4:$CH$43, $B1865)&gt;0, $B1865, "")</f>
        <v/>
      </c>
      <c r="Y1865" s="9" t="str">
        <f t="shared" si="259"/>
        <v/>
      </c>
      <c r="Z1865" s="9" t="str">
        <f t="shared" si="260"/>
        <v/>
      </c>
    </row>
    <row r="1866" spans="1:26" x14ac:dyDescent="0.25">
      <c r="A1866" s="24"/>
      <c r="B1866" s="135"/>
      <c r="C1866" s="136"/>
      <c r="D1866" s="137"/>
      <c r="E1866" s="138"/>
      <c r="F1866" s="139"/>
      <c r="G1866" s="140"/>
      <c r="H1866" s="141"/>
      <c r="I1866" s="118"/>
      <c r="J1866" s="150" t="str">
        <f t="shared" si="261"/>
        <v/>
      </c>
      <c r="K1866" s="24"/>
      <c r="M1866" s="11" t="b">
        <f t="shared" ref="M1866:M1929" si="262">IF(AND(COUNTIF(C1866:H1866, "")&lt;6, B1866=""), TRUE, FALSE)</f>
        <v>0</v>
      </c>
      <c r="N1866" s="9" t="str">
        <f t="shared" ref="N1866:N1929" si="263">IF(B1866="", "", COUNTIF($O$9:$O$2508, "&lt;"&amp;O1866))</f>
        <v/>
      </c>
      <c r="O1866" s="9" t="str">
        <f t="shared" ref="O1866:O1929" si="264">IF(B1866="", "", IF(ISNUMBER(B1866)=TRUE, CONCATENATE("A", B1866), B1866))</f>
        <v/>
      </c>
      <c r="P1866" s="9" t="str">
        <f t="shared" ref="P1866:P1929" si="265">IF(N1866="", "", RANK(N1866, $N$9:$N$2508, 1))</f>
        <v/>
      </c>
      <c r="R1866" s="9">
        <v>1858</v>
      </c>
      <c r="T1866" s="9" t="str">
        <f t="shared" ref="T1866:T1929" si="266">IF(P1866="", "", IFERROR(INDEX($B$9:$B$2508, MATCH(R1866, $P$9:$P$2508, 0)), ""))</f>
        <v/>
      </c>
      <c r="V1866" s="9" t="str">
        <f t="shared" ref="V1866:V1929" si="267">IF(B1866="", "", IF(D1866=$M$5, "A", "P"))</f>
        <v/>
      </c>
      <c r="X1866" s="9" t="str">
        <f>IF(COUNTIF('Required Materials'!$BE$4:$CH$43, $B1866)&gt;0, $B1866, "")</f>
        <v/>
      </c>
      <c r="Y1866" s="9" t="str">
        <f t="shared" ref="Y1866:Y1929" si="268">IF(X1866="", "", IFERROR(INDEX($R$9:$R$2508, MATCH(X1866, $T$9:$T$2508, 0)), ""))</f>
        <v/>
      </c>
      <c r="Z1866" s="9" t="str">
        <f t="shared" ref="Z1866:Z1929" si="269">IF(Y1866="", "", RANK($Y1866, $Y$9:$Y$2508, 1))</f>
        <v/>
      </c>
    </row>
    <row r="1867" spans="1:26" x14ac:dyDescent="0.25">
      <c r="A1867" s="24"/>
      <c r="B1867" s="135"/>
      <c r="C1867" s="136"/>
      <c r="D1867" s="137"/>
      <c r="E1867" s="138"/>
      <c r="F1867" s="139"/>
      <c r="G1867" s="140"/>
      <c r="H1867" s="141"/>
      <c r="I1867" s="118"/>
      <c r="J1867" s="150" t="str">
        <f t="shared" si="261"/>
        <v/>
      </c>
      <c r="K1867" s="24"/>
      <c r="M1867" s="11" t="b">
        <f t="shared" si="262"/>
        <v>0</v>
      </c>
      <c r="N1867" s="9" t="str">
        <f t="shared" si="263"/>
        <v/>
      </c>
      <c r="O1867" s="9" t="str">
        <f t="shared" si="264"/>
        <v/>
      </c>
      <c r="P1867" s="9" t="str">
        <f t="shared" si="265"/>
        <v/>
      </c>
      <c r="R1867" s="9">
        <v>1859</v>
      </c>
      <c r="T1867" s="9" t="str">
        <f t="shared" si="266"/>
        <v/>
      </c>
      <c r="V1867" s="9" t="str">
        <f t="shared" si="267"/>
        <v/>
      </c>
      <c r="X1867" s="9" t="str">
        <f>IF(COUNTIF('Required Materials'!$BE$4:$CH$43, $B1867)&gt;0, $B1867, "")</f>
        <v/>
      </c>
      <c r="Y1867" s="9" t="str">
        <f t="shared" si="268"/>
        <v/>
      </c>
      <c r="Z1867" s="9" t="str">
        <f t="shared" si="269"/>
        <v/>
      </c>
    </row>
    <row r="1868" spans="1:26" x14ac:dyDescent="0.25">
      <c r="A1868" s="24"/>
      <c r="B1868" s="135"/>
      <c r="C1868" s="136"/>
      <c r="D1868" s="137"/>
      <c r="E1868" s="138"/>
      <c r="F1868" s="139"/>
      <c r="G1868" s="140"/>
      <c r="H1868" s="141"/>
      <c r="I1868" s="118"/>
      <c r="J1868" s="150" t="str">
        <f t="shared" si="261"/>
        <v/>
      </c>
      <c r="K1868" s="24"/>
      <c r="M1868" s="11" t="b">
        <f t="shared" si="262"/>
        <v>0</v>
      </c>
      <c r="N1868" s="9" t="str">
        <f t="shared" si="263"/>
        <v/>
      </c>
      <c r="O1868" s="9" t="str">
        <f t="shared" si="264"/>
        <v/>
      </c>
      <c r="P1868" s="9" t="str">
        <f t="shared" si="265"/>
        <v/>
      </c>
      <c r="R1868" s="9">
        <v>1860</v>
      </c>
      <c r="T1868" s="9" t="str">
        <f t="shared" si="266"/>
        <v/>
      </c>
      <c r="V1868" s="9" t="str">
        <f t="shared" si="267"/>
        <v/>
      </c>
      <c r="X1868" s="9" t="str">
        <f>IF(COUNTIF('Required Materials'!$BE$4:$CH$43, $B1868)&gt;0, $B1868, "")</f>
        <v/>
      </c>
      <c r="Y1868" s="9" t="str">
        <f t="shared" si="268"/>
        <v/>
      </c>
      <c r="Z1868" s="9" t="str">
        <f t="shared" si="269"/>
        <v/>
      </c>
    </row>
    <row r="1869" spans="1:26" x14ac:dyDescent="0.25">
      <c r="A1869" s="24"/>
      <c r="B1869" s="135"/>
      <c r="C1869" s="136"/>
      <c r="D1869" s="137"/>
      <c r="E1869" s="138"/>
      <c r="F1869" s="139"/>
      <c r="G1869" s="140"/>
      <c r="H1869" s="141"/>
      <c r="I1869" s="118"/>
      <c r="J1869" s="150" t="str">
        <f t="shared" si="261"/>
        <v/>
      </c>
      <c r="K1869" s="24"/>
      <c r="M1869" s="11" t="b">
        <f t="shared" si="262"/>
        <v>0</v>
      </c>
      <c r="N1869" s="9" t="str">
        <f t="shared" si="263"/>
        <v/>
      </c>
      <c r="O1869" s="9" t="str">
        <f t="shared" si="264"/>
        <v/>
      </c>
      <c r="P1869" s="9" t="str">
        <f t="shared" si="265"/>
        <v/>
      </c>
      <c r="R1869" s="9">
        <v>1861</v>
      </c>
      <c r="T1869" s="9" t="str">
        <f t="shared" si="266"/>
        <v/>
      </c>
      <c r="V1869" s="9" t="str">
        <f t="shared" si="267"/>
        <v/>
      </c>
      <c r="X1869" s="9" t="str">
        <f>IF(COUNTIF('Required Materials'!$BE$4:$CH$43, $B1869)&gt;0, $B1869, "")</f>
        <v/>
      </c>
      <c r="Y1869" s="9" t="str">
        <f t="shared" si="268"/>
        <v/>
      </c>
      <c r="Z1869" s="9" t="str">
        <f t="shared" si="269"/>
        <v/>
      </c>
    </row>
    <row r="1870" spans="1:26" x14ac:dyDescent="0.25">
      <c r="A1870" s="24"/>
      <c r="B1870" s="135"/>
      <c r="C1870" s="136"/>
      <c r="D1870" s="137"/>
      <c r="E1870" s="138"/>
      <c r="F1870" s="139"/>
      <c r="G1870" s="140"/>
      <c r="H1870" s="141"/>
      <c r="I1870" s="118"/>
      <c r="J1870" s="150" t="str">
        <f t="shared" si="261"/>
        <v/>
      </c>
      <c r="K1870" s="24"/>
      <c r="M1870" s="11" t="b">
        <f t="shared" si="262"/>
        <v>0</v>
      </c>
      <c r="N1870" s="9" t="str">
        <f t="shared" si="263"/>
        <v/>
      </c>
      <c r="O1870" s="9" t="str">
        <f t="shared" si="264"/>
        <v/>
      </c>
      <c r="P1870" s="9" t="str">
        <f t="shared" si="265"/>
        <v/>
      </c>
      <c r="R1870" s="9">
        <v>1862</v>
      </c>
      <c r="T1870" s="9" t="str">
        <f t="shared" si="266"/>
        <v/>
      </c>
      <c r="V1870" s="9" t="str">
        <f t="shared" si="267"/>
        <v/>
      </c>
      <c r="X1870" s="9" t="str">
        <f>IF(COUNTIF('Required Materials'!$BE$4:$CH$43, $B1870)&gt;0, $B1870, "")</f>
        <v/>
      </c>
      <c r="Y1870" s="9" t="str">
        <f t="shared" si="268"/>
        <v/>
      </c>
      <c r="Z1870" s="9" t="str">
        <f t="shared" si="269"/>
        <v/>
      </c>
    </row>
    <row r="1871" spans="1:26" x14ac:dyDescent="0.25">
      <c r="A1871" s="24"/>
      <c r="B1871" s="135"/>
      <c r="C1871" s="136"/>
      <c r="D1871" s="137"/>
      <c r="E1871" s="138"/>
      <c r="F1871" s="139"/>
      <c r="G1871" s="140"/>
      <c r="H1871" s="141"/>
      <c r="I1871" s="118"/>
      <c r="J1871" s="150" t="str">
        <f t="shared" si="261"/>
        <v/>
      </c>
      <c r="K1871" s="24"/>
      <c r="M1871" s="11" t="b">
        <f t="shared" si="262"/>
        <v>0</v>
      </c>
      <c r="N1871" s="9" t="str">
        <f t="shared" si="263"/>
        <v/>
      </c>
      <c r="O1871" s="9" t="str">
        <f t="shared" si="264"/>
        <v/>
      </c>
      <c r="P1871" s="9" t="str">
        <f t="shared" si="265"/>
        <v/>
      </c>
      <c r="R1871" s="9">
        <v>1863</v>
      </c>
      <c r="T1871" s="9" t="str">
        <f t="shared" si="266"/>
        <v/>
      </c>
      <c r="V1871" s="9" t="str">
        <f t="shared" si="267"/>
        <v/>
      </c>
      <c r="X1871" s="9" t="str">
        <f>IF(COUNTIF('Required Materials'!$BE$4:$CH$43, $B1871)&gt;0, $B1871, "")</f>
        <v/>
      </c>
      <c r="Y1871" s="9" t="str">
        <f t="shared" si="268"/>
        <v/>
      </c>
      <c r="Z1871" s="9" t="str">
        <f t="shared" si="269"/>
        <v/>
      </c>
    </row>
    <row r="1872" spans="1:26" x14ac:dyDescent="0.25">
      <c r="A1872" s="24"/>
      <c r="B1872" s="135"/>
      <c r="C1872" s="136"/>
      <c r="D1872" s="137"/>
      <c r="E1872" s="138"/>
      <c r="F1872" s="139"/>
      <c r="G1872" s="140"/>
      <c r="H1872" s="141"/>
      <c r="I1872" s="118"/>
      <c r="J1872" s="150" t="str">
        <f t="shared" si="261"/>
        <v/>
      </c>
      <c r="K1872" s="24"/>
      <c r="M1872" s="11" t="b">
        <f t="shared" si="262"/>
        <v>0</v>
      </c>
      <c r="N1872" s="9" t="str">
        <f t="shared" si="263"/>
        <v/>
      </c>
      <c r="O1872" s="9" t="str">
        <f t="shared" si="264"/>
        <v/>
      </c>
      <c r="P1872" s="9" t="str">
        <f t="shared" si="265"/>
        <v/>
      </c>
      <c r="R1872" s="9">
        <v>1864</v>
      </c>
      <c r="T1872" s="9" t="str">
        <f t="shared" si="266"/>
        <v/>
      </c>
      <c r="V1872" s="9" t="str">
        <f t="shared" si="267"/>
        <v/>
      </c>
      <c r="X1872" s="9" t="str">
        <f>IF(COUNTIF('Required Materials'!$BE$4:$CH$43, $B1872)&gt;0, $B1872, "")</f>
        <v/>
      </c>
      <c r="Y1872" s="9" t="str">
        <f t="shared" si="268"/>
        <v/>
      </c>
      <c r="Z1872" s="9" t="str">
        <f t="shared" si="269"/>
        <v/>
      </c>
    </row>
    <row r="1873" spans="1:26" x14ac:dyDescent="0.25">
      <c r="A1873" s="24"/>
      <c r="B1873" s="135"/>
      <c r="C1873" s="136"/>
      <c r="D1873" s="137"/>
      <c r="E1873" s="138"/>
      <c r="F1873" s="139"/>
      <c r="G1873" s="140"/>
      <c r="H1873" s="141"/>
      <c r="I1873" s="118"/>
      <c r="J1873" s="150" t="str">
        <f t="shared" si="261"/>
        <v/>
      </c>
      <c r="K1873" s="24"/>
      <c r="M1873" s="11" t="b">
        <f t="shared" si="262"/>
        <v>0</v>
      </c>
      <c r="N1873" s="9" t="str">
        <f t="shared" si="263"/>
        <v/>
      </c>
      <c r="O1873" s="9" t="str">
        <f t="shared" si="264"/>
        <v/>
      </c>
      <c r="P1873" s="9" t="str">
        <f t="shared" si="265"/>
        <v/>
      </c>
      <c r="R1873" s="9">
        <v>1865</v>
      </c>
      <c r="T1873" s="9" t="str">
        <f t="shared" si="266"/>
        <v/>
      </c>
      <c r="V1873" s="9" t="str">
        <f t="shared" si="267"/>
        <v/>
      </c>
      <c r="X1873" s="9" t="str">
        <f>IF(COUNTIF('Required Materials'!$BE$4:$CH$43, $B1873)&gt;0, $B1873, "")</f>
        <v/>
      </c>
      <c r="Y1873" s="9" t="str">
        <f t="shared" si="268"/>
        <v/>
      </c>
      <c r="Z1873" s="9" t="str">
        <f t="shared" si="269"/>
        <v/>
      </c>
    </row>
    <row r="1874" spans="1:26" x14ac:dyDescent="0.25">
      <c r="A1874" s="24"/>
      <c r="B1874" s="135"/>
      <c r="C1874" s="136"/>
      <c r="D1874" s="137"/>
      <c r="E1874" s="138"/>
      <c r="F1874" s="139"/>
      <c r="G1874" s="140"/>
      <c r="H1874" s="141"/>
      <c r="I1874" s="118"/>
      <c r="J1874" s="150" t="str">
        <f t="shared" si="261"/>
        <v/>
      </c>
      <c r="K1874" s="24"/>
      <c r="M1874" s="11" t="b">
        <f t="shared" si="262"/>
        <v>0</v>
      </c>
      <c r="N1874" s="9" t="str">
        <f t="shared" si="263"/>
        <v/>
      </c>
      <c r="O1874" s="9" t="str">
        <f t="shared" si="264"/>
        <v/>
      </c>
      <c r="P1874" s="9" t="str">
        <f t="shared" si="265"/>
        <v/>
      </c>
      <c r="R1874" s="9">
        <v>1866</v>
      </c>
      <c r="T1874" s="9" t="str">
        <f t="shared" si="266"/>
        <v/>
      </c>
      <c r="V1874" s="9" t="str">
        <f t="shared" si="267"/>
        <v/>
      </c>
      <c r="X1874" s="9" t="str">
        <f>IF(COUNTIF('Required Materials'!$BE$4:$CH$43, $B1874)&gt;0, $B1874, "")</f>
        <v/>
      </c>
      <c r="Y1874" s="9" t="str">
        <f t="shared" si="268"/>
        <v/>
      </c>
      <c r="Z1874" s="9" t="str">
        <f t="shared" si="269"/>
        <v/>
      </c>
    </row>
    <row r="1875" spans="1:26" x14ac:dyDescent="0.25">
      <c r="A1875" s="24"/>
      <c r="B1875" s="135"/>
      <c r="C1875" s="136"/>
      <c r="D1875" s="137"/>
      <c r="E1875" s="138"/>
      <c r="F1875" s="139"/>
      <c r="G1875" s="140"/>
      <c r="H1875" s="141"/>
      <c r="I1875" s="118"/>
      <c r="J1875" s="150" t="str">
        <f t="shared" si="261"/>
        <v/>
      </c>
      <c r="K1875" s="24"/>
      <c r="M1875" s="11" t="b">
        <f t="shared" si="262"/>
        <v>0</v>
      </c>
      <c r="N1875" s="9" t="str">
        <f t="shared" si="263"/>
        <v/>
      </c>
      <c r="O1875" s="9" t="str">
        <f t="shared" si="264"/>
        <v/>
      </c>
      <c r="P1875" s="9" t="str">
        <f t="shared" si="265"/>
        <v/>
      </c>
      <c r="R1875" s="9">
        <v>1867</v>
      </c>
      <c r="T1875" s="9" t="str">
        <f t="shared" si="266"/>
        <v/>
      </c>
      <c r="V1875" s="9" t="str">
        <f t="shared" si="267"/>
        <v/>
      </c>
      <c r="X1875" s="9" t="str">
        <f>IF(COUNTIF('Required Materials'!$BE$4:$CH$43, $B1875)&gt;0, $B1875, "")</f>
        <v/>
      </c>
      <c r="Y1875" s="9" t="str">
        <f t="shared" si="268"/>
        <v/>
      </c>
      <c r="Z1875" s="9" t="str">
        <f t="shared" si="269"/>
        <v/>
      </c>
    </row>
    <row r="1876" spans="1:26" x14ac:dyDescent="0.25">
      <c r="A1876" s="24"/>
      <c r="B1876" s="135"/>
      <c r="C1876" s="136"/>
      <c r="D1876" s="137"/>
      <c r="E1876" s="138"/>
      <c r="F1876" s="139"/>
      <c r="G1876" s="140"/>
      <c r="H1876" s="141"/>
      <c r="I1876" s="118"/>
      <c r="J1876" s="150" t="str">
        <f t="shared" si="261"/>
        <v/>
      </c>
      <c r="K1876" s="24"/>
      <c r="M1876" s="11" t="b">
        <f t="shared" si="262"/>
        <v>0</v>
      </c>
      <c r="N1876" s="9" t="str">
        <f t="shared" si="263"/>
        <v/>
      </c>
      <c r="O1876" s="9" t="str">
        <f t="shared" si="264"/>
        <v/>
      </c>
      <c r="P1876" s="9" t="str">
        <f t="shared" si="265"/>
        <v/>
      </c>
      <c r="R1876" s="9">
        <v>1868</v>
      </c>
      <c r="T1876" s="9" t="str">
        <f t="shared" si="266"/>
        <v/>
      </c>
      <c r="V1876" s="9" t="str">
        <f t="shared" si="267"/>
        <v/>
      </c>
      <c r="X1876" s="9" t="str">
        <f>IF(COUNTIF('Required Materials'!$BE$4:$CH$43, $B1876)&gt;0, $B1876, "")</f>
        <v/>
      </c>
      <c r="Y1876" s="9" t="str">
        <f t="shared" si="268"/>
        <v/>
      </c>
      <c r="Z1876" s="9" t="str">
        <f t="shared" si="269"/>
        <v/>
      </c>
    </row>
    <row r="1877" spans="1:26" x14ac:dyDescent="0.25">
      <c r="A1877" s="24"/>
      <c r="B1877" s="135"/>
      <c r="C1877" s="136"/>
      <c r="D1877" s="137"/>
      <c r="E1877" s="138"/>
      <c r="F1877" s="139"/>
      <c r="G1877" s="140"/>
      <c r="H1877" s="141"/>
      <c r="I1877" s="118"/>
      <c r="J1877" s="150" t="str">
        <f t="shared" si="261"/>
        <v/>
      </c>
      <c r="K1877" s="24"/>
      <c r="M1877" s="11" t="b">
        <f t="shared" si="262"/>
        <v>0</v>
      </c>
      <c r="N1877" s="9" t="str">
        <f t="shared" si="263"/>
        <v/>
      </c>
      <c r="O1877" s="9" t="str">
        <f t="shared" si="264"/>
        <v/>
      </c>
      <c r="P1877" s="9" t="str">
        <f t="shared" si="265"/>
        <v/>
      </c>
      <c r="R1877" s="9">
        <v>1869</v>
      </c>
      <c r="T1877" s="9" t="str">
        <f t="shared" si="266"/>
        <v/>
      </c>
      <c r="V1877" s="9" t="str">
        <f t="shared" si="267"/>
        <v/>
      </c>
      <c r="X1877" s="9" t="str">
        <f>IF(COUNTIF('Required Materials'!$BE$4:$CH$43, $B1877)&gt;0, $B1877, "")</f>
        <v/>
      </c>
      <c r="Y1877" s="9" t="str">
        <f t="shared" si="268"/>
        <v/>
      </c>
      <c r="Z1877" s="9" t="str">
        <f t="shared" si="269"/>
        <v/>
      </c>
    </row>
    <row r="1878" spans="1:26" x14ac:dyDescent="0.25">
      <c r="A1878" s="24"/>
      <c r="B1878" s="135"/>
      <c r="C1878" s="136"/>
      <c r="D1878" s="137"/>
      <c r="E1878" s="138"/>
      <c r="F1878" s="139"/>
      <c r="G1878" s="140"/>
      <c r="H1878" s="141"/>
      <c r="I1878" s="118"/>
      <c r="J1878" s="150" t="str">
        <f t="shared" si="261"/>
        <v/>
      </c>
      <c r="K1878" s="24"/>
      <c r="M1878" s="11" t="b">
        <f t="shared" si="262"/>
        <v>0</v>
      </c>
      <c r="N1878" s="9" t="str">
        <f t="shared" si="263"/>
        <v/>
      </c>
      <c r="O1878" s="9" t="str">
        <f t="shared" si="264"/>
        <v/>
      </c>
      <c r="P1878" s="9" t="str">
        <f t="shared" si="265"/>
        <v/>
      </c>
      <c r="R1878" s="9">
        <v>1870</v>
      </c>
      <c r="T1878" s="9" t="str">
        <f t="shared" si="266"/>
        <v/>
      </c>
      <c r="V1878" s="9" t="str">
        <f t="shared" si="267"/>
        <v/>
      </c>
      <c r="X1878" s="9" t="str">
        <f>IF(COUNTIF('Required Materials'!$BE$4:$CH$43, $B1878)&gt;0, $B1878, "")</f>
        <v/>
      </c>
      <c r="Y1878" s="9" t="str">
        <f t="shared" si="268"/>
        <v/>
      </c>
      <c r="Z1878" s="9" t="str">
        <f t="shared" si="269"/>
        <v/>
      </c>
    </row>
    <row r="1879" spans="1:26" x14ac:dyDescent="0.25">
      <c r="A1879" s="24"/>
      <c r="B1879" s="135"/>
      <c r="C1879" s="136"/>
      <c r="D1879" s="137"/>
      <c r="E1879" s="138"/>
      <c r="F1879" s="139"/>
      <c r="G1879" s="140"/>
      <c r="H1879" s="141"/>
      <c r="I1879" s="118"/>
      <c r="J1879" s="150" t="str">
        <f t="shared" si="261"/>
        <v/>
      </c>
      <c r="K1879" s="24"/>
      <c r="M1879" s="11" t="b">
        <f t="shared" si="262"/>
        <v>0</v>
      </c>
      <c r="N1879" s="9" t="str">
        <f t="shared" si="263"/>
        <v/>
      </c>
      <c r="O1879" s="9" t="str">
        <f t="shared" si="264"/>
        <v/>
      </c>
      <c r="P1879" s="9" t="str">
        <f t="shared" si="265"/>
        <v/>
      </c>
      <c r="R1879" s="9">
        <v>1871</v>
      </c>
      <c r="T1879" s="9" t="str">
        <f t="shared" si="266"/>
        <v/>
      </c>
      <c r="V1879" s="9" t="str">
        <f t="shared" si="267"/>
        <v/>
      </c>
      <c r="X1879" s="9" t="str">
        <f>IF(COUNTIF('Required Materials'!$BE$4:$CH$43, $B1879)&gt;0, $B1879, "")</f>
        <v/>
      </c>
      <c r="Y1879" s="9" t="str">
        <f t="shared" si="268"/>
        <v/>
      </c>
      <c r="Z1879" s="9" t="str">
        <f t="shared" si="269"/>
        <v/>
      </c>
    </row>
    <row r="1880" spans="1:26" x14ac:dyDescent="0.25">
      <c r="A1880" s="24"/>
      <c r="B1880" s="135"/>
      <c r="C1880" s="136"/>
      <c r="D1880" s="137"/>
      <c r="E1880" s="138"/>
      <c r="F1880" s="139"/>
      <c r="G1880" s="140"/>
      <c r="H1880" s="141"/>
      <c r="I1880" s="118"/>
      <c r="J1880" s="150" t="str">
        <f t="shared" si="261"/>
        <v/>
      </c>
      <c r="K1880" s="24"/>
      <c r="M1880" s="11" t="b">
        <f t="shared" si="262"/>
        <v>0</v>
      </c>
      <c r="N1880" s="9" t="str">
        <f t="shared" si="263"/>
        <v/>
      </c>
      <c r="O1880" s="9" t="str">
        <f t="shared" si="264"/>
        <v/>
      </c>
      <c r="P1880" s="9" t="str">
        <f t="shared" si="265"/>
        <v/>
      </c>
      <c r="R1880" s="9">
        <v>1872</v>
      </c>
      <c r="T1880" s="9" t="str">
        <f t="shared" si="266"/>
        <v/>
      </c>
      <c r="V1880" s="9" t="str">
        <f t="shared" si="267"/>
        <v/>
      </c>
      <c r="X1880" s="9" t="str">
        <f>IF(COUNTIF('Required Materials'!$BE$4:$CH$43, $B1880)&gt;0, $B1880, "")</f>
        <v/>
      </c>
      <c r="Y1880" s="9" t="str">
        <f t="shared" si="268"/>
        <v/>
      </c>
      <c r="Z1880" s="9" t="str">
        <f t="shared" si="269"/>
        <v/>
      </c>
    </row>
    <row r="1881" spans="1:26" x14ac:dyDescent="0.25">
      <c r="A1881" s="24"/>
      <c r="B1881" s="135"/>
      <c r="C1881" s="136"/>
      <c r="D1881" s="137"/>
      <c r="E1881" s="138"/>
      <c r="F1881" s="139"/>
      <c r="G1881" s="140"/>
      <c r="H1881" s="141"/>
      <c r="I1881" s="118"/>
      <c r="J1881" s="150" t="str">
        <f t="shared" si="261"/>
        <v/>
      </c>
      <c r="K1881" s="24"/>
      <c r="M1881" s="11" t="b">
        <f t="shared" si="262"/>
        <v>0</v>
      </c>
      <c r="N1881" s="9" t="str">
        <f t="shared" si="263"/>
        <v/>
      </c>
      <c r="O1881" s="9" t="str">
        <f t="shared" si="264"/>
        <v/>
      </c>
      <c r="P1881" s="9" t="str">
        <f t="shared" si="265"/>
        <v/>
      </c>
      <c r="R1881" s="9">
        <v>1873</v>
      </c>
      <c r="T1881" s="9" t="str">
        <f t="shared" si="266"/>
        <v/>
      </c>
      <c r="V1881" s="9" t="str">
        <f t="shared" si="267"/>
        <v/>
      </c>
      <c r="X1881" s="9" t="str">
        <f>IF(COUNTIF('Required Materials'!$BE$4:$CH$43, $B1881)&gt;0, $B1881, "")</f>
        <v/>
      </c>
      <c r="Y1881" s="9" t="str">
        <f t="shared" si="268"/>
        <v/>
      </c>
      <c r="Z1881" s="9" t="str">
        <f t="shared" si="269"/>
        <v/>
      </c>
    </row>
    <row r="1882" spans="1:26" x14ac:dyDescent="0.25">
      <c r="A1882" s="24"/>
      <c r="B1882" s="135"/>
      <c r="C1882" s="136"/>
      <c r="D1882" s="137"/>
      <c r="E1882" s="138"/>
      <c r="F1882" s="139"/>
      <c r="G1882" s="140"/>
      <c r="H1882" s="141"/>
      <c r="I1882" s="118"/>
      <c r="J1882" s="150" t="str">
        <f t="shared" si="261"/>
        <v/>
      </c>
      <c r="K1882" s="24"/>
      <c r="M1882" s="11" t="b">
        <f t="shared" si="262"/>
        <v>0</v>
      </c>
      <c r="N1882" s="9" t="str">
        <f t="shared" si="263"/>
        <v/>
      </c>
      <c r="O1882" s="9" t="str">
        <f t="shared" si="264"/>
        <v/>
      </c>
      <c r="P1882" s="9" t="str">
        <f t="shared" si="265"/>
        <v/>
      </c>
      <c r="R1882" s="9">
        <v>1874</v>
      </c>
      <c r="T1882" s="9" t="str">
        <f t="shared" si="266"/>
        <v/>
      </c>
      <c r="V1882" s="9" t="str">
        <f t="shared" si="267"/>
        <v/>
      </c>
      <c r="X1882" s="9" t="str">
        <f>IF(COUNTIF('Required Materials'!$BE$4:$CH$43, $B1882)&gt;0, $B1882, "")</f>
        <v/>
      </c>
      <c r="Y1882" s="9" t="str">
        <f t="shared" si="268"/>
        <v/>
      </c>
      <c r="Z1882" s="9" t="str">
        <f t="shared" si="269"/>
        <v/>
      </c>
    </row>
    <row r="1883" spans="1:26" x14ac:dyDescent="0.25">
      <c r="A1883" s="24"/>
      <c r="B1883" s="135"/>
      <c r="C1883" s="136"/>
      <c r="D1883" s="137"/>
      <c r="E1883" s="138"/>
      <c r="F1883" s="139"/>
      <c r="G1883" s="140"/>
      <c r="H1883" s="141"/>
      <c r="I1883" s="118"/>
      <c r="J1883" s="150" t="str">
        <f t="shared" si="261"/>
        <v/>
      </c>
      <c r="K1883" s="24"/>
      <c r="M1883" s="11" t="b">
        <f t="shared" si="262"/>
        <v>0</v>
      </c>
      <c r="N1883" s="9" t="str">
        <f t="shared" si="263"/>
        <v/>
      </c>
      <c r="O1883" s="9" t="str">
        <f t="shared" si="264"/>
        <v/>
      </c>
      <c r="P1883" s="9" t="str">
        <f t="shared" si="265"/>
        <v/>
      </c>
      <c r="R1883" s="9">
        <v>1875</v>
      </c>
      <c r="T1883" s="9" t="str">
        <f t="shared" si="266"/>
        <v/>
      </c>
      <c r="V1883" s="9" t="str">
        <f t="shared" si="267"/>
        <v/>
      </c>
      <c r="X1883" s="9" t="str">
        <f>IF(COUNTIF('Required Materials'!$BE$4:$CH$43, $B1883)&gt;0, $B1883, "")</f>
        <v/>
      </c>
      <c r="Y1883" s="9" t="str">
        <f t="shared" si="268"/>
        <v/>
      </c>
      <c r="Z1883" s="9" t="str">
        <f t="shared" si="269"/>
        <v/>
      </c>
    </row>
    <row r="1884" spans="1:26" x14ac:dyDescent="0.25">
      <c r="A1884" s="24"/>
      <c r="B1884" s="135"/>
      <c r="C1884" s="136"/>
      <c r="D1884" s="137"/>
      <c r="E1884" s="138"/>
      <c r="F1884" s="139"/>
      <c r="G1884" s="140"/>
      <c r="H1884" s="141"/>
      <c r="I1884" s="118"/>
      <c r="J1884" s="150" t="str">
        <f t="shared" si="261"/>
        <v/>
      </c>
      <c r="K1884" s="24"/>
      <c r="M1884" s="11" t="b">
        <f t="shared" si="262"/>
        <v>0</v>
      </c>
      <c r="N1884" s="9" t="str">
        <f t="shared" si="263"/>
        <v/>
      </c>
      <c r="O1884" s="9" t="str">
        <f t="shared" si="264"/>
        <v/>
      </c>
      <c r="P1884" s="9" t="str">
        <f t="shared" si="265"/>
        <v/>
      </c>
      <c r="R1884" s="9">
        <v>1876</v>
      </c>
      <c r="T1884" s="9" t="str">
        <f t="shared" si="266"/>
        <v/>
      </c>
      <c r="V1884" s="9" t="str">
        <f t="shared" si="267"/>
        <v/>
      </c>
      <c r="X1884" s="9" t="str">
        <f>IF(COUNTIF('Required Materials'!$BE$4:$CH$43, $B1884)&gt;0, $B1884, "")</f>
        <v/>
      </c>
      <c r="Y1884" s="9" t="str">
        <f t="shared" si="268"/>
        <v/>
      </c>
      <c r="Z1884" s="9" t="str">
        <f t="shared" si="269"/>
        <v/>
      </c>
    </row>
    <row r="1885" spans="1:26" x14ac:dyDescent="0.25">
      <c r="A1885" s="24"/>
      <c r="B1885" s="135"/>
      <c r="C1885" s="136"/>
      <c r="D1885" s="137"/>
      <c r="E1885" s="138"/>
      <c r="F1885" s="139"/>
      <c r="G1885" s="140"/>
      <c r="H1885" s="141"/>
      <c r="I1885" s="118"/>
      <c r="J1885" s="150" t="str">
        <f t="shared" si="261"/>
        <v/>
      </c>
      <c r="K1885" s="24"/>
      <c r="M1885" s="11" t="b">
        <f t="shared" si="262"/>
        <v>0</v>
      </c>
      <c r="N1885" s="9" t="str">
        <f t="shared" si="263"/>
        <v/>
      </c>
      <c r="O1885" s="9" t="str">
        <f t="shared" si="264"/>
        <v/>
      </c>
      <c r="P1885" s="9" t="str">
        <f t="shared" si="265"/>
        <v/>
      </c>
      <c r="R1885" s="9">
        <v>1877</v>
      </c>
      <c r="T1885" s="9" t="str">
        <f t="shared" si="266"/>
        <v/>
      </c>
      <c r="V1885" s="9" t="str">
        <f t="shared" si="267"/>
        <v/>
      </c>
      <c r="X1885" s="9" t="str">
        <f>IF(COUNTIF('Required Materials'!$BE$4:$CH$43, $B1885)&gt;0, $B1885, "")</f>
        <v/>
      </c>
      <c r="Y1885" s="9" t="str">
        <f t="shared" si="268"/>
        <v/>
      </c>
      <c r="Z1885" s="9" t="str">
        <f t="shared" si="269"/>
        <v/>
      </c>
    </row>
    <row r="1886" spans="1:26" x14ac:dyDescent="0.25">
      <c r="A1886" s="24"/>
      <c r="B1886" s="135"/>
      <c r="C1886" s="136"/>
      <c r="D1886" s="137"/>
      <c r="E1886" s="138"/>
      <c r="F1886" s="139"/>
      <c r="G1886" s="140"/>
      <c r="H1886" s="141"/>
      <c r="I1886" s="118"/>
      <c r="J1886" s="150" t="str">
        <f t="shared" si="261"/>
        <v/>
      </c>
      <c r="K1886" s="24"/>
      <c r="M1886" s="11" t="b">
        <f t="shared" si="262"/>
        <v>0</v>
      </c>
      <c r="N1886" s="9" t="str">
        <f t="shared" si="263"/>
        <v/>
      </c>
      <c r="O1886" s="9" t="str">
        <f t="shared" si="264"/>
        <v/>
      </c>
      <c r="P1886" s="9" t="str">
        <f t="shared" si="265"/>
        <v/>
      </c>
      <c r="R1886" s="9">
        <v>1878</v>
      </c>
      <c r="T1886" s="9" t="str">
        <f t="shared" si="266"/>
        <v/>
      </c>
      <c r="V1886" s="9" t="str">
        <f t="shared" si="267"/>
        <v/>
      </c>
      <c r="X1886" s="9" t="str">
        <f>IF(COUNTIF('Required Materials'!$BE$4:$CH$43, $B1886)&gt;0, $B1886, "")</f>
        <v/>
      </c>
      <c r="Y1886" s="9" t="str">
        <f t="shared" si="268"/>
        <v/>
      </c>
      <c r="Z1886" s="9" t="str">
        <f t="shared" si="269"/>
        <v/>
      </c>
    </row>
    <row r="1887" spans="1:26" x14ac:dyDescent="0.25">
      <c r="A1887" s="24"/>
      <c r="B1887" s="135"/>
      <c r="C1887" s="136"/>
      <c r="D1887" s="137"/>
      <c r="E1887" s="138"/>
      <c r="F1887" s="139"/>
      <c r="G1887" s="140"/>
      <c r="H1887" s="141"/>
      <c r="I1887" s="118"/>
      <c r="J1887" s="150" t="str">
        <f t="shared" si="261"/>
        <v/>
      </c>
      <c r="K1887" s="24"/>
      <c r="M1887" s="11" t="b">
        <f t="shared" si="262"/>
        <v>0</v>
      </c>
      <c r="N1887" s="9" t="str">
        <f t="shared" si="263"/>
        <v/>
      </c>
      <c r="O1887" s="9" t="str">
        <f t="shared" si="264"/>
        <v/>
      </c>
      <c r="P1887" s="9" t="str">
        <f t="shared" si="265"/>
        <v/>
      </c>
      <c r="R1887" s="9">
        <v>1879</v>
      </c>
      <c r="T1887" s="9" t="str">
        <f t="shared" si="266"/>
        <v/>
      </c>
      <c r="V1887" s="9" t="str">
        <f t="shared" si="267"/>
        <v/>
      </c>
      <c r="X1887" s="9" t="str">
        <f>IF(COUNTIF('Required Materials'!$BE$4:$CH$43, $B1887)&gt;0, $B1887, "")</f>
        <v/>
      </c>
      <c r="Y1887" s="9" t="str">
        <f t="shared" si="268"/>
        <v/>
      </c>
      <c r="Z1887" s="9" t="str">
        <f t="shared" si="269"/>
        <v/>
      </c>
    </row>
    <row r="1888" spans="1:26" x14ac:dyDescent="0.25">
      <c r="A1888" s="24"/>
      <c r="B1888" s="135"/>
      <c r="C1888" s="136"/>
      <c r="D1888" s="137"/>
      <c r="E1888" s="138"/>
      <c r="F1888" s="139"/>
      <c r="G1888" s="140"/>
      <c r="H1888" s="141"/>
      <c r="I1888" s="118"/>
      <c r="J1888" s="150" t="str">
        <f t="shared" si="261"/>
        <v/>
      </c>
      <c r="K1888" s="24"/>
      <c r="M1888" s="11" t="b">
        <f t="shared" si="262"/>
        <v>0</v>
      </c>
      <c r="N1888" s="9" t="str">
        <f t="shared" si="263"/>
        <v/>
      </c>
      <c r="O1888" s="9" t="str">
        <f t="shared" si="264"/>
        <v/>
      </c>
      <c r="P1888" s="9" t="str">
        <f t="shared" si="265"/>
        <v/>
      </c>
      <c r="R1888" s="9">
        <v>1880</v>
      </c>
      <c r="T1888" s="9" t="str">
        <f t="shared" si="266"/>
        <v/>
      </c>
      <c r="V1888" s="9" t="str">
        <f t="shared" si="267"/>
        <v/>
      </c>
      <c r="X1888" s="9" t="str">
        <f>IF(COUNTIF('Required Materials'!$BE$4:$CH$43, $B1888)&gt;0, $B1888, "")</f>
        <v/>
      </c>
      <c r="Y1888" s="9" t="str">
        <f t="shared" si="268"/>
        <v/>
      </c>
      <c r="Z1888" s="9" t="str">
        <f t="shared" si="269"/>
        <v/>
      </c>
    </row>
    <row r="1889" spans="1:26" x14ac:dyDescent="0.25">
      <c r="A1889" s="24"/>
      <c r="B1889" s="135"/>
      <c r="C1889" s="136"/>
      <c r="D1889" s="137"/>
      <c r="E1889" s="138"/>
      <c r="F1889" s="139"/>
      <c r="G1889" s="140"/>
      <c r="H1889" s="141"/>
      <c r="I1889" s="118"/>
      <c r="J1889" s="150" t="str">
        <f t="shared" si="261"/>
        <v/>
      </c>
      <c r="K1889" s="24"/>
      <c r="M1889" s="11" t="b">
        <f t="shared" si="262"/>
        <v>0</v>
      </c>
      <c r="N1889" s="9" t="str">
        <f t="shared" si="263"/>
        <v/>
      </c>
      <c r="O1889" s="9" t="str">
        <f t="shared" si="264"/>
        <v/>
      </c>
      <c r="P1889" s="9" t="str">
        <f t="shared" si="265"/>
        <v/>
      </c>
      <c r="R1889" s="9">
        <v>1881</v>
      </c>
      <c r="T1889" s="9" t="str">
        <f t="shared" si="266"/>
        <v/>
      </c>
      <c r="V1889" s="9" t="str">
        <f t="shared" si="267"/>
        <v/>
      </c>
      <c r="X1889" s="9" t="str">
        <f>IF(COUNTIF('Required Materials'!$BE$4:$CH$43, $B1889)&gt;0, $B1889, "")</f>
        <v/>
      </c>
      <c r="Y1889" s="9" t="str">
        <f t="shared" si="268"/>
        <v/>
      </c>
      <c r="Z1889" s="9" t="str">
        <f t="shared" si="269"/>
        <v/>
      </c>
    </row>
    <row r="1890" spans="1:26" x14ac:dyDescent="0.25">
      <c r="A1890" s="24"/>
      <c r="B1890" s="135"/>
      <c r="C1890" s="136"/>
      <c r="D1890" s="137"/>
      <c r="E1890" s="138"/>
      <c r="F1890" s="139"/>
      <c r="G1890" s="140"/>
      <c r="H1890" s="141"/>
      <c r="I1890" s="118"/>
      <c r="J1890" s="150" t="str">
        <f t="shared" si="261"/>
        <v/>
      </c>
      <c r="K1890" s="24"/>
      <c r="M1890" s="11" t="b">
        <f t="shared" si="262"/>
        <v>0</v>
      </c>
      <c r="N1890" s="9" t="str">
        <f t="shared" si="263"/>
        <v/>
      </c>
      <c r="O1890" s="9" t="str">
        <f t="shared" si="264"/>
        <v/>
      </c>
      <c r="P1890" s="9" t="str">
        <f t="shared" si="265"/>
        <v/>
      </c>
      <c r="R1890" s="9">
        <v>1882</v>
      </c>
      <c r="T1890" s="9" t="str">
        <f t="shared" si="266"/>
        <v/>
      </c>
      <c r="V1890" s="9" t="str">
        <f t="shared" si="267"/>
        <v/>
      </c>
      <c r="X1890" s="9" t="str">
        <f>IF(COUNTIF('Required Materials'!$BE$4:$CH$43, $B1890)&gt;0, $B1890, "")</f>
        <v/>
      </c>
      <c r="Y1890" s="9" t="str">
        <f t="shared" si="268"/>
        <v/>
      </c>
      <c r="Z1890" s="9" t="str">
        <f t="shared" si="269"/>
        <v/>
      </c>
    </row>
    <row r="1891" spans="1:26" x14ac:dyDescent="0.25">
      <c r="A1891" s="24"/>
      <c r="B1891" s="135"/>
      <c r="C1891" s="136"/>
      <c r="D1891" s="137"/>
      <c r="E1891" s="138"/>
      <c r="F1891" s="139"/>
      <c r="G1891" s="140"/>
      <c r="H1891" s="141"/>
      <c r="I1891" s="118"/>
      <c r="J1891" s="150" t="str">
        <f t="shared" si="261"/>
        <v/>
      </c>
      <c r="K1891" s="24"/>
      <c r="M1891" s="11" t="b">
        <f t="shared" si="262"/>
        <v>0</v>
      </c>
      <c r="N1891" s="9" t="str">
        <f t="shared" si="263"/>
        <v/>
      </c>
      <c r="O1891" s="9" t="str">
        <f t="shared" si="264"/>
        <v/>
      </c>
      <c r="P1891" s="9" t="str">
        <f t="shared" si="265"/>
        <v/>
      </c>
      <c r="R1891" s="9">
        <v>1883</v>
      </c>
      <c r="T1891" s="9" t="str">
        <f t="shared" si="266"/>
        <v/>
      </c>
      <c r="V1891" s="9" t="str">
        <f t="shared" si="267"/>
        <v/>
      </c>
      <c r="X1891" s="9" t="str">
        <f>IF(COUNTIF('Required Materials'!$BE$4:$CH$43, $B1891)&gt;0, $B1891, "")</f>
        <v/>
      </c>
      <c r="Y1891" s="9" t="str">
        <f t="shared" si="268"/>
        <v/>
      </c>
      <c r="Z1891" s="9" t="str">
        <f t="shared" si="269"/>
        <v/>
      </c>
    </row>
    <row r="1892" spans="1:26" x14ac:dyDescent="0.25">
      <c r="A1892" s="24"/>
      <c r="B1892" s="135"/>
      <c r="C1892" s="136"/>
      <c r="D1892" s="137"/>
      <c r="E1892" s="138"/>
      <c r="F1892" s="139"/>
      <c r="G1892" s="140"/>
      <c r="H1892" s="141"/>
      <c r="I1892" s="118"/>
      <c r="J1892" s="150" t="str">
        <f t="shared" si="261"/>
        <v/>
      </c>
      <c r="K1892" s="24"/>
      <c r="M1892" s="11" t="b">
        <f t="shared" si="262"/>
        <v>0</v>
      </c>
      <c r="N1892" s="9" t="str">
        <f t="shared" si="263"/>
        <v/>
      </c>
      <c r="O1892" s="9" t="str">
        <f t="shared" si="264"/>
        <v/>
      </c>
      <c r="P1892" s="9" t="str">
        <f t="shared" si="265"/>
        <v/>
      </c>
      <c r="R1892" s="9">
        <v>1884</v>
      </c>
      <c r="T1892" s="9" t="str">
        <f t="shared" si="266"/>
        <v/>
      </c>
      <c r="V1892" s="9" t="str">
        <f t="shared" si="267"/>
        <v/>
      </c>
      <c r="X1892" s="9" t="str">
        <f>IF(COUNTIF('Required Materials'!$BE$4:$CH$43, $B1892)&gt;0, $B1892, "")</f>
        <v/>
      </c>
      <c r="Y1892" s="9" t="str">
        <f t="shared" si="268"/>
        <v/>
      </c>
      <c r="Z1892" s="9" t="str">
        <f t="shared" si="269"/>
        <v/>
      </c>
    </row>
    <row r="1893" spans="1:26" x14ac:dyDescent="0.25">
      <c r="A1893" s="24"/>
      <c r="B1893" s="135"/>
      <c r="C1893" s="136"/>
      <c r="D1893" s="137"/>
      <c r="E1893" s="138"/>
      <c r="F1893" s="139"/>
      <c r="G1893" s="140"/>
      <c r="H1893" s="141"/>
      <c r="I1893" s="118"/>
      <c r="J1893" s="150" t="str">
        <f t="shared" si="261"/>
        <v/>
      </c>
      <c r="K1893" s="24"/>
      <c r="M1893" s="11" t="b">
        <f t="shared" si="262"/>
        <v>0</v>
      </c>
      <c r="N1893" s="9" t="str">
        <f t="shared" si="263"/>
        <v/>
      </c>
      <c r="O1893" s="9" t="str">
        <f t="shared" si="264"/>
        <v/>
      </c>
      <c r="P1893" s="9" t="str">
        <f t="shared" si="265"/>
        <v/>
      </c>
      <c r="R1893" s="9">
        <v>1885</v>
      </c>
      <c r="T1893" s="9" t="str">
        <f t="shared" si="266"/>
        <v/>
      </c>
      <c r="V1893" s="9" t="str">
        <f t="shared" si="267"/>
        <v/>
      </c>
      <c r="X1893" s="9" t="str">
        <f>IF(COUNTIF('Required Materials'!$BE$4:$CH$43, $B1893)&gt;0, $B1893, "")</f>
        <v/>
      </c>
      <c r="Y1893" s="9" t="str">
        <f t="shared" si="268"/>
        <v/>
      </c>
      <c r="Z1893" s="9" t="str">
        <f t="shared" si="269"/>
        <v/>
      </c>
    </row>
    <row r="1894" spans="1:26" x14ac:dyDescent="0.25">
      <c r="A1894" s="24"/>
      <c r="B1894" s="135"/>
      <c r="C1894" s="136"/>
      <c r="D1894" s="137"/>
      <c r="E1894" s="138"/>
      <c r="F1894" s="139"/>
      <c r="G1894" s="140"/>
      <c r="H1894" s="141"/>
      <c r="I1894" s="118"/>
      <c r="J1894" s="150" t="str">
        <f t="shared" si="261"/>
        <v/>
      </c>
      <c r="K1894" s="24"/>
      <c r="M1894" s="11" t="b">
        <f t="shared" si="262"/>
        <v>0</v>
      </c>
      <c r="N1894" s="9" t="str">
        <f t="shared" si="263"/>
        <v/>
      </c>
      <c r="O1894" s="9" t="str">
        <f t="shared" si="264"/>
        <v/>
      </c>
      <c r="P1894" s="9" t="str">
        <f t="shared" si="265"/>
        <v/>
      </c>
      <c r="R1894" s="9">
        <v>1886</v>
      </c>
      <c r="T1894" s="9" t="str">
        <f t="shared" si="266"/>
        <v/>
      </c>
      <c r="V1894" s="9" t="str">
        <f t="shared" si="267"/>
        <v/>
      </c>
      <c r="X1894" s="9" t="str">
        <f>IF(COUNTIF('Required Materials'!$BE$4:$CH$43, $B1894)&gt;0, $B1894, "")</f>
        <v/>
      </c>
      <c r="Y1894" s="9" t="str">
        <f t="shared" si="268"/>
        <v/>
      </c>
      <c r="Z1894" s="9" t="str">
        <f t="shared" si="269"/>
        <v/>
      </c>
    </row>
    <row r="1895" spans="1:26" x14ac:dyDescent="0.25">
      <c r="A1895" s="24"/>
      <c r="B1895" s="135"/>
      <c r="C1895" s="136"/>
      <c r="D1895" s="137"/>
      <c r="E1895" s="138"/>
      <c r="F1895" s="139"/>
      <c r="G1895" s="140"/>
      <c r="H1895" s="141"/>
      <c r="I1895" s="118"/>
      <c r="J1895" s="150" t="str">
        <f t="shared" si="261"/>
        <v/>
      </c>
      <c r="K1895" s="24"/>
      <c r="M1895" s="11" t="b">
        <f t="shared" si="262"/>
        <v>0</v>
      </c>
      <c r="N1895" s="9" t="str">
        <f t="shared" si="263"/>
        <v/>
      </c>
      <c r="O1895" s="9" t="str">
        <f t="shared" si="264"/>
        <v/>
      </c>
      <c r="P1895" s="9" t="str">
        <f t="shared" si="265"/>
        <v/>
      </c>
      <c r="R1895" s="9">
        <v>1887</v>
      </c>
      <c r="T1895" s="9" t="str">
        <f t="shared" si="266"/>
        <v/>
      </c>
      <c r="V1895" s="9" t="str">
        <f t="shared" si="267"/>
        <v/>
      </c>
      <c r="X1895" s="9" t="str">
        <f>IF(COUNTIF('Required Materials'!$BE$4:$CH$43, $B1895)&gt;0, $B1895, "")</f>
        <v/>
      </c>
      <c r="Y1895" s="9" t="str">
        <f t="shared" si="268"/>
        <v/>
      </c>
      <c r="Z1895" s="9" t="str">
        <f t="shared" si="269"/>
        <v/>
      </c>
    </row>
    <row r="1896" spans="1:26" x14ac:dyDescent="0.25">
      <c r="A1896" s="24"/>
      <c r="B1896" s="135"/>
      <c r="C1896" s="136"/>
      <c r="D1896" s="137"/>
      <c r="E1896" s="138"/>
      <c r="F1896" s="139"/>
      <c r="G1896" s="140"/>
      <c r="H1896" s="141"/>
      <c r="I1896" s="118"/>
      <c r="J1896" s="150" t="str">
        <f t="shared" si="261"/>
        <v/>
      </c>
      <c r="K1896" s="24"/>
      <c r="M1896" s="11" t="b">
        <f t="shared" si="262"/>
        <v>0</v>
      </c>
      <c r="N1896" s="9" t="str">
        <f t="shared" si="263"/>
        <v/>
      </c>
      <c r="O1896" s="9" t="str">
        <f t="shared" si="264"/>
        <v/>
      </c>
      <c r="P1896" s="9" t="str">
        <f t="shared" si="265"/>
        <v/>
      </c>
      <c r="R1896" s="9">
        <v>1888</v>
      </c>
      <c r="T1896" s="9" t="str">
        <f t="shared" si="266"/>
        <v/>
      </c>
      <c r="V1896" s="9" t="str">
        <f t="shared" si="267"/>
        <v/>
      </c>
      <c r="X1896" s="9" t="str">
        <f>IF(COUNTIF('Required Materials'!$BE$4:$CH$43, $B1896)&gt;0, $B1896, "")</f>
        <v/>
      </c>
      <c r="Y1896" s="9" t="str">
        <f t="shared" si="268"/>
        <v/>
      </c>
      <c r="Z1896" s="9" t="str">
        <f t="shared" si="269"/>
        <v/>
      </c>
    </row>
    <row r="1897" spans="1:26" x14ac:dyDescent="0.25">
      <c r="A1897" s="24"/>
      <c r="B1897" s="135"/>
      <c r="C1897" s="136"/>
      <c r="D1897" s="137"/>
      <c r="E1897" s="138"/>
      <c r="F1897" s="139"/>
      <c r="G1897" s="140"/>
      <c r="H1897" s="141"/>
      <c r="I1897" s="118"/>
      <c r="J1897" s="150" t="str">
        <f t="shared" si="261"/>
        <v/>
      </c>
      <c r="K1897" s="24"/>
      <c r="M1897" s="11" t="b">
        <f t="shared" si="262"/>
        <v>0</v>
      </c>
      <c r="N1897" s="9" t="str">
        <f t="shared" si="263"/>
        <v/>
      </c>
      <c r="O1897" s="9" t="str">
        <f t="shared" si="264"/>
        <v/>
      </c>
      <c r="P1897" s="9" t="str">
        <f t="shared" si="265"/>
        <v/>
      </c>
      <c r="R1897" s="9">
        <v>1889</v>
      </c>
      <c r="T1897" s="9" t="str">
        <f t="shared" si="266"/>
        <v/>
      </c>
      <c r="V1897" s="9" t="str">
        <f t="shared" si="267"/>
        <v/>
      </c>
      <c r="X1897" s="9" t="str">
        <f>IF(COUNTIF('Required Materials'!$BE$4:$CH$43, $B1897)&gt;0, $B1897, "")</f>
        <v/>
      </c>
      <c r="Y1897" s="9" t="str">
        <f t="shared" si="268"/>
        <v/>
      </c>
      <c r="Z1897" s="9" t="str">
        <f t="shared" si="269"/>
        <v/>
      </c>
    </row>
    <row r="1898" spans="1:26" x14ac:dyDescent="0.25">
      <c r="A1898" s="24"/>
      <c r="B1898" s="135"/>
      <c r="C1898" s="136"/>
      <c r="D1898" s="137"/>
      <c r="E1898" s="138"/>
      <c r="F1898" s="139"/>
      <c r="G1898" s="140"/>
      <c r="H1898" s="141"/>
      <c r="I1898" s="118"/>
      <c r="J1898" s="150" t="str">
        <f t="shared" si="261"/>
        <v/>
      </c>
      <c r="K1898" s="24"/>
      <c r="M1898" s="11" t="b">
        <f t="shared" si="262"/>
        <v>0</v>
      </c>
      <c r="N1898" s="9" t="str">
        <f t="shared" si="263"/>
        <v/>
      </c>
      <c r="O1898" s="9" t="str">
        <f t="shared" si="264"/>
        <v/>
      </c>
      <c r="P1898" s="9" t="str">
        <f t="shared" si="265"/>
        <v/>
      </c>
      <c r="R1898" s="9">
        <v>1890</v>
      </c>
      <c r="T1898" s="9" t="str">
        <f t="shared" si="266"/>
        <v/>
      </c>
      <c r="V1898" s="9" t="str">
        <f t="shared" si="267"/>
        <v/>
      </c>
      <c r="X1898" s="9" t="str">
        <f>IF(COUNTIF('Required Materials'!$BE$4:$CH$43, $B1898)&gt;0, $B1898, "")</f>
        <v/>
      </c>
      <c r="Y1898" s="9" t="str">
        <f t="shared" si="268"/>
        <v/>
      </c>
      <c r="Z1898" s="9" t="str">
        <f t="shared" si="269"/>
        <v/>
      </c>
    </row>
    <row r="1899" spans="1:26" x14ac:dyDescent="0.25">
      <c r="A1899" s="24"/>
      <c r="B1899" s="135"/>
      <c r="C1899" s="136"/>
      <c r="D1899" s="137"/>
      <c r="E1899" s="138"/>
      <c r="F1899" s="139"/>
      <c r="G1899" s="140"/>
      <c r="H1899" s="141"/>
      <c r="I1899" s="118"/>
      <c r="J1899" s="150" t="str">
        <f t="shared" si="261"/>
        <v/>
      </c>
      <c r="K1899" s="24"/>
      <c r="M1899" s="11" t="b">
        <f t="shared" si="262"/>
        <v>0</v>
      </c>
      <c r="N1899" s="9" t="str">
        <f t="shared" si="263"/>
        <v/>
      </c>
      <c r="O1899" s="9" t="str">
        <f t="shared" si="264"/>
        <v/>
      </c>
      <c r="P1899" s="9" t="str">
        <f t="shared" si="265"/>
        <v/>
      </c>
      <c r="R1899" s="9">
        <v>1891</v>
      </c>
      <c r="T1899" s="9" t="str">
        <f t="shared" si="266"/>
        <v/>
      </c>
      <c r="V1899" s="9" t="str">
        <f t="shared" si="267"/>
        <v/>
      </c>
      <c r="X1899" s="9" t="str">
        <f>IF(COUNTIF('Required Materials'!$BE$4:$CH$43, $B1899)&gt;0, $B1899, "")</f>
        <v/>
      </c>
      <c r="Y1899" s="9" t="str">
        <f t="shared" si="268"/>
        <v/>
      </c>
      <c r="Z1899" s="9" t="str">
        <f t="shared" si="269"/>
        <v/>
      </c>
    </row>
    <row r="1900" spans="1:26" x14ac:dyDescent="0.25">
      <c r="A1900" s="24"/>
      <c r="B1900" s="135"/>
      <c r="C1900" s="136"/>
      <c r="D1900" s="137"/>
      <c r="E1900" s="138"/>
      <c r="F1900" s="139"/>
      <c r="G1900" s="140"/>
      <c r="H1900" s="141"/>
      <c r="I1900" s="118"/>
      <c r="J1900" s="150" t="str">
        <f t="shared" si="261"/>
        <v/>
      </c>
      <c r="K1900" s="24"/>
      <c r="M1900" s="11" t="b">
        <f t="shared" si="262"/>
        <v>0</v>
      </c>
      <c r="N1900" s="9" t="str">
        <f t="shared" si="263"/>
        <v/>
      </c>
      <c r="O1900" s="9" t="str">
        <f t="shared" si="264"/>
        <v/>
      </c>
      <c r="P1900" s="9" t="str">
        <f t="shared" si="265"/>
        <v/>
      </c>
      <c r="R1900" s="9">
        <v>1892</v>
      </c>
      <c r="T1900" s="9" t="str">
        <f t="shared" si="266"/>
        <v/>
      </c>
      <c r="V1900" s="9" t="str">
        <f t="shared" si="267"/>
        <v/>
      </c>
      <c r="X1900" s="9" t="str">
        <f>IF(COUNTIF('Required Materials'!$BE$4:$CH$43, $B1900)&gt;0, $B1900, "")</f>
        <v/>
      </c>
      <c r="Y1900" s="9" t="str">
        <f t="shared" si="268"/>
        <v/>
      </c>
      <c r="Z1900" s="9" t="str">
        <f t="shared" si="269"/>
        <v/>
      </c>
    </row>
    <row r="1901" spans="1:26" x14ac:dyDescent="0.25">
      <c r="A1901" s="24"/>
      <c r="B1901" s="135"/>
      <c r="C1901" s="136"/>
      <c r="D1901" s="137"/>
      <c r="E1901" s="138"/>
      <c r="F1901" s="139"/>
      <c r="G1901" s="140"/>
      <c r="H1901" s="141"/>
      <c r="I1901" s="118"/>
      <c r="J1901" s="150" t="str">
        <f t="shared" si="261"/>
        <v/>
      </c>
      <c r="K1901" s="24"/>
      <c r="M1901" s="11" t="b">
        <f t="shared" si="262"/>
        <v>0</v>
      </c>
      <c r="N1901" s="9" t="str">
        <f t="shared" si="263"/>
        <v/>
      </c>
      <c r="O1901" s="9" t="str">
        <f t="shared" si="264"/>
        <v/>
      </c>
      <c r="P1901" s="9" t="str">
        <f t="shared" si="265"/>
        <v/>
      </c>
      <c r="R1901" s="9">
        <v>1893</v>
      </c>
      <c r="T1901" s="9" t="str">
        <f t="shared" si="266"/>
        <v/>
      </c>
      <c r="V1901" s="9" t="str">
        <f t="shared" si="267"/>
        <v/>
      </c>
      <c r="X1901" s="9" t="str">
        <f>IF(COUNTIF('Required Materials'!$BE$4:$CH$43, $B1901)&gt;0, $B1901, "")</f>
        <v/>
      </c>
      <c r="Y1901" s="9" t="str">
        <f t="shared" si="268"/>
        <v/>
      </c>
      <c r="Z1901" s="9" t="str">
        <f t="shared" si="269"/>
        <v/>
      </c>
    </row>
    <row r="1902" spans="1:26" x14ac:dyDescent="0.25">
      <c r="A1902" s="24"/>
      <c r="B1902" s="135"/>
      <c r="C1902" s="136"/>
      <c r="D1902" s="137"/>
      <c r="E1902" s="138"/>
      <c r="F1902" s="139"/>
      <c r="G1902" s="140"/>
      <c r="H1902" s="141"/>
      <c r="I1902" s="118"/>
      <c r="J1902" s="150" t="str">
        <f t="shared" si="261"/>
        <v/>
      </c>
      <c r="K1902" s="24"/>
      <c r="M1902" s="11" t="b">
        <f t="shared" si="262"/>
        <v>0</v>
      </c>
      <c r="N1902" s="9" t="str">
        <f t="shared" si="263"/>
        <v/>
      </c>
      <c r="O1902" s="9" t="str">
        <f t="shared" si="264"/>
        <v/>
      </c>
      <c r="P1902" s="9" t="str">
        <f t="shared" si="265"/>
        <v/>
      </c>
      <c r="R1902" s="9">
        <v>1894</v>
      </c>
      <c r="T1902" s="9" t="str">
        <f t="shared" si="266"/>
        <v/>
      </c>
      <c r="V1902" s="9" t="str">
        <f t="shared" si="267"/>
        <v/>
      </c>
      <c r="X1902" s="9" t="str">
        <f>IF(COUNTIF('Required Materials'!$BE$4:$CH$43, $B1902)&gt;0, $B1902, "")</f>
        <v/>
      </c>
      <c r="Y1902" s="9" t="str">
        <f t="shared" si="268"/>
        <v/>
      </c>
      <c r="Z1902" s="9" t="str">
        <f t="shared" si="269"/>
        <v/>
      </c>
    </row>
    <row r="1903" spans="1:26" x14ac:dyDescent="0.25">
      <c r="A1903" s="24"/>
      <c r="B1903" s="135"/>
      <c r="C1903" s="136"/>
      <c r="D1903" s="137"/>
      <c r="E1903" s="138"/>
      <c r="F1903" s="139"/>
      <c r="G1903" s="140"/>
      <c r="H1903" s="141"/>
      <c r="I1903" s="118"/>
      <c r="J1903" s="150" t="str">
        <f t="shared" si="261"/>
        <v/>
      </c>
      <c r="K1903" s="24"/>
      <c r="M1903" s="11" t="b">
        <f t="shared" si="262"/>
        <v>0</v>
      </c>
      <c r="N1903" s="9" t="str">
        <f t="shared" si="263"/>
        <v/>
      </c>
      <c r="O1903" s="9" t="str">
        <f t="shared" si="264"/>
        <v/>
      </c>
      <c r="P1903" s="9" t="str">
        <f t="shared" si="265"/>
        <v/>
      </c>
      <c r="R1903" s="9">
        <v>1895</v>
      </c>
      <c r="T1903" s="9" t="str">
        <f t="shared" si="266"/>
        <v/>
      </c>
      <c r="V1903" s="9" t="str">
        <f t="shared" si="267"/>
        <v/>
      </c>
      <c r="X1903" s="9" t="str">
        <f>IF(COUNTIF('Required Materials'!$BE$4:$CH$43, $B1903)&gt;0, $B1903, "")</f>
        <v/>
      </c>
      <c r="Y1903" s="9" t="str">
        <f t="shared" si="268"/>
        <v/>
      </c>
      <c r="Z1903" s="9" t="str">
        <f t="shared" si="269"/>
        <v/>
      </c>
    </row>
    <row r="1904" spans="1:26" x14ac:dyDescent="0.25">
      <c r="A1904" s="24"/>
      <c r="B1904" s="135"/>
      <c r="C1904" s="136"/>
      <c r="D1904" s="137"/>
      <c r="E1904" s="138"/>
      <c r="F1904" s="139"/>
      <c r="G1904" s="140"/>
      <c r="H1904" s="141"/>
      <c r="I1904" s="118"/>
      <c r="J1904" s="150" t="str">
        <f t="shared" si="261"/>
        <v/>
      </c>
      <c r="K1904" s="24"/>
      <c r="M1904" s="11" t="b">
        <f t="shared" si="262"/>
        <v>0</v>
      </c>
      <c r="N1904" s="9" t="str">
        <f t="shared" si="263"/>
        <v/>
      </c>
      <c r="O1904" s="9" t="str">
        <f t="shared" si="264"/>
        <v/>
      </c>
      <c r="P1904" s="9" t="str">
        <f t="shared" si="265"/>
        <v/>
      </c>
      <c r="R1904" s="9">
        <v>1896</v>
      </c>
      <c r="T1904" s="9" t="str">
        <f t="shared" si="266"/>
        <v/>
      </c>
      <c r="V1904" s="9" t="str">
        <f t="shared" si="267"/>
        <v/>
      </c>
      <c r="X1904" s="9" t="str">
        <f>IF(COUNTIF('Required Materials'!$BE$4:$CH$43, $B1904)&gt;0, $B1904, "")</f>
        <v/>
      </c>
      <c r="Y1904" s="9" t="str">
        <f t="shared" si="268"/>
        <v/>
      </c>
      <c r="Z1904" s="9" t="str">
        <f t="shared" si="269"/>
        <v/>
      </c>
    </row>
    <row r="1905" spans="1:26" x14ac:dyDescent="0.25">
      <c r="A1905" s="24"/>
      <c r="B1905" s="135"/>
      <c r="C1905" s="136"/>
      <c r="D1905" s="137"/>
      <c r="E1905" s="138"/>
      <c r="F1905" s="139"/>
      <c r="G1905" s="140"/>
      <c r="H1905" s="141"/>
      <c r="I1905" s="118"/>
      <c r="J1905" s="150" t="str">
        <f t="shared" si="261"/>
        <v/>
      </c>
      <c r="K1905" s="24"/>
      <c r="M1905" s="11" t="b">
        <f t="shared" si="262"/>
        <v>0</v>
      </c>
      <c r="N1905" s="9" t="str">
        <f t="shared" si="263"/>
        <v/>
      </c>
      <c r="O1905" s="9" t="str">
        <f t="shared" si="264"/>
        <v/>
      </c>
      <c r="P1905" s="9" t="str">
        <f t="shared" si="265"/>
        <v/>
      </c>
      <c r="R1905" s="9">
        <v>1897</v>
      </c>
      <c r="T1905" s="9" t="str">
        <f t="shared" si="266"/>
        <v/>
      </c>
      <c r="V1905" s="9" t="str">
        <f t="shared" si="267"/>
        <v/>
      </c>
      <c r="X1905" s="9" t="str">
        <f>IF(COUNTIF('Required Materials'!$BE$4:$CH$43, $B1905)&gt;0, $B1905, "")</f>
        <v/>
      </c>
      <c r="Y1905" s="9" t="str">
        <f t="shared" si="268"/>
        <v/>
      </c>
      <c r="Z1905" s="9" t="str">
        <f t="shared" si="269"/>
        <v/>
      </c>
    </row>
    <row r="1906" spans="1:26" x14ac:dyDescent="0.25">
      <c r="A1906" s="24"/>
      <c r="B1906" s="135"/>
      <c r="C1906" s="136"/>
      <c r="D1906" s="137"/>
      <c r="E1906" s="138"/>
      <c r="F1906" s="139"/>
      <c r="G1906" s="140"/>
      <c r="H1906" s="141"/>
      <c r="I1906" s="118"/>
      <c r="J1906" s="150" t="str">
        <f t="shared" si="261"/>
        <v/>
      </c>
      <c r="K1906" s="24"/>
      <c r="M1906" s="11" t="b">
        <f t="shared" si="262"/>
        <v>0</v>
      </c>
      <c r="N1906" s="9" t="str">
        <f t="shared" si="263"/>
        <v/>
      </c>
      <c r="O1906" s="9" t="str">
        <f t="shared" si="264"/>
        <v/>
      </c>
      <c r="P1906" s="9" t="str">
        <f t="shared" si="265"/>
        <v/>
      </c>
      <c r="R1906" s="9">
        <v>1898</v>
      </c>
      <c r="T1906" s="9" t="str">
        <f t="shared" si="266"/>
        <v/>
      </c>
      <c r="V1906" s="9" t="str">
        <f t="shared" si="267"/>
        <v/>
      </c>
      <c r="X1906" s="9" t="str">
        <f>IF(COUNTIF('Required Materials'!$BE$4:$CH$43, $B1906)&gt;0, $B1906, "")</f>
        <v/>
      </c>
      <c r="Y1906" s="9" t="str">
        <f t="shared" si="268"/>
        <v/>
      </c>
      <c r="Z1906" s="9" t="str">
        <f t="shared" si="269"/>
        <v/>
      </c>
    </row>
    <row r="1907" spans="1:26" x14ac:dyDescent="0.25">
      <c r="A1907" s="24"/>
      <c r="B1907" s="135"/>
      <c r="C1907" s="136"/>
      <c r="D1907" s="137"/>
      <c r="E1907" s="138"/>
      <c r="F1907" s="139"/>
      <c r="G1907" s="140"/>
      <c r="H1907" s="141"/>
      <c r="I1907" s="118"/>
      <c r="J1907" s="150" t="str">
        <f t="shared" si="261"/>
        <v/>
      </c>
      <c r="K1907" s="24"/>
      <c r="M1907" s="11" t="b">
        <f t="shared" si="262"/>
        <v>0</v>
      </c>
      <c r="N1907" s="9" t="str">
        <f t="shared" si="263"/>
        <v/>
      </c>
      <c r="O1907" s="9" t="str">
        <f t="shared" si="264"/>
        <v/>
      </c>
      <c r="P1907" s="9" t="str">
        <f t="shared" si="265"/>
        <v/>
      </c>
      <c r="R1907" s="9">
        <v>1899</v>
      </c>
      <c r="T1907" s="9" t="str">
        <f t="shared" si="266"/>
        <v/>
      </c>
      <c r="V1907" s="9" t="str">
        <f t="shared" si="267"/>
        <v/>
      </c>
      <c r="X1907" s="9" t="str">
        <f>IF(COUNTIF('Required Materials'!$BE$4:$CH$43, $B1907)&gt;0, $B1907, "")</f>
        <v/>
      </c>
      <c r="Y1907" s="9" t="str">
        <f t="shared" si="268"/>
        <v/>
      </c>
      <c r="Z1907" s="9" t="str">
        <f t="shared" si="269"/>
        <v/>
      </c>
    </row>
    <row r="1908" spans="1:26" x14ac:dyDescent="0.25">
      <c r="A1908" s="24"/>
      <c r="B1908" s="135"/>
      <c r="C1908" s="136"/>
      <c r="D1908" s="137"/>
      <c r="E1908" s="138"/>
      <c r="F1908" s="139"/>
      <c r="G1908" s="140"/>
      <c r="H1908" s="141"/>
      <c r="I1908" s="118"/>
      <c r="J1908" s="150" t="str">
        <f t="shared" si="261"/>
        <v/>
      </c>
      <c r="K1908" s="24"/>
      <c r="M1908" s="11" t="b">
        <f t="shared" si="262"/>
        <v>0</v>
      </c>
      <c r="N1908" s="9" t="str">
        <f t="shared" si="263"/>
        <v/>
      </c>
      <c r="O1908" s="9" t="str">
        <f t="shared" si="264"/>
        <v/>
      </c>
      <c r="P1908" s="9" t="str">
        <f t="shared" si="265"/>
        <v/>
      </c>
      <c r="R1908" s="9">
        <v>1900</v>
      </c>
      <c r="T1908" s="9" t="str">
        <f t="shared" si="266"/>
        <v/>
      </c>
      <c r="V1908" s="9" t="str">
        <f t="shared" si="267"/>
        <v/>
      </c>
      <c r="X1908" s="9" t="str">
        <f>IF(COUNTIF('Required Materials'!$BE$4:$CH$43, $B1908)&gt;0, $B1908, "")</f>
        <v/>
      </c>
      <c r="Y1908" s="9" t="str">
        <f t="shared" si="268"/>
        <v/>
      </c>
      <c r="Z1908" s="9" t="str">
        <f t="shared" si="269"/>
        <v/>
      </c>
    </row>
    <row r="1909" spans="1:26" x14ac:dyDescent="0.25">
      <c r="A1909" s="24"/>
      <c r="B1909" s="135"/>
      <c r="C1909" s="136"/>
      <c r="D1909" s="137"/>
      <c r="E1909" s="138"/>
      <c r="F1909" s="139"/>
      <c r="G1909" s="140"/>
      <c r="H1909" s="141"/>
      <c r="I1909" s="118"/>
      <c r="J1909" s="150" t="str">
        <f t="shared" si="261"/>
        <v/>
      </c>
      <c r="K1909" s="24"/>
      <c r="M1909" s="11" t="b">
        <f t="shared" si="262"/>
        <v>0</v>
      </c>
      <c r="N1909" s="9" t="str">
        <f t="shared" si="263"/>
        <v/>
      </c>
      <c r="O1909" s="9" t="str">
        <f t="shared" si="264"/>
        <v/>
      </c>
      <c r="P1909" s="9" t="str">
        <f t="shared" si="265"/>
        <v/>
      </c>
      <c r="R1909" s="9">
        <v>1901</v>
      </c>
      <c r="T1909" s="9" t="str">
        <f t="shared" si="266"/>
        <v/>
      </c>
      <c r="V1909" s="9" t="str">
        <f t="shared" si="267"/>
        <v/>
      </c>
      <c r="X1909" s="9" t="str">
        <f>IF(COUNTIF('Required Materials'!$BE$4:$CH$43, $B1909)&gt;0, $B1909, "")</f>
        <v/>
      </c>
      <c r="Y1909" s="9" t="str">
        <f t="shared" si="268"/>
        <v/>
      </c>
      <c r="Z1909" s="9" t="str">
        <f t="shared" si="269"/>
        <v/>
      </c>
    </row>
    <row r="1910" spans="1:26" x14ac:dyDescent="0.25">
      <c r="A1910" s="24"/>
      <c r="B1910" s="135"/>
      <c r="C1910" s="136"/>
      <c r="D1910" s="137"/>
      <c r="E1910" s="138"/>
      <c r="F1910" s="139"/>
      <c r="G1910" s="140"/>
      <c r="H1910" s="141"/>
      <c r="I1910" s="118"/>
      <c r="J1910" s="150" t="str">
        <f t="shared" si="261"/>
        <v/>
      </c>
      <c r="K1910" s="24"/>
      <c r="M1910" s="11" t="b">
        <f t="shared" si="262"/>
        <v>0</v>
      </c>
      <c r="N1910" s="9" t="str">
        <f t="shared" si="263"/>
        <v/>
      </c>
      <c r="O1910" s="9" t="str">
        <f t="shared" si="264"/>
        <v/>
      </c>
      <c r="P1910" s="9" t="str">
        <f t="shared" si="265"/>
        <v/>
      </c>
      <c r="R1910" s="9">
        <v>1902</v>
      </c>
      <c r="T1910" s="9" t="str">
        <f t="shared" si="266"/>
        <v/>
      </c>
      <c r="V1910" s="9" t="str">
        <f t="shared" si="267"/>
        <v/>
      </c>
      <c r="X1910" s="9" t="str">
        <f>IF(COUNTIF('Required Materials'!$BE$4:$CH$43, $B1910)&gt;0, $B1910, "")</f>
        <v/>
      </c>
      <c r="Y1910" s="9" t="str">
        <f t="shared" si="268"/>
        <v/>
      </c>
      <c r="Z1910" s="9" t="str">
        <f t="shared" si="269"/>
        <v/>
      </c>
    </row>
    <row r="1911" spans="1:26" x14ac:dyDescent="0.25">
      <c r="A1911" s="24"/>
      <c r="B1911" s="135"/>
      <c r="C1911" s="136"/>
      <c r="D1911" s="137"/>
      <c r="E1911" s="138"/>
      <c r="F1911" s="139"/>
      <c r="G1911" s="140"/>
      <c r="H1911" s="141"/>
      <c r="I1911" s="118"/>
      <c r="J1911" s="150" t="str">
        <f t="shared" si="261"/>
        <v/>
      </c>
      <c r="K1911" s="24"/>
      <c r="M1911" s="11" t="b">
        <f t="shared" si="262"/>
        <v>0</v>
      </c>
      <c r="N1911" s="9" t="str">
        <f t="shared" si="263"/>
        <v/>
      </c>
      <c r="O1911" s="9" t="str">
        <f t="shared" si="264"/>
        <v/>
      </c>
      <c r="P1911" s="9" t="str">
        <f t="shared" si="265"/>
        <v/>
      </c>
      <c r="R1911" s="9">
        <v>1903</v>
      </c>
      <c r="T1911" s="9" t="str">
        <f t="shared" si="266"/>
        <v/>
      </c>
      <c r="V1911" s="9" t="str">
        <f t="shared" si="267"/>
        <v/>
      </c>
      <c r="X1911" s="9" t="str">
        <f>IF(COUNTIF('Required Materials'!$BE$4:$CH$43, $B1911)&gt;0, $B1911, "")</f>
        <v/>
      </c>
      <c r="Y1911" s="9" t="str">
        <f t="shared" si="268"/>
        <v/>
      </c>
      <c r="Z1911" s="9" t="str">
        <f t="shared" si="269"/>
        <v/>
      </c>
    </row>
    <row r="1912" spans="1:26" x14ac:dyDescent="0.25">
      <c r="A1912" s="24"/>
      <c r="B1912" s="135"/>
      <c r="C1912" s="136"/>
      <c r="D1912" s="137"/>
      <c r="E1912" s="138"/>
      <c r="F1912" s="139"/>
      <c r="G1912" s="140"/>
      <c r="H1912" s="141"/>
      <c r="I1912" s="118"/>
      <c r="J1912" s="150" t="str">
        <f t="shared" si="261"/>
        <v/>
      </c>
      <c r="K1912" s="24"/>
      <c r="M1912" s="11" t="b">
        <f t="shared" si="262"/>
        <v>0</v>
      </c>
      <c r="N1912" s="9" t="str">
        <f t="shared" si="263"/>
        <v/>
      </c>
      <c r="O1912" s="9" t="str">
        <f t="shared" si="264"/>
        <v/>
      </c>
      <c r="P1912" s="9" t="str">
        <f t="shared" si="265"/>
        <v/>
      </c>
      <c r="R1912" s="9">
        <v>1904</v>
      </c>
      <c r="T1912" s="9" t="str">
        <f t="shared" si="266"/>
        <v/>
      </c>
      <c r="V1912" s="9" t="str">
        <f t="shared" si="267"/>
        <v/>
      </c>
      <c r="X1912" s="9" t="str">
        <f>IF(COUNTIF('Required Materials'!$BE$4:$CH$43, $B1912)&gt;0, $B1912, "")</f>
        <v/>
      </c>
      <c r="Y1912" s="9" t="str">
        <f t="shared" si="268"/>
        <v/>
      </c>
      <c r="Z1912" s="9" t="str">
        <f t="shared" si="269"/>
        <v/>
      </c>
    </row>
    <row r="1913" spans="1:26" x14ac:dyDescent="0.25">
      <c r="A1913" s="24"/>
      <c r="B1913" s="135"/>
      <c r="C1913" s="136"/>
      <c r="D1913" s="137"/>
      <c r="E1913" s="138"/>
      <c r="F1913" s="139"/>
      <c r="G1913" s="140"/>
      <c r="H1913" s="141"/>
      <c r="I1913" s="118"/>
      <c r="J1913" s="150" t="str">
        <f t="shared" si="261"/>
        <v/>
      </c>
      <c r="K1913" s="24"/>
      <c r="M1913" s="11" t="b">
        <f t="shared" si="262"/>
        <v>0</v>
      </c>
      <c r="N1913" s="9" t="str">
        <f t="shared" si="263"/>
        <v/>
      </c>
      <c r="O1913" s="9" t="str">
        <f t="shared" si="264"/>
        <v/>
      </c>
      <c r="P1913" s="9" t="str">
        <f t="shared" si="265"/>
        <v/>
      </c>
      <c r="R1913" s="9">
        <v>1905</v>
      </c>
      <c r="T1913" s="9" t="str">
        <f t="shared" si="266"/>
        <v/>
      </c>
      <c r="V1913" s="9" t="str">
        <f t="shared" si="267"/>
        <v/>
      </c>
      <c r="X1913" s="9" t="str">
        <f>IF(COUNTIF('Required Materials'!$BE$4:$CH$43, $B1913)&gt;0, $B1913, "")</f>
        <v/>
      </c>
      <c r="Y1913" s="9" t="str">
        <f t="shared" si="268"/>
        <v/>
      </c>
      <c r="Z1913" s="9" t="str">
        <f t="shared" si="269"/>
        <v/>
      </c>
    </row>
    <row r="1914" spans="1:26" x14ac:dyDescent="0.25">
      <c r="A1914" s="24"/>
      <c r="B1914" s="135"/>
      <c r="C1914" s="136"/>
      <c r="D1914" s="137"/>
      <c r="E1914" s="138"/>
      <c r="F1914" s="139"/>
      <c r="G1914" s="140"/>
      <c r="H1914" s="141"/>
      <c r="I1914" s="118"/>
      <c r="J1914" s="150" t="str">
        <f t="shared" si="261"/>
        <v/>
      </c>
      <c r="K1914" s="24"/>
      <c r="M1914" s="11" t="b">
        <f t="shared" si="262"/>
        <v>0</v>
      </c>
      <c r="N1914" s="9" t="str">
        <f t="shared" si="263"/>
        <v/>
      </c>
      <c r="O1914" s="9" t="str">
        <f t="shared" si="264"/>
        <v/>
      </c>
      <c r="P1914" s="9" t="str">
        <f t="shared" si="265"/>
        <v/>
      </c>
      <c r="R1914" s="9">
        <v>1906</v>
      </c>
      <c r="T1914" s="9" t="str">
        <f t="shared" si="266"/>
        <v/>
      </c>
      <c r="V1914" s="9" t="str">
        <f t="shared" si="267"/>
        <v/>
      </c>
      <c r="X1914" s="9" t="str">
        <f>IF(COUNTIF('Required Materials'!$BE$4:$CH$43, $B1914)&gt;0, $B1914, "")</f>
        <v/>
      </c>
      <c r="Y1914" s="9" t="str">
        <f t="shared" si="268"/>
        <v/>
      </c>
      <c r="Z1914" s="9" t="str">
        <f t="shared" si="269"/>
        <v/>
      </c>
    </row>
    <row r="1915" spans="1:26" x14ac:dyDescent="0.25">
      <c r="A1915" s="24"/>
      <c r="B1915" s="135"/>
      <c r="C1915" s="136"/>
      <c r="D1915" s="137"/>
      <c r="E1915" s="138"/>
      <c r="F1915" s="139"/>
      <c r="G1915" s="140"/>
      <c r="H1915" s="141"/>
      <c r="I1915" s="118"/>
      <c r="J1915" s="150" t="str">
        <f t="shared" si="261"/>
        <v/>
      </c>
      <c r="K1915" s="24"/>
      <c r="M1915" s="11" t="b">
        <f t="shared" si="262"/>
        <v>0</v>
      </c>
      <c r="N1915" s="9" t="str">
        <f t="shared" si="263"/>
        <v/>
      </c>
      <c r="O1915" s="9" t="str">
        <f t="shared" si="264"/>
        <v/>
      </c>
      <c r="P1915" s="9" t="str">
        <f t="shared" si="265"/>
        <v/>
      </c>
      <c r="R1915" s="9">
        <v>1907</v>
      </c>
      <c r="T1915" s="9" t="str">
        <f t="shared" si="266"/>
        <v/>
      </c>
      <c r="V1915" s="9" t="str">
        <f t="shared" si="267"/>
        <v/>
      </c>
      <c r="X1915" s="9" t="str">
        <f>IF(COUNTIF('Required Materials'!$BE$4:$CH$43, $B1915)&gt;0, $B1915, "")</f>
        <v/>
      </c>
      <c r="Y1915" s="9" t="str">
        <f t="shared" si="268"/>
        <v/>
      </c>
      <c r="Z1915" s="9" t="str">
        <f t="shared" si="269"/>
        <v/>
      </c>
    </row>
    <row r="1916" spans="1:26" x14ac:dyDescent="0.25">
      <c r="A1916" s="24"/>
      <c r="B1916" s="135"/>
      <c r="C1916" s="136"/>
      <c r="D1916" s="137"/>
      <c r="E1916" s="138"/>
      <c r="F1916" s="139"/>
      <c r="G1916" s="140"/>
      <c r="H1916" s="141"/>
      <c r="I1916" s="118"/>
      <c r="J1916" s="150" t="str">
        <f t="shared" si="261"/>
        <v/>
      </c>
      <c r="K1916" s="24"/>
      <c r="M1916" s="11" t="b">
        <f t="shared" si="262"/>
        <v>0</v>
      </c>
      <c r="N1916" s="9" t="str">
        <f t="shared" si="263"/>
        <v/>
      </c>
      <c r="O1916" s="9" t="str">
        <f t="shared" si="264"/>
        <v/>
      </c>
      <c r="P1916" s="9" t="str">
        <f t="shared" si="265"/>
        <v/>
      </c>
      <c r="R1916" s="9">
        <v>1908</v>
      </c>
      <c r="T1916" s="9" t="str">
        <f t="shared" si="266"/>
        <v/>
      </c>
      <c r="V1916" s="9" t="str">
        <f t="shared" si="267"/>
        <v/>
      </c>
      <c r="X1916" s="9" t="str">
        <f>IF(COUNTIF('Required Materials'!$BE$4:$CH$43, $B1916)&gt;0, $B1916, "")</f>
        <v/>
      </c>
      <c r="Y1916" s="9" t="str">
        <f t="shared" si="268"/>
        <v/>
      </c>
      <c r="Z1916" s="9" t="str">
        <f t="shared" si="269"/>
        <v/>
      </c>
    </row>
    <row r="1917" spans="1:26" x14ac:dyDescent="0.25">
      <c r="A1917" s="24"/>
      <c r="B1917" s="135"/>
      <c r="C1917" s="136"/>
      <c r="D1917" s="137"/>
      <c r="E1917" s="138"/>
      <c r="F1917" s="139"/>
      <c r="G1917" s="140"/>
      <c r="H1917" s="141"/>
      <c r="I1917" s="118"/>
      <c r="J1917" s="150" t="str">
        <f t="shared" si="261"/>
        <v/>
      </c>
      <c r="K1917" s="24"/>
      <c r="M1917" s="11" t="b">
        <f t="shared" si="262"/>
        <v>0</v>
      </c>
      <c r="N1917" s="9" t="str">
        <f t="shared" si="263"/>
        <v/>
      </c>
      <c r="O1917" s="9" t="str">
        <f t="shared" si="264"/>
        <v/>
      </c>
      <c r="P1917" s="9" t="str">
        <f t="shared" si="265"/>
        <v/>
      </c>
      <c r="R1917" s="9">
        <v>1909</v>
      </c>
      <c r="T1917" s="9" t="str">
        <f t="shared" si="266"/>
        <v/>
      </c>
      <c r="V1917" s="9" t="str">
        <f t="shared" si="267"/>
        <v/>
      </c>
      <c r="X1917" s="9" t="str">
        <f>IF(COUNTIF('Required Materials'!$BE$4:$CH$43, $B1917)&gt;0, $B1917, "")</f>
        <v/>
      </c>
      <c r="Y1917" s="9" t="str">
        <f t="shared" si="268"/>
        <v/>
      </c>
      <c r="Z1917" s="9" t="str">
        <f t="shared" si="269"/>
        <v/>
      </c>
    </row>
    <row r="1918" spans="1:26" x14ac:dyDescent="0.25">
      <c r="A1918" s="24"/>
      <c r="B1918" s="135"/>
      <c r="C1918" s="136"/>
      <c r="D1918" s="137"/>
      <c r="E1918" s="138"/>
      <c r="F1918" s="139"/>
      <c r="G1918" s="140"/>
      <c r="H1918" s="141"/>
      <c r="I1918" s="118"/>
      <c r="J1918" s="150" t="str">
        <f t="shared" si="261"/>
        <v/>
      </c>
      <c r="K1918" s="24"/>
      <c r="M1918" s="11" t="b">
        <f t="shared" si="262"/>
        <v>0</v>
      </c>
      <c r="N1918" s="9" t="str">
        <f t="shared" si="263"/>
        <v/>
      </c>
      <c r="O1918" s="9" t="str">
        <f t="shared" si="264"/>
        <v/>
      </c>
      <c r="P1918" s="9" t="str">
        <f t="shared" si="265"/>
        <v/>
      </c>
      <c r="R1918" s="9">
        <v>1910</v>
      </c>
      <c r="T1918" s="9" t="str">
        <f t="shared" si="266"/>
        <v/>
      </c>
      <c r="V1918" s="9" t="str">
        <f t="shared" si="267"/>
        <v/>
      </c>
      <c r="X1918" s="9" t="str">
        <f>IF(COUNTIF('Required Materials'!$BE$4:$CH$43, $B1918)&gt;0, $B1918, "")</f>
        <v/>
      </c>
      <c r="Y1918" s="9" t="str">
        <f t="shared" si="268"/>
        <v/>
      </c>
      <c r="Z1918" s="9" t="str">
        <f t="shared" si="269"/>
        <v/>
      </c>
    </row>
    <row r="1919" spans="1:26" x14ac:dyDescent="0.25">
      <c r="A1919" s="24"/>
      <c r="B1919" s="135"/>
      <c r="C1919" s="136"/>
      <c r="D1919" s="137"/>
      <c r="E1919" s="138"/>
      <c r="F1919" s="139"/>
      <c r="G1919" s="140"/>
      <c r="H1919" s="141"/>
      <c r="I1919" s="118"/>
      <c r="J1919" s="150" t="str">
        <f t="shared" si="261"/>
        <v/>
      </c>
      <c r="K1919" s="24"/>
      <c r="M1919" s="11" t="b">
        <f t="shared" si="262"/>
        <v>0</v>
      </c>
      <c r="N1919" s="9" t="str">
        <f t="shared" si="263"/>
        <v/>
      </c>
      <c r="O1919" s="9" t="str">
        <f t="shared" si="264"/>
        <v/>
      </c>
      <c r="P1919" s="9" t="str">
        <f t="shared" si="265"/>
        <v/>
      </c>
      <c r="R1919" s="9">
        <v>1911</v>
      </c>
      <c r="T1919" s="9" t="str">
        <f t="shared" si="266"/>
        <v/>
      </c>
      <c r="V1919" s="9" t="str">
        <f t="shared" si="267"/>
        <v/>
      </c>
      <c r="X1919" s="9" t="str">
        <f>IF(COUNTIF('Required Materials'!$BE$4:$CH$43, $B1919)&gt;0, $B1919, "")</f>
        <v/>
      </c>
      <c r="Y1919" s="9" t="str">
        <f t="shared" si="268"/>
        <v/>
      </c>
      <c r="Z1919" s="9" t="str">
        <f t="shared" si="269"/>
        <v/>
      </c>
    </row>
    <row r="1920" spans="1:26" x14ac:dyDescent="0.25">
      <c r="A1920" s="24"/>
      <c r="B1920" s="135"/>
      <c r="C1920" s="136"/>
      <c r="D1920" s="137"/>
      <c r="E1920" s="138"/>
      <c r="F1920" s="139"/>
      <c r="G1920" s="140"/>
      <c r="H1920" s="141"/>
      <c r="I1920" s="118"/>
      <c r="J1920" s="150" t="str">
        <f t="shared" si="261"/>
        <v/>
      </c>
      <c r="K1920" s="24"/>
      <c r="M1920" s="11" t="b">
        <f t="shared" si="262"/>
        <v>0</v>
      </c>
      <c r="N1920" s="9" t="str">
        <f t="shared" si="263"/>
        <v/>
      </c>
      <c r="O1920" s="9" t="str">
        <f t="shared" si="264"/>
        <v/>
      </c>
      <c r="P1920" s="9" t="str">
        <f t="shared" si="265"/>
        <v/>
      </c>
      <c r="R1920" s="9">
        <v>1912</v>
      </c>
      <c r="T1920" s="9" t="str">
        <f t="shared" si="266"/>
        <v/>
      </c>
      <c r="V1920" s="9" t="str">
        <f t="shared" si="267"/>
        <v/>
      </c>
      <c r="X1920" s="9" t="str">
        <f>IF(COUNTIF('Required Materials'!$BE$4:$CH$43, $B1920)&gt;0, $B1920, "")</f>
        <v/>
      </c>
      <c r="Y1920" s="9" t="str">
        <f t="shared" si="268"/>
        <v/>
      </c>
      <c r="Z1920" s="9" t="str">
        <f t="shared" si="269"/>
        <v/>
      </c>
    </row>
    <row r="1921" spans="1:26" x14ac:dyDescent="0.25">
      <c r="A1921" s="24"/>
      <c r="B1921" s="135"/>
      <c r="C1921" s="136"/>
      <c r="D1921" s="137"/>
      <c r="E1921" s="138"/>
      <c r="F1921" s="139"/>
      <c r="G1921" s="140"/>
      <c r="H1921" s="141"/>
      <c r="I1921" s="118"/>
      <c r="J1921" s="150" t="str">
        <f t="shared" si="261"/>
        <v/>
      </c>
      <c r="K1921" s="24"/>
      <c r="M1921" s="11" t="b">
        <f t="shared" si="262"/>
        <v>0</v>
      </c>
      <c r="N1921" s="9" t="str">
        <f t="shared" si="263"/>
        <v/>
      </c>
      <c r="O1921" s="9" t="str">
        <f t="shared" si="264"/>
        <v/>
      </c>
      <c r="P1921" s="9" t="str">
        <f t="shared" si="265"/>
        <v/>
      </c>
      <c r="R1921" s="9">
        <v>1913</v>
      </c>
      <c r="T1921" s="9" t="str">
        <f t="shared" si="266"/>
        <v/>
      </c>
      <c r="V1921" s="9" t="str">
        <f t="shared" si="267"/>
        <v/>
      </c>
      <c r="X1921" s="9" t="str">
        <f>IF(COUNTIF('Required Materials'!$BE$4:$CH$43, $B1921)&gt;0, $B1921, "")</f>
        <v/>
      </c>
      <c r="Y1921" s="9" t="str">
        <f t="shared" si="268"/>
        <v/>
      </c>
      <c r="Z1921" s="9" t="str">
        <f t="shared" si="269"/>
        <v/>
      </c>
    </row>
    <row r="1922" spans="1:26" x14ac:dyDescent="0.25">
      <c r="A1922" s="24"/>
      <c r="B1922" s="135"/>
      <c r="C1922" s="136"/>
      <c r="D1922" s="137"/>
      <c r="E1922" s="138"/>
      <c r="F1922" s="139"/>
      <c r="G1922" s="140"/>
      <c r="H1922" s="141"/>
      <c r="I1922" s="118"/>
      <c r="J1922" s="150" t="str">
        <f t="shared" si="261"/>
        <v/>
      </c>
      <c r="K1922" s="24"/>
      <c r="M1922" s="11" t="b">
        <f t="shared" si="262"/>
        <v>0</v>
      </c>
      <c r="N1922" s="9" t="str">
        <f t="shared" si="263"/>
        <v/>
      </c>
      <c r="O1922" s="9" t="str">
        <f t="shared" si="264"/>
        <v/>
      </c>
      <c r="P1922" s="9" t="str">
        <f t="shared" si="265"/>
        <v/>
      </c>
      <c r="R1922" s="9">
        <v>1914</v>
      </c>
      <c r="T1922" s="9" t="str">
        <f t="shared" si="266"/>
        <v/>
      </c>
      <c r="V1922" s="9" t="str">
        <f t="shared" si="267"/>
        <v/>
      </c>
      <c r="X1922" s="9" t="str">
        <f>IF(COUNTIF('Required Materials'!$BE$4:$CH$43, $B1922)&gt;0, $B1922, "")</f>
        <v/>
      </c>
      <c r="Y1922" s="9" t="str">
        <f t="shared" si="268"/>
        <v/>
      </c>
      <c r="Z1922" s="9" t="str">
        <f t="shared" si="269"/>
        <v/>
      </c>
    </row>
    <row r="1923" spans="1:26" x14ac:dyDescent="0.25">
      <c r="A1923" s="24"/>
      <c r="B1923" s="135"/>
      <c r="C1923" s="136"/>
      <c r="D1923" s="137"/>
      <c r="E1923" s="138"/>
      <c r="F1923" s="139"/>
      <c r="G1923" s="140"/>
      <c r="H1923" s="141"/>
      <c r="I1923" s="118"/>
      <c r="J1923" s="150" t="str">
        <f t="shared" si="261"/>
        <v/>
      </c>
      <c r="K1923" s="24"/>
      <c r="M1923" s="11" t="b">
        <f t="shared" si="262"/>
        <v>0</v>
      </c>
      <c r="N1923" s="9" t="str">
        <f t="shared" si="263"/>
        <v/>
      </c>
      <c r="O1923" s="9" t="str">
        <f t="shared" si="264"/>
        <v/>
      </c>
      <c r="P1923" s="9" t="str">
        <f t="shared" si="265"/>
        <v/>
      </c>
      <c r="R1923" s="9">
        <v>1915</v>
      </c>
      <c r="T1923" s="9" t="str">
        <f t="shared" si="266"/>
        <v/>
      </c>
      <c r="V1923" s="9" t="str">
        <f t="shared" si="267"/>
        <v/>
      </c>
      <c r="X1923" s="9" t="str">
        <f>IF(COUNTIF('Required Materials'!$BE$4:$CH$43, $B1923)&gt;0, $B1923, "")</f>
        <v/>
      </c>
      <c r="Y1923" s="9" t="str">
        <f t="shared" si="268"/>
        <v/>
      </c>
      <c r="Z1923" s="9" t="str">
        <f t="shared" si="269"/>
        <v/>
      </c>
    </row>
    <row r="1924" spans="1:26" x14ac:dyDescent="0.25">
      <c r="A1924" s="24"/>
      <c r="B1924" s="135"/>
      <c r="C1924" s="136"/>
      <c r="D1924" s="137"/>
      <c r="E1924" s="138"/>
      <c r="F1924" s="139"/>
      <c r="G1924" s="140"/>
      <c r="H1924" s="141"/>
      <c r="I1924" s="118"/>
      <c r="J1924" s="150" t="str">
        <f t="shared" si="261"/>
        <v/>
      </c>
      <c r="K1924" s="24"/>
      <c r="M1924" s="11" t="b">
        <f t="shared" si="262"/>
        <v>0</v>
      </c>
      <c r="N1924" s="9" t="str">
        <f t="shared" si="263"/>
        <v/>
      </c>
      <c r="O1924" s="9" t="str">
        <f t="shared" si="264"/>
        <v/>
      </c>
      <c r="P1924" s="9" t="str">
        <f t="shared" si="265"/>
        <v/>
      </c>
      <c r="R1924" s="9">
        <v>1916</v>
      </c>
      <c r="T1924" s="9" t="str">
        <f t="shared" si="266"/>
        <v/>
      </c>
      <c r="V1924" s="9" t="str">
        <f t="shared" si="267"/>
        <v/>
      </c>
      <c r="X1924" s="9" t="str">
        <f>IF(COUNTIF('Required Materials'!$BE$4:$CH$43, $B1924)&gt;0, $B1924, "")</f>
        <v/>
      </c>
      <c r="Y1924" s="9" t="str">
        <f t="shared" si="268"/>
        <v/>
      </c>
      <c r="Z1924" s="9" t="str">
        <f t="shared" si="269"/>
        <v/>
      </c>
    </row>
    <row r="1925" spans="1:26" x14ac:dyDescent="0.25">
      <c r="A1925" s="24"/>
      <c r="B1925" s="135"/>
      <c r="C1925" s="136"/>
      <c r="D1925" s="137"/>
      <c r="E1925" s="138"/>
      <c r="F1925" s="139"/>
      <c r="G1925" s="140"/>
      <c r="H1925" s="141"/>
      <c r="I1925" s="118"/>
      <c r="J1925" s="150" t="str">
        <f t="shared" si="261"/>
        <v/>
      </c>
      <c r="K1925" s="24"/>
      <c r="M1925" s="11" t="b">
        <f t="shared" si="262"/>
        <v>0</v>
      </c>
      <c r="N1925" s="9" t="str">
        <f t="shared" si="263"/>
        <v/>
      </c>
      <c r="O1925" s="9" t="str">
        <f t="shared" si="264"/>
        <v/>
      </c>
      <c r="P1925" s="9" t="str">
        <f t="shared" si="265"/>
        <v/>
      </c>
      <c r="R1925" s="9">
        <v>1917</v>
      </c>
      <c r="T1925" s="9" t="str">
        <f t="shared" si="266"/>
        <v/>
      </c>
      <c r="V1925" s="9" t="str">
        <f t="shared" si="267"/>
        <v/>
      </c>
      <c r="X1925" s="9" t="str">
        <f>IF(COUNTIF('Required Materials'!$BE$4:$CH$43, $B1925)&gt;0, $B1925, "")</f>
        <v/>
      </c>
      <c r="Y1925" s="9" t="str">
        <f t="shared" si="268"/>
        <v/>
      </c>
      <c r="Z1925" s="9" t="str">
        <f t="shared" si="269"/>
        <v/>
      </c>
    </row>
    <row r="1926" spans="1:26" x14ac:dyDescent="0.25">
      <c r="A1926" s="24"/>
      <c r="B1926" s="135"/>
      <c r="C1926" s="136"/>
      <c r="D1926" s="137"/>
      <c r="E1926" s="138"/>
      <c r="F1926" s="139"/>
      <c r="G1926" s="140"/>
      <c r="H1926" s="141"/>
      <c r="I1926" s="118"/>
      <c r="J1926" s="150" t="str">
        <f t="shared" si="261"/>
        <v/>
      </c>
      <c r="K1926" s="24"/>
      <c r="M1926" s="11" t="b">
        <f t="shared" si="262"/>
        <v>0</v>
      </c>
      <c r="N1926" s="9" t="str">
        <f t="shared" si="263"/>
        <v/>
      </c>
      <c r="O1926" s="9" t="str">
        <f t="shared" si="264"/>
        <v/>
      </c>
      <c r="P1926" s="9" t="str">
        <f t="shared" si="265"/>
        <v/>
      </c>
      <c r="R1926" s="9">
        <v>1918</v>
      </c>
      <c r="T1926" s="9" t="str">
        <f t="shared" si="266"/>
        <v/>
      </c>
      <c r="V1926" s="9" t="str">
        <f t="shared" si="267"/>
        <v/>
      </c>
      <c r="X1926" s="9" t="str">
        <f>IF(COUNTIF('Required Materials'!$BE$4:$CH$43, $B1926)&gt;0, $B1926, "")</f>
        <v/>
      </c>
      <c r="Y1926" s="9" t="str">
        <f t="shared" si="268"/>
        <v/>
      </c>
      <c r="Z1926" s="9" t="str">
        <f t="shared" si="269"/>
        <v/>
      </c>
    </row>
    <row r="1927" spans="1:26" x14ac:dyDescent="0.25">
      <c r="A1927" s="24"/>
      <c r="B1927" s="135"/>
      <c r="C1927" s="136"/>
      <c r="D1927" s="137"/>
      <c r="E1927" s="138"/>
      <c r="F1927" s="139"/>
      <c r="G1927" s="140"/>
      <c r="H1927" s="141"/>
      <c r="I1927" s="118"/>
      <c r="J1927" s="150" t="str">
        <f t="shared" si="261"/>
        <v/>
      </c>
      <c r="K1927" s="24"/>
      <c r="M1927" s="11" t="b">
        <f t="shared" si="262"/>
        <v>0</v>
      </c>
      <c r="N1927" s="9" t="str">
        <f t="shared" si="263"/>
        <v/>
      </c>
      <c r="O1927" s="9" t="str">
        <f t="shared" si="264"/>
        <v/>
      </c>
      <c r="P1927" s="9" t="str">
        <f t="shared" si="265"/>
        <v/>
      </c>
      <c r="R1927" s="9">
        <v>1919</v>
      </c>
      <c r="T1927" s="9" t="str">
        <f t="shared" si="266"/>
        <v/>
      </c>
      <c r="V1927" s="9" t="str">
        <f t="shared" si="267"/>
        <v/>
      </c>
      <c r="X1927" s="9" t="str">
        <f>IF(COUNTIF('Required Materials'!$BE$4:$CH$43, $B1927)&gt;0, $B1927, "")</f>
        <v/>
      </c>
      <c r="Y1927" s="9" t="str">
        <f t="shared" si="268"/>
        <v/>
      </c>
      <c r="Z1927" s="9" t="str">
        <f t="shared" si="269"/>
        <v/>
      </c>
    </row>
    <row r="1928" spans="1:26" x14ac:dyDescent="0.25">
      <c r="A1928" s="24"/>
      <c r="B1928" s="135"/>
      <c r="C1928" s="136"/>
      <c r="D1928" s="137"/>
      <c r="E1928" s="138"/>
      <c r="F1928" s="139"/>
      <c r="G1928" s="140"/>
      <c r="H1928" s="141"/>
      <c r="I1928" s="118"/>
      <c r="J1928" s="150" t="str">
        <f t="shared" si="261"/>
        <v/>
      </c>
      <c r="K1928" s="24"/>
      <c r="M1928" s="11" t="b">
        <f t="shared" si="262"/>
        <v>0</v>
      </c>
      <c r="N1928" s="9" t="str">
        <f t="shared" si="263"/>
        <v/>
      </c>
      <c r="O1928" s="9" t="str">
        <f t="shared" si="264"/>
        <v/>
      </c>
      <c r="P1928" s="9" t="str">
        <f t="shared" si="265"/>
        <v/>
      </c>
      <c r="R1928" s="9">
        <v>1920</v>
      </c>
      <c r="T1928" s="9" t="str">
        <f t="shared" si="266"/>
        <v/>
      </c>
      <c r="V1928" s="9" t="str">
        <f t="shared" si="267"/>
        <v/>
      </c>
      <c r="X1928" s="9" t="str">
        <f>IF(COUNTIF('Required Materials'!$BE$4:$CH$43, $B1928)&gt;0, $B1928, "")</f>
        <v/>
      </c>
      <c r="Y1928" s="9" t="str">
        <f t="shared" si="268"/>
        <v/>
      </c>
      <c r="Z1928" s="9" t="str">
        <f t="shared" si="269"/>
        <v/>
      </c>
    </row>
    <row r="1929" spans="1:26" x14ac:dyDescent="0.25">
      <c r="A1929" s="24"/>
      <c r="B1929" s="135"/>
      <c r="C1929" s="136"/>
      <c r="D1929" s="137"/>
      <c r="E1929" s="138"/>
      <c r="F1929" s="139"/>
      <c r="G1929" s="140"/>
      <c r="H1929" s="141"/>
      <c r="I1929" s="118"/>
      <c r="J1929" s="150" t="str">
        <f t="shared" ref="J1929:J1992" si="270">IF(COUNTIF($B$9:$B$2508, B1929)&gt;1, $M$2, IF(M1929=TRUE, $M$3, ""))</f>
        <v/>
      </c>
      <c r="K1929" s="24"/>
      <c r="M1929" s="11" t="b">
        <f t="shared" si="262"/>
        <v>0</v>
      </c>
      <c r="N1929" s="9" t="str">
        <f t="shared" si="263"/>
        <v/>
      </c>
      <c r="O1929" s="9" t="str">
        <f t="shared" si="264"/>
        <v/>
      </c>
      <c r="P1929" s="9" t="str">
        <f t="shared" si="265"/>
        <v/>
      </c>
      <c r="R1929" s="9">
        <v>1921</v>
      </c>
      <c r="T1929" s="9" t="str">
        <f t="shared" si="266"/>
        <v/>
      </c>
      <c r="V1929" s="9" t="str">
        <f t="shared" si="267"/>
        <v/>
      </c>
      <c r="X1929" s="9" t="str">
        <f>IF(COUNTIF('Required Materials'!$BE$4:$CH$43, $B1929)&gt;0, $B1929, "")</f>
        <v/>
      </c>
      <c r="Y1929" s="9" t="str">
        <f t="shared" si="268"/>
        <v/>
      </c>
      <c r="Z1929" s="9" t="str">
        <f t="shared" si="269"/>
        <v/>
      </c>
    </row>
    <row r="1930" spans="1:26" x14ac:dyDescent="0.25">
      <c r="A1930" s="24"/>
      <c r="B1930" s="135"/>
      <c r="C1930" s="136"/>
      <c r="D1930" s="137"/>
      <c r="E1930" s="138"/>
      <c r="F1930" s="139"/>
      <c r="G1930" s="140"/>
      <c r="H1930" s="141"/>
      <c r="I1930" s="118"/>
      <c r="J1930" s="150" t="str">
        <f t="shared" si="270"/>
        <v/>
      </c>
      <c r="K1930" s="24"/>
      <c r="M1930" s="11" t="b">
        <f t="shared" ref="M1930:M1993" si="271">IF(AND(COUNTIF(C1930:H1930, "")&lt;6, B1930=""), TRUE, FALSE)</f>
        <v>0</v>
      </c>
      <c r="N1930" s="9" t="str">
        <f t="shared" ref="N1930:N1993" si="272">IF(B1930="", "", COUNTIF($O$9:$O$2508, "&lt;"&amp;O1930))</f>
        <v/>
      </c>
      <c r="O1930" s="9" t="str">
        <f t="shared" ref="O1930:O1993" si="273">IF(B1930="", "", IF(ISNUMBER(B1930)=TRUE, CONCATENATE("A", B1930), B1930))</f>
        <v/>
      </c>
      <c r="P1930" s="9" t="str">
        <f t="shared" ref="P1930:P1993" si="274">IF(N1930="", "", RANK(N1930, $N$9:$N$2508, 1))</f>
        <v/>
      </c>
      <c r="R1930" s="9">
        <v>1922</v>
      </c>
      <c r="T1930" s="9" t="str">
        <f t="shared" ref="T1930:T1993" si="275">IF(P1930="", "", IFERROR(INDEX($B$9:$B$2508, MATCH(R1930, $P$9:$P$2508, 0)), ""))</f>
        <v/>
      </c>
      <c r="V1930" s="9" t="str">
        <f t="shared" ref="V1930:V1993" si="276">IF(B1930="", "", IF(D1930=$M$5, "A", "P"))</f>
        <v/>
      </c>
      <c r="X1930" s="9" t="str">
        <f>IF(COUNTIF('Required Materials'!$BE$4:$CH$43, $B1930)&gt;0, $B1930, "")</f>
        <v/>
      </c>
      <c r="Y1930" s="9" t="str">
        <f t="shared" ref="Y1930:Y1993" si="277">IF(X1930="", "", IFERROR(INDEX($R$9:$R$2508, MATCH(X1930, $T$9:$T$2508, 0)), ""))</f>
        <v/>
      </c>
      <c r="Z1930" s="9" t="str">
        <f t="shared" ref="Z1930:Z1993" si="278">IF(Y1930="", "", RANK($Y1930, $Y$9:$Y$2508, 1))</f>
        <v/>
      </c>
    </row>
    <row r="1931" spans="1:26" x14ac:dyDescent="0.25">
      <c r="A1931" s="24"/>
      <c r="B1931" s="135"/>
      <c r="C1931" s="136"/>
      <c r="D1931" s="137"/>
      <c r="E1931" s="138"/>
      <c r="F1931" s="139"/>
      <c r="G1931" s="140"/>
      <c r="H1931" s="141"/>
      <c r="I1931" s="118"/>
      <c r="J1931" s="150" t="str">
        <f t="shared" si="270"/>
        <v/>
      </c>
      <c r="K1931" s="24"/>
      <c r="M1931" s="11" t="b">
        <f t="shared" si="271"/>
        <v>0</v>
      </c>
      <c r="N1931" s="9" t="str">
        <f t="shared" si="272"/>
        <v/>
      </c>
      <c r="O1931" s="9" t="str">
        <f t="shared" si="273"/>
        <v/>
      </c>
      <c r="P1931" s="9" t="str">
        <f t="shared" si="274"/>
        <v/>
      </c>
      <c r="R1931" s="9">
        <v>1923</v>
      </c>
      <c r="T1931" s="9" t="str">
        <f t="shared" si="275"/>
        <v/>
      </c>
      <c r="V1931" s="9" t="str">
        <f t="shared" si="276"/>
        <v/>
      </c>
      <c r="X1931" s="9" t="str">
        <f>IF(COUNTIF('Required Materials'!$BE$4:$CH$43, $B1931)&gt;0, $B1931, "")</f>
        <v/>
      </c>
      <c r="Y1931" s="9" t="str">
        <f t="shared" si="277"/>
        <v/>
      </c>
      <c r="Z1931" s="9" t="str">
        <f t="shared" si="278"/>
        <v/>
      </c>
    </row>
    <row r="1932" spans="1:26" x14ac:dyDescent="0.25">
      <c r="A1932" s="24"/>
      <c r="B1932" s="135"/>
      <c r="C1932" s="136"/>
      <c r="D1932" s="137"/>
      <c r="E1932" s="138"/>
      <c r="F1932" s="139"/>
      <c r="G1932" s="140"/>
      <c r="H1932" s="141"/>
      <c r="I1932" s="118"/>
      <c r="J1932" s="150" t="str">
        <f t="shared" si="270"/>
        <v/>
      </c>
      <c r="K1932" s="24"/>
      <c r="M1932" s="11" t="b">
        <f t="shared" si="271"/>
        <v>0</v>
      </c>
      <c r="N1932" s="9" t="str">
        <f t="shared" si="272"/>
        <v/>
      </c>
      <c r="O1932" s="9" t="str">
        <f t="shared" si="273"/>
        <v/>
      </c>
      <c r="P1932" s="9" t="str">
        <f t="shared" si="274"/>
        <v/>
      </c>
      <c r="R1932" s="9">
        <v>1924</v>
      </c>
      <c r="T1932" s="9" t="str">
        <f t="shared" si="275"/>
        <v/>
      </c>
      <c r="V1932" s="9" t="str">
        <f t="shared" si="276"/>
        <v/>
      </c>
      <c r="X1932" s="9" t="str">
        <f>IF(COUNTIF('Required Materials'!$BE$4:$CH$43, $B1932)&gt;0, $B1932, "")</f>
        <v/>
      </c>
      <c r="Y1932" s="9" t="str">
        <f t="shared" si="277"/>
        <v/>
      </c>
      <c r="Z1932" s="9" t="str">
        <f t="shared" si="278"/>
        <v/>
      </c>
    </row>
    <row r="1933" spans="1:26" x14ac:dyDescent="0.25">
      <c r="A1933" s="24"/>
      <c r="B1933" s="135"/>
      <c r="C1933" s="136"/>
      <c r="D1933" s="137"/>
      <c r="E1933" s="138"/>
      <c r="F1933" s="139"/>
      <c r="G1933" s="140"/>
      <c r="H1933" s="141"/>
      <c r="I1933" s="118"/>
      <c r="J1933" s="150" t="str">
        <f t="shared" si="270"/>
        <v/>
      </c>
      <c r="K1933" s="24"/>
      <c r="M1933" s="11" t="b">
        <f t="shared" si="271"/>
        <v>0</v>
      </c>
      <c r="N1933" s="9" t="str">
        <f t="shared" si="272"/>
        <v/>
      </c>
      <c r="O1933" s="9" t="str">
        <f t="shared" si="273"/>
        <v/>
      </c>
      <c r="P1933" s="9" t="str">
        <f t="shared" si="274"/>
        <v/>
      </c>
      <c r="R1933" s="9">
        <v>1925</v>
      </c>
      <c r="T1933" s="9" t="str">
        <f t="shared" si="275"/>
        <v/>
      </c>
      <c r="V1933" s="9" t="str">
        <f t="shared" si="276"/>
        <v/>
      </c>
      <c r="X1933" s="9" t="str">
        <f>IF(COUNTIF('Required Materials'!$BE$4:$CH$43, $B1933)&gt;0, $B1933, "")</f>
        <v/>
      </c>
      <c r="Y1933" s="9" t="str">
        <f t="shared" si="277"/>
        <v/>
      </c>
      <c r="Z1933" s="9" t="str">
        <f t="shared" si="278"/>
        <v/>
      </c>
    </row>
    <row r="1934" spans="1:26" x14ac:dyDescent="0.25">
      <c r="A1934" s="24"/>
      <c r="B1934" s="135"/>
      <c r="C1934" s="136"/>
      <c r="D1934" s="137"/>
      <c r="E1934" s="138"/>
      <c r="F1934" s="139"/>
      <c r="G1934" s="140"/>
      <c r="H1934" s="141"/>
      <c r="I1934" s="118"/>
      <c r="J1934" s="150" t="str">
        <f t="shared" si="270"/>
        <v/>
      </c>
      <c r="K1934" s="24"/>
      <c r="M1934" s="11" t="b">
        <f t="shared" si="271"/>
        <v>0</v>
      </c>
      <c r="N1934" s="9" t="str">
        <f t="shared" si="272"/>
        <v/>
      </c>
      <c r="O1934" s="9" t="str">
        <f t="shared" si="273"/>
        <v/>
      </c>
      <c r="P1934" s="9" t="str">
        <f t="shared" si="274"/>
        <v/>
      </c>
      <c r="R1934" s="9">
        <v>1926</v>
      </c>
      <c r="T1934" s="9" t="str">
        <f t="shared" si="275"/>
        <v/>
      </c>
      <c r="V1934" s="9" t="str">
        <f t="shared" si="276"/>
        <v/>
      </c>
      <c r="X1934" s="9" t="str">
        <f>IF(COUNTIF('Required Materials'!$BE$4:$CH$43, $B1934)&gt;0, $B1934, "")</f>
        <v/>
      </c>
      <c r="Y1934" s="9" t="str">
        <f t="shared" si="277"/>
        <v/>
      </c>
      <c r="Z1934" s="9" t="str">
        <f t="shared" si="278"/>
        <v/>
      </c>
    </row>
    <row r="1935" spans="1:26" x14ac:dyDescent="0.25">
      <c r="A1935" s="24"/>
      <c r="B1935" s="135"/>
      <c r="C1935" s="136"/>
      <c r="D1935" s="137"/>
      <c r="E1935" s="138"/>
      <c r="F1935" s="139"/>
      <c r="G1935" s="140"/>
      <c r="H1935" s="141"/>
      <c r="I1935" s="118"/>
      <c r="J1935" s="150" t="str">
        <f t="shared" si="270"/>
        <v/>
      </c>
      <c r="K1935" s="24"/>
      <c r="M1935" s="11" t="b">
        <f t="shared" si="271"/>
        <v>0</v>
      </c>
      <c r="N1935" s="9" t="str">
        <f t="shared" si="272"/>
        <v/>
      </c>
      <c r="O1935" s="9" t="str">
        <f t="shared" si="273"/>
        <v/>
      </c>
      <c r="P1935" s="9" t="str">
        <f t="shared" si="274"/>
        <v/>
      </c>
      <c r="R1935" s="9">
        <v>1927</v>
      </c>
      <c r="T1935" s="9" t="str">
        <f t="shared" si="275"/>
        <v/>
      </c>
      <c r="V1935" s="9" t="str">
        <f t="shared" si="276"/>
        <v/>
      </c>
      <c r="X1935" s="9" t="str">
        <f>IF(COUNTIF('Required Materials'!$BE$4:$CH$43, $B1935)&gt;0, $B1935, "")</f>
        <v/>
      </c>
      <c r="Y1935" s="9" t="str">
        <f t="shared" si="277"/>
        <v/>
      </c>
      <c r="Z1935" s="9" t="str">
        <f t="shared" si="278"/>
        <v/>
      </c>
    </row>
    <row r="1936" spans="1:26" x14ac:dyDescent="0.25">
      <c r="A1936" s="24"/>
      <c r="B1936" s="135"/>
      <c r="C1936" s="136"/>
      <c r="D1936" s="137"/>
      <c r="E1936" s="138"/>
      <c r="F1936" s="139"/>
      <c r="G1936" s="140"/>
      <c r="H1936" s="141"/>
      <c r="I1936" s="118"/>
      <c r="J1936" s="150" t="str">
        <f t="shared" si="270"/>
        <v/>
      </c>
      <c r="K1936" s="24"/>
      <c r="M1936" s="11" t="b">
        <f t="shared" si="271"/>
        <v>0</v>
      </c>
      <c r="N1936" s="9" t="str">
        <f t="shared" si="272"/>
        <v/>
      </c>
      <c r="O1936" s="9" t="str">
        <f t="shared" si="273"/>
        <v/>
      </c>
      <c r="P1936" s="9" t="str">
        <f t="shared" si="274"/>
        <v/>
      </c>
      <c r="R1936" s="9">
        <v>1928</v>
      </c>
      <c r="T1936" s="9" t="str">
        <f t="shared" si="275"/>
        <v/>
      </c>
      <c r="V1936" s="9" t="str">
        <f t="shared" si="276"/>
        <v/>
      </c>
      <c r="X1936" s="9" t="str">
        <f>IF(COUNTIF('Required Materials'!$BE$4:$CH$43, $B1936)&gt;0, $B1936, "")</f>
        <v/>
      </c>
      <c r="Y1936" s="9" t="str">
        <f t="shared" si="277"/>
        <v/>
      </c>
      <c r="Z1936" s="9" t="str">
        <f t="shared" si="278"/>
        <v/>
      </c>
    </row>
    <row r="1937" spans="1:26" x14ac:dyDescent="0.25">
      <c r="A1937" s="24"/>
      <c r="B1937" s="135"/>
      <c r="C1937" s="136"/>
      <c r="D1937" s="137"/>
      <c r="E1937" s="138"/>
      <c r="F1937" s="139"/>
      <c r="G1937" s="140"/>
      <c r="H1937" s="141"/>
      <c r="I1937" s="118"/>
      <c r="J1937" s="150" t="str">
        <f t="shared" si="270"/>
        <v/>
      </c>
      <c r="K1937" s="24"/>
      <c r="M1937" s="11" t="b">
        <f t="shared" si="271"/>
        <v>0</v>
      </c>
      <c r="N1937" s="9" t="str">
        <f t="shared" si="272"/>
        <v/>
      </c>
      <c r="O1937" s="9" t="str">
        <f t="shared" si="273"/>
        <v/>
      </c>
      <c r="P1937" s="9" t="str">
        <f t="shared" si="274"/>
        <v/>
      </c>
      <c r="R1937" s="9">
        <v>1929</v>
      </c>
      <c r="T1937" s="9" t="str">
        <f t="shared" si="275"/>
        <v/>
      </c>
      <c r="V1937" s="9" t="str">
        <f t="shared" si="276"/>
        <v/>
      </c>
      <c r="X1937" s="9" t="str">
        <f>IF(COUNTIF('Required Materials'!$BE$4:$CH$43, $B1937)&gt;0, $B1937, "")</f>
        <v/>
      </c>
      <c r="Y1937" s="9" t="str">
        <f t="shared" si="277"/>
        <v/>
      </c>
      <c r="Z1937" s="9" t="str">
        <f t="shared" si="278"/>
        <v/>
      </c>
    </row>
    <row r="1938" spans="1:26" x14ac:dyDescent="0.25">
      <c r="A1938" s="24"/>
      <c r="B1938" s="135"/>
      <c r="C1938" s="136"/>
      <c r="D1938" s="137"/>
      <c r="E1938" s="138"/>
      <c r="F1938" s="139"/>
      <c r="G1938" s="140"/>
      <c r="H1938" s="141"/>
      <c r="I1938" s="118"/>
      <c r="J1938" s="150" t="str">
        <f t="shared" si="270"/>
        <v/>
      </c>
      <c r="K1938" s="24"/>
      <c r="M1938" s="11" t="b">
        <f t="shared" si="271"/>
        <v>0</v>
      </c>
      <c r="N1938" s="9" t="str">
        <f t="shared" si="272"/>
        <v/>
      </c>
      <c r="O1938" s="9" t="str">
        <f t="shared" si="273"/>
        <v/>
      </c>
      <c r="P1938" s="9" t="str">
        <f t="shared" si="274"/>
        <v/>
      </c>
      <c r="R1938" s="9">
        <v>1930</v>
      </c>
      <c r="T1938" s="9" t="str">
        <f t="shared" si="275"/>
        <v/>
      </c>
      <c r="V1938" s="9" t="str">
        <f t="shared" si="276"/>
        <v/>
      </c>
      <c r="X1938" s="9" t="str">
        <f>IF(COUNTIF('Required Materials'!$BE$4:$CH$43, $B1938)&gt;0, $B1938, "")</f>
        <v/>
      </c>
      <c r="Y1938" s="9" t="str">
        <f t="shared" si="277"/>
        <v/>
      </c>
      <c r="Z1938" s="9" t="str">
        <f t="shared" si="278"/>
        <v/>
      </c>
    </row>
    <row r="1939" spans="1:26" x14ac:dyDescent="0.25">
      <c r="A1939" s="24"/>
      <c r="B1939" s="135"/>
      <c r="C1939" s="136"/>
      <c r="D1939" s="137"/>
      <c r="E1939" s="138"/>
      <c r="F1939" s="139"/>
      <c r="G1939" s="140"/>
      <c r="H1939" s="141"/>
      <c r="I1939" s="118"/>
      <c r="J1939" s="150" t="str">
        <f t="shared" si="270"/>
        <v/>
      </c>
      <c r="K1939" s="24"/>
      <c r="M1939" s="11" t="b">
        <f t="shared" si="271"/>
        <v>0</v>
      </c>
      <c r="N1939" s="9" t="str">
        <f t="shared" si="272"/>
        <v/>
      </c>
      <c r="O1939" s="9" t="str">
        <f t="shared" si="273"/>
        <v/>
      </c>
      <c r="P1939" s="9" t="str">
        <f t="shared" si="274"/>
        <v/>
      </c>
      <c r="R1939" s="9">
        <v>1931</v>
      </c>
      <c r="T1939" s="9" t="str">
        <f t="shared" si="275"/>
        <v/>
      </c>
      <c r="V1939" s="9" t="str">
        <f t="shared" si="276"/>
        <v/>
      </c>
      <c r="X1939" s="9" t="str">
        <f>IF(COUNTIF('Required Materials'!$BE$4:$CH$43, $B1939)&gt;0, $B1939, "")</f>
        <v/>
      </c>
      <c r="Y1939" s="9" t="str">
        <f t="shared" si="277"/>
        <v/>
      </c>
      <c r="Z1939" s="9" t="str">
        <f t="shared" si="278"/>
        <v/>
      </c>
    </row>
    <row r="1940" spans="1:26" x14ac:dyDescent="0.25">
      <c r="A1940" s="24"/>
      <c r="B1940" s="135"/>
      <c r="C1940" s="136"/>
      <c r="D1940" s="137"/>
      <c r="E1940" s="138"/>
      <c r="F1940" s="139"/>
      <c r="G1940" s="140"/>
      <c r="H1940" s="141"/>
      <c r="I1940" s="118"/>
      <c r="J1940" s="150" t="str">
        <f t="shared" si="270"/>
        <v/>
      </c>
      <c r="K1940" s="24"/>
      <c r="M1940" s="11" t="b">
        <f t="shared" si="271"/>
        <v>0</v>
      </c>
      <c r="N1940" s="9" t="str">
        <f t="shared" si="272"/>
        <v/>
      </c>
      <c r="O1940" s="9" t="str">
        <f t="shared" si="273"/>
        <v/>
      </c>
      <c r="P1940" s="9" t="str">
        <f t="shared" si="274"/>
        <v/>
      </c>
      <c r="R1940" s="9">
        <v>1932</v>
      </c>
      <c r="T1940" s="9" t="str">
        <f t="shared" si="275"/>
        <v/>
      </c>
      <c r="V1940" s="9" t="str">
        <f t="shared" si="276"/>
        <v/>
      </c>
      <c r="X1940" s="9" t="str">
        <f>IF(COUNTIF('Required Materials'!$BE$4:$CH$43, $B1940)&gt;0, $B1940, "")</f>
        <v/>
      </c>
      <c r="Y1940" s="9" t="str">
        <f t="shared" si="277"/>
        <v/>
      </c>
      <c r="Z1940" s="9" t="str">
        <f t="shared" si="278"/>
        <v/>
      </c>
    </row>
    <row r="1941" spans="1:26" x14ac:dyDescent="0.25">
      <c r="A1941" s="24"/>
      <c r="B1941" s="135"/>
      <c r="C1941" s="136"/>
      <c r="D1941" s="137"/>
      <c r="E1941" s="138"/>
      <c r="F1941" s="139"/>
      <c r="G1941" s="140"/>
      <c r="H1941" s="141"/>
      <c r="I1941" s="118"/>
      <c r="J1941" s="150" t="str">
        <f t="shared" si="270"/>
        <v/>
      </c>
      <c r="K1941" s="24"/>
      <c r="M1941" s="11" t="b">
        <f t="shared" si="271"/>
        <v>0</v>
      </c>
      <c r="N1941" s="9" t="str">
        <f t="shared" si="272"/>
        <v/>
      </c>
      <c r="O1941" s="9" t="str">
        <f t="shared" si="273"/>
        <v/>
      </c>
      <c r="P1941" s="9" t="str">
        <f t="shared" si="274"/>
        <v/>
      </c>
      <c r="R1941" s="9">
        <v>1933</v>
      </c>
      <c r="T1941" s="9" t="str">
        <f t="shared" si="275"/>
        <v/>
      </c>
      <c r="V1941" s="9" t="str">
        <f t="shared" si="276"/>
        <v/>
      </c>
      <c r="X1941" s="9" t="str">
        <f>IF(COUNTIF('Required Materials'!$BE$4:$CH$43, $B1941)&gt;0, $B1941, "")</f>
        <v/>
      </c>
      <c r="Y1941" s="9" t="str">
        <f t="shared" si="277"/>
        <v/>
      </c>
      <c r="Z1941" s="9" t="str">
        <f t="shared" si="278"/>
        <v/>
      </c>
    </row>
    <row r="1942" spans="1:26" x14ac:dyDescent="0.25">
      <c r="A1942" s="24"/>
      <c r="B1942" s="135"/>
      <c r="C1942" s="136"/>
      <c r="D1942" s="137"/>
      <c r="E1942" s="138"/>
      <c r="F1942" s="139"/>
      <c r="G1942" s="140"/>
      <c r="H1942" s="141"/>
      <c r="I1942" s="118"/>
      <c r="J1942" s="150" t="str">
        <f t="shared" si="270"/>
        <v/>
      </c>
      <c r="K1942" s="24"/>
      <c r="M1942" s="11" t="b">
        <f t="shared" si="271"/>
        <v>0</v>
      </c>
      <c r="N1942" s="9" t="str">
        <f t="shared" si="272"/>
        <v/>
      </c>
      <c r="O1942" s="9" t="str">
        <f t="shared" si="273"/>
        <v/>
      </c>
      <c r="P1942" s="9" t="str">
        <f t="shared" si="274"/>
        <v/>
      </c>
      <c r="R1942" s="9">
        <v>1934</v>
      </c>
      <c r="T1942" s="9" t="str">
        <f t="shared" si="275"/>
        <v/>
      </c>
      <c r="V1942" s="9" t="str">
        <f t="shared" si="276"/>
        <v/>
      </c>
      <c r="X1942" s="9" t="str">
        <f>IF(COUNTIF('Required Materials'!$BE$4:$CH$43, $B1942)&gt;0, $B1942, "")</f>
        <v/>
      </c>
      <c r="Y1942" s="9" t="str">
        <f t="shared" si="277"/>
        <v/>
      </c>
      <c r="Z1942" s="9" t="str">
        <f t="shared" si="278"/>
        <v/>
      </c>
    </row>
    <row r="1943" spans="1:26" x14ac:dyDescent="0.25">
      <c r="A1943" s="24"/>
      <c r="B1943" s="135"/>
      <c r="C1943" s="136"/>
      <c r="D1943" s="137"/>
      <c r="E1943" s="138"/>
      <c r="F1943" s="139"/>
      <c r="G1943" s="140"/>
      <c r="H1943" s="141"/>
      <c r="I1943" s="118"/>
      <c r="J1943" s="150" t="str">
        <f t="shared" si="270"/>
        <v/>
      </c>
      <c r="K1943" s="24"/>
      <c r="M1943" s="11" t="b">
        <f t="shared" si="271"/>
        <v>0</v>
      </c>
      <c r="N1943" s="9" t="str">
        <f t="shared" si="272"/>
        <v/>
      </c>
      <c r="O1943" s="9" t="str">
        <f t="shared" si="273"/>
        <v/>
      </c>
      <c r="P1943" s="9" t="str">
        <f t="shared" si="274"/>
        <v/>
      </c>
      <c r="R1943" s="9">
        <v>1935</v>
      </c>
      <c r="T1943" s="9" t="str">
        <f t="shared" si="275"/>
        <v/>
      </c>
      <c r="V1943" s="9" t="str">
        <f t="shared" si="276"/>
        <v/>
      </c>
      <c r="X1943" s="9" t="str">
        <f>IF(COUNTIF('Required Materials'!$BE$4:$CH$43, $B1943)&gt;0, $B1943, "")</f>
        <v/>
      </c>
      <c r="Y1943" s="9" t="str">
        <f t="shared" si="277"/>
        <v/>
      </c>
      <c r="Z1943" s="9" t="str">
        <f t="shared" si="278"/>
        <v/>
      </c>
    </row>
    <row r="1944" spans="1:26" x14ac:dyDescent="0.25">
      <c r="A1944" s="24"/>
      <c r="B1944" s="135"/>
      <c r="C1944" s="136"/>
      <c r="D1944" s="137"/>
      <c r="E1944" s="138"/>
      <c r="F1944" s="139"/>
      <c r="G1944" s="140"/>
      <c r="H1944" s="141"/>
      <c r="I1944" s="118"/>
      <c r="J1944" s="150" t="str">
        <f t="shared" si="270"/>
        <v/>
      </c>
      <c r="K1944" s="24"/>
      <c r="M1944" s="11" t="b">
        <f t="shared" si="271"/>
        <v>0</v>
      </c>
      <c r="N1944" s="9" t="str">
        <f t="shared" si="272"/>
        <v/>
      </c>
      <c r="O1944" s="9" t="str">
        <f t="shared" si="273"/>
        <v/>
      </c>
      <c r="P1944" s="9" t="str">
        <f t="shared" si="274"/>
        <v/>
      </c>
      <c r="R1944" s="9">
        <v>1936</v>
      </c>
      <c r="T1944" s="9" t="str">
        <f t="shared" si="275"/>
        <v/>
      </c>
      <c r="V1944" s="9" t="str">
        <f t="shared" si="276"/>
        <v/>
      </c>
      <c r="X1944" s="9" t="str">
        <f>IF(COUNTIF('Required Materials'!$BE$4:$CH$43, $B1944)&gt;0, $B1944, "")</f>
        <v/>
      </c>
      <c r="Y1944" s="9" t="str">
        <f t="shared" si="277"/>
        <v/>
      </c>
      <c r="Z1944" s="9" t="str">
        <f t="shared" si="278"/>
        <v/>
      </c>
    </row>
    <row r="1945" spans="1:26" x14ac:dyDescent="0.25">
      <c r="A1945" s="24"/>
      <c r="B1945" s="135"/>
      <c r="C1945" s="136"/>
      <c r="D1945" s="137"/>
      <c r="E1945" s="138"/>
      <c r="F1945" s="139"/>
      <c r="G1945" s="140"/>
      <c r="H1945" s="141"/>
      <c r="I1945" s="118"/>
      <c r="J1945" s="150" t="str">
        <f t="shared" si="270"/>
        <v/>
      </c>
      <c r="K1945" s="24"/>
      <c r="M1945" s="11" t="b">
        <f t="shared" si="271"/>
        <v>0</v>
      </c>
      <c r="N1945" s="9" t="str">
        <f t="shared" si="272"/>
        <v/>
      </c>
      <c r="O1945" s="9" t="str">
        <f t="shared" si="273"/>
        <v/>
      </c>
      <c r="P1945" s="9" t="str">
        <f t="shared" si="274"/>
        <v/>
      </c>
      <c r="R1945" s="9">
        <v>1937</v>
      </c>
      <c r="T1945" s="9" t="str">
        <f t="shared" si="275"/>
        <v/>
      </c>
      <c r="V1945" s="9" t="str">
        <f t="shared" si="276"/>
        <v/>
      </c>
      <c r="X1945" s="9" t="str">
        <f>IF(COUNTIF('Required Materials'!$BE$4:$CH$43, $B1945)&gt;0, $B1945, "")</f>
        <v/>
      </c>
      <c r="Y1945" s="9" t="str">
        <f t="shared" si="277"/>
        <v/>
      </c>
      <c r="Z1945" s="9" t="str">
        <f t="shared" si="278"/>
        <v/>
      </c>
    </row>
    <row r="1946" spans="1:26" x14ac:dyDescent="0.25">
      <c r="A1946" s="24"/>
      <c r="B1946" s="135"/>
      <c r="C1946" s="136"/>
      <c r="D1946" s="137"/>
      <c r="E1946" s="138"/>
      <c r="F1946" s="139"/>
      <c r="G1946" s="140"/>
      <c r="H1946" s="141"/>
      <c r="I1946" s="118"/>
      <c r="J1946" s="150" t="str">
        <f t="shared" si="270"/>
        <v/>
      </c>
      <c r="K1946" s="24"/>
      <c r="M1946" s="11" t="b">
        <f t="shared" si="271"/>
        <v>0</v>
      </c>
      <c r="N1946" s="9" t="str">
        <f t="shared" si="272"/>
        <v/>
      </c>
      <c r="O1946" s="9" t="str">
        <f t="shared" si="273"/>
        <v/>
      </c>
      <c r="P1946" s="9" t="str">
        <f t="shared" si="274"/>
        <v/>
      </c>
      <c r="R1946" s="9">
        <v>1938</v>
      </c>
      <c r="T1946" s="9" t="str">
        <f t="shared" si="275"/>
        <v/>
      </c>
      <c r="V1946" s="9" t="str">
        <f t="shared" si="276"/>
        <v/>
      </c>
      <c r="X1946" s="9" t="str">
        <f>IF(COUNTIF('Required Materials'!$BE$4:$CH$43, $B1946)&gt;0, $B1946, "")</f>
        <v/>
      </c>
      <c r="Y1946" s="9" t="str">
        <f t="shared" si="277"/>
        <v/>
      </c>
      <c r="Z1946" s="9" t="str">
        <f t="shared" si="278"/>
        <v/>
      </c>
    </row>
    <row r="1947" spans="1:26" x14ac:dyDescent="0.25">
      <c r="A1947" s="24"/>
      <c r="B1947" s="135"/>
      <c r="C1947" s="136"/>
      <c r="D1947" s="137"/>
      <c r="E1947" s="138"/>
      <c r="F1947" s="139"/>
      <c r="G1947" s="140"/>
      <c r="H1947" s="141"/>
      <c r="I1947" s="118"/>
      <c r="J1947" s="150" t="str">
        <f t="shared" si="270"/>
        <v/>
      </c>
      <c r="K1947" s="24"/>
      <c r="M1947" s="11" t="b">
        <f t="shared" si="271"/>
        <v>0</v>
      </c>
      <c r="N1947" s="9" t="str">
        <f t="shared" si="272"/>
        <v/>
      </c>
      <c r="O1947" s="9" t="str">
        <f t="shared" si="273"/>
        <v/>
      </c>
      <c r="P1947" s="9" t="str">
        <f t="shared" si="274"/>
        <v/>
      </c>
      <c r="R1947" s="9">
        <v>1939</v>
      </c>
      <c r="T1947" s="9" t="str">
        <f t="shared" si="275"/>
        <v/>
      </c>
      <c r="V1947" s="9" t="str">
        <f t="shared" si="276"/>
        <v/>
      </c>
      <c r="X1947" s="9" t="str">
        <f>IF(COUNTIF('Required Materials'!$BE$4:$CH$43, $B1947)&gt;0, $B1947, "")</f>
        <v/>
      </c>
      <c r="Y1947" s="9" t="str">
        <f t="shared" si="277"/>
        <v/>
      </c>
      <c r="Z1947" s="9" t="str">
        <f t="shared" si="278"/>
        <v/>
      </c>
    </row>
    <row r="1948" spans="1:26" x14ac:dyDescent="0.25">
      <c r="A1948" s="24"/>
      <c r="B1948" s="135"/>
      <c r="C1948" s="136"/>
      <c r="D1948" s="137"/>
      <c r="E1948" s="138"/>
      <c r="F1948" s="139"/>
      <c r="G1948" s="140"/>
      <c r="H1948" s="141"/>
      <c r="I1948" s="118"/>
      <c r="J1948" s="150" t="str">
        <f t="shared" si="270"/>
        <v/>
      </c>
      <c r="K1948" s="24"/>
      <c r="M1948" s="11" t="b">
        <f t="shared" si="271"/>
        <v>0</v>
      </c>
      <c r="N1948" s="9" t="str">
        <f t="shared" si="272"/>
        <v/>
      </c>
      <c r="O1948" s="9" t="str">
        <f t="shared" si="273"/>
        <v/>
      </c>
      <c r="P1948" s="9" t="str">
        <f t="shared" si="274"/>
        <v/>
      </c>
      <c r="R1948" s="9">
        <v>1940</v>
      </c>
      <c r="T1948" s="9" t="str">
        <f t="shared" si="275"/>
        <v/>
      </c>
      <c r="V1948" s="9" t="str">
        <f t="shared" si="276"/>
        <v/>
      </c>
      <c r="X1948" s="9" t="str">
        <f>IF(COUNTIF('Required Materials'!$BE$4:$CH$43, $B1948)&gt;0, $B1948, "")</f>
        <v/>
      </c>
      <c r="Y1948" s="9" t="str">
        <f t="shared" si="277"/>
        <v/>
      </c>
      <c r="Z1948" s="9" t="str">
        <f t="shared" si="278"/>
        <v/>
      </c>
    </row>
    <row r="1949" spans="1:26" x14ac:dyDescent="0.25">
      <c r="A1949" s="24"/>
      <c r="B1949" s="135"/>
      <c r="C1949" s="136"/>
      <c r="D1949" s="137"/>
      <c r="E1949" s="138"/>
      <c r="F1949" s="139"/>
      <c r="G1949" s="140"/>
      <c r="H1949" s="141"/>
      <c r="I1949" s="118"/>
      <c r="J1949" s="150" t="str">
        <f t="shared" si="270"/>
        <v/>
      </c>
      <c r="K1949" s="24"/>
      <c r="M1949" s="11" t="b">
        <f t="shared" si="271"/>
        <v>0</v>
      </c>
      <c r="N1949" s="9" t="str">
        <f t="shared" si="272"/>
        <v/>
      </c>
      <c r="O1949" s="9" t="str">
        <f t="shared" si="273"/>
        <v/>
      </c>
      <c r="P1949" s="9" t="str">
        <f t="shared" si="274"/>
        <v/>
      </c>
      <c r="R1949" s="9">
        <v>1941</v>
      </c>
      <c r="T1949" s="9" t="str">
        <f t="shared" si="275"/>
        <v/>
      </c>
      <c r="V1949" s="9" t="str">
        <f t="shared" si="276"/>
        <v/>
      </c>
      <c r="X1949" s="9" t="str">
        <f>IF(COUNTIF('Required Materials'!$BE$4:$CH$43, $B1949)&gt;0, $B1949, "")</f>
        <v/>
      </c>
      <c r="Y1949" s="9" t="str">
        <f t="shared" si="277"/>
        <v/>
      </c>
      <c r="Z1949" s="9" t="str">
        <f t="shared" si="278"/>
        <v/>
      </c>
    </row>
    <row r="1950" spans="1:26" x14ac:dyDescent="0.25">
      <c r="A1950" s="24"/>
      <c r="B1950" s="135"/>
      <c r="C1950" s="136"/>
      <c r="D1950" s="137"/>
      <c r="E1950" s="138"/>
      <c r="F1950" s="139"/>
      <c r="G1950" s="140"/>
      <c r="H1950" s="141"/>
      <c r="I1950" s="118"/>
      <c r="J1950" s="150" t="str">
        <f t="shared" si="270"/>
        <v/>
      </c>
      <c r="K1950" s="24"/>
      <c r="M1950" s="11" t="b">
        <f t="shared" si="271"/>
        <v>0</v>
      </c>
      <c r="N1950" s="9" t="str">
        <f t="shared" si="272"/>
        <v/>
      </c>
      <c r="O1950" s="9" t="str">
        <f t="shared" si="273"/>
        <v/>
      </c>
      <c r="P1950" s="9" t="str">
        <f t="shared" si="274"/>
        <v/>
      </c>
      <c r="R1950" s="9">
        <v>1942</v>
      </c>
      <c r="T1950" s="9" t="str">
        <f t="shared" si="275"/>
        <v/>
      </c>
      <c r="V1950" s="9" t="str">
        <f t="shared" si="276"/>
        <v/>
      </c>
      <c r="X1950" s="9" t="str">
        <f>IF(COUNTIF('Required Materials'!$BE$4:$CH$43, $B1950)&gt;0, $B1950, "")</f>
        <v/>
      </c>
      <c r="Y1950" s="9" t="str">
        <f t="shared" si="277"/>
        <v/>
      </c>
      <c r="Z1950" s="9" t="str">
        <f t="shared" si="278"/>
        <v/>
      </c>
    </row>
    <row r="1951" spans="1:26" x14ac:dyDescent="0.25">
      <c r="A1951" s="24"/>
      <c r="B1951" s="135"/>
      <c r="C1951" s="136"/>
      <c r="D1951" s="137"/>
      <c r="E1951" s="138"/>
      <c r="F1951" s="139"/>
      <c r="G1951" s="140"/>
      <c r="H1951" s="141"/>
      <c r="I1951" s="118"/>
      <c r="J1951" s="150" t="str">
        <f t="shared" si="270"/>
        <v/>
      </c>
      <c r="K1951" s="24"/>
      <c r="M1951" s="11" t="b">
        <f t="shared" si="271"/>
        <v>0</v>
      </c>
      <c r="N1951" s="9" t="str">
        <f t="shared" si="272"/>
        <v/>
      </c>
      <c r="O1951" s="9" t="str">
        <f t="shared" si="273"/>
        <v/>
      </c>
      <c r="P1951" s="9" t="str">
        <f t="shared" si="274"/>
        <v/>
      </c>
      <c r="R1951" s="9">
        <v>1943</v>
      </c>
      <c r="T1951" s="9" t="str">
        <f t="shared" si="275"/>
        <v/>
      </c>
      <c r="V1951" s="9" t="str">
        <f t="shared" si="276"/>
        <v/>
      </c>
      <c r="X1951" s="9" t="str">
        <f>IF(COUNTIF('Required Materials'!$BE$4:$CH$43, $B1951)&gt;0, $B1951, "")</f>
        <v/>
      </c>
      <c r="Y1951" s="9" t="str">
        <f t="shared" si="277"/>
        <v/>
      </c>
      <c r="Z1951" s="9" t="str">
        <f t="shared" si="278"/>
        <v/>
      </c>
    </row>
    <row r="1952" spans="1:26" x14ac:dyDescent="0.25">
      <c r="A1952" s="24"/>
      <c r="B1952" s="135"/>
      <c r="C1952" s="136"/>
      <c r="D1952" s="137"/>
      <c r="E1952" s="138"/>
      <c r="F1952" s="139"/>
      <c r="G1952" s="140"/>
      <c r="H1952" s="141"/>
      <c r="I1952" s="118"/>
      <c r="J1952" s="150" t="str">
        <f t="shared" si="270"/>
        <v/>
      </c>
      <c r="K1952" s="24"/>
      <c r="M1952" s="11" t="b">
        <f t="shared" si="271"/>
        <v>0</v>
      </c>
      <c r="N1952" s="9" t="str">
        <f t="shared" si="272"/>
        <v/>
      </c>
      <c r="O1952" s="9" t="str">
        <f t="shared" si="273"/>
        <v/>
      </c>
      <c r="P1952" s="9" t="str">
        <f t="shared" si="274"/>
        <v/>
      </c>
      <c r="R1952" s="9">
        <v>1944</v>
      </c>
      <c r="T1952" s="9" t="str">
        <f t="shared" si="275"/>
        <v/>
      </c>
      <c r="V1952" s="9" t="str">
        <f t="shared" si="276"/>
        <v/>
      </c>
      <c r="X1952" s="9" t="str">
        <f>IF(COUNTIF('Required Materials'!$BE$4:$CH$43, $B1952)&gt;0, $B1952, "")</f>
        <v/>
      </c>
      <c r="Y1952" s="9" t="str">
        <f t="shared" si="277"/>
        <v/>
      </c>
      <c r="Z1952" s="9" t="str">
        <f t="shared" si="278"/>
        <v/>
      </c>
    </row>
    <row r="1953" spans="1:26" x14ac:dyDescent="0.25">
      <c r="A1953" s="24"/>
      <c r="B1953" s="135"/>
      <c r="C1953" s="136"/>
      <c r="D1953" s="137"/>
      <c r="E1953" s="138"/>
      <c r="F1953" s="139"/>
      <c r="G1953" s="140"/>
      <c r="H1953" s="141"/>
      <c r="I1953" s="118"/>
      <c r="J1953" s="150" t="str">
        <f t="shared" si="270"/>
        <v/>
      </c>
      <c r="K1953" s="24"/>
      <c r="M1953" s="11" t="b">
        <f t="shared" si="271"/>
        <v>0</v>
      </c>
      <c r="N1953" s="9" t="str">
        <f t="shared" si="272"/>
        <v/>
      </c>
      <c r="O1953" s="9" t="str">
        <f t="shared" si="273"/>
        <v/>
      </c>
      <c r="P1953" s="9" t="str">
        <f t="shared" si="274"/>
        <v/>
      </c>
      <c r="R1953" s="9">
        <v>1945</v>
      </c>
      <c r="T1953" s="9" t="str">
        <f t="shared" si="275"/>
        <v/>
      </c>
      <c r="V1953" s="9" t="str">
        <f t="shared" si="276"/>
        <v/>
      </c>
      <c r="X1953" s="9" t="str">
        <f>IF(COUNTIF('Required Materials'!$BE$4:$CH$43, $B1953)&gt;0, $B1953, "")</f>
        <v/>
      </c>
      <c r="Y1953" s="9" t="str">
        <f t="shared" si="277"/>
        <v/>
      </c>
      <c r="Z1953" s="9" t="str">
        <f t="shared" si="278"/>
        <v/>
      </c>
    </row>
    <row r="1954" spans="1:26" x14ac:dyDescent="0.25">
      <c r="A1954" s="24"/>
      <c r="B1954" s="135"/>
      <c r="C1954" s="136"/>
      <c r="D1954" s="137"/>
      <c r="E1954" s="138"/>
      <c r="F1954" s="139"/>
      <c r="G1954" s="140"/>
      <c r="H1954" s="141"/>
      <c r="I1954" s="118"/>
      <c r="J1954" s="150" t="str">
        <f t="shared" si="270"/>
        <v/>
      </c>
      <c r="K1954" s="24"/>
      <c r="M1954" s="11" t="b">
        <f t="shared" si="271"/>
        <v>0</v>
      </c>
      <c r="N1954" s="9" t="str">
        <f t="shared" si="272"/>
        <v/>
      </c>
      <c r="O1954" s="9" t="str">
        <f t="shared" si="273"/>
        <v/>
      </c>
      <c r="P1954" s="9" t="str">
        <f t="shared" si="274"/>
        <v/>
      </c>
      <c r="R1954" s="9">
        <v>1946</v>
      </c>
      <c r="T1954" s="9" t="str">
        <f t="shared" si="275"/>
        <v/>
      </c>
      <c r="V1954" s="9" t="str">
        <f t="shared" si="276"/>
        <v/>
      </c>
      <c r="X1954" s="9" t="str">
        <f>IF(COUNTIF('Required Materials'!$BE$4:$CH$43, $B1954)&gt;0, $B1954, "")</f>
        <v/>
      </c>
      <c r="Y1954" s="9" t="str">
        <f t="shared" si="277"/>
        <v/>
      </c>
      <c r="Z1954" s="9" t="str">
        <f t="shared" si="278"/>
        <v/>
      </c>
    </row>
    <row r="1955" spans="1:26" x14ac:dyDescent="0.25">
      <c r="A1955" s="24"/>
      <c r="B1955" s="135"/>
      <c r="C1955" s="136"/>
      <c r="D1955" s="137"/>
      <c r="E1955" s="138"/>
      <c r="F1955" s="139"/>
      <c r="G1955" s="140"/>
      <c r="H1955" s="141"/>
      <c r="I1955" s="118"/>
      <c r="J1955" s="150" t="str">
        <f t="shared" si="270"/>
        <v/>
      </c>
      <c r="K1955" s="24"/>
      <c r="M1955" s="11" t="b">
        <f t="shared" si="271"/>
        <v>0</v>
      </c>
      <c r="N1955" s="9" t="str">
        <f t="shared" si="272"/>
        <v/>
      </c>
      <c r="O1955" s="9" t="str">
        <f t="shared" si="273"/>
        <v/>
      </c>
      <c r="P1955" s="9" t="str">
        <f t="shared" si="274"/>
        <v/>
      </c>
      <c r="R1955" s="9">
        <v>1947</v>
      </c>
      <c r="T1955" s="9" t="str">
        <f t="shared" si="275"/>
        <v/>
      </c>
      <c r="V1955" s="9" t="str">
        <f t="shared" si="276"/>
        <v/>
      </c>
      <c r="X1955" s="9" t="str">
        <f>IF(COUNTIF('Required Materials'!$BE$4:$CH$43, $B1955)&gt;0, $B1955, "")</f>
        <v/>
      </c>
      <c r="Y1955" s="9" t="str">
        <f t="shared" si="277"/>
        <v/>
      </c>
      <c r="Z1955" s="9" t="str">
        <f t="shared" si="278"/>
        <v/>
      </c>
    </row>
    <row r="1956" spans="1:26" x14ac:dyDescent="0.25">
      <c r="A1956" s="24"/>
      <c r="B1956" s="135"/>
      <c r="C1956" s="136"/>
      <c r="D1956" s="137"/>
      <c r="E1956" s="138"/>
      <c r="F1956" s="139"/>
      <c r="G1956" s="140"/>
      <c r="H1956" s="141"/>
      <c r="I1956" s="118"/>
      <c r="J1956" s="150" t="str">
        <f t="shared" si="270"/>
        <v/>
      </c>
      <c r="K1956" s="24"/>
      <c r="M1956" s="11" t="b">
        <f t="shared" si="271"/>
        <v>0</v>
      </c>
      <c r="N1956" s="9" t="str">
        <f t="shared" si="272"/>
        <v/>
      </c>
      <c r="O1956" s="9" t="str">
        <f t="shared" si="273"/>
        <v/>
      </c>
      <c r="P1956" s="9" t="str">
        <f t="shared" si="274"/>
        <v/>
      </c>
      <c r="R1956" s="9">
        <v>1948</v>
      </c>
      <c r="T1956" s="9" t="str">
        <f t="shared" si="275"/>
        <v/>
      </c>
      <c r="V1956" s="9" t="str">
        <f t="shared" si="276"/>
        <v/>
      </c>
      <c r="X1956" s="9" t="str">
        <f>IF(COUNTIF('Required Materials'!$BE$4:$CH$43, $B1956)&gt;0, $B1956, "")</f>
        <v/>
      </c>
      <c r="Y1956" s="9" t="str">
        <f t="shared" si="277"/>
        <v/>
      </c>
      <c r="Z1956" s="9" t="str">
        <f t="shared" si="278"/>
        <v/>
      </c>
    </row>
    <row r="1957" spans="1:26" x14ac:dyDescent="0.25">
      <c r="A1957" s="24"/>
      <c r="B1957" s="135"/>
      <c r="C1957" s="136"/>
      <c r="D1957" s="137"/>
      <c r="E1957" s="138"/>
      <c r="F1957" s="139"/>
      <c r="G1957" s="140"/>
      <c r="H1957" s="141"/>
      <c r="I1957" s="118"/>
      <c r="J1957" s="150" t="str">
        <f t="shared" si="270"/>
        <v/>
      </c>
      <c r="K1957" s="24"/>
      <c r="M1957" s="11" t="b">
        <f t="shared" si="271"/>
        <v>0</v>
      </c>
      <c r="N1957" s="9" t="str">
        <f t="shared" si="272"/>
        <v/>
      </c>
      <c r="O1957" s="9" t="str">
        <f t="shared" si="273"/>
        <v/>
      </c>
      <c r="P1957" s="9" t="str">
        <f t="shared" si="274"/>
        <v/>
      </c>
      <c r="R1957" s="9">
        <v>1949</v>
      </c>
      <c r="T1957" s="9" t="str">
        <f t="shared" si="275"/>
        <v/>
      </c>
      <c r="V1957" s="9" t="str">
        <f t="shared" si="276"/>
        <v/>
      </c>
      <c r="X1957" s="9" t="str">
        <f>IF(COUNTIF('Required Materials'!$BE$4:$CH$43, $B1957)&gt;0, $B1957, "")</f>
        <v/>
      </c>
      <c r="Y1957" s="9" t="str">
        <f t="shared" si="277"/>
        <v/>
      </c>
      <c r="Z1957" s="9" t="str">
        <f t="shared" si="278"/>
        <v/>
      </c>
    </row>
    <row r="1958" spans="1:26" x14ac:dyDescent="0.25">
      <c r="A1958" s="24"/>
      <c r="B1958" s="135"/>
      <c r="C1958" s="136"/>
      <c r="D1958" s="137"/>
      <c r="E1958" s="138"/>
      <c r="F1958" s="139"/>
      <c r="G1958" s="140"/>
      <c r="H1958" s="141"/>
      <c r="I1958" s="118"/>
      <c r="J1958" s="150" t="str">
        <f t="shared" si="270"/>
        <v/>
      </c>
      <c r="K1958" s="24"/>
      <c r="M1958" s="11" t="b">
        <f t="shared" si="271"/>
        <v>0</v>
      </c>
      <c r="N1958" s="9" t="str">
        <f t="shared" si="272"/>
        <v/>
      </c>
      <c r="O1958" s="9" t="str">
        <f t="shared" si="273"/>
        <v/>
      </c>
      <c r="P1958" s="9" t="str">
        <f t="shared" si="274"/>
        <v/>
      </c>
      <c r="R1958" s="9">
        <v>1950</v>
      </c>
      <c r="T1958" s="9" t="str">
        <f t="shared" si="275"/>
        <v/>
      </c>
      <c r="V1958" s="9" t="str">
        <f t="shared" si="276"/>
        <v/>
      </c>
      <c r="X1958" s="9" t="str">
        <f>IF(COUNTIF('Required Materials'!$BE$4:$CH$43, $B1958)&gt;0, $B1958, "")</f>
        <v/>
      </c>
      <c r="Y1958" s="9" t="str">
        <f t="shared" si="277"/>
        <v/>
      </c>
      <c r="Z1958" s="9" t="str">
        <f t="shared" si="278"/>
        <v/>
      </c>
    </row>
    <row r="1959" spans="1:26" x14ac:dyDescent="0.25">
      <c r="A1959" s="24"/>
      <c r="B1959" s="135"/>
      <c r="C1959" s="136"/>
      <c r="D1959" s="137"/>
      <c r="E1959" s="138"/>
      <c r="F1959" s="139"/>
      <c r="G1959" s="140"/>
      <c r="H1959" s="141"/>
      <c r="I1959" s="118"/>
      <c r="J1959" s="150" t="str">
        <f t="shared" si="270"/>
        <v/>
      </c>
      <c r="K1959" s="24"/>
      <c r="M1959" s="11" t="b">
        <f t="shared" si="271"/>
        <v>0</v>
      </c>
      <c r="N1959" s="9" t="str">
        <f t="shared" si="272"/>
        <v/>
      </c>
      <c r="O1959" s="9" t="str">
        <f t="shared" si="273"/>
        <v/>
      </c>
      <c r="P1959" s="9" t="str">
        <f t="shared" si="274"/>
        <v/>
      </c>
      <c r="R1959" s="9">
        <v>1951</v>
      </c>
      <c r="T1959" s="9" t="str">
        <f t="shared" si="275"/>
        <v/>
      </c>
      <c r="V1959" s="9" t="str">
        <f t="shared" si="276"/>
        <v/>
      </c>
      <c r="X1959" s="9" t="str">
        <f>IF(COUNTIF('Required Materials'!$BE$4:$CH$43, $B1959)&gt;0, $B1959, "")</f>
        <v/>
      </c>
      <c r="Y1959" s="9" t="str">
        <f t="shared" si="277"/>
        <v/>
      </c>
      <c r="Z1959" s="9" t="str">
        <f t="shared" si="278"/>
        <v/>
      </c>
    </row>
    <row r="1960" spans="1:26" x14ac:dyDescent="0.25">
      <c r="A1960" s="24"/>
      <c r="B1960" s="135"/>
      <c r="C1960" s="136"/>
      <c r="D1960" s="137"/>
      <c r="E1960" s="138"/>
      <c r="F1960" s="139"/>
      <c r="G1960" s="140"/>
      <c r="H1960" s="141"/>
      <c r="I1960" s="118"/>
      <c r="J1960" s="150" t="str">
        <f t="shared" si="270"/>
        <v/>
      </c>
      <c r="K1960" s="24"/>
      <c r="M1960" s="11" t="b">
        <f t="shared" si="271"/>
        <v>0</v>
      </c>
      <c r="N1960" s="9" t="str">
        <f t="shared" si="272"/>
        <v/>
      </c>
      <c r="O1960" s="9" t="str">
        <f t="shared" si="273"/>
        <v/>
      </c>
      <c r="P1960" s="9" t="str">
        <f t="shared" si="274"/>
        <v/>
      </c>
      <c r="R1960" s="9">
        <v>1952</v>
      </c>
      <c r="T1960" s="9" t="str">
        <f t="shared" si="275"/>
        <v/>
      </c>
      <c r="V1960" s="9" t="str">
        <f t="shared" si="276"/>
        <v/>
      </c>
      <c r="X1960" s="9" t="str">
        <f>IF(COUNTIF('Required Materials'!$BE$4:$CH$43, $B1960)&gt;0, $B1960, "")</f>
        <v/>
      </c>
      <c r="Y1960" s="9" t="str">
        <f t="shared" si="277"/>
        <v/>
      </c>
      <c r="Z1960" s="9" t="str">
        <f t="shared" si="278"/>
        <v/>
      </c>
    </row>
    <row r="1961" spans="1:26" x14ac:dyDescent="0.25">
      <c r="A1961" s="24"/>
      <c r="B1961" s="135"/>
      <c r="C1961" s="136"/>
      <c r="D1961" s="137"/>
      <c r="E1961" s="138"/>
      <c r="F1961" s="139"/>
      <c r="G1961" s="140"/>
      <c r="H1961" s="141"/>
      <c r="I1961" s="118"/>
      <c r="J1961" s="150" t="str">
        <f t="shared" si="270"/>
        <v/>
      </c>
      <c r="K1961" s="24"/>
      <c r="M1961" s="11" t="b">
        <f t="shared" si="271"/>
        <v>0</v>
      </c>
      <c r="N1961" s="9" t="str">
        <f t="shared" si="272"/>
        <v/>
      </c>
      <c r="O1961" s="9" t="str">
        <f t="shared" si="273"/>
        <v/>
      </c>
      <c r="P1961" s="9" t="str">
        <f t="shared" si="274"/>
        <v/>
      </c>
      <c r="R1961" s="9">
        <v>1953</v>
      </c>
      <c r="T1961" s="9" t="str">
        <f t="shared" si="275"/>
        <v/>
      </c>
      <c r="V1961" s="9" t="str">
        <f t="shared" si="276"/>
        <v/>
      </c>
      <c r="X1961" s="9" t="str">
        <f>IF(COUNTIF('Required Materials'!$BE$4:$CH$43, $B1961)&gt;0, $B1961, "")</f>
        <v/>
      </c>
      <c r="Y1961" s="9" t="str">
        <f t="shared" si="277"/>
        <v/>
      </c>
      <c r="Z1961" s="9" t="str">
        <f t="shared" si="278"/>
        <v/>
      </c>
    </row>
    <row r="1962" spans="1:26" x14ac:dyDescent="0.25">
      <c r="A1962" s="24"/>
      <c r="B1962" s="135"/>
      <c r="C1962" s="136"/>
      <c r="D1962" s="137"/>
      <c r="E1962" s="138"/>
      <c r="F1962" s="139"/>
      <c r="G1962" s="140"/>
      <c r="H1962" s="141"/>
      <c r="I1962" s="118"/>
      <c r="J1962" s="150" t="str">
        <f t="shared" si="270"/>
        <v/>
      </c>
      <c r="K1962" s="24"/>
      <c r="M1962" s="11" t="b">
        <f t="shared" si="271"/>
        <v>0</v>
      </c>
      <c r="N1962" s="9" t="str">
        <f t="shared" si="272"/>
        <v/>
      </c>
      <c r="O1962" s="9" t="str">
        <f t="shared" si="273"/>
        <v/>
      </c>
      <c r="P1962" s="9" t="str">
        <f t="shared" si="274"/>
        <v/>
      </c>
      <c r="R1962" s="9">
        <v>1954</v>
      </c>
      <c r="T1962" s="9" t="str">
        <f t="shared" si="275"/>
        <v/>
      </c>
      <c r="V1962" s="9" t="str">
        <f t="shared" si="276"/>
        <v/>
      </c>
      <c r="X1962" s="9" t="str">
        <f>IF(COUNTIF('Required Materials'!$BE$4:$CH$43, $B1962)&gt;0, $B1962, "")</f>
        <v/>
      </c>
      <c r="Y1962" s="9" t="str">
        <f t="shared" si="277"/>
        <v/>
      </c>
      <c r="Z1962" s="9" t="str">
        <f t="shared" si="278"/>
        <v/>
      </c>
    </row>
    <row r="1963" spans="1:26" x14ac:dyDescent="0.25">
      <c r="A1963" s="24"/>
      <c r="B1963" s="135"/>
      <c r="C1963" s="136"/>
      <c r="D1963" s="137"/>
      <c r="E1963" s="138"/>
      <c r="F1963" s="139"/>
      <c r="G1963" s="140"/>
      <c r="H1963" s="141"/>
      <c r="I1963" s="118"/>
      <c r="J1963" s="150" t="str">
        <f t="shared" si="270"/>
        <v/>
      </c>
      <c r="K1963" s="24"/>
      <c r="M1963" s="11" t="b">
        <f t="shared" si="271"/>
        <v>0</v>
      </c>
      <c r="N1963" s="9" t="str">
        <f t="shared" si="272"/>
        <v/>
      </c>
      <c r="O1963" s="9" t="str">
        <f t="shared" si="273"/>
        <v/>
      </c>
      <c r="P1963" s="9" t="str">
        <f t="shared" si="274"/>
        <v/>
      </c>
      <c r="R1963" s="9">
        <v>1955</v>
      </c>
      <c r="T1963" s="9" t="str">
        <f t="shared" si="275"/>
        <v/>
      </c>
      <c r="V1963" s="9" t="str">
        <f t="shared" si="276"/>
        <v/>
      </c>
      <c r="X1963" s="9" t="str">
        <f>IF(COUNTIF('Required Materials'!$BE$4:$CH$43, $B1963)&gt;0, $B1963, "")</f>
        <v/>
      </c>
      <c r="Y1963" s="9" t="str">
        <f t="shared" si="277"/>
        <v/>
      </c>
      <c r="Z1963" s="9" t="str">
        <f t="shared" si="278"/>
        <v/>
      </c>
    </row>
    <row r="1964" spans="1:26" x14ac:dyDescent="0.25">
      <c r="A1964" s="24"/>
      <c r="B1964" s="135"/>
      <c r="C1964" s="136"/>
      <c r="D1964" s="137"/>
      <c r="E1964" s="138"/>
      <c r="F1964" s="139"/>
      <c r="G1964" s="140"/>
      <c r="H1964" s="141"/>
      <c r="I1964" s="118"/>
      <c r="J1964" s="150" t="str">
        <f t="shared" si="270"/>
        <v/>
      </c>
      <c r="K1964" s="24"/>
      <c r="M1964" s="11" t="b">
        <f t="shared" si="271"/>
        <v>0</v>
      </c>
      <c r="N1964" s="9" t="str">
        <f t="shared" si="272"/>
        <v/>
      </c>
      <c r="O1964" s="9" t="str">
        <f t="shared" si="273"/>
        <v/>
      </c>
      <c r="P1964" s="9" t="str">
        <f t="shared" si="274"/>
        <v/>
      </c>
      <c r="R1964" s="9">
        <v>1956</v>
      </c>
      <c r="T1964" s="9" t="str">
        <f t="shared" si="275"/>
        <v/>
      </c>
      <c r="V1964" s="9" t="str">
        <f t="shared" si="276"/>
        <v/>
      </c>
      <c r="X1964" s="9" t="str">
        <f>IF(COUNTIF('Required Materials'!$BE$4:$CH$43, $B1964)&gt;0, $B1964, "")</f>
        <v/>
      </c>
      <c r="Y1964" s="9" t="str">
        <f t="shared" si="277"/>
        <v/>
      </c>
      <c r="Z1964" s="9" t="str">
        <f t="shared" si="278"/>
        <v/>
      </c>
    </row>
    <row r="1965" spans="1:26" x14ac:dyDescent="0.25">
      <c r="A1965" s="24"/>
      <c r="B1965" s="135"/>
      <c r="C1965" s="136"/>
      <c r="D1965" s="137"/>
      <c r="E1965" s="138"/>
      <c r="F1965" s="139"/>
      <c r="G1965" s="140"/>
      <c r="H1965" s="141"/>
      <c r="I1965" s="118"/>
      <c r="J1965" s="150" t="str">
        <f t="shared" si="270"/>
        <v/>
      </c>
      <c r="K1965" s="24"/>
      <c r="M1965" s="11" t="b">
        <f t="shared" si="271"/>
        <v>0</v>
      </c>
      <c r="N1965" s="9" t="str">
        <f t="shared" si="272"/>
        <v/>
      </c>
      <c r="O1965" s="9" t="str">
        <f t="shared" si="273"/>
        <v/>
      </c>
      <c r="P1965" s="9" t="str">
        <f t="shared" si="274"/>
        <v/>
      </c>
      <c r="R1965" s="9">
        <v>1957</v>
      </c>
      <c r="T1965" s="9" t="str">
        <f t="shared" si="275"/>
        <v/>
      </c>
      <c r="V1965" s="9" t="str">
        <f t="shared" si="276"/>
        <v/>
      </c>
      <c r="X1965" s="9" t="str">
        <f>IF(COUNTIF('Required Materials'!$BE$4:$CH$43, $B1965)&gt;0, $B1965, "")</f>
        <v/>
      </c>
      <c r="Y1965" s="9" t="str">
        <f t="shared" si="277"/>
        <v/>
      </c>
      <c r="Z1965" s="9" t="str">
        <f t="shared" si="278"/>
        <v/>
      </c>
    </row>
    <row r="1966" spans="1:26" x14ac:dyDescent="0.25">
      <c r="A1966" s="24"/>
      <c r="B1966" s="135"/>
      <c r="C1966" s="136"/>
      <c r="D1966" s="137"/>
      <c r="E1966" s="138"/>
      <c r="F1966" s="139"/>
      <c r="G1966" s="140"/>
      <c r="H1966" s="141"/>
      <c r="I1966" s="118"/>
      <c r="J1966" s="150" t="str">
        <f t="shared" si="270"/>
        <v/>
      </c>
      <c r="K1966" s="24"/>
      <c r="M1966" s="11" t="b">
        <f t="shared" si="271"/>
        <v>0</v>
      </c>
      <c r="N1966" s="9" t="str">
        <f t="shared" si="272"/>
        <v/>
      </c>
      <c r="O1966" s="9" t="str">
        <f t="shared" si="273"/>
        <v/>
      </c>
      <c r="P1966" s="9" t="str">
        <f t="shared" si="274"/>
        <v/>
      </c>
      <c r="R1966" s="9">
        <v>1958</v>
      </c>
      <c r="T1966" s="9" t="str">
        <f t="shared" si="275"/>
        <v/>
      </c>
      <c r="V1966" s="9" t="str">
        <f t="shared" si="276"/>
        <v/>
      </c>
      <c r="X1966" s="9" t="str">
        <f>IF(COUNTIF('Required Materials'!$BE$4:$CH$43, $B1966)&gt;0, $B1966, "")</f>
        <v/>
      </c>
      <c r="Y1966" s="9" t="str">
        <f t="shared" si="277"/>
        <v/>
      </c>
      <c r="Z1966" s="9" t="str">
        <f t="shared" si="278"/>
        <v/>
      </c>
    </row>
    <row r="1967" spans="1:26" x14ac:dyDescent="0.25">
      <c r="A1967" s="24"/>
      <c r="B1967" s="135"/>
      <c r="C1967" s="136"/>
      <c r="D1967" s="137"/>
      <c r="E1967" s="138"/>
      <c r="F1967" s="139"/>
      <c r="G1967" s="140"/>
      <c r="H1967" s="141"/>
      <c r="I1967" s="118"/>
      <c r="J1967" s="150" t="str">
        <f t="shared" si="270"/>
        <v/>
      </c>
      <c r="K1967" s="24"/>
      <c r="M1967" s="11" t="b">
        <f t="shared" si="271"/>
        <v>0</v>
      </c>
      <c r="N1967" s="9" t="str">
        <f t="shared" si="272"/>
        <v/>
      </c>
      <c r="O1967" s="9" t="str">
        <f t="shared" si="273"/>
        <v/>
      </c>
      <c r="P1967" s="9" t="str">
        <f t="shared" si="274"/>
        <v/>
      </c>
      <c r="R1967" s="9">
        <v>1959</v>
      </c>
      <c r="T1967" s="9" t="str">
        <f t="shared" si="275"/>
        <v/>
      </c>
      <c r="V1967" s="9" t="str">
        <f t="shared" si="276"/>
        <v/>
      </c>
      <c r="X1967" s="9" t="str">
        <f>IF(COUNTIF('Required Materials'!$BE$4:$CH$43, $B1967)&gt;0, $B1967, "")</f>
        <v/>
      </c>
      <c r="Y1967" s="9" t="str">
        <f t="shared" si="277"/>
        <v/>
      </c>
      <c r="Z1967" s="9" t="str">
        <f t="shared" si="278"/>
        <v/>
      </c>
    </row>
    <row r="1968" spans="1:26" x14ac:dyDescent="0.25">
      <c r="A1968" s="24"/>
      <c r="B1968" s="135"/>
      <c r="C1968" s="136"/>
      <c r="D1968" s="137"/>
      <c r="E1968" s="138"/>
      <c r="F1968" s="139"/>
      <c r="G1968" s="140"/>
      <c r="H1968" s="141"/>
      <c r="I1968" s="118"/>
      <c r="J1968" s="150" t="str">
        <f t="shared" si="270"/>
        <v/>
      </c>
      <c r="K1968" s="24"/>
      <c r="M1968" s="11" t="b">
        <f t="shared" si="271"/>
        <v>0</v>
      </c>
      <c r="N1968" s="9" t="str">
        <f t="shared" si="272"/>
        <v/>
      </c>
      <c r="O1968" s="9" t="str">
        <f t="shared" si="273"/>
        <v/>
      </c>
      <c r="P1968" s="9" t="str">
        <f t="shared" si="274"/>
        <v/>
      </c>
      <c r="R1968" s="9">
        <v>1960</v>
      </c>
      <c r="T1968" s="9" t="str">
        <f t="shared" si="275"/>
        <v/>
      </c>
      <c r="V1968" s="9" t="str">
        <f t="shared" si="276"/>
        <v/>
      </c>
      <c r="X1968" s="9" t="str">
        <f>IF(COUNTIF('Required Materials'!$BE$4:$CH$43, $B1968)&gt;0, $B1968, "")</f>
        <v/>
      </c>
      <c r="Y1968" s="9" t="str">
        <f t="shared" si="277"/>
        <v/>
      </c>
      <c r="Z1968" s="9" t="str">
        <f t="shared" si="278"/>
        <v/>
      </c>
    </row>
    <row r="1969" spans="1:26" x14ac:dyDescent="0.25">
      <c r="A1969" s="24"/>
      <c r="B1969" s="135"/>
      <c r="C1969" s="136"/>
      <c r="D1969" s="137"/>
      <c r="E1969" s="138"/>
      <c r="F1969" s="139"/>
      <c r="G1969" s="140"/>
      <c r="H1969" s="141"/>
      <c r="I1969" s="118"/>
      <c r="J1969" s="150" t="str">
        <f t="shared" si="270"/>
        <v/>
      </c>
      <c r="K1969" s="24"/>
      <c r="M1969" s="11" t="b">
        <f t="shared" si="271"/>
        <v>0</v>
      </c>
      <c r="N1969" s="9" t="str">
        <f t="shared" si="272"/>
        <v/>
      </c>
      <c r="O1969" s="9" t="str">
        <f t="shared" si="273"/>
        <v/>
      </c>
      <c r="P1969" s="9" t="str">
        <f t="shared" si="274"/>
        <v/>
      </c>
      <c r="R1969" s="9">
        <v>1961</v>
      </c>
      <c r="T1969" s="9" t="str">
        <f t="shared" si="275"/>
        <v/>
      </c>
      <c r="V1969" s="9" t="str">
        <f t="shared" si="276"/>
        <v/>
      </c>
      <c r="X1969" s="9" t="str">
        <f>IF(COUNTIF('Required Materials'!$BE$4:$CH$43, $B1969)&gt;0, $B1969, "")</f>
        <v/>
      </c>
      <c r="Y1969" s="9" t="str">
        <f t="shared" si="277"/>
        <v/>
      </c>
      <c r="Z1969" s="9" t="str">
        <f t="shared" si="278"/>
        <v/>
      </c>
    </row>
    <row r="1970" spans="1:26" x14ac:dyDescent="0.25">
      <c r="A1970" s="24"/>
      <c r="B1970" s="135"/>
      <c r="C1970" s="136"/>
      <c r="D1970" s="137"/>
      <c r="E1970" s="138"/>
      <c r="F1970" s="139"/>
      <c r="G1970" s="140"/>
      <c r="H1970" s="141"/>
      <c r="I1970" s="118"/>
      <c r="J1970" s="150" t="str">
        <f t="shared" si="270"/>
        <v/>
      </c>
      <c r="K1970" s="24"/>
      <c r="M1970" s="11" t="b">
        <f t="shared" si="271"/>
        <v>0</v>
      </c>
      <c r="N1970" s="9" t="str">
        <f t="shared" si="272"/>
        <v/>
      </c>
      <c r="O1970" s="9" t="str">
        <f t="shared" si="273"/>
        <v/>
      </c>
      <c r="P1970" s="9" t="str">
        <f t="shared" si="274"/>
        <v/>
      </c>
      <c r="R1970" s="9">
        <v>1962</v>
      </c>
      <c r="T1970" s="9" t="str">
        <f t="shared" si="275"/>
        <v/>
      </c>
      <c r="V1970" s="9" t="str">
        <f t="shared" si="276"/>
        <v/>
      </c>
      <c r="X1970" s="9" t="str">
        <f>IF(COUNTIF('Required Materials'!$BE$4:$CH$43, $B1970)&gt;0, $B1970, "")</f>
        <v/>
      </c>
      <c r="Y1970" s="9" t="str">
        <f t="shared" si="277"/>
        <v/>
      </c>
      <c r="Z1970" s="9" t="str">
        <f t="shared" si="278"/>
        <v/>
      </c>
    </row>
    <row r="1971" spans="1:26" x14ac:dyDescent="0.25">
      <c r="A1971" s="24"/>
      <c r="B1971" s="135"/>
      <c r="C1971" s="136"/>
      <c r="D1971" s="137"/>
      <c r="E1971" s="138"/>
      <c r="F1971" s="139"/>
      <c r="G1971" s="140"/>
      <c r="H1971" s="141"/>
      <c r="I1971" s="118"/>
      <c r="J1971" s="150" t="str">
        <f t="shared" si="270"/>
        <v/>
      </c>
      <c r="K1971" s="24"/>
      <c r="M1971" s="11" t="b">
        <f t="shared" si="271"/>
        <v>0</v>
      </c>
      <c r="N1971" s="9" t="str">
        <f t="shared" si="272"/>
        <v/>
      </c>
      <c r="O1971" s="9" t="str">
        <f t="shared" si="273"/>
        <v/>
      </c>
      <c r="P1971" s="9" t="str">
        <f t="shared" si="274"/>
        <v/>
      </c>
      <c r="R1971" s="9">
        <v>1963</v>
      </c>
      <c r="T1971" s="9" t="str">
        <f t="shared" si="275"/>
        <v/>
      </c>
      <c r="V1971" s="9" t="str">
        <f t="shared" si="276"/>
        <v/>
      </c>
      <c r="X1971" s="9" t="str">
        <f>IF(COUNTIF('Required Materials'!$BE$4:$CH$43, $B1971)&gt;0, $B1971, "")</f>
        <v/>
      </c>
      <c r="Y1971" s="9" t="str">
        <f t="shared" si="277"/>
        <v/>
      </c>
      <c r="Z1971" s="9" t="str">
        <f t="shared" si="278"/>
        <v/>
      </c>
    </row>
    <row r="1972" spans="1:26" x14ac:dyDescent="0.25">
      <c r="A1972" s="24"/>
      <c r="B1972" s="135"/>
      <c r="C1972" s="136"/>
      <c r="D1972" s="137"/>
      <c r="E1972" s="138"/>
      <c r="F1972" s="139"/>
      <c r="G1972" s="140"/>
      <c r="H1972" s="141"/>
      <c r="I1972" s="118"/>
      <c r="J1972" s="150" t="str">
        <f t="shared" si="270"/>
        <v/>
      </c>
      <c r="K1972" s="24"/>
      <c r="M1972" s="11" t="b">
        <f t="shared" si="271"/>
        <v>0</v>
      </c>
      <c r="N1972" s="9" t="str">
        <f t="shared" si="272"/>
        <v/>
      </c>
      <c r="O1972" s="9" t="str">
        <f t="shared" si="273"/>
        <v/>
      </c>
      <c r="P1972" s="9" t="str">
        <f t="shared" si="274"/>
        <v/>
      </c>
      <c r="R1972" s="9">
        <v>1964</v>
      </c>
      <c r="T1972" s="9" t="str">
        <f t="shared" si="275"/>
        <v/>
      </c>
      <c r="V1972" s="9" t="str">
        <f t="shared" si="276"/>
        <v/>
      </c>
      <c r="X1972" s="9" t="str">
        <f>IF(COUNTIF('Required Materials'!$BE$4:$CH$43, $B1972)&gt;0, $B1972, "")</f>
        <v/>
      </c>
      <c r="Y1972" s="9" t="str">
        <f t="shared" si="277"/>
        <v/>
      </c>
      <c r="Z1972" s="9" t="str">
        <f t="shared" si="278"/>
        <v/>
      </c>
    </row>
    <row r="1973" spans="1:26" x14ac:dyDescent="0.25">
      <c r="A1973" s="24"/>
      <c r="B1973" s="135"/>
      <c r="C1973" s="136"/>
      <c r="D1973" s="137"/>
      <c r="E1973" s="138"/>
      <c r="F1973" s="139"/>
      <c r="G1973" s="140"/>
      <c r="H1973" s="141"/>
      <c r="I1973" s="118"/>
      <c r="J1973" s="150" t="str">
        <f t="shared" si="270"/>
        <v/>
      </c>
      <c r="K1973" s="24"/>
      <c r="M1973" s="11" t="b">
        <f t="shared" si="271"/>
        <v>0</v>
      </c>
      <c r="N1973" s="9" t="str">
        <f t="shared" si="272"/>
        <v/>
      </c>
      <c r="O1973" s="9" t="str">
        <f t="shared" si="273"/>
        <v/>
      </c>
      <c r="P1973" s="9" t="str">
        <f t="shared" si="274"/>
        <v/>
      </c>
      <c r="R1973" s="9">
        <v>1965</v>
      </c>
      <c r="T1973" s="9" t="str">
        <f t="shared" si="275"/>
        <v/>
      </c>
      <c r="V1973" s="9" t="str">
        <f t="shared" si="276"/>
        <v/>
      </c>
      <c r="X1973" s="9" t="str">
        <f>IF(COUNTIF('Required Materials'!$BE$4:$CH$43, $B1973)&gt;0, $B1973, "")</f>
        <v/>
      </c>
      <c r="Y1973" s="9" t="str">
        <f t="shared" si="277"/>
        <v/>
      </c>
      <c r="Z1973" s="9" t="str">
        <f t="shared" si="278"/>
        <v/>
      </c>
    </row>
    <row r="1974" spans="1:26" x14ac:dyDescent="0.25">
      <c r="A1974" s="24"/>
      <c r="B1974" s="135"/>
      <c r="C1974" s="136"/>
      <c r="D1974" s="137"/>
      <c r="E1974" s="138"/>
      <c r="F1974" s="139"/>
      <c r="G1974" s="140"/>
      <c r="H1974" s="141"/>
      <c r="I1974" s="118"/>
      <c r="J1974" s="150" t="str">
        <f t="shared" si="270"/>
        <v/>
      </c>
      <c r="K1974" s="24"/>
      <c r="M1974" s="11" t="b">
        <f t="shared" si="271"/>
        <v>0</v>
      </c>
      <c r="N1974" s="9" t="str">
        <f t="shared" si="272"/>
        <v/>
      </c>
      <c r="O1974" s="9" t="str">
        <f t="shared" si="273"/>
        <v/>
      </c>
      <c r="P1974" s="9" t="str">
        <f t="shared" si="274"/>
        <v/>
      </c>
      <c r="R1974" s="9">
        <v>1966</v>
      </c>
      <c r="T1974" s="9" t="str">
        <f t="shared" si="275"/>
        <v/>
      </c>
      <c r="V1974" s="9" t="str">
        <f t="shared" si="276"/>
        <v/>
      </c>
      <c r="X1974" s="9" t="str">
        <f>IF(COUNTIF('Required Materials'!$BE$4:$CH$43, $B1974)&gt;0, $B1974, "")</f>
        <v/>
      </c>
      <c r="Y1974" s="9" t="str">
        <f t="shared" si="277"/>
        <v/>
      </c>
      <c r="Z1974" s="9" t="str">
        <f t="shared" si="278"/>
        <v/>
      </c>
    </row>
    <row r="1975" spans="1:26" x14ac:dyDescent="0.25">
      <c r="A1975" s="24"/>
      <c r="B1975" s="135"/>
      <c r="C1975" s="136"/>
      <c r="D1975" s="137"/>
      <c r="E1975" s="138"/>
      <c r="F1975" s="139"/>
      <c r="G1975" s="140"/>
      <c r="H1975" s="141"/>
      <c r="I1975" s="118"/>
      <c r="J1975" s="150" t="str">
        <f t="shared" si="270"/>
        <v/>
      </c>
      <c r="K1975" s="24"/>
      <c r="M1975" s="11" t="b">
        <f t="shared" si="271"/>
        <v>0</v>
      </c>
      <c r="N1975" s="9" t="str">
        <f t="shared" si="272"/>
        <v/>
      </c>
      <c r="O1975" s="9" t="str">
        <f t="shared" si="273"/>
        <v/>
      </c>
      <c r="P1975" s="9" t="str">
        <f t="shared" si="274"/>
        <v/>
      </c>
      <c r="R1975" s="9">
        <v>1967</v>
      </c>
      <c r="T1975" s="9" t="str">
        <f t="shared" si="275"/>
        <v/>
      </c>
      <c r="V1975" s="9" t="str">
        <f t="shared" si="276"/>
        <v/>
      </c>
      <c r="X1975" s="9" t="str">
        <f>IF(COUNTIF('Required Materials'!$BE$4:$CH$43, $B1975)&gt;0, $B1975, "")</f>
        <v/>
      </c>
      <c r="Y1975" s="9" t="str">
        <f t="shared" si="277"/>
        <v/>
      </c>
      <c r="Z1975" s="9" t="str">
        <f t="shared" si="278"/>
        <v/>
      </c>
    </row>
    <row r="1976" spans="1:26" x14ac:dyDescent="0.25">
      <c r="A1976" s="24"/>
      <c r="B1976" s="135"/>
      <c r="C1976" s="136"/>
      <c r="D1976" s="137"/>
      <c r="E1976" s="138"/>
      <c r="F1976" s="139"/>
      <c r="G1976" s="140"/>
      <c r="H1976" s="141"/>
      <c r="I1976" s="118"/>
      <c r="J1976" s="150" t="str">
        <f t="shared" si="270"/>
        <v/>
      </c>
      <c r="K1976" s="24"/>
      <c r="M1976" s="11" t="b">
        <f t="shared" si="271"/>
        <v>0</v>
      </c>
      <c r="N1976" s="9" t="str">
        <f t="shared" si="272"/>
        <v/>
      </c>
      <c r="O1976" s="9" t="str">
        <f t="shared" si="273"/>
        <v/>
      </c>
      <c r="P1976" s="9" t="str">
        <f t="shared" si="274"/>
        <v/>
      </c>
      <c r="R1976" s="9">
        <v>1968</v>
      </c>
      <c r="T1976" s="9" t="str">
        <f t="shared" si="275"/>
        <v/>
      </c>
      <c r="V1976" s="9" t="str">
        <f t="shared" si="276"/>
        <v/>
      </c>
      <c r="X1976" s="9" t="str">
        <f>IF(COUNTIF('Required Materials'!$BE$4:$CH$43, $B1976)&gt;0, $B1976, "")</f>
        <v/>
      </c>
      <c r="Y1976" s="9" t="str">
        <f t="shared" si="277"/>
        <v/>
      </c>
      <c r="Z1976" s="9" t="str">
        <f t="shared" si="278"/>
        <v/>
      </c>
    </row>
    <row r="1977" spans="1:26" x14ac:dyDescent="0.25">
      <c r="A1977" s="24"/>
      <c r="B1977" s="135"/>
      <c r="C1977" s="136"/>
      <c r="D1977" s="137"/>
      <c r="E1977" s="138"/>
      <c r="F1977" s="139"/>
      <c r="G1977" s="140"/>
      <c r="H1977" s="141"/>
      <c r="I1977" s="118"/>
      <c r="J1977" s="150" t="str">
        <f t="shared" si="270"/>
        <v/>
      </c>
      <c r="K1977" s="24"/>
      <c r="M1977" s="11" t="b">
        <f t="shared" si="271"/>
        <v>0</v>
      </c>
      <c r="N1977" s="9" t="str">
        <f t="shared" si="272"/>
        <v/>
      </c>
      <c r="O1977" s="9" t="str">
        <f t="shared" si="273"/>
        <v/>
      </c>
      <c r="P1977" s="9" t="str">
        <f t="shared" si="274"/>
        <v/>
      </c>
      <c r="R1977" s="9">
        <v>1969</v>
      </c>
      <c r="T1977" s="9" t="str">
        <f t="shared" si="275"/>
        <v/>
      </c>
      <c r="V1977" s="9" t="str">
        <f t="shared" si="276"/>
        <v/>
      </c>
      <c r="X1977" s="9" t="str">
        <f>IF(COUNTIF('Required Materials'!$BE$4:$CH$43, $B1977)&gt;0, $B1977, "")</f>
        <v/>
      </c>
      <c r="Y1977" s="9" t="str">
        <f t="shared" si="277"/>
        <v/>
      </c>
      <c r="Z1977" s="9" t="str">
        <f t="shared" si="278"/>
        <v/>
      </c>
    </row>
    <row r="1978" spans="1:26" x14ac:dyDescent="0.25">
      <c r="A1978" s="24"/>
      <c r="B1978" s="135"/>
      <c r="C1978" s="136"/>
      <c r="D1978" s="137"/>
      <c r="E1978" s="138"/>
      <c r="F1978" s="139"/>
      <c r="G1978" s="140"/>
      <c r="H1978" s="141"/>
      <c r="I1978" s="118"/>
      <c r="J1978" s="150" t="str">
        <f t="shared" si="270"/>
        <v/>
      </c>
      <c r="K1978" s="24"/>
      <c r="M1978" s="11" t="b">
        <f t="shared" si="271"/>
        <v>0</v>
      </c>
      <c r="N1978" s="9" t="str">
        <f t="shared" si="272"/>
        <v/>
      </c>
      <c r="O1978" s="9" t="str">
        <f t="shared" si="273"/>
        <v/>
      </c>
      <c r="P1978" s="9" t="str">
        <f t="shared" si="274"/>
        <v/>
      </c>
      <c r="R1978" s="9">
        <v>1970</v>
      </c>
      <c r="T1978" s="9" t="str">
        <f t="shared" si="275"/>
        <v/>
      </c>
      <c r="V1978" s="9" t="str">
        <f t="shared" si="276"/>
        <v/>
      </c>
      <c r="X1978" s="9" t="str">
        <f>IF(COUNTIF('Required Materials'!$BE$4:$CH$43, $B1978)&gt;0, $B1978, "")</f>
        <v/>
      </c>
      <c r="Y1978" s="9" t="str">
        <f t="shared" si="277"/>
        <v/>
      </c>
      <c r="Z1978" s="9" t="str">
        <f t="shared" si="278"/>
        <v/>
      </c>
    </row>
    <row r="1979" spans="1:26" x14ac:dyDescent="0.25">
      <c r="A1979" s="24"/>
      <c r="B1979" s="135"/>
      <c r="C1979" s="136"/>
      <c r="D1979" s="137"/>
      <c r="E1979" s="138"/>
      <c r="F1979" s="139"/>
      <c r="G1979" s="140"/>
      <c r="H1979" s="141"/>
      <c r="I1979" s="118"/>
      <c r="J1979" s="150" t="str">
        <f t="shared" si="270"/>
        <v/>
      </c>
      <c r="K1979" s="24"/>
      <c r="M1979" s="11" t="b">
        <f t="shared" si="271"/>
        <v>0</v>
      </c>
      <c r="N1979" s="9" t="str">
        <f t="shared" si="272"/>
        <v/>
      </c>
      <c r="O1979" s="9" t="str">
        <f t="shared" si="273"/>
        <v/>
      </c>
      <c r="P1979" s="9" t="str">
        <f t="shared" si="274"/>
        <v/>
      </c>
      <c r="R1979" s="9">
        <v>1971</v>
      </c>
      <c r="T1979" s="9" t="str">
        <f t="shared" si="275"/>
        <v/>
      </c>
      <c r="V1979" s="9" t="str">
        <f t="shared" si="276"/>
        <v/>
      </c>
      <c r="X1979" s="9" t="str">
        <f>IF(COUNTIF('Required Materials'!$BE$4:$CH$43, $B1979)&gt;0, $B1979, "")</f>
        <v/>
      </c>
      <c r="Y1979" s="9" t="str">
        <f t="shared" si="277"/>
        <v/>
      </c>
      <c r="Z1979" s="9" t="str">
        <f t="shared" si="278"/>
        <v/>
      </c>
    </row>
    <row r="1980" spans="1:26" x14ac:dyDescent="0.25">
      <c r="A1980" s="24"/>
      <c r="B1980" s="135"/>
      <c r="C1980" s="136"/>
      <c r="D1980" s="137"/>
      <c r="E1980" s="138"/>
      <c r="F1980" s="139"/>
      <c r="G1980" s="140"/>
      <c r="H1980" s="141"/>
      <c r="I1980" s="118"/>
      <c r="J1980" s="150" t="str">
        <f t="shared" si="270"/>
        <v/>
      </c>
      <c r="K1980" s="24"/>
      <c r="M1980" s="11" t="b">
        <f t="shared" si="271"/>
        <v>0</v>
      </c>
      <c r="N1980" s="9" t="str">
        <f t="shared" si="272"/>
        <v/>
      </c>
      <c r="O1980" s="9" t="str">
        <f t="shared" si="273"/>
        <v/>
      </c>
      <c r="P1980" s="9" t="str">
        <f t="shared" si="274"/>
        <v/>
      </c>
      <c r="R1980" s="9">
        <v>1972</v>
      </c>
      <c r="T1980" s="9" t="str">
        <f t="shared" si="275"/>
        <v/>
      </c>
      <c r="V1980" s="9" t="str">
        <f t="shared" si="276"/>
        <v/>
      </c>
      <c r="X1980" s="9" t="str">
        <f>IF(COUNTIF('Required Materials'!$BE$4:$CH$43, $B1980)&gt;0, $B1980, "")</f>
        <v/>
      </c>
      <c r="Y1980" s="9" t="str">
        <f t="shared" si="277"/>
        <v/>
      </c>
      <c r="Z1980" s="9" t="str">
        <f t="shared" si="278"/>
        <v/>
      </c>
    </row>
    <row r="1981" spans="1:26" x14ac:dyDescent="0.25">
      <c r="A1981" s="24"/>
      <c r="B1981" s="135"/>
      <c r="C1981" s="136"/>
      <c r="D1981" s="137"/>
      <c r="E1981" s="138"/>
      <c r="F1981" s="139"/>
      <c r="G1981" s="140"/>
      <c r="H1981" s="141"/>
      <c r="I1981" s="118"/>
      <c r="J1981" s="150" t="str">
        <f t="shared" si="270"/>
        <v/>
      </c>
      <c r="K1981" s="24"/>
      <c r="M1981" s="11" t="b">
        <f t="shared" si="271"/>
        <v>0</v>
      </c>
      <c r="N1981" s="9" t="str">
        <f t="shared" si="272"/>
        <v/>
      </c>
      <c r="O1981" s="9" t="str">
        <f t="shared" si="273"/>
        <v/>
      </c>
      <c r="P1981" s="9" t="str">
        <f t="shared" si="274"/>
        <v/>
      </c>
      <c r="R1981" s="9">
        <v>1973</v>
      </c>
      <c r="T1981" s="9" t="str">
        <f t="shared" si="275"/>
        <v/>
      </c>
      <c r="V1981" s="9" t="str">
        <f t="shared" si="276"/>
        <v/>
      </c>
      <c r="X1981" s="9" t="str">
        <f>IF(COUNTIF('Required Materials'!$BE$4:$CH$43, $B1981)&gt;0, $B1981, "")</f>
        <v/>
      </c>
      <c r="Y1981" s="9" t="str">
        <f t="shared" si="277"/>
        <v/>
      </c>
      <c r="Z1981" s="9" t="str">
        <f t="shared" si="278"/>
        <v/>
      </c>
    </row>
    <row r="1982" spans="1:26" x14ac:dyDescent="0.25">
      <c r="A1982" s="24"/>
      <c r="B1982" s="135"/>
      <c r="C1982" s="136"/>
      <c r="D1982" s="137"/>
      <c r="E1982" s="138"/>
      <c r="F1982" s="139"/>
      <c r="G1982" s="140"/>
      <c r="H1982" s="141"/>
      <c r="I1982" s="118"/>
      <c r="J1982" s="150" t="str">
        <f t="shared" si="270"/>
        <v/>
      </c>
      <c r="K1982" s="24"/>
      <c r="M1982" s="11" t="b">
        <f t="shared" si="271"/>
        <v>0</v>
      </c>
      <c r="N1982" s="9" t="str">
        <f t="shared" si="272"/>
        <v/>
      </c>
      <c r="O1982" s="9" t="str">
        <f t="shared" si="273"/>
        <v/>
      </c>
      <c r="P1982" s="9" t="str">
        <f t="shared" si="274"/>
        <v/>
      </c>
      <c r="R1982" s="9">
        <v>1974</v>
      </c>
      <c r="T1982" s="9" t="str">
        <f t="shared" si="275"/>
        <v/>
      </c>
      <c r="V1982" s="9" t="str">
        <f t="shared" si="276"/>
        <v/>
      </c>
      <c r="X1982" s="9" t="str">
        <f>IF(COUNTIF('Required Materials'!$BE$4:$CH$43, $B1982)&gt;0, $B1982, "")</f>
        <v/>
      </c>
      <c r="Y1982" s="9" t="str">
        <f t="shared" si="277"/>
        <v/>
      </c>
      <c r="Z1982" s="9" t="str">
        <f t="shared" si="278"/>
        <v/>
      </c>
    </row>
    <row r="1983" spans="1:26" x14ac:dyDescent="0.25">
      <c r="A1983" s="24"/>
      <c r="B1983" s="135"/>
      <c r="C1983" s="136"/>
      <c r="D1983" s="137"/>
      <c r="E1983" s="138"/>
      <c r="F1983" s="139"/>
      <c r="G1983" s="140"/>
      <c r="H1983" s="141"/>
      <c r="I1983" s="118"/>
      <c r="J1983" s="150" t="str">
        <f t="shared" si="270"/>
        <v/>
      </c>
      <c r="K1983" s="24"/>
      <c r="M1983" s="11" t="b">
        <f t="shared" si="271"/>
        <v>0</v>
      </c>
      <c r="N1983" s="9" t="str">
        <f t="shared" si="272"/>
        <v/>
      </c>
      <c r="O1983" s="9" t="str">
        <f t="shared" si="273"/>
        <v/>
      </c>
      <c r="P1983" s="9" t="str">
        <f t="shared" si="274"/>
        <v/>
      </c>
      <c r="R1983" s="9">
        <v>1975</v>
      </c>
      <c r="T1983" s="9" t="str">
        <f t="shared" si="275"/>
        <v/>
      </c>
      <c r="V1983" s="9" t="str">
        <f t="shared" si="276"/>
        <v/>
      </c>
      <c r="X1983" s="9" t="str">
        <f>IF(COUNTIF('Required Materials'!$BE$4:$CH$43, $B1983)&gt;0, $B1983, "")</f>
        <v/>
      </c>
      <c r="Y1983" s="9" t="str">
        <f t="shared" si="277"/>
        <v/>
      </c>
      <c r="Z1983" s="9" t="str">
        <f t="shared" si="278"/>
        <v/>
      </c>
    </row>
    <row r="1984" spans="1:26" x14ac:dyDescent="0.25">
      <c r="A1984" s="24"/>
      <c r="B1984" s="135"/>
      <c r="C1984" s="136"/>
      <c r="D1984" s="137"/>
      <c r="E1984" s="138"/>
      <c r="F1984" s="139"/>
      <c r="G1984" s="140"/>
      <c r="H1984" s="141"/>
      <c r="I1984" s="118"/>
      <c r="J1984" s="150" t="str">
        <f t="shared" si="270"/>
        <v/>
      </c>
      <c r="K1984" s="24"/>
      <c r="M1984" s="11" t="b">
        <f t="shared" si="271"/>
        <v>0</v>
      </c>
      <c r="N1984" s="9" t="str">
        <f t="shared" si="272"/>
        <v/>
      </c>
      <c r="O1984" s="9" t="str">
        <f t="shared" si="273"/>
        <v/>
      </c>
      <c r="P1984" s="9" t="str">
        <f t="shared" si="274"/>
        <v/>
      </c>
      <c r="R1984" s="9">
        <v>1976</v>
      </c>
      <c r="T1984" s="9" t="str">
        <f t="shared" si="275"/>
        <v/>
      </c>
      <c r="V1984" s="9" t="str">
        <f t="shared" si="276"/>
        <v/>
      </c>
      <c r="X1984" s="9" t="str">
        <f>IF(COUNTIF('Required Materials'!$BE$4:$CH$43, $B1984)&gt;0, $B1984, "")</f>
        <v/>
      </c>
      <c r="Y1984" s="9" t="str">
        <f t="shared" si="277"/>
        <v/>
      </c>
      <c r="Z1984" s="9" t="str">
        <f t="shared" si="278"/>
        <v/>
      </c>
    </row>
    <row r="1985" spans="1:26" x14ac:dyDescent="0.25">
      <c r="A1985" s="24"/>
      <c r="B1985" s="135"/>
      <c r="C1985" s="136"/>
      <c r="D1985" s="137"/>
      <c r="E1985" s="138"/>
      <c r="F1985" s="139"/>
      <c r="G1985" s="140"/>
      <c r="H1985" s="141"/>
      <c r="I1985" s="118"/>
      <c r="J1985" s="150" t="str">
        <f t="shared" si="270"/>
        <v/>
      </c>
      <c r="K1985" s="24"/>
      <c r="M1985" s="11" t="b">
        <f t="shared" si="271"/>
        <v>0</v>
      </c>
      <c r="N1985" s="9" t="str">
        <f t="shared" si="272"/>
        <v/>
      </c>
      <c r="O1985" s="9" t="str">
        <f t="shared" si="273"/>
        <v/>
      </c>
      <c r="P1985" s="9" t="str">
        <f t="shared" si="274"/>
        <v/>
      </c>
      <c r="R1985" s="9">
        <v>1977</v>
      </c>
      <c r="T1985" s="9" t="str">
        <f t="shared" si="275"/>
        <v/>
      </c>
      <c r="V1985" s="9" t="str">
        <f t="shared" si="276"/>
        <v/>
      </c>
      <c r="X1985" s="9" t="str">
        <f>IF(COUNTIF('Required Materials'!$BE$4:$CH$43, $B1985)&gt;0, $B1985, "")</f>
        <v/>
      </c>
      <c r="Y1985" s="9" t="str">
        <f t="shared" si="277"/>
        <v/>
      </c>
      <c r="Z1985" s="9" t="str">
        <f t="shared" si="278"/>
        <v/>
      </c>
    </row>
    <row r="1986" spans="1:26" x14ac:dyDescent="0.25">
      <c r="A1986" s="24"/>
      <c r="B1986" s="135"/>
      <c r="C1986" s="136"/>
      <c r="D1986" s="137"/>
      <c r="E1986" s="138"/>
      <c r="F1986" s="139"/>
      <c r="G1986" s="140"/>
      <c r="H1986" s="141"/>
      <c r="I1986" s="118"/>
      <c r="J1986" s="150" t="str">
        <f t="shared" si="270"/>
        <v/>
      </c>
      <c r="K1986" s="24"/>
      <c r="M1986" s="11" t="b">
        <f t="shared" si="271"/>
        <v>0</v>
      </c>
      <c r="N1986" s="9" t="str">
        <f t="shared" si="272"/>
        <v/>
      </c>
      <c r="O1986" s="9" t="str">
        <f t="shared" si="273"/>
        <v/>
      </c>
      <c r="P1986" s="9" t="str">
        <f t="shared" si="274"/>
        <v/>
      </c>
      <c r="R1986" s="9">
        <v>1978</v>
      </c>
      <c r="T1986" s="9" t="str">
        <f t="shared" si="275"/>
        <v/>
      </c>
      <c r="V1986" s="9" t="str">
        <f t="shared" si="276"/>
        <v/>
      </c>
      <c r="X1986" s="9" t="str">
        <f>IF(COUNTIF('Required Materials'!$BE$4:$CH$43, $B1986)&gt;0, $B1986, "")</f>
        <v/>
      </c>
      <c r="Y1986" s="9" t="str">
        <f t="shared" si="277"/>
        <v/>
      </c>
      <c r="Z1986" s="9" t="str">
        <f t="shared" si="278"/>
        <v/>
      </c>
    </row>
    <row r="1987" spans="1:26" x14ac:dyDescent="0.25">
      <c r="A1987" s="24"/>
      <c r="B1987" s="135"/>
      <c r="C1987" s="136"/>
      <c r="D1987" s="137"/>
      <c r="E1987" s="138"/>
      <c r="F1987" s="139"/>
      <c r="G1987" s="140"/>
      <c r="H1987" s="141"/>
      <c r="I1987" s="118"/>
      <c r="J1987" s="150" t="str">
        <f t="shared" si="270"/>
        <v/>
      </c>
      <c r="K1987" s="24"/>
      <c r="M1987" s="11" t="b">
        <f t="shared" si="271"/>
        <v>0</v>
      </c>
      <c r="N1987" s="9" t="str">
        <f t="shared" si="272"/>
        <v/>
      </c>
      <c r="O1987" s="9" t="str">
        <f t="shared" si="273"/>
        <v/>
      </c>
      <c r="P1987" s="9" t="str">
        <f t="shared" si="274"/>
        <v/>
      </c>
      <c r="R1987" s="9">
        <v>1979</v>
      </c>
      <c r="T1987" s="9" t="str">
        <f t="shared" si="275"/>
        <v/>
      </c>
      <c r="V1987" s="9" t="str">
        <f t="shared" si="276"/>
        <v/>
      </c>
      <c r="X1987" s="9" t="str">
        <f>IF(COUNTIF('Required Materials'!$BE$4:$CH$43, $B1987)&gt;0, $B1987, "")</f>
        <v/>
      </c>
      <c r="Y1987" s="9" t="str">
        <f t="shared" si="277"/>
        <v/>
      </c>
      <c r="Z1987" s="9" t="str">
        <f t="shared" si="278"/>
        <v/>
      </c>
    </row>
    <row r="1988" spans="1:26" x14ac:dyDescent="0.25">
      <c r="A1988" s="24"/>
      <c r="B1988" s="135"/>
      <c r="C1988" s="136"/>
      <c r="D1988" s="137"/>
      <c r="E1988" s="138"/>
      <c r="F1988" s="139"/>
      <c r="G1988" s="140"/>
      <c r="H1988" s="141"/>
      <c r="I1988" s="118"/>
      <c r="J1988" s="150" t="str">
        <f t="shared" si="270"/>
        <v/>
      </c>
      <c r="K1988" s="24"/>
      <c r="M1988" s="11" t="b">
        <f t="shared" si="271"/>
        <v>0</v>
      </c>
      <c r="N1988" s="9" t="str">
        <f t="shared" si="272"/>
        <v/>
      </c>
      <c r="O1988" s="9" t="str">
        <f t="shared" si="273"/>
        <v/>
      </c>
      <c r="P1988" s="9" t="str">
        <f t="shared" si="274"/>
        <v/>
      </c>
      <c r="R1988" s="9">
        <v>1980</v>
      </c>
      <c r="T1988" s="9" t="str">
        <f t="shared" si="275"/>
        <v/>
      </c>
      <c r="V1988" s="9" t="str">
        <f t="shared" si="276"/>
        <v/>
      </c>
      <c r="X1988" s="9" t="str">
        <f>IF(COUNTIF('Required Materials'!$BE$4:$CH$43, $B1988)&gt;0, $B1988, "")</f>
        <v/>
      </c>
      <c r="Y1988" s="9" t="str">
        <f t="shared" si="277"/>
        <v/>
      </c>
      <c r="Z1988" s="9" t="str">
        <f t="shared" si="278"/>
        <v/>
      </c>
    </row>
    <row r="1989" spans="1:26" x14ac:dyDescent="0.25">
      <c r="A1989" s="24"/>
      <c r="B1989" s="135"/>
      <c r="C1989" s="136"/>
      <c r="D1989" s="137"/>
      <c r="E1989" s="138"/>
      <c r="F1989" s="139"/>
      <c r="G1989" s="140"/>
      <c r="H1989" s="141"/>
      <c r="I1989" s="118"/>
      <c r="J1989" s="150" t="str">
        <f t="shared" si="270"/>
        <v/>
      </c>
      <c r="K1989" s="24"/>
      <c r="M1989" s="11" t="b">
        <f t="shared" si="271"/>
        <v>0</v>
      </c>
      <c r="N1989" s="9" t="str">
        <f t="shared" si="272"/>
        <v/>
      </c>
      <c r="O1989" s="9" t="str">
        <f t="shared" si="273"/>
        <v/>
      </c>
      <c r="P1989" s="9" t="str">
        <f t="shared" si="274"/>
        <v/>
      </c>
      <c r="R1989" s="9">
        <v>1981</v>
      </c>
      <c r="T1989" s="9" t="str">
        <f t="shared" si="275"/>
        <v/>
      </c>
      <c r="V1989" s="9" t="str">
        <f t="shared" si="276"/>
        <v/>
      </c>
      <c r="X1989" s="9" t="str">
        <f>IF(COUNTIF('Required Materials'!$BE$4:$CH$43, $B1989)&gt;0, $B1989, "")</f>
        <v/>
      </c>
      <c r="Y1989" s="9" t="str">
        <f t="shared" si="277"/>
        <v/>
      </c>
      <c r="Z1989" s="9" t="str">
        <f t="shared" si="278"/>
        <v/>
      </c>
    </row>
    <row r="1990" spans="1:26" x14ac:dyDescent="0.25">
      <c r="A1990" s="24"/>
      <c r="B1990" s="135"/>
      <c r="C1990" s="136"/>
      <c r="D1990" s="137"/>
      <c r="E1990" s="138"/>
      <c r="F1990" s="139"/>
      <c r="G1990" s="140"/>
      <c r="H1990" s="141"/>
      <c r="I1990" s="118"/>
      <c r="J1990" s="150" t="str">
        <f t="shared" si="270"/>
        <v/>
      </c>
      <c r="K1990" s="24"/>
      <c r="M1990" s="11" t="b">
        <f t="shared" si="271"/>
        <v>0</v>
      </c>
      <c r="N1990" s="9" t="str">
        <f t="shared" si="272"/>
        <v/>
      </c>
      <c r="O1990" s="9" t="str">
        <f t="shared" si="273"/>
        <v/>
      </c>
      <c r="P1990" s="9" t="str">
        <f t="shared" si="274"/>
        <v/>
      </c>
      <c r="R1990" s="9">
        <v>1982</v>
      </c>
      <c r="T1990" s="9" t="str">
        <f t="shared" si="275"/>
        <v/>
      </c>
      <c r="V1990" s="9" t="str">
        <f t="shared" si="276"/>
        <v/>
      </c>
      <c r="X1990" s="9" t="str">
        <f>IF(COUNTIF('Required Materials'!$BE$4:$CH$43, $B1990)&gt;0, $B1990, "")</f>
        <v/>
      </c>
      <c r="Y1990" s="9" t="str">
        <f t="shared" si="277"/>
        <v/>
      </c>
      <c r="Z1990" s="9" t="str">
        <f t="shared" si="278"/>
        <v/>
      </c>
    </row>
    <row r="1991" spans="1:26" x14ac:dyDescent="0.25">
      <c r="A1991" s="24"/>
      <c r="B1991" s="135"/>
      <c r="C1991" s="136"/>
      <c r="D1991" s="137"/>
      <c r="E1991" s="138"/>
      <c r="F1991" s="139"/>
      <c r="G1991" s="140"/>
      <c r="H1991" s="141"/>
      <c r="I1991" s="118"/>
      <c r="J1991" s="150" t="str">
        <f t="shared" si="270"/>
        <v/>
      </c>
      <c r="K1991" s="24"/>
      <c r="M1991" s="11" t="b">
        <f t="shared" si="271"/>
        <v>0</v>
      </c>
      <c r="N1991" s="9" t="str">
        <f t="shared" si="272"/>
        <v/>
      </c>
      <c r="O1991" s="9" t="str">
        <f t="shared" si="273"/>
        <v/>
      </c>
      <c r="P1991" s="9" t="str">
        <f t="shared" si="274"/>
        <v/>
      </c>
      <c r="R1991" s="9">
        <v>1983</v>
      </c>
      <c r="T1991" s="9" t="str">
        <f t="shared" si="275"/>
        <v/>
      </c>
      <c r="V1991" s="9" t="str">
        <f t="shared" si="276"/>
        <v/>
      </c>
      <c r="X1991" s="9" t="str">
        <f>IF(COUNTIF('Required Materials'!$BE$4:$CH$43, $B1991)&gt;0, $B1991, "")</f>
        <v/>
      </c>
      <c r="Y1991" s="9" t="str">
        <f t="shared" si="277"/>
        <v/>
      </c>
      <c r="Z1991" s="9" t="str">
        <f t="shared" si="278"/>
        <v/>
      </c>
    </row>
    <row r="1992" spans="1:26" x14ac:dyDescent="0.25">
      <c r="A1992" s="24"/>
      <c r="B1992" s="135"/>
      <c r="C1992" s="136"/>
      <c r="D1992" s="137"/>
      <c r="E1992" s="138"/>
      <c r="F1992" s="139"/>
      <c r="G1992" s="140"/>
      <c r="H1992" s="141"/>
      <c r="I1992" s="118"/>
      <c r="J1992" s="150" t="str">
        <f t="shared" si="270"/>
        <v/>
      </c>
      <c r="K1992" s="24"/>
      <c r="M1992" s="11" t="b">
        <f t="shared" si="271"/>
        <v>0</v>
      </c>
      <c r="N1992" s="9" t="str">
        <f t="shared" si="272"/>
        <v/>
      </c>
      <c r="O1992" s="9" t="str">
        <f t="shared" si="273"/>
        <v/>
      </c>
      <c r="P1992" s="9" t="str">
        <f t="shared" si="274"/>
        <v/>
      </c>
      <c r="R1992" s="9">
        <v>1984</v>
      </c>
      <c r="T1992" s="9" t="str">
        <f t="shared" si="275"/>
        <v/>
      </c>
      <c r="V1992" s="9" t="str">
        <f t="shared" si="276"/>
        <v/>
      </c>
      <c r="X1992" s="9" t="str">
        <f>IF(COUNTIF('Required Materials'!$BE$4:$CH$43, $B1992)&gt;0, $B1992, "")</f>
        <v/>
      </c>
      <c r="Y1992" s="9" t="str">
        <f t="shared" si="277"/>
        <v/>
      </c>
      <c r="Z1992" s="9" t="str">
        <f t="shared" si="278"/>
        <v/>
      </c>
    </row>
    <row r="1993" spans="1:26" x14ac:dyDescent="0.25">
      <c r="A1993" s="24"/>
      <c r="B1993" s="135"/>
      <c r="C1993" s="136"/>
      <c r="D1993" s="137"/>
      <c r="E1993" s="138"/>
      <c r="F1993" s="139"/>
      <c r="G1993" s="140"/>
      <c r="H1993" s="141"/>
      <c r="I1993" s="118"/>
      <c r="J1993" s="150" t="str">
        <f t="shared" ref="J1993:J2056" si="279">IF(COUNTIF($B$9:$B$2508, B1993)&gt;1, $M$2, IF(M1993=TRUE, $M$3, ""))</f>
        <v/>
      </c>
      <c r="K1993" s="24"/>
      <c r="M1993" s="11" t="b">
        <f t="shared" si="271"/>
        <v>0</v>
      </c>
      <c r="N1993" s="9" t="str">
        <f t="shared" si="272"/>
        <v/>
      </c>
      <c r="O1993" s="9" t="str">
        <f t="shared" si="273"/>
        <v/>
      </c>
      <c r="P1993" s="9" t="str">
        <f t="shared" si="274"/>
        <v/>
      </c>
      <c r="R1993" s="9">
        <v>1985</v>
      </c>
      <c r="T1993" s="9" t="str">
        <f t="shared" si="275"/>
        <v/>
      </c>
      <c r="V1993" s="9" t="str">
        <f t="shared" si="276"/>
        <v/>
      </c>
      <c r="X1993" s="9" t="str">
        <f>IF(COUNTIF('Required Materials'!$BE$4:$CH$43, $B1993)&gt;0, $B1993, "")</f>
        <v/>
      </c>
      <c r="Y1993" s="9" t="str">
        <f t="shared" si="277"/>
        <v/>
      </c>
      <c r="Z1993" s="9" t="str">
        <f t="shared" si="278"/>
        <v/>
      </c>
    </row>
    <row r="1994" spans="1:26" x14ac:dyDescent="0.25">
      <c r="A1994" s="24"/>
      <c r="B1994" s="135"/>
      <c r="C1994" s="136"/>
      <c r="D1994" s="137"/>
      <c r="E1994" s="138"/>
      <c r="F1994" s="139"/>
      <c r="G1994" s="140"/>
      <c r="H1994" s="141"/>
      <c r="I1994" s="118"/>
      <c r="J1994" s="150" t="str">
        <f t="shared" si="279"/>
        <v/>
      </c>
      <c r="K1994" s="24"/>
      <c r="M1994" s="11" t="b">
        <f t="shared" ref="M1994:M2057" si="280">IF(AND(COUNTIF(C1994:H1994, "")&lt;6, B1994=""), TRUE, FALSE)</f>
        <v>0</v>
      </c>
      <c r="N1994" s="9" t="str">
        <f t="shared" ref="N1994:N2057" si="281">IF(B1994="", "", COUNTIF($O$9:$O$2508, "&lt;"&amp;O1994))</f>
        <v/>
      </c>
      <c r="O1994" s="9" t="str">
        <f t="shared" ref="O1994:O2057" si="282">IF(B1994="", "", IF(ISNUMBER(B1994)=TRUE, CONCATENATE("A", B1994), B1994))</f>
        <v/>
      </c>
      <c r="P1994" s="9" t="str">
        <f t="shared" ref="P1994:P2057" si="283">IF(N1994="", "", RANK(N1994, $N$9:$N$2508, 1))</f>
        <v/>
      </c>
      <c r="R1994" s="9">
        <v>1986</v>
      </c>
      <c r="T1994" s="9" t="str">
        <f t="shared" ref="T1994:T2057" si="284">IF(P1994="", "", IFERROR(INDEX($B$9:$B$2508, MATCH(R1994, $P$9:$P$2508, 0)), ""))</f>
        <v/>
      </c>
      <c r="V1994" s="9" t="str">
        <f t="shared" ref="V1994:V2057" si="285">IF(B1994="", "", IF(D1994=$M$5, "A", "P"))</f>
        <v/>
      </c>
      <c r="X1994" s="9" t="str">
        <f>IF(COUNTIF('Required Materials'!$BE$4:$CH$43, $B1994)&gt;0, $B1994, "")</f>
        <v/>
      </c>
      <c r="Y1994" s="9" t="str">
        <f t="shared" ref="Y1994:Y2057" si="286">IF(X1994="", "", IFERROR(INDEX($R$9:$R$2508, MATCH(X1994, $T$9:$T$2508, 0)), ""))</f>
        <v/>
      </c>
      <c r="Z1994" s="9" t="str">
        <f t="shared" ref="Z1994:Z2057" si="287">IF(Y1994="", "", RANK($Y1994, $Y$9:$Y$2508, 1))</f>
        <v/>
      </c>
    </row>
    <row r="1995" spans="1:26" x14ac:dyDescent="0.25">
      <c r="A1995" s="24"/>
      <c r="B1995" s="135"/>
      <c r="C1995" s="136"/>
      <c r="D1995" s="137"/>
      <c r="E1995" s="138"/>
      <c r="F1995" s="139"/>
      <c r="G1995" s="140"/>
      <c r="H1995" s="141"/>
      <c r="I1995" s="118"/>
      <c r="J1995" s="150" t="str">
        <f t="shared" si="279"/>
        <v/>
      </c>
      <c r="K1995" s="24"/>
      <c r="M1995" s="11" t="b">
        <f t="shared" si="280"/>
        <v>0</v>
      </c>
      <c r="N1995" s="9" t="str">
        <f t="shared" si="281"/>
        <v/>
      </c>
      <c r="O1995" s="9" t="str">
        <f t="shared" si="282"/>
        <v/>
      </c>
      <c r="P1995" s="9" t="str">
        <f t="shared" si="283"/>
        <v/>
      </c>
      <c r="R1995" s="9">
        <v>1987</v>
      </c>
      <c r="T1995" s="9" t="str">
        <f t="shared" si="284"/>
        <v/>
      </c>
      <c r="V1995" s="9" t="str">
        <f t="shared" si="285"/>
        <v/>
      </c>
      <c r="X1995" s="9" t="str">
        <f>IF(COUNTIF('Required Materials'!$BE$4:$CH$43, $B1995)&gt;0, $B1995, "")</f>
        <v/>
      </c>
      <c r="Y1995" s="9" t="str">
        <f t="shared" si="286"/>
        <v/>
      </c>
      <c r="Z1995" s="9" t="str">
        <f t="shared" si="287"/>
        <v/>
      </c>
    </row>
    <row r="1996" spans="1:26" x14ac:dyDescent="0.25">
      <c r="A1996" s="24"/>
      <c r="B1996" s="135"/>
      <c r="C1996" s="136"/>
      <c r="D1996" s="137"/>
      <c r="E1996" s="138"/>
      <c r="F1996" s="139"/>
      <c r="G1996" s="140"/>
      <c r="H1996" s="141"/>
      <c r="I1996" s="118"/>
      <c r="J1996" s="150" t="str">
        <f t="shared" si="279"/>
        <v/>
      </c>
      <c r="K1996" s="24"/>
      <c r="M1996" s="11" t="b">
        <f t="shared" si="280"/>
        <v>0</v>
      </c>
      <c r="N1996" s="9" t="str">
        <f t="shared" si="281"/>
        <v/>
      </c>
      <c r="O1996" s="9" t="str">
        <f t="shared" si="282"/>
        <v/>
      </c>
      <c r="P1996" s="9" t="str">
        <f t="shared" si="283"/>
        <v/>
      </c>
      <c r="R1996" s="9">
        <v>1988</v>
      </c>
      <c r="T1996" s="9" t="str">
        <f t="shared" si="284"/>
        <v/>
      </c>
      <c r="V1996" s="9" t="str">
        <f t="shared" si="285"/>
        <v/>
      </c>
      <c r="X1996" s="9" t="str">
        <f>IF(COUNTIF('Required Materials'!$BE$4:$CH$43, $B1996)&gt;0, $B1996, "")</f>
        <v/>
      </c>
      <c r="Y1996" s="9" t="str">
        <f t="shared" si="286"/>
        <v/>
      </c>
      <c r="Z1996" s="9" t="str">
        <f t="shared" si="287"/>
        <v/>
      </c>
    </row>
    <row r="1997" spans="1:26" x14ac:dyDescent="0.25">
      <c r="A1997" s="24"/>
      <c r="B1997" s="135"/>
      <c r="C1997" s="136"/>
      <c r="D1997" s="137"/>
      <c r="E1997" s="138"/>
      <c r="F1997" s="139"/>
      <c r="G1997" s="140"/>
      <c r="H1997" s="141"/>
      <c r="I1997" s="118"/>
      <c r="J1997" s="150" t="str">
        <f t="shared" si="279"/>
        <v/>
      </c>
      <c r="K1997" s="24"/>
      <c r="M1997" s="11" t="b">
        <f t="shared" si="280"/>
        <v>0</v>
      </c>
      <c r="N1997" s="9" t="str">
        <f t="shared" si="281"/>
        <v/>
      </c>
      <c r="O1997" s="9" t="str">
        <f t="shared" si="282"/>
        <v/>
      </c>
      <c r="P1997" s="9" t="str">
        <f t="shared" si="283"/>
        <v/>
      </c>
      <c r="R1997" s="9">
        <v>1989</v>
      </c>
      <c r="T1997" s="9" t="str">
        <f t="shared" si="284"/>
        <v/>
      </c>
      <c r="V1997" s="9" t="str">
        <f t="shared" si="285"/>
        <v/>
      </c>
      <c r="X1997" s="9" t="str">
        <f>IF(COUNTIF('Required Materials'!$BE$4:$CH$43, $B1997)&gt;0, $B1997, "")</f>
        <v/>
      </c>
      <c r="Y1997" s="9" t="str">
        <f t="shared" si="286"/>
        <v/>
      </c>
      <c r="Z1997" s="9" t="str">
        <f t="shared" si="287"/>
        <v/>
      </c>
    </row>
    <row r="1998" spans="1:26" x14ac:dyDescent="0.25">
      <c r="A1998" s="24"/>
      <c r="B1998" s="135"/>
      <c r="C1998" s="136"/>
      <c r="D1998" s="137"/>
      <c r="E1998" s="138"/>
      <c r="F1998" s="139"/>
      <c r="G1998" s="140"/>
      <c r="H1998" s="141"/>
      <c r="I1998" s="118"/>
      <c r="J1998" s="150" t="str">
        <f t="shared" si="279"/>
        <v/>
      </c>
      <c r="K1998" s="24"/>
      <c r="M1998" s="11" t="b">
        <f t="shared" si="280"/>
        <v>0</v>
      </c>
      <c r="N1998" s="9" t="str">
        <f t="shared" si="281"/>
        <v/>
      </c>
      <c r="O1998" s="9" t="str">
        <f t="shared" si="282"/>
        <v/>
      </c>
      <c r="P1998" s="9" t="str">
        <f t="shared" si="283"/>
        <v/>
      </c>
      <c r="R1998" s="9">
        <v>1990</v>
      </c>
      <c r="T1998" s="9" t="str">
        <f t="shared" si="284"/>
        <v/>
      </c>
      <c r="V1998" s="9" t="str">
        <f t="shared" si="285"/>
        <v/>
      </c>
      <c r="X1998" s="9" t="str">
        <f>IF(COUNTIF('Required Materials'!$BE$4:$CH$43, $B1998)&gt;0, $B1998, "")</f>
        <v/>
      </c>
      <c r="Y1998" s="9" t="str">
        <f t="shared" si="286"/>
        <v/>
      </c>
      <c r="Z1998" s="9" t="str">
        <f t="shared" si="287"/>
        <v/>
      </c>
    </row>
    <row r="1999" spans="1:26" x14ac:dyDescent="0.25">
      <c r="A1999" s="24"/>
      <c r="B1999" s="135"/>
      <c r="C1999" s="136"/>
      <c r="D1999" s="137"/>
      <c r="E1999" s="138"/>
      <c r="F1999" s="139"/>
      <c r="G1999" s="140"/>
      <c r="H1999" s="141"/>
      <c r="I1999" s="118"/>
      <c r="J1999" s="150" t="str">
        <f t="shared" si="279"/>
        <v/>
      </c>
      <c r="K1999" s="24"/>
      <c r="M1999" s="11" t="b">
        <f t="shared" si="280"/>
        <v>0</v>
      </c>
      <c r="N1999" s="9" t="str">
        <f t="shared" si="281"/>
        <v/>
      </c>
      <c r="O1999" s="9" t="str">
        <f t="shared" si="282"/>
        <v/>
      </c>
      <c r="P1999" s="9" t="str">
        <f t="shared" si="283"/>
        <v/>
      </c>
      <c r="R1999" s="9">
        <v>1991</v>
      </c>
      <c r="T1999" s="9" t="str">
        <f t="shared" si="284"/>
        <v/>
      </c>
      <c r="V1999" s="9" t="str">
        <f t="shared" si="285"/>
        <v/>
      </c>
      <c r="X1999" s="9" t="str">
        <f>IF(COUNTIF('Required Materials'!$BE$4:$CH$43, $B1999)&gt;0, $B1999, "")</f>
        <v/>
      </c>
      <c r="Y1999" s="9" t="str">
        <f t="shared" si="286"/>
        <v/>
      </c>
      <c r="Z1999" s="9" t="str">
        <f t="shared" si="287"/>
        <v/>
      </c>
    </row>
    <row r="2000" spans="1:26" x14ac:dyDescent="0.25">
      <c r="A2000" s="24"/>
      <c r="B2000" s="135"/>
      <c r="C2000" s="136"/>
      <c r="D2000" s="137"/>
      <c r="E2000" s="138"/>
      <c r="F2000" s="139"/>
      <c r="G2000" s="140"/>
      <c r="H2000" s="141"/>
      <c r="I2000" s="118"/>
      <c r="J2000" s="150" t="str">
        <f t="shared" si="279"/>
        <v/>
      </c>
      <c r="K2000" s="24"/>
      <c r="M2000" s="11" t="b">
        <f t="shared" si="280"/>
        <v>0</v>
      </c>
      <c r="N2000" s="9" t="str">
        <f t="shared" si="281"/>
        <v/>
      </c>
      <c r="O2000" s="9" t="str">
        <f t="shared" si="282"/>
        <v/>
      </c>
      <c r="P2000" s="9" t="str">
        <f t="shared" si="283"/>
        <v/>
      </c>
      <c r="R2000" s="9">
        <v>1992</v>
      </c>
      <c r="T2000" s="9" t="str">
        <f t="shared" si="284"/>
        <v/>
      </c>
      <c r="V2000" s="9" t="str">
        <f t="shared" si="285"/>
        <v/>
      </c>
      <c r="X2000" s="9" t="str">
        <f>IF(COUNTIF('Required Materials'!$BE$4:$CH$43, $B2000)&gt;0, $B2000, "")</f>
        <v/>
      </c>
      <c r="Y2000" s="9" t="str">
        <f t="shared" si="286"/>
        <v/>
      </c>
      <c r="Z2000" s="9" t="str">
        <f t="shared" si="287"/>
        <v/>
      </c>
    </row>
    <row r="2001" spans="1:26" x14ac:dyDescent="0.25">
      <c r="A2001" s="24"/>
      <c r="B2001" s="135"/>
      <c r="C2001" s="136"/>
      <c r="D2001" s="137"/>
      <c r="E2001" s="138"/>
      <c r="F2001" s="139"/>
      <c r="G2001" s="140"/>
      <c r="H2001" s="141"/>
      <c r="I2001" s="118"/>
      <c r="J2001" s="150" t="str">
        <f t="shared" si="279"/>
        <v/>
      </c>
      <c r="K2001" s="24"/>
      <c r="M2001" s="11" t="b">
        <f t="shared" si="280"/>
        <v>0</v>
      </c>
      <c r="N2001" s="9" t="str">
        <f t="shared" si="281"/>
        <v/>
      </c>
      <c r="O2001" s="9" t="str">
        <f t="shared" si="282"/>
        <v/>
      </c>
      <c r="P2001" s="9" t="str">
        <f t="shared" si="283"/>
        <v/>
      </c>
      <c r="R2001" s="9">
        <v>1993</v>
      </c>
      <c r="T2001" s="9" t="str">
        <f t="shared" si="284"/>
        <v/>
      </c>
      <c r="V2001" s="9" t="str">
        <f t="shared" si="285"/>
        <v/>
      </c>
      <c r="X2001" s="9" t="str">
        <f>IF(COUNTIF('Required Materials'!$BE$4:$CH$43, $B2001)&gt;0, $B2001, "")</f>
        <v/>
      </c>
      <c r="Y2001" s="9" t="str">
        <f t="shared" si="286"/>
        <v/>
      </c>
      <c r="Z2001" s="9" t="str">
        <f t="shared" si="287"/>
        <v/>
      </c>
    </row>
    <row r="2002" spans="1:26" x14ac:dyDescent="0.25">
      <c r="A2002" s="24"/>
      <c r="B2002" s="135"/>
      <c r="C2002" s="136"/>
      <c r="D2002" s="137"/>
      <c r="E2002" s="138"/>
      <c r="F2002" s="139"/>
      <c r="G2002" s="140"/>
      <c r="H2002" s="141"/>
      <c r="I2002" s="118"/>
      <c r="J2002" s="150" t="str">
        <f t="shared" si="279"/>
        <v/>
      </c>
      <c r="K2002" s="24"/>
      <c r="M2002" s="11" t="b">
        <f t="shared" si="280"/>
        <v>0</v>
      </c>
      <c r="N2002" s="9" t="str">
        <f t="shared" si="281"/>
        <v/>
      </c>
      <c r="O2002" s="9" t="str">
        <f t="shared" si="282"/>
        <v/>
      </c>
      <c r="P2002" s="9" t="str">
        <f t="shared" si="283"/>
        <v/>
      </c>
      <c r="R2002" s="9">
        <v>1994</v>
      </c>
      <c r="T2002" s="9" t="str">
        <f t="shared" si="284"/>
        <v/>
      </c>
      <c r="V2002" s="9" t="str">
        <f t="shared" si="285"/>
        <v/>
      </c>
      <c r="X2002" s="9" t="str">
        <f>IF(COUNTIF('Required Materials'!$BE$4:$CH$43, $B2002)&gt;0, $B2002, "")</f>
        <v/>
      </c>
      <c r="Y2002" s="9" t="str">
        <f t="shared" si="286"/>
        <v/>
      </c>
      <c r="Z2002" s="9" t="str">
        <f t="shared" si="287"/>
        <v/>
      </c>
    </row>
    <row r="2003" spans="1:26" x14ac:dyDescent="0.25">
      <c r="A2003" s="24"/>
      <c r="B2003" s="135"/>
      <c r="C2003" s="136"/>
      <c r="D2003" s="137"/>
      <c r="E2003" s="138"/>
      <c r="F2003" s="139"/>
      <c r="G2003" s="140"/>
      <c r="H2003" s="141"/>
      <c r="I2003" s="118"/>
      <c r="J2003" s="150" t="str">
        <f t="shared" si="279"/>
        <v/>
      </c>
      <c r="K2003" s="24"/>
      <c r="M2003" s="11" t="b">
        <f t="shared" si="280"/>
        <v>0</v>
      </c>
      <c r="N2003" s="9" t="str">
        <f t="shared" si="281"/>
        <v/>
      </c>
      <c r="O2003" s="9" t="str">
        <f t="shared" si="282"/>
        <v/>
      </c>
      <c r="P2003" s="9" t="str">
        <f t="shared" si="283"/>
        <v/>
      </c>
      <c r="R2003" s="9">
        <v>1995</v>
      </c>
      <c r="T2003" s="9" t="str">
        <f t="shared" si="284"/>
        <v/>
      </c>
      <c r="V2003" s="9" t="str">
        <f t="shared" si="285"/>
        <v/>
      </c>
      <c r="X2003" s="9" t="str">
        <f>IF(COUNTIF('Required Materials'!$BE$4:$CH$43, $B2003)&gt;0, $B2003, "")</f>
        <v/>
      </c>
      <c r="Y2003" s="9" t="str">
        <f t="shared" si="286"/>
        <v/>
      </c>
      <c r="Z2003" s="9" t="str">
        <f t="shared" si="287"/>
        <v/>
      </c>
    </row>
    <row r="2004" spans="1:26" x14ac:dyDescent="0.25">
      <c r="A2004" s="24"/>
      <c r="B2004" s="135"/>
      <c r="C2004" s="136"/>
      <c r="D2004" s="137"/>
      <c r="E2004" s="138"/>
      <c r="F2004" s="139"/>
      <c r="G2004" s="140"/>
      <c r="H2004" s="141"/>
      <c r="I2004" s="118"/>
      <c r="J2004" s="150" t="str">
        <f t="shared" si="279"/>
        <v/>
      </c>
      <c r="K2004" s="24"/>
      <c r="M2004" s="11" t="b">
        <f t="shared" si="280"/>
        <v>0</v>
      </c>
      <c r="N2004" s="9" t="str">
        <f t="shared" si="281"/>
        <v/>
      </c>
      <c r="O2004" s="9" t="str">
        <f t="shared" si="282"/>
        <v/>
      </c>
      <c r="P2004" s="9" t="str">
        <f t="shared" si="283"/>
        <v/>
      </c>
      <c r="R2004" s="9">
        <v>1996</v>
      </c>
      <c r="T2004" s="9" t="str">
        <f t="shared" si="284"/>
        <v/>
      </c>
      <c r="V2004" s="9" t="str">
        <f t="shared" si="285"/>
        <v/>
      </c>
      <c r="X2004" s="9" t="str">
        <f>IF(COUNTIF('Required Materials'!$BE$4:$CH$43, $B2004)&gt;0, $B2004, "")</f>
        <v/>
      </c>
      <c r="Y2004" s="9" t="str">
        <f t="shared" si="286"/>
        <v/>
      </c>
      <c r="Z2004" s="9" t="str">
        <f t="shared" si="287"/>
        <v/>
      </c>
    </row>
    <row r="2005" spans="1:26" x14ac:dyDescent="0.25">
      <c r="A2005" s="24"/>
      <c r="B2005" s="135"/>
      <c r="C2005" s="136"/>
      <c r="D2005" s="137"/>
      <c r="E2005" s="138"/>
      <c r="F2005" s="139"/>
      <c r="G2005" s="140"/>
      <c r="H2005" s="141"/>
      <c r="I2005" s="118"/>
      <c r="J2005" s="150" t="str">
        <f t="shared" si="279"/>
        <v/>
      </c>
      <c r="K2005" s="24"/>
      <c r="M2005" s="11" t="b">
        <f t="shared" si="280"/>
        <v>0</v>
      </c>
      <c r="N2005" s="9" t="str">
        <f t="shared" si="281"/>
        <v/>
      </c>
      <c r="O2005" s="9" t="str">
        <f t="shared" si="282"/>
        <v/>
      </c>
      <c r="P2005" s="9" t="str">
        <f t="shared" si="283"/>
        <v/>
      </c>
      <c r="R2005" s="9">
        <v>1997</v>
      </c>
      <c r="T2005" s="9" t="str">
        <f t="shared" si="284"/>
        <v/>
      </c>
      <c r="V2005" s="9" t="str">
        <f t="shared" si="285"/>
        <v/>
      </c>
      <c r="X2005" s="9" t="str">
        <f>IF(COUNTIF('Required Materials'!$BE$4:$CH$43, $B2005)&gt;0, $B2005, "")</f>
        <v/>
      </c>
      <c r="Y2005" s="9" t="str">
        <f t="shared" si="286"/>
        <v/>
      </c>
      <c r="Z2005" s="9" t="str">
        <f t="shared" si="287"/>
        <v/>
      </c>
    </row>
    <row r="2006" spans="1:26" x14ac:dyDescent="0.25">
      <c r="A2006" s="24"/>
      <c r="B2006" s="135"/>
      <c r="C2006" s="136"/>
      <c r="D2006" s="137"/>
      <c r="E2006" s="138"/>
      <c r="F2006" s="139"/>
      <c r="G2006" s="140"/>
      <c r="H2006" s="141"/>
      <c r="I2006" s="118"/>
      <c r="J2006" s="150" t="str">
        <f t="shared" si="279"/>
        <v/>
      </c>
      <c r="K2006" s="24"/>
      <c r="M2006" s="11" t="b">
        <f t="shared" si="280"/>
        <v>0</v>
      </c>
      <c r="N2006" s="9" t="str">
        <f t="shared" si="281"/>
        <v/>
      </c>
      <c r="O2006" s="9" t="str">
        <f t="shared" si="282"/>
        <v/>
      </c>
      <c r="P2006" s="9" t="str">
        <f t="shared" si="283"/>
        <v/>
      </c>
      <c r="R2006" s="9">
        <v>1998</v>
      </c>
      <c r="T2006" s="9" t="str">
        <f t="shared" si="284"/>
        <v/>
      </c>
      <c r="V2006" s="9" t="str">
        <f t="shared" si="285"/>
        <v/>
      </c>
      <c r="X2006" s="9" t="str">
        <f>IF(COUNTIF('Required Materials'!$BE$4:$CH$43, $B2006)&gt;0, $B2006, "")</f>
        <v/>
      </c>
      <c r="Y2006" s="9" t="str">
        <f t="shared" si="286"/>
        <v/>
      </c>
      <c r="Z2006" s="9" t="str">
        <f t="shared" si="287"/>
        <v/>
      </c>
    </row>
    <row r="2007" spans="1:26" x14ac:dyDescent="0.25">
      <c r="A2007" s="24"/>
      <c r="B2007" s="135"/>
      <c r="C2007" s="136"/>
      <c r="D2007" s="137"/>
      <c r="E2007" s="138"/>
      <c r="F2007" s="139"/>
      <c r="G2007" s="140"/>
      <c r="H2007" s="141"/>
      <c r="I2007" s="118"/>
      <c r="J2007" s="150" t="str">
        <f t="shared" si="279"/>
        <v/>
      </c>
      <c r="K2007" s="24"/>
      <c r="M2007" s="11" t="b">
        <f t="shared" si="280"/>
        <v>0</v>
      </c>
      <c r="N2007" s="9" t="str">
        <f t="shared" si="281"/>
        <v/>
      </c>
      <c r="O2007" s="9" t="str">
        <f t="shared" si="282"/>
        <v/>
      </c>
      <c r="P2007" s="9" t="str">
        <f t="shared" si="283"/>
        <v/>
      </c>
      <c r="R2007" s="9">
        <v>1999</v>
      </c>
      <c r="T2007" s="9" t="str">
        <f t="shared" si="284"/>
        <v/>
      </c>
      <c r="V2007" s="9" t="str">
        <f t="shared" si="285"/>
        <v/>
      </c>
      <c r="X2007" s="9" t="str">
        <f>IF(COUNTIF('Required Materials'!$BE$4:$CH$43, $B2007)&gt;0, $B2007, "")</f>
        <v/>
      </c>
      <c r="Y2007" s="9" t="str">
        <f t="shared" si="286"/>
        <v/>
      </c>
      <c r="Z2007" s="9" t="str">
        <f t="shared" si="287"/>
        <v/>
      </c>
    </row>
    <row r="2008" spans="1:26" x14ac:dyDescent="0.25">
      <c r="A2008" s="24"/>
      <c r="B2008" s="135"/>
      <c r="C2008" s="136"/>
      <c r="D2008" s="137"/>
      <c r="E2008" s="138"/>
      <c r="F2008" s="139"/>
      <c r="G2008" s="140"/>
      <c r="H2008" s="141"/>
      <c r="I2008" s="118"/>
      <c r="J2008" s="150" t="str">
        <f t="shared" si="279"/>
        <v/>
      </c>
      <c r="K2008" s="24"/>
      <c r="M2008" s="11" t="b">
        <f t="shared" si="280"/>
        <v>0</v>
      </c>
      <c r="N2008" s="9" t="str">
        <f t="shared" si="281"/>
        <v/>
      </c>
      <c r="O2008" s="9" t="str">
        <f t="shared" si="282"/>
        <v/>
      </c>
      <c r="P2008" s="9" t="str">
        <f t="shared" si="283"/>
        <v/>
      </c>
      <c r="R2008" s="9">
        <v>2000</v>
      </c>
      <c r="T2008" s="9" t="str">
        <f t="shared" si="284"/>
        <v/>
      </c>
      <c r="V2008" s="9" t="str">
        <f t="shared" si="285"/>
        <v/>
      </c>
      <c r="X2008" s="9" t="str">
        <f>IF(COUNTIF('Required Materials'!$BE$4:$CH$43, $B2008)&gt;0, $B2008, "")</f>
        <v/>
      </c>
      <c r="Y2008" s="9" t="str">
        <f t="shared" si="286"/>
        <v/>
      </c>
      <c r="Z2008" s="9" t="str">
        <f t="shared" si="287"/>
        <v/>
      </c>
    </row>
    <row r="2009" spans="1:26" x14ac:dyDescent="0.25">
      <c r="A2009" s="24"/>
      <c r="B2009" s="135"/>
      <c r="C2009" s="136"/>
      <c r="D2009" s="137"/>
      <c r="E2009" s="138"/>
      <c r="F2009" s="139"/>
      <c r="G2009" s="140"/>
      <c r="H2009" s="141"/>
      <c r="I2009" s="118"/>
      <c r="J2009" s="150" t="str">
        <f t="shared" si="279"/>
        <v/>
      </c>
      <c r="K2009" s="24"/>
      <c r="M2009" s="11" t="b">
        <f t="shared" si="280"/>
        <v>0</v>
      </c>
      <c r="N2009" s="9" t="str">
        <f t="shared" si="281"/>
        <v/>
      </c>
      <c r="O2009" s="9" t="str">
        <f t="shared" si="282"/>
        <v/>
      </c>
      <c r="P2009" s="9" t="str">
        <f t="shared" si="283"/>
        <v/>
      </c>
      <c r="R2009" s="9">
        <v>2001</v>
      </c>
      <c r="T2009" s="9" t="str">
        <f t="shared" si="284"/>
        <v/>
      </c>
      <c r="V2009" s="9" t="str">
        <f t="shared" si="285"/>
        <v/>
      </c>
      <c r="X2009" s="9" t="str">
        <f>IF(COUNTIF('Required Materials'!$BE$4:$CH$43, $B2009)&gt;0, $B2009, "")</f>
        <v/>
      </c>
      <c r="Y2009" s="9" t="str">
        <f t="shared" si="286"/>
        <v/>
      </c>
      <c r="Z2009" s="9" t="str">
        <f t="shared" si="287"/>
        <v/>
      </c>
    </row>
    <row r="2010" spans="1:26" x14ac:dyDescent="0.25">
      <c r="A2010" s="24"/>
      <c r="B2010" s="135"/>
      <c r="C2010" s="136"/>
      <c r="D2010" s="137"/>
      <c r="E2010" s="138"/>
      <c r="F2010" s="139"/>
      <c r="G2010" s="140"/>
      <c r="H2010" s="141"/>
      <c r="I2010" s="118"/>
      <c r="J2010" s="150" t="str">
        <f t="shared" si="279"/>
        <v/>
      </c>
      <c r="K2010" s="24"/>
      <c r="M2010" s="11" t="b">
        <f t="shared" si="280"/>
        <v>0</v>
      </c>
      <c r="N2010" s="9" t="str">
        <f t="shared" si="281"/>
        <v/>
      </c>
      <c r="O2010" s="9" t="str">
        <f t="shared" si="282"/>
        <v/>
      </c>
      <c r="P2010" s="9" t="str">
        <f t="shared" si="283"/>
        <v/>
      </c>
      <c r="R2010" s="9">
        <v>2002</v>
      </c>
      <c r="T2010" s="9" t="str">
        <f t="shared" si="284"/>
        <v/>
      </c>
      <c r="V2010" s="9" t="str">
        <f t="shared" si="285"/>
        <v/>
      </c>
      <c r="X2010" s="9" t="str">
        <f>IF(COUNTIF('Required Materials'!$BE$4:$CH$43, $B2010)&gt;0, $B2010, "")</f>
        <v/>
      </c>
      <c r="Y2010" s="9" t="str">
        <f t="shared" si="286"/>
        <v/>
      </c>
      <c r="Z2010" s="9" t="str">
        <f t="shared" si="287"/>
        <v/>
      </c>
    </row>
    <row r="2011" spans="1:26" x14ac:dyDescent="0.25">
      <c r="A2011" s="24"/>
      <c r="B2011" s="135"/>
      <c r="C2011" s="136"/>
      <c r="D2011" s="137"/>
      <c r="E2011" s="138"/>
      <c r="F2011" s="139"/>
      <c r="G2011" s="140"/>
      <c r="H2011" s="141"/>
      <c r="I2011" s="118"/>
      <c r="J2011" s="150" t="str">
        <f t="shared" si="279"/>
        <v/>
      </c>
      <c r="K2011" s="24"/>
      <c r="M2011" s="11" t="b">
        <f t="shared" si="280"/>
        <v>0</v>
      </c>
      <c r="N2011" s="9" t="str">
        <f t="shared" si="281"/>
        <v/>
      </c>
      <c r="O2011" s="9" t="str">
        <f t="shared" si="282"/>
        <v/>
      </c>
      <c r="P2011" s="9" t="str">
        <f t="shared" si="283"/>
        <v/>
      </c>
      <c r="R2011" s="9">
        <v>2003</v>
      </c>
      <c r="T2011" s="9" t="str">
        <f t="shared" si="284"/>
        <v/>
      </c>
      <c r="V2011" s="9" t="str">
        <f t="shared" si="285"/>
        <v/>
      </c>
      <c r="X2011" s="9" t="str">
        <f>IF(COUNTIF('Required Materials'!$BE$4:$CH$43, $B2011)&gt;0, $B2011, "")</f>
        <v/>
      </c>
      <c r="Y2011" s="9" t="str">
        <f t="shared" si="286"/>
        <v/>
      </c>
      <c r="Z2011" s="9" t="str">
        <f t="shared" si="287"/>
        <v/>
      </c>
    </row>
    <row r="2012" spans="1:26" x14ac:dyDescent="0.25">
      <c r="A2012" s="24"/>
      <c r="B2012" s="135"/>
      <c r="C2012" s="136"/>
      <c r="D2012" s="137"/>
      <c r="E2012" s="138"/>
      <c r="F2012" s="139"/>
      <c r="G2012" s="140"/>
      <c r="H2012" s="141"/>
      <c r="I2012" s="118"/>
      <c r="J2012" s="150" t="str">
        <f t="shared" si="279"/>
        <v/>
      </c>
      <c r="K2012" s="24"/>
      <c r="M2012" s="11" t="b">
        <f t="shared" si="280"/>
        <v>0</v>
      </c>
      <c r="N2012" s="9" t="str">
        <f t="shared" si="281"/>
        <v/>
      </c>
      <c r="O2012" s="9" t="str">
        <f t="shared" si="282"/>
        <v/>
      </c>
      <c r="P2012" s="9" t="str">
        <f t="shared" si="283"/>
        <v/>
      </c>
      <c r="R2012" s="9">
        <v>2004</v>
      </c>
      <c r="T2012" s="9" t="str">
        <f t="shared" si="284"/>
        <v/>
      </c>
      <c r="V2012" s="9" t="str">
        <f t="shared" si="285"/>
        <v/>
      </c>
      <c r="X2012" s="9" t="str">
        <f>IF(COUNTIF('Required Materials'!$BE$4:$CH$43, $B2012)&gt;0, $B2012, "")</f>
        <v/>
      </c>
      <c r="Y2012" s="9" t="str">
        <f t="shared" si="286"/>
        <v/>
      </c>
      <c r="Z2012" s="9" t="str">
        <f t="shared" si="287"/>
        <v/>
      </c>
    </row>
    <row r="2013" spans="1:26" x14ac:dyDescent="0.25">
      <c r="A2013" s="24"/>
      <c r="B2013" s="135"/>
      <c r="C2013" s="136"/>
      <c r="D2013" s="137"/>
      <c r="E2013" s="138"/>
      <c r="F2013" s="139"/>
      <c r="G2013" s="140"/>
      <c r="H2013" s="141"/>
      <c r="I2013" s="118"/>
      <c r="J2013" s="150" t="str">
        <f t="shared" si="279"/>
        <v/>
      </c>
      <c r="K2013" s="24"/>
      <c r="M2013" s="11" t="b">
        <f t="shared" si="280"/>
        <v>0</v>
      </c>
      <c r="N2013" s="9" t="str">
        <f t="shared" si="281"/>
        <v/>
      </c>
      <c r="O2013" s="9" t="str">
        <f t="shared" si="282"/>
        <v/>
      </c>
      <c r="P2013" s="9" t="str">
        <f t="shared" si="283"/>
        <v/>
      </c>
      <c r="R2013" s="9">
        <v>2005</v>
      </c>
      <c r="T2013" s="9" t="str">
        <f t="shared" si="284"/>
        <v/>
      </c>
      <c r="V2013" s="9" t="str">
        <f t="shared" si="285"/>
        <v/>
      </c>
      <c r="X2013" s="9" t="str">
        <f>IF(COUNTIF('Required Materials'!$BE$4:$CH$43, $B2013)&gt;0, $B2013, "")</f>
        <v/>
      </c>
      <c r="Y2013" s="9" t="str">
        <f t="shared" si="286"/>
        <v/>
      </c>
      <c r="Z2013" s="9" t="str">
        <f t="shared" si="287"/>
        <v/>
      </c>
    </row>
    <row r="2014" spans="1:26" x14ac:dyDescent="0.25">
      <c r="A2014" s="24"/>
      <c r="B2014" s="135"/>
      <c r="C2014" s="136"/>
      <c r="D2014" s="137"/>
      <c r="E2014" s="138"/>
      <c r="F2014" s="139"/>
      <c r="G2014" s="140"/>
      <c r="H2014" s="141"/>
      <c r="I2014" s="118"/>
      <c r="J2014" s="150" t="str">
        <f t="shared" si="279"/>
        <v/>
      </c>
      <c r="K2014" s="24"/>
      <c r="M2014" s="11" t="b">
        <f t="shared" si="280"/>
        <v>0</v>
      </c>
      <c r="N2014" s="9" t="str">
        <f t="shared" si="281"/>
        <v/>
      </c>
      <c r="O2014" s="9" t="str">
        <f t="shared" si="282"/>
        <v/>
      </c>
      <c r="P2014" s="9" t="str">
        <f t="shared" si="283"/>
        <v/>
      </c>
      <c r="R2014" s="9">
        <v>2006</v>
      </c>
      <c r="T2014" s="9" t="str">
        <f t="shared" si="284"/>
        <v/>
      </c>
      <c r="V2014" s="9" t="str">
        <f t="shared" si="285"/>
        <v/>
      </c>
      <c r="X2014" s="9" t="str">
        <f>IF(COUNTIF('Required Materials'!$BE$4:$CH$43, $B2014)&gt;0, $B2014, "")</f>
        <v/>
      </c>
      <c r="Y2014" s="9" t="str">
        <f t="shared" si="286"/>
        <v/>
      </c>
      <c r="Z2014" s="9" t="str">
        <f t="shared" si="287"/>
        <v/>
      </c>
    </row>
    <row r="2015" spans="1:26" x14ac:dyDescent="0.25">
      <c r="A2015" s="24"/>
      <c r="B2015" s="135"/>
      <c r="C2015" s="136"/>
      <c r="D2015" s="137"/>
      <c r="E2015" s="138"/>
      <c r="F2015" s="139"/>
      <c r="G2015" s="140"/>
      <c r="H2015" s="141"/>
      <c r="I2015" s="118"/>
      <c r="J2015" s="150" t="str">
        <f t="shared" si="279"/>
        <v/>
      </c>
      <c r="K2015" s="24"/>
      <c r="M2015" s="11" t="b">
        <f t="shared" si="280"/>
        <v>0</v>
      </c>
      <c r="N2015" s="9" t="str">
        <f t="shared" si="281"/>
        <v/>
      </c>
      <c r="O2015" s="9" t="str">
        <f t="shared" si="282"/>
        <v/>
      </c>
      <c r="P2015" s="9" t="str">
        <f t="shared" si="283"/>
        <v/>
      </c>
      <c r="R2015" s="9">
        <v>2007</v>
      </c>
      <c r="T2015" s="9" t="str">
        <f t="shared" si="284"/>
        <v/>
      </c>
      <c r="V2015" s="9" t="str">
        <f t="shared" si="285"/>
        <v/>
      </c>
      <c r="X2015" s="9" t="str">
        <f>IF(COUNTIF('Required Materials'!$BE$4:$CH$43, $B2015)&gt;0, $B2015, "")</f>
        <v/>
      </c>
      <c r="Y2015" s="9" t="str">
        <f t="shared" si="286"/>
        <v/>
      </c>
      <c r="Z2015" s="9" t="str">
        <f t="shared" si="287"/>
        <v/>
      </c>
    </row>
    <row r="2016" spans="1:26" x14ac:dyDescent="0.25">
      <c r="A2016" s="24"/>
      <c r="B2016" s="135"/>
      <c r="C2016" s="136"/>
      <c r="D2016" s="137"/>
      <c r="E2016" s="138"/>
      <c r="F2016" s="139"/>
      <c r="G2016" s="140"/>
      <c r="H2016" s="141"/>
      <c r="I2016" s="118"/>
      <c r="J2016" s="150" t="str">
        <f t="shared" si="279"/>
        <v/>
      </c>
      <c r="K2016" s="24"/>
      <c r="M2016" s="11" t="b">
        <f t="shared" si="280"/>
        <v>0</v>
      </c>
      <c r="N2016" s="9" t="str">
        <f t="shared" si="281"/>
        <v/>
      </c>
      <c r="O2016" s="9" t="str">
        <f t="shared" si="282"/>
        <v/>
      </c>
      <c r="P2016" s="9" t="str">
        <f t="shared" si="283"/>
        <v/>
      </c>
      <c r="R2016" s="9">
        <v>2008</v>
      </c>
      <c r="T2016" s="9" t="str">
        <f t="shared" si="284"/>
        <v/>
      </c>
      <c r="V2016" s="9" t="str">
        <f t="shared" si="285"/>
        <v/>
      </c>
      <c r="X2016" s="9" t="str">
        <f>IF(COUNTIF('Required Materials'!$BE$4:$CH$43, $B2016)&gt;0, $B2016, "")</f>
        <v/>
      </c>
      <c r="Y2016" s="9" t="str">
        <f t="shared" si="286"/>
        <v/>
      </c>
      <c r="Z2016" s="9" t="str">
        <f t="shared" si="287"/>
        <v/>
      </c>
    </row>
    <row r="2017" spans="1:26" x14ac:dyDescent="0.25">
      <c r="A2017" s="24"/>
      <c r="B2017" s="135"/>
      <c r="C2017" s="136"/>
      <c r="D2017" s="137"/>
      <c r="E2017" s="138"/>
      <c r="F2017" s="139"/>
      <c r="G2017" s="140"/>
      <c r="H2017" s="141"/>
      <c r="I2017" s="118"/>
      <c r="J2017" s="150" t="str">
        <f t="shared" si="279"/>
        <v/>
      </c>
      <c r="K2017" s="24"/>
      <c r="M2017" s="11" t="b">
        <f t="shared" si="280"/>
        <v>0</v>
      </c>
      <c r="N2017" s="9" t="str">
        <f t="shared" si="281"/>
        <v/>
      </c>
      <c r="O2017" s="9" t="str">
        <f t="shared" si="282"/>
        <v/>
      </c>
      <c r="P2017" s="9" t="str">
        <f t="shared" si="283"/>
        <v/>
      </c>
      <c r="R2017" s="9">
        <v>2009</v>
      </c>
      <c r="T2017" s="9" t="str">
        <f t="shared" si="284"/>
        <v/>
      </c>
      <c r="V2017" s="9" t="str">
        <f t="shared" si="285"/>
        <v/>
      </c>
      <c r="X2017" s="9" t="str">
        <f>IF(COUNTIF('Required Materials'!$BE$4:$CH$43, $B2017)&gt;0, $B2017, "")</f>
        <v/>
      </c>
      <c r="Y2017" s="9" t="str">
        <f t="shared" si="286"/>
        <v/>
      </c>
      <c r="Z2017" s="9" t="str">
        <f t="shared" si="287"/>
        <v/>
      </c>
    </row>
    <row r="2018" spans="1:26" x14ac:dyDescent="0.25">
      <c r="A2018" s="24"/>
      <c r="B2018" s="135"/>
      <c r="C2018" s="136"/>
      <c r="D2018" s="137"/>
      <c r="E2018" s="138"/>
      <c r="F2018" s="139"/>
      <c r="G2018" s="140"/>
      <c r="H2018" s="141"/>
      <c r="I2018" s="118"/>
      <c r="J2018" s="150" t="str">
        <f t="shared" si="279"/>
        <v/>
      </c>
      <c r="K2018" s="24"/>
      <c r="M2018" s="11" t="b">
        <f t="shared" si="280"/>
        <v>0</v>
      </c>
      <c r="N2018" s="9" t="str">
        <f t="shared" si="281"/>
        <v/>
      </c>
      <c r="O2018" s="9" t="str">
        <f t="shared" si="282"/>
        <v/>
      </c>
      <c r="P2018" s="9" t="str">
        <f t="shared" si="283"/>
        <v/>
      </c>
      <c r="R2018" s="9">
        <v>2010</v>
      </c>
      <c r="T2018" s="9" t="str">
        <f t="shared" si="284"/>
        <v/>
      </c>
      <c r="V2018" s="9" t="str">
        <f t="shared" si="285"/>
        <v/>
      </c>
      <c r="X2018" s="9" t="str">
        <f>IF(COUNTIF('Required Materials'!$BE$4:$CH$43, $B2018)&gt;0, $B2018, "")</f>
        <v/>
      </c>
      <c r="Y2018" s="9" t="str">
        <f t="shared" si="286"/>
        <v/>
      </c>
      <c r="Z2018" s="9" t="str">
        <f t="shared" si="287"/>
        <v/>
      </c>
    </row>
    <row r="2019" spans="1:26" x14ac:dyDescent="0.25">
      <c r="A2019" s="24"/>
      <c r="B2019" s="135"/>
      <c r="C2019" s="136"/>
      <c r="D2019" s="137"/>
      <c r="E2019" s="138"/>
      <c r="F2019" s="139"/>
      <c r="G2019" s="140"/>
      <c r="H2019" s="141"/>
      <c r="I2019" s="118"/>
      <c r="J2019" s="150" t="str">
        <f t="shared" si="279"/>
        <v/>
      </c>
      <c r="K2019" s="24"/>
      <c r="M2019" s="11" t="b">
        <f t="shared" si="280"/>
        <v>0</v>
      </c>
      <c r="N2019" s="9" t="str">
        <f t="shared" si="281"/>
        <v/>
      </c>
      <c r="O2019" s="9" t="str">
        <f t="shared" si="282"/>
        <v/>
      </c>
      <c r="P2019" s="9" t="str">
        <f t="shared" si="283"/>
        <v/>
      </c>
      <c r="R2019" s="9">
        <v>2011</v>
      </c>
      <c r="T2019" s="9" t="str">
        <f t="shared" si="284"/>
        <v/>
      </c>
      <c r="V2019" s="9" t="str">
        <f t="shared" si="285"/>
        <v/>
      </c>
      <c r="X2019" s="9" t="str">
        <f>IF(COUNTIF('Required Materials'!$BE$4:$CH$43, $B2019)&gt;0, $B2019, "")</f>
        <v/>
      </c>
      <c r="Y2019" s="9" t="str">
        <f t="shared" si="286"/>
        <v/>
      </c>
      <c r="Z2019" s="9" t="str">
        <f t="shared" si="287"/>
        <v/>
      </c>
    </row>
    <row r="2020" spans="1:26" x14ac:dyDescent="0.25">
      <c r="A2020" s="24"/>
      <c r="B2020" s="135"/>
      <c r="C2020" s="136"/>
      <c r="D2020" s="137"/>
      <c r="E2020" s="138"/>
      <c r="F2020" s="139"/>
      <c r="G2020" s="140"/>
      <c r="H2020" s="141"/>
      <c r="I2020" s="118"/>
      <c r="J2020" s="150" t="str">
        <f t="shared" si="279"/>
        <v/>
      </c>
      <c r="K2020" s="24"/>
      <c r="M2020" s="11" t="b">
        <f t="shared" si="280"/>
        <v>0</v>
      </c>
      <c r="N2020" s="9" t="str">
        <f t="shared" si="281"/>
        <v/>
      </c>
      <c r="O2020" s="9" t="str">
        <f t="shared" si="282"/>
        <v/>
      </c>
      <c r="P2020" s="9" t="str">
        <f t="shared" si="283"/>
        <v/>
      </c>
      <c r="R2020" s="9">
        <v>2012</v>
      </c>
      <c r="T2020" s="9" t="str">
        <f t="shared" si="284"/>
        <v/>
      </c>
      <c r="V2020" s="9" t="str">
        <f t="shared" si="285"/>
        <v/>
      </c>
      <c r="X2020" s="9" t="str">
        <f>IF(COUNTIF('Required Materials'!$BE$4:$CH$43, $B2020)&gt;0, $B2020, "")</f>
        <v/>
      </c>
      <c r="Y2020" s="9" t="str">
        <f t="shared" si="286"/>
        <v/>
      </c>
      <c r="Z2020" s="9" t="str">
        <f t="shared" si="287"/>
        <v/>
      </c>
    </row>
    <row r="2021" spans="1:26" x14ac:dyDescent="0.25">
      <c r="A2021" s="24"/>
      <c r="B2021" s="135"/>
      <c r="C2021" s="136"/>
      <c r="D2021" s="137"/>
      <c r="E2021" s="138"/>
      <c r="F2021" s="139"/>
      <c r="G2021" s="140"/>
      <c r="H2021" s="141"/>
      <c r="I2021" s="118"/>
      <c r="J2021" s="150" t="str">
        <f t="shared" si="279"/>
        <v/>
      </c>
      <c r="K2021" s="24"/>
      <c r="M2021" s="11" t="b">
        <f t="shared" si="280"/>
        <v>0</v>
      </c>
      <c r="N2021" s="9" t="str">
        <f t="shared" si="281"/>
        <v/>
      </c>
      <c r="O2021" s="9" t="str">
        <f t="shared" si="282"/>
        <v/>
      </c>
      <c r="P2021" s="9" t="str">
        <f t="shared" si="283"/>
        <v/>
      </c>
      <c r="R2021" s="9">
        <v>2013</v>
      </c>
      <c r="T2021" s="9" t="str">
        <f t="shared" si="284"/>
        <v/>
      </c>
      <c r="V2021" s="9" t="str">
        <f t="shared" si="285"/>
        <v/>
      </c>
      <c r="X2021" s="9" t="str">
        <f>IF(COUNTIF('Required Materials'!$BE$4:$CH$43, $B2021)&gt;0, $B2021, "")</f>
        <v/>
      </c>
      <c r="Y2021" s="9" t="str">
        <f t="shared" si="286"/>
        <v/>
      </c>
      <c r="Z2021" s="9" t="str">
        <f t="shared" si="287"/>
        <v/>
      </c>
    </row>
    <row r="2022" spans="1:26" x14ac:dyDescent="0.25">
      <c r="A2022" s="24"/>
      <c r="B2022" s="135"/>
      <c r="C2022" s="136"/>
      <c r="D2022" s="137"/>
      <c r="E2022" s="138"/>
      <c r="F2022" s="139"/>
      <c r="G2022" s="140"/>
      <c r="H2022" s="141"/>
      <c r="I2022" s="118"/>
      <c r="J2022" s="150" t="str">
        <f t="shared" si="279"/>
        <v/>
      </c>
      <c r="K2022" s="24"/>
      <c r="M2022" s="11" t="b">
        <f t="shared" si="280"/>
        <v>0</v>
      </c>
      <c r="N2022" s="9" t="str">
        <f t="shared" si="281"/>
        <v/>
      </c>
      <c r="O2022" s="9" t="str">
        <f t="shared" si="282"/>
        <v/>
      </c>
      <c r="P2022" s="9" t="str">
        <f t="shared" si="283"/>
        <v/>
      </c>
      <c r="R2022" s="9">
        <v>2014</v>
      </c>
      <c r="T2022" s="9" t="str">
        <f t="shared" si="284"/>
        <v/>
      </c>
      <c r="V2022" s="9" t="str">
        <f t="shared" si="285"/>
        <v/>
      </c>
      <c r="X2022" s="9" t="str">
        <f>IF(COUNTIF('Required Materials'!$BE$4:$CH$43, $B2022)&gt;0, $B2022, "")</f>
        <v/>
      </c>
      <c r="Y2022" s="9" t="str">
        <f t="shared" si="286"/>
        <v/>
      </c>
      <c r="Z2022" s="9" t="str">
        <f t="shared" si="287"/>
        <v/>
      </c>
    </row>
    <row r="2023" spans="1:26" x14ac:dyDescent="0.25">
      <c r="A2023" s="24"/>
      <c r="B2023" s="135"/>
      <c r="C2023" s="136"/>
      <c r="D2023" s="137"/>
      <c r="E2023" s="138"/>
      <c r="F2023" s="139"/>
      <c r="G2023" s="140"/>
      <c r="H2023" s="141"/>
      <c r="I2023" s="118"/>
      <c r="J2023" s="150" t="str">
        <f t="shared" si="279"/>
        <v/>
      </c>
      <c r="K2023" s="24"/>
      <c r="M2023" s="11" t="b">
        <f t="shared" si="280"/>
        <v>0</v>
      </c>
      <c r="N2023" s="9" t="str">
        <f t="shared" si="281"/>
        <v/>
      </c>
      <c r="O2023" s="9" t="str">
        <f t="shared" si="282"/>
        <v/>
      </c>
      <c r="P2023" s="9" t="str">
        <f t="shared" si="283"/>
        <v/>
      </c>
      <c r="R2023" s="9">
        <v>2015</v>
      </c>
      <c r="T2023" s="9" t="str">
        <f t="shared" si="284"/>
        <v/>
      </c>
      <c r="V2023" s="9" t="str">
        <f t="shared" si="285"/>
        <v/>
      </c>
      <c r="X2023" s="9" t="str">
        <f>IF(COUNTIF('Required Materials'!$BE$4:$CH$43, $B2023)&gt;0, $B2023, "")</f>
        <v/>
      </c>
      <c r="Y2023" s="9" t="str">
        <f t="shared" si="286"/>
        <v/>
      </c>
      <c r="Z2023" s="9" t="str">
        <f t="shared" si="287"/>
        <v/>
      </c>
    </row>
    <row r="2024" spans="1:26" x14ac:dyDescent="0.25">
      <c r="A2024" s="24"/>
      <c r="B2024" s="135"/>
      <c r="C2024" s="136"/>
      <c r="D2024" s="137"/>
      <c r="E2024" s="138"/>
      <c r="F2024" s="139"/>
      <c r="G2024" s="140"/>
      <c r="H2024" s="141"/>
      <c r="I2024" s="118"/>
      <c r="J2024" s="150" t="str">
        <f t="shared" si="279"/>
        <v/>
      </c>
      <c r="K2024" s="24"/>
      <c r="M2024" s="11" t="b">
        <f t="shared" si="280"/>
        <v>0</v>
      </c>
      <c r="N2024" s="9" t="str">
        <f t="shared" si="281"/>
        <v/>
      </c>
      <c r="O2024" s="9" t="str">
        <f t="shared" si="282"/>
        <v/>
      </c>
      <c r="P2024" s="9" t="str">
        <f t="shared" si="283"/>
        <v/>
      </c>
      <c r="R2024" s="9">
        <v>2016</v>
      </c>
      <c r="T2024" s="9" t="str">
        <f t="shared" si="284"/>
        <v/>
      </c>
      <c r="V2024" s="9" t="str">
        <f t="shared" si="285"/>
        <v/>
      </c>
      <c r="X2024" s="9" t="str">
        <f>IF(COUNTIF('Required Materials'!$BE$4:$CH$43, $B2024)&gt;0, $B2024, "")</f>
        <v/>
      </c>
      <c r="Y2024" s="9" t="str">
        <f t="shared" si="286"/>
        <v/>
      </c>
      <c r="Z2024" s="9" t="str">
        <f t="shared" si="287"/>
        <v/>
      </c>
    </row>
    <row r="2025" spans="1:26" x14ac:dyDescent="0.25">
      <c r="A2025" s="24"/>
      <c r="B2025" s="135"/>
      <c r="C2025" s="136"/>
      <c r="D2025" s="137"/>
      <c r="E2025" s="138"/>
      <c r="F2025" s="139"/>
      <c r="G2025" s="140"/>
      <c r="H2025" s="141"/>
      <c r="I2025" s="118"/>
      <c r="J2025" s="150" t="str">
        <f t="shared" si="279"/>
        <v/>
      </c>
      <c r="K2025" s="24"/>
      <c r="M2025" s="11" t="b">
        <f t="shared" si="280"/>
        <v>0</v>
      </c>
      <c r="N2025" s="9" t="str">
        <f t="shared" si="281"/>
        <v/>
      </c>
      <c r="O2025" s="9" t="str">
        <f t="shared" si="282"/>
        <v/>
      </c>
      <c r="P2025" s="9" t="str">
        <f t="shared" si="283"/>
        <v/>
      </c>
      <c r="R2025" s="9">
        <v>2017</v>
      </c>
      <c r="T2025" s="9" t="str">
        <f t="shared" si="284"/>
        <v/>
      </c>
      <c r="V2025" s="9" t="str">
        <f t="shared" si="285"/>
        <v/>
      </c>
      <c r="X2025" s="9" t="str">
        <f>IF(COUNTIF('Required Materials'!$BE$4:$CH$43, $B2025)&gt;0, $B2025, "")</f>
        <v/>
      </c>
      <c r="Y2025" s="9" t="str">
        <f t="shared" si="286"/>
        <v/>
      </c>
      <c r="Z2025" s="9" t="str">
        <f t="shared" si="287"/>
        <v/>
      </c>
    </row>
    <row r="2026" spans="1:26" x14ac:dyDescent="0.25">
      <c r="A2026" s="24"/>
      <c r="B2026" s="135"/>
      <c r="C2026" s="136"/>
      <c r="D2026" s="137"/>
      <c r="E2026" s="138"/>
      <c r="F2026" s="139"/>
      <c r="G2026" s="140"/>
      <c r="H2026" s="141"/>
      <c r="I2026" s="118"/>
      <c r="J2026" s="150" t="str">
        <f t="shared" si="279"/>
        <v/>
      </c>
      <c r="K2026" s="24"/>
      <c r="M2026" s="11" t="b">
        <f t="shared" si="280"/>
        <v>0</v>
      </c>
      <c r="N2026" s="9" t="str">
        <f t="shared" si="281"/>
        <v/>
      </c>
      <c r="O2026" s="9" t="str">
        <f t="shared" si="282"/>
        <v/>
      </c>
      <c r="P2026" s="9" t="str">
        <f t="shared" si="283"/>
        <v/>
      </c>
      <c r="R2026" s="9">
        <v>2018</v>
      </c>
      <c r="T2026" s="9" t="str">
        <f t="shared" si="284"/>
        <v/>
      </c>
      <c r="V2026" s="9" t="str">
        <f t="shared" si="285"/>
        <v/>
      </c>
      <c r="X2026" s="9" t="str">
        <f>IF(COUNTIF('Required Materials'!$BE$4:$CH$43, $B2026)&gt;0, $B2026, "")</f>
        <v/>
      </c>
      <c r="Y2026" s="9" t="str">
        <f t="shared" si="286"/>
        <v/>
      </c>
      <c r="Z2026" s="9" t="str">
        <f t="shared" si="287"/>
        <v/>
      </c>
    </row>
    <row r="2027" spans="1:26" x14ac:dyDescent="0.25">
      <c r="A2027" s="24"/>
      <c r="B2027" s="135"/>
      <c r="C2027" s="136"/>
      <c r="D2027" s="137"/>
      <c r="E2027" s="138"/>
      <c r="F2027" s="139"/>
      <c r="G2027" s="140"/>
      <c r="H2027" s="141"/>
      <c r="I2027" s="118"/>
      <c r="J2027" s="150" t="str">
        <f t="shared" si="279"/>
        <v/>
      </c>
      <c r="K2027" s="24"/>
      <c r="M2027" s="11" t="b">
        <f t="shared" si="280"/>
        <v>0</v>
      </c>
      <c r="N2027" s="9" t="str">
        <f t="shared" si="281"/>
        <v/>
      </c>
      <c r="O2027" s="9" t="str">
        <f t="shared" si="282"/>
        <v/>
      </c>
      <c r="P2027" s="9" t="str">
        <f t="shared" si="283"/>
        <v/>
      </c>
      <c r="R2027" s="9">
        <v>2019</v>
      </c>
      <c r="T2027" s="9" t="str">
        <f t="shared" si="284"/>
        <v/>
      </c>
      <c r="V2027" s="9" t="str">
        <f t="shared" si="285"/>
        <v/>
      </c>
      <c r="X2027" s="9" t="str">
        <f>IF(COUNTIF('Required Materials'!$BE$4:$CH$43, $B2027)&gt;0, $B2027, "")</f>
        <v/>
      </c>
      <c r="Y2027" s="9" t="str">
        <f t="shared" si="286"/>
        <v/>
      </c>
      <c r="Z2027" s="9" t="str">
        <f t="shared" si="287"/>
        <v/>
      </c>
    </row>
    <row r="2028" spans="1:26" x14ac:dyDescent="0.25">
      <c r="A2028" s="24"/>
      <c r="B2028" s="135"/>
      <c r="C2028" s="136"/>
      <c r="D2028" s="137"/>
      <c r="E2028" s="138"/>
      <c r="F2028" s="139"/>
      <c r="G2028" s="140"/>
      <c r="H2028" s="141"/>
      <c r="I2028" s="118"/>
      <c r="J2028" s="150" t="str">
        <f t="shared" si="279"/>
        <v/>
      </c>
      <c r="K2028" s="24"/>
      <c r="M2028" s="11" t="b">
        <f t="shared" si="280"/>
        <v>0</v>
      </c>
      <c r="N2028" s="9" t="str">
        <f t="shared" si="281"/>
        <v/>
      </c>
      <c r="O2028" s="9" t="str">
        <f t="shared" si="282"/>
        <v/>
      </c>
      <c r="P2028" s="9" t="str">
        <f t="shared" si="283"/>
        <v/>
      </c>
      <c r="R2028" s="9">
        <v>2020</v>
      </c>
      <c r="T2028" s="9" t="str">
        <f t="shared" si="284"/>
        <v/>
      </c>
      <c r="V2028" s="9" t="str">
        <f t="shared" si="285"/>
        <v/>
      </c>
      <c r="X2028" s="9" t="str">
        <f>IF(COUNTIF('Required Materials'!$BE$4:$CH$43, $B2028)&gt;0, $B2028, "")</f>
        <v/>
      </c>
      <c r="Y2028" s="9" t="str">
        <f t="shared" si="286"/>
        <v/>
      </c>
      <c r="Z2028" s="9" t="str">
        <f t="shared" si="287"/>
        <v/>
      </c>
    </row>
    <row r="2029" spans="1:26" x14ac:dyDescent="0.25">
      <c r="A2029" s="24"/>
      <c r="B2029" s="135"/>
      <c r="C2029" s="136"/>
      <c r="D2029" s="137"/>
      <c r="E2029" s="138"/>
      <c r="F2029" s="139"/>
      <c r="G2029" s="140"/>
      <c r="H2029" s="141"/>
      <c r="I2029" s="118"/>
      <c r="J2029" s="150" t="str">
        <f t="shared" si="279"/>
        <v/>
      </c>
      <c r="K2029" s="24"/>
      <c r="M2029" s="11" t="b">
        <f t="shared" si="280"/>
        <v>0</v>
      </c>
      <c r="N2029" s="9" t="str">
        <f t="shared" si="281"/>
        <v/>
      </c>
      <c r="O2029" s="9" t="str">
        <f t="shared" si="282"/>
        <v/>
      </c>
      <c r="P2029" s="9" t="str">
        <f t="shared" si="283"/>
        <v/>
      </c>
      <c r="R2029" s="9">
        <v>2021</v>
      </c>
      <c r="T2029" s="9" t="str">
        <f t="shared" si="284"/>
        <v/>
      </c>
      <c r="V2029" s="9" t="str">
        <f t="shared" si="285"/>
        <v/>
      </c>
      <c r="X2029" s="9" t="str">
        <f>IF(COUNTIF('Required Materials'!$BE$4:$CH$43, $B2029)&gt;0, $B2029, "")</f>
        <v/>
      </c>
      <c r="Y2029" s="9" t="str">
        <f t="shared" si="286"/>
        <v/>
      </c>
      <c r="Z2029" s="9" t="str">
        <f t="shared" si="287"/>
        <v/>
      </c>
    </row>
    <row r="2030" spans="1:26" x14ac:dyDescent="0.25">
      <c r="A2030" s="24"/>
      <c r="B2030" s="135"/>
      <c r="C2030" s="136"/>
      <c r="D2030" s="137"/>
      <c r="E2030" s="138"/>
      <c r="F2030" s="139"/>
      <c r="G2030" s="140"/>
      <c r="H2030" s="141"/>
      <c r="I2030" s="118"/>
      <c r="J2030" s="150" t="str">
        <f t="shared" si="279"/>
        <v/>
      </c>
      <c r="K2030" s="24"/>
      <c r="M2030" s="11" t="b">
        <f t="shared" si="280"/>
        <v>0</v>
      </c>
      <c r="N2030" s="9" t="str">
        <f t="shared" si="281"/>
        <v/>
      </c>
      <c r="O2030" s="9" t="str">
        <f t="shared" si="282"/>
        <v/>
      </c>
      <c r="P2030" s="9" t="str">
        <f t="shared" si="283"/>
        <v/>
      </c>
      <c r="R2030" s="9">
        <v>2022</v>
      </c>
      <c r="T2030" s="9" t="str">
        <f t="shared" si="284"/>
        <v/>
      </c>
      <c r="V2030" s="9" t="str">
        <f t="shared" si="285"/>
        <v/>
      </c>
      <c r="X2030" s="9" t="str">
        <f>IF(COUNTIF('Required Materials'!$BE$4:$CH$43, $B2030)&gt;0, $B2030, "")</f>
        <v/>
      </c>
      <c r="Y2030" s="9" t="str">
        <f t="shared" si="286"/>
        <v/>
      </c>
      <c r="Z2030" s="9" t="str">
        <f t="shared" si="287"/>
        <v/>
      </c>
    </row>
    <row r="2031" spans="1:26" x14ac:dyDescent="0.25">
      <c r="A2031" s="24"/>
      <c r="B2031" s="135"/>
      <c r="C2031" s="136"/>
      <c r="D2031" s="137"/>
      <c r="E2031" s="138"/>
      <c r="F2031" s="139"/>
      <c r="G2031" s="140"/>
      <c r="H2031" s="141"/>
      <c r="I2031" s="118"/>
      <c r="J2031" s="150" t="str">
        <f t="shared" si="279"/>
        <v/>
      </c>
      <c r="K2031" s="24"/>
      <c r="M2031" s="11" t="b">
        <f t="shared" si="280"/>
        <v>0</v>
      </c>
      <c r="N2031" s="9" t="str">
        <f t="shared" si="281"/>
        <v/>
      </c>
      <c r="O2031" s="9" t="str">
        <f t="shared" si="282"/>
        <v/>
      </c>
      <c r="P2031" s="9" t="str">
        <f t="shared" si="283"/>
        <v/>
      </c>
      <c r="R2031" s="9">
        <v>2023</v>
      </c>
      <c r="T2031" s="9" t="str">
        <f t="shared" si="284"/>
        <v/>
      </c>
      <c r="V2031" s="9" t="str">
        <f t="shared" si="285"/>
        <v/>
      </c>
      <c r="X2031" s="9" t="str">
        <f>IF(COUNTIF('Required Materials'!$BE$4:$CH$43, $B2031)&gt;0, $B2031, "")</f>
        <v/>
      </c>
      <c r="Y2031" s="9" t="str">
        <f t="shared" si="286"/>
        <v/>
      </c>
      <c r="Z2031" s="9" t="str">
        <f t="shared" si="287"/>
        <v/>
      </c>
    </row>
    <row r="2032" spans="1:26" x14ac:dyDescent="0.25">
      <c r="A2032" s="24"/>
      <c r="B2032" s="135"/>
      <c r="C2032" s="136"/>
      <c r="D2032" s="137"/>
      <c r="E2032" s="138"/>
      <c r="F2032" s="139"/>
      <c r="G2032" s="140"/>
      <c r="H2032" s="141"/>
      <c r="I2032" s="118"/>
      <c r="J2032" s="150" t="str">
        <f t="shared" si="279"/>
        <v/>
      </c>
      <c r="K2032" s="24"/>
      <c r="M2032" s="11" t="b">
        <f t="shared" si="280"/>
        <v>0</v>
      </c>
      <c r="N2032" s="9" t="str">
        <f t="shared" si="281"/>
        <v/>
      </c>
      <c r="O2032" s="9" t="str">
        <f t="shared" si="282"/>
        <v/>
      </c>
      <c r="P2032" s="9" t="str">
        <f t="shared" si="283"/>
        <v/>
      </c>
      <c r="R2032" s="9">
        <v>2024</v>
      </c>
      <c r="T2032" s="9" t="str">
        <f t="shared" si="284"/>
        <v/>
      </c>
      <c r="V2032" s="9" t="str">
        <f t="shared" si="285"/>
        <v/>
      </c>
      <c r="X2032" s="9" t="str">
        <f>IF(COUNTIF('Required Materials'!$BE$4:$CH$43, $B2032)&gt;0, $B2032, "")</f>
        <v/>
      </c>
      <c r="Y2032" s="9" t="str">
        <f t="shared" si="286"/>
        <v/>
      </c>
      <c r="Z2032" s="9" t="str">
        <f t="shared" si="287"/>
        <v/>
      </c>
    </row>
    <row r="2033" spans="1:26" x14ac:dyDescent="0.25">
      <c r="A2033" s="24"/>
      <c r="B2033" s="135"/>
      <c r="C2033" s="136"/>
      <c r="D2033" s="137"/>
      <c r="E2033" s="138"/>
      <c r="F2033" s="139"/>
      <c r="G2033" s="140"/>
      <c r="H2033" s="141"/>
      <c r="I2033" s="118"/>
      <c r="J2033" s="150" t="str">
        <f t="shared" si="279"/>
        <v/>
      </c>
      <c r="K2033" s="24"/>
      <c r="M2033" s="11" t="b">
        <f t="shared" si="280"/>
        <v>0</v>
      </c>
      <c r="N2033" s="9" t="str">
        <f t="shared" si="281"/>
        <v/>
      </c>
      <c r="O2033" s="9" t="str">
        <f t="shared" si="282"/>
        <v/>
      </c>
      <c r="P2033" s="9" t="str">
        <f t="shared" si="283"/>
        <v/>
      </c>
      <c r="R2033" s="9">
        <v>2025</v>
      </c>
      <c r="T2033" s="9" t="str">
        <f t="shared" si="284"/>
        <v/>
      </c>
      <c r="V2033" s="9" t="str">
        <f t="shared" si="285"/>
        <v/>
      </c>
      <c r="X2033" s="9" t="str">
        <f>IF(COUNTIF('Required Materials'!$BE$4:$CH$43, $B2033)&gt;0, $B2033, "")</f>
        <v/>
      </c>
      <c r="Y2033" s="9" t="str">
        <f t="shared" si="286"/>
        <v/>
      </c>
      <c r="Z2033" s="9" t="str">
        <f t="shared" si="287"/>
        <v/>
      </c>
    </row>
    <row r="2034" spans="1:26" x14ac:dyDescent="0.25">
      <c r="A2034" s="24"/>
      <c r="B2034" s="135"/>
      <c r="C2034" s="136"/>
      <c r="D2034" s="137"/>
      <c r="E2034" s="138"/>
      <c r="F2034" s="139"/>
      <c r="G2034" s="140"/>
      <c r="H2034" s="141"/>
      <c r="I2034" s="118"/>
      <c r="J2034" s="150" t="str">
        <f t="shared" si="279"/>
        <v/>
      </c>
      <c r="K2034" s="24"/>
      <c r="M2034" s="11" t="b">
        <f t="shared" si="280"/>
        <v>0</v>
      </c>
      <c r="N2034" s="9" t="str">
        <f t="shared" si="281"/>
        <v/>
      </c>
      <c r="O2034" s="9" t="str">
        <f t="shared" si="282"/>
        <v/>
      </c>
      <c r="P2034" s="9" t="str">
        <f t="shared" si="283"/>
        <v/>
      </c>
      <c r="R2034" s="9">
        <v>2026</v>
      </c>
      <c r="T2034" s="9" t="str">
        <f t="shared" si="284"/>
        <v/>
      </c>
      <c r="V2034" s="9" t="str">
        <f t="shared" si="285"/>
        <v/>
      </c>
      <c r="X2034" s="9" t="str">
        <f>IF(COUNTIF('Required Materials'!$BE$4:$CH$43, $B2034)&gt;0, $B2034, "")</f>
        <v/>
      </c>
      <c r="Y2034" s="9" t="str">
        <f t="shared" si="286"/>
        <v/>
      </c>
      <c r="Z2034" s="9" t="str">
        <f t="shared" si="287"/>
        <v/>
      </c>
    </row>
    <row r="2035" spans="1:26" x14ac:dyDescent="0.25">
      <c r="A2035" s="24"/>
      <c r="B2035" s="135"/>
      <c r="C2035" s="136"/>
      <c r="D2035" s="137"/>
      <c r="E2035" s="138"/>
      <c r="F2035" s="139"/>
      <c r="G2035" s="140"/>
      <c r="H2035" s="141"/>
      <c r="I2035" s="118"/>
      <c r="J2035" s="150" t="str">
        <f t="shared" si="279"/>
        <v/>
      </c>
      <c r="K2035" s="24"/>
      <c r="M2035" s="11" t="b">
        <f t="shared" si="280"/>
        <v>0</v>
      </c>
      <c r="N2035" s="9" t="str">
        <f t="shared" si="281"/>
        <v/>
      </c>
      <c r="O2035" s="9" t="str">
        <f t="shared" si="282"/>
        <v/>
      </c>
      <c r="P2035" s="9" t="str">
        <f t="shared" si="283"/>
        <v/>
      </c>
      <c r="R2035" s="9">
        <v>2027</v>
      </c>
      <c r="T2035" s="9" t="str">
        <f t="shared" si="284"/>
        <v/>
      </c>
      <c r="V2035" s="9" t="str">
        <f t="shared" si="285"/>
        <v/>
      </c>
      <c r="X2035" s="9" t="str">
        <f>IF(COUNTIF('Required Materials'!$BE$4:$CH$43, $B2035)&gt;0, $B2035, "")</f>
        <v/>
      </c>
      <c r="Y2035" s="9" t="str">
        <f t="shared" si="286"/>
        <v/>
      </c>
      <c r="Z2035" s="9" t="str">
        <f t="shared" si="287"/>
        <v/>
      </c>
    </row>
    <row r="2036" spans="1:26" x14ac:dyDescent="0.25">
      <c r="A2036" s="24"/>
      <c r="B2036" s="135"/>
      <c r="C2036" s="136"/>
      <c r="D2036" s="137"/>
      <c r="E2036" s="138"/>
      <c r="F2036" s="139"/>
      <c r="G2036" s="140"/>
      <c r="H2036" s="141"/>
      <c r="I2036" s="118"/>
      <c r="J2036" s="150" t="str">
        <f t="shared" si="279"/>
        <v/>
      </c>
      <c r="K2036" s="24"/>
      <c r="M2036" s="11" t="b">
        <f t="shared" si="280"/>
        <v>0</v>
      </c>
      <c r="N2036" s="9" t="str">
        <f t="shared" si="281"/>
        <v/>
      </c>
      <c r="O2036" s="9" t="str">
        <f t="shared" si="282"/>
        <v/>
      </c>
      <c r="P2036" s="9" t="str">
        <f t="shared" si="283"/>
        <v/>
      </c>
      <c r="R2036" s="9">
        <v>2028</v>
      </c>
      <c r="T2036" s="9" t="str">
        <f t="shared" si="284"/>
        <v/>
      </c>
      <c r="V2036" s="9" t="str">
        <f t="shared" si="285"/>
        <v/>
      </c>
      <c r="X2036" s="9" t="str">
        <f>IF(COUNTIF('Required Materials'!$BE$4:$CH$43, $B2036)&gt;0, $B2036, "")</f>
        <v/>
      </c>
      <c r="Y2036" s="9" t="str">
        <f t="shared" si="286"/>
        <v/>
      </c>
      <c r="Z2036" s="9" t="str">
        <f t="shared" si="287"/>
        <v/>
      </c>
    </row>
    <row r="2037" spans="1:26" x14ac:dyDescent="0.25">
      <c r="A2037" s="24"/>
      <c r="B2037" s="135"/>
      <c r="C2037" s="136"/>
      <c r="D2037" s="137"/>
      <c r="E2037" s="138"/>
      <c r="F2037" s="139"/>
      <c r="G2037" s="140"/>
      <c r="H2037" s="141"/>
      <c r="I2037" s="118"/>
      <c r="J2037" s="150" t="str">
        <f t="shared" si="279"/>
        <v/>
      </c>
      <c r="K2037" s="24"/>
      <c r="M2037" s="11" t="b">
        <f t="shared" si="280"/>
        <v>0</v>
      </c>
      <c r="N2037" s="9" t="str">
        <f t="shared" si="281"/>
        <v/>
      </c>
      <c r="O2037" s="9" t="str">
        <f t="shared" si="282"/>
        <v/>
      </c>
      <c r="P2037" s="9" t="str">
        <f t="shared" si="283"/>
        <v/>
      </c>
      <c r="R2037" s="9">
        <v>2029</v>
      </c>
      <c r="T2037" s="9" t="str">
        <f t="shared" si="284"/>
        <v/>
      </c>
      <c r="V2037" s="9" t="str">
        <f t="shared" si="285"/>
        <v/>
      </c>
      <c r="X2037" s="9" t="str">
        <f>IF(COUNTIF('Required Materials'!$BE$4:$CH$43, $B2037)&gt;0, $B2037, "")</f>
        <v/>
      </c>
      <c r="Y2037" s="9" t="str">
        <f t="shared" si="286"/>
        <v/>
      </c>
      <c r="Z2037" s="9" t="str">
        <f t="shared" si="287"/>
        <v/>
      </c>
    </row>
    <row r="2038" spans="1:26" x14ac:dyDescent="0.25">
      <c r="A2038" s="24"/>
      <c r="B2038" s="135"/>
      <c r="C2038" s="136"/>
      <c r="D2038" s="137"/>
      <c r="E2038" s="138"/>
      <c r="F2038" s="139"/>
      <c r="G2038" s="140"/>
      <c r="H2038" s="141"/>
      <c r="I2038" s="118"/>
      <c r="J2038" s="150" t="str">
        <f t="shared" si="279"/>
        <v/>
      </c>
      <c r="K2038" s="24"/>
      <c r="M2038" s="11" t="b">
        <f t="shared" si="280"/>
        <v>0</v>
      </c>
      <c r="N2038" s="9" t="str">
        <f t="shared" si="281"/>
        <v/>
      </c>
      <c r="O2038" s="9" t="str">
        <f t="shared" si="282"/>
        <v/>
      </c>
      <c r="P2038" s="9" t="str">
        <f t="shared" si="283"/>
        <v/>
      </c>
      <c r="R2038" s="9">
        <v>2030</v>
      </c>
      <c r="T2038" s="9" t="str">
        <f t="shared" si="284"/>
        <v/>
      </c>
      <c r="V2038" s="9" t="str">
        <f t="shared" si="285"/>
        <v/>
      </c>
      <c r="X2038" s="9" t="str">
        <f>IF(COUNTIF('Required Materials'!$BE$4:$CH$43, $B2038)&gt;0, $B2038, "")</f>
        <v/>
      </c>
      <c r="Y2038" s="9" t="str">
        <f t="shared" si="286"/>
        <v/>
      </c>
      <c r="Z2038" s="9" t="str">
        <f t="shared" si="287"/>
        <v/>
      </c>
    </row>
    <row r="2039" spans="1:26" x14ac:dyDescent="0.25">
      <c r="A2039" s="24"/>
      <c r="B2039" s="135"/>
      <c r="C2039" s="136"/>
      <c r="D2039" s="137"/>
      <c r="E2039" s="138"/>
      <c r="F2039" s="139"/>
      <c r="G2039" s="140"/>
      <c r="H2039" s="141"/>
      <c r="I2039" s="118"/>
      <c r="J2039" s="150" t="str">
        <f t="shared" si="279"/>
        <v/>
      </c>
      <c r="K2039" s="24"/>
      <c r="M2039" s="11" t="b">
        <f t="shared" si="280"/>
        <v>0</v>
      </c>
      <c r="N2039" s="9" t="str">
        <f t="shared" si="281"/>
        <v/>
      </c>
      <c r="O2039" s="9" t="str">
        <f t="shared" si="282"/>
        <v/>
      </c>
      <c r="P2039" s="9" t="str">
        <f t="shared" si="283"/>
        <v/>
      </c>
      <c r="R2039" s="9">
        <v>2031</v>
      </c>
      <c r="T2039" s="9" t="str">
        <f t="shared" si="284"/>
        <v/>
      </c>
      <c r="V2039" s="9" t="str">
        <f t="shared" si="285"/>
        <v/>
      </c>
      <c r="X2039" s="9" t="str">
        <f>IF(COUNTIF('Required Materials'!$BE$4:$CH$43, $B2039)&gt;0, $B2039, "")</f>
        <v/>
      </c>
      <c r="Y2039" s="9" t="str">
        <f t="shared" si="286"/>
        <v/>
      </c>
      <c r="Z2039" s="9" t="str">
        <f t="shared" si="287"/>
        <v/>
      </c>
    </row>
    <row r="2040" spans="1:26" x14ac:dyDescent="0.25">
      <c r="A2040" s="24"/>
      <c r="B2040" s="135"/>
      <c r="C2040" s="136"/>
      <c r="D2040" s="137"/>
      <c r="E2040" s="138"/>
      <c r="F2040" s="139"/>
      <c r="G2040" s="140"/>
      <c r="H2040" s="141"/>
      <c r="I2040" s="118"/>
      <c r="J2040" s="150" t="str">
        <f t="shared" si="279"/>
        <v/>
      </c>
      <c r="K2040" s="24"/>
      <c r="M2040" s="11" t="b">
        <f t="shared" si="280"/>
        <v>0</v>
      </c>
      <c r="N2040" s="9" t="str">
        <f t="shared" si="281"/>
        <v/>
      </c>
      <c r="O2040" s="9" t="str">
        <f t="shared" si="282"/>
        <v/>
      </c>
      <c r="P2040" s="9" t="str">
        <f t="shared" si="283"/>
        <v/>
      </c>
      <c r="R2040" s="9">
        <v>2032</v>
      </c>
      <c r="T2040" s="9" t="str">
        <f t="shared" si="284"/>
        <v/>
      </c>
      <c r="V2040" s="9" t="str">
        <f t="shared" si="285"/>
        <v/>
      </c>
      <c r="X2040" s="9" t="str">
        <f>IF(COUNTIF('Required Materials'!$BE$4:$CH$43, $B2040)&gt;0, $B2040, "")</f>
        <v/>
      </c>
      <c r="Y2040" s="9" t="str">
        <f t="shared" si="286"/>
        <v/>
      </c>
      <c r="Z2040" s="9" t="str">
        <f t="shared" si="287"/>
        <v/>
      </c>
    </row>
    <row r="2041" spans="1:26" x14ac:dyDescent="0.25">
      <c r="A2041" s="24"/>
      <c r="B2041" s="135"/>
      <c r="C2041" s="136"/>
      <c r="D2041" s="137"/>
      <c r="E2041" s="138"/>
      <c r="F2041" s="139"/>
      <c r="G2041" s="140"/>
      <c r="H2041" s="141"/>
      <c r="I2041" s="118"/>
      <c r="J2041" s="150" t="str">
        <f t="shared" si="279"/>
        <v/>
      </c>
      <c r="K2041" s="24"/>
      <c r="M2041" s="11" t="b">
        <f t="shared" si="280"/>
        <v>0</v>
      </c>
      <c r="N2041" s="9" t="str">
        <f t="shared" si="281"/>
        <v/>
      </c>
      <c r="O2041" s="9" t="str">
        <f t="shared" si="282"/>
        <v/>
      </c>
      <c r="P2041" s="9" t="str">
        <f t="shared" si="283"/>
        <v/>
      </c>
      <c r="R2041" s="9">
        <v>2033</v>
      </c>
      <c r="T2041" s="9" t="str">
        <f t="shared" si="284"/>
        <v/>
      </c>
      <c r="V2041" s="9" t="str">
        <f t="shared" si="285"/>
        <v/>
      </c>
      <c r="X2041" s="9" t="str">
        <f>IF(COUNTIF('Required Materials'!$BE$4:$CH$43, $B2041)&gt;0, $B2041, "")</f>
        <v/>
      </c>
      <c r="Y2041" s="9" t="str">
        <f t="shared" si="286"/>
        <v/>
      </c>
      <c r="Z2041" s="9" t="str">
        <f t="shared" si="287"/>
        <v/>
      </c>
    </row>
    <row r="2042" spans="1:26" x14ac:dyDescent="0.25">
      <c r="A2042" s="24"/>
      <c r="B2042" s="135"/>
      <c r="C2042" s="136"/>
      <c r="D2042" s="137"/>
      <c r="E2042" s="138"/>
      <c r="F2042" s="139"/>
      <c r="G2042" s="140"/>
      <c r="H2042" s="141"/>
      <c r="I2042" s="118"/>
      <c r="J2042" s="150" t="str">
        <f t="shared" si="279"/>
        <v/>
      </c>
      <c r="K2042" s="24"/>
      <c r="M2042" s="11" t="b">
        <f t="shared" si="280"/>
        <v>0</v>
      </c>
      <c r="N2042" s="9" t="str">
        <f t="shared" si="281"/>
        <v/>
      </c>
      <c r="O2042" s="9" t="str">
        <f t="shared" si="282"/>
        <v/>
      </c>
      <c r="P2042" s="9" t="str">
        <f t="shared" si="283"/>
        <v/>
      </c>
      <c r="R2042" s="9">
        <v>2034</v>
      </c>
      <c r="T2042" s="9" t="str">
        <f t="shared" si="284"/>
        <v/>
      </c>
      <c r="V2042" s="9" t="str">
        <f t="shared" si="285"/>
        <v/>
      </c>
      <c r="X2042" s="9" t="str">
        <f>IF(COUNTIF('Required Materials'!$BE$4:$CH$43, $B2042)&gt;0, $B2042, "")</f>
        <v/>
      </c>
      <c r="Y2042" s="9" t="str">
        <f t="shared" si="286"/>
        <v/>
      </c>
      <c r="Z2042" s="9" t="str">
        <f t="shared" si="287"/>
        <v/>
      </c>
    </row>
    <row r="2043" spans="1:26" x14ac:dyDescent="0.25">
      <c r="A2043" s="24"/>
      <c r="B2043" s="135"/>
      <c r="C2043" s="136"/>
      <c r="D2043" s="137"/>
      <c r="E2043" s="138"/>
      <c r="F2043" s="139"/>
      <c r="G2043" s="140"/>
      <c r="H2043" s="141"/>
      <c r="I2043" s="118"/>
      <c r="J2043" s="150" t="str">
        <f t="shared" si="279"/>
        <v/>
      </c>
      <c r="K2043" s="24"/>
      <c r="M2043" s="11" t="b">
        <f t="shared" si="280"/>
        <v>0</v>
      </c>
      <c r="N2043" s="9" t="str">
        <f t="shared" si="281"/>
        <v/>
      </c>
      <c r="O2043" s="9" t="str">
        <f t="shared" si="282"/>
        <v/>
      </c>
      <c r="P2043" s="9" t="str">
        <f t="shared" si="283"/>
        <v/>
      </c>
      <c r="R2043" s="9">
        <v>2035</v>
      </c>
      <c r="T2043" s="9" t="str">
        <f t="shared" si="284"/>
        <v/>
      </c>
      <c r="V2043" s="9" t="str">
        <f t="shared" si="285"/>
        <v/>
      </c>
      <c r="X2043" s="9" t="str">
        <f>IF(COUNTIF('Required Materials'!$BE$4:$CH$43, $B2043)&gt;0, $B2043, "")</f>
        <v/>
      </c>
      <c r="Y2043" s="9" t="str">
        <f t="shared" si="286"/>
        <v/>
      </c>
      <c r="Z2043" s="9" t="str">
        <f t="shared" si="287"/>
        <v/>
      </c>
    </row>
    <row r="2044" spans="1:26" x14ac:dyDescent="0.25">
      <c r="A2044" s="24"/>
      <c r="B2044" s="135"/>
      <c r="C2044" s="136"/>
      <c r="D2044" s="137"/>
      <c r="E2044" s="138"/>
      <c r="F2044" s="139"/>
      <c r="G2044" s="140"/>
      <c r="H2044" s="141"/>
      <c r="I2044" s="118"/>
      <c r="J2044" s="150" t="str">
        <f t="shared" si="279"/>
        <v/>
      </c>
      <c r="K2044" s="24"/>
      <c r="M2044" s="11" t="b">
        <f t="shared" si="280"/>
        <v>0</v>
      </c>
      <c r="N2044" s="9" t="str">
        <f t="shared" si="281"/>
        <v/>
      </c>
      <c r="O2044" s="9" t="str">
        <f t="shared" si="282"/>
        <v/>
      </c>
      <c r="P2044" s="9" t="str">
        <f t="shared" si="283"/>
        <v/>
      </c>
      <c r="R2044" s="9">
        <v>2036</v>
      </c>
      <c r="T2044" s="9" t="str">
        <f t="shared" si="284"/>
        <v/>
      </c>
      <c r="V2044" s="9" t="str">
        <f t="shared" si="285"/>
        <v/>
      </c>
      <c r="X2044" s="9" t="str">
        <f>IF(COUNTIF('Required Materials'!$BE$4:$CH$43, $B2044)&gt;0, $B2044, "")</f>
        <v/>
      </c>
      <c r="Y2044" s="9" t="str">
        <f t="shared" si="286"/>
        <v/>
      </c>
      <c r="Z2044" s="9" t="str">
        <f t="shared" si="287"/>
        <v/>
      </c>
    </row>
    <row r="2045" spans="1:26" x14ac:dyDescent="0.25">
      <c r="A2045" s="24"/>
      <c r="B2045" s="135"/>
      <c r="C2045" s="136"/>
      <c r="D2045" s="137"/>
      <c r="E2045" s="138"/>
      <c r="F2045" s="139"/>
      <c r="G2045" s="140"/>
      <c r="H2045" s="141"/>
      <c r="I2045" s="118"/>
      <c r="J2045" s="150" t="str">
        <f t="shared" si="279"/>
        <v/>
      </c>
      <c r="K2045" s="24"/>
      <c r="M2045" s="11" t="b">
        <f t="shared" si="280"/>
        <v>0</v>
      </c>
      <c r="N2045" s="9" t="str">
        <f t="shared" si="281"/>
        <v/>
      </c>
      <c r="O2045" s="9" t="str">
        <f t="shared" si="282"/>
        <v/>
      </c>
      <c r="P2045" s="9" t="str">
        <f t="shared" si="283"/>
        <v/>
      </c>
      <c r="R2045" s="9">
        <v>2037</v>
      </c>
      <c r="T2045" s="9" t="str">
        <f t="shared" si="284"/>
        <v/>
      </c>
      <c r="V2045" s="9" t="str">
        <f t="shared" si="285"/>
        <v/>
      </c>
      <c r="X2045" s="9" t="str">
        <f>IF(COUNTIF('Required Materials'!$BE$4:$CH$43, $B2045)&gt;0, $B2045, "")</f>
        <v/>
      </c>
      <c r="Y2045" s="9" t="str">
        <f t="shared" si="286"/>
        <v/>
      </c>
      <c r="Z2045" s="9" t="str">
        <f t="shared" si="287"/>
        <v/>
      </c>
    </row>
    <row r="2046" spans="1:26" x14ac:dyDescent="0.25">
      <c r="A2046" s="24"/>
      <c r="B2046" s="135"/>
      <c r="C2046" s="136"/>
      <c r="D2046" s="137"/>
      <c r="E2046" s="138"/>
      <c r="F2046" s="139"/>
      <c r="G2046" s="140"/>
      <c r="H2046" s="141"/>
      <c r="I2046" s="118"/>
      <c r="J2046" s="150" t="str">
        <f t="shared" si="279"/>
        <v/>
      </c>
      <c r="K2046" s="24"/>
      <c r="M2046" s="11" t="b">
        <f t="shared" si="280"/>
        <v>0</v>
      </c>
      <c r="N2046" s="9" t="str">
        <f t="shared" si="281"/>
        <v/>
      </c>
      <c r="O2046" s="9" t="str">
        <f t="shared" si="282"/>
        <v/>
      </c>
      <c r="P2046" s="9" t="str">
        <f t="shared" si="283"/>
        <v/>
      </c>
      <c r="R2046" s="9">
        <v>2038</v>
      </c>
      <c r="T2046" s="9" t="str">
        <f t="shared" si="284"/>
        <v/>
      </c>
      <c r="V2046" s="9" t="str">
        <f t="shared" si="285"/>
        <v/>
      </c>
      <c r="X2046" s="9" t="str">
        <f>IF(COUNTIF('Required Materials'!$BE$4:$CH$43, $B2046)&gt;0, $B2046, "")</f>
        <v/>
      </c>
      <c r="Y2046" s="9" t="str">
        <f t="shared" si="286"/>
        <v/>
      </c>
      <c r="Z2046" s="9" t="str">
        <f t="shared" si="287"/>
        <v/>
      </c>
    </row>
    <row r="2047" spans="1:26" x14ac:dyDescent="0.25">
      <c r="A2047" s="24"/>
      <c r="B2047" s="135"/>
      <c r="C2047" s="136"/>
      <c r="D2047" s="137"/>
      <c r="E2047" s="138"/>
      <c r="F2047" s="139"/>
      <c r="G2047" s="140"/>
      <c r="H2047" s="141"/>
      <c r="I2047" s="118"/>
      <c r="J2047" s="150" t="str">
        <f t="shared" si="279"/>
        <v/>
      </c>
      <c r="K2047" s="24"/>
      <c r="M2047" s="11" t="b">
        <f t="shared" si="280"/>
        <v>0</v>
      </c>
      <c r="N2047" s="9" t="str">
        <f t="shared" si="281"/>
        <v/>
      </c>
      <c r="O2047" s="9" t="str">
        <f t="shared" si="282"/>
        <v/>
      </c>
      <c r="P2047" s="9" t="str">
        <f t="shared" si="283"/>
        <v/>
      </c>
      <c r="R2047" s="9">
        <v>2039</v>
      </c>
      <c r="T2047" s="9" t="str">
        <f t="shared" si="284"/>
        <v/>
      </c>
      <c r="V2047" s="9" t="str">
        <f t="shared" si="285"/>
        <v/>
      </c>
      <c r="X2047" s="9" t="str">
        <f>IF(COUNTIF('Required Materials'!$BE$4:$CH$43, $B2047)&gt;0, $B2047, "")</f>
        <v/>
      </c>
      <c r="Y2047" s="9" t="str">
        <f t="shared" si="286"/>
        <v/>
      </c>
      <c r="Z2047" s="9" t="str">
        <f t="shared" si="287"/>
        <v/>
      </c>
    </row>
    <row r="2048" spans="1:26" x14ac:dyDescent="0.25">
      <c r="A2048" s="24"/>
      <c r="B2048" s="135"/>
      <c r="C2048" s="136"/>
      <c r="D2048" s="137"/>
      <c r="E2048" s="138"/>
      <c r="F2048" s="139"/>
      <c r="G2048" s="140"/>
      <c r="H2048" s="141"/>
      <c r="I2048" s="118"/>
      <c r="J2048" s="150" t="str">
        <f t="shared" si="279"/>
        <v/>
      </c>
      <c r="K2048" s="24"/>
      <c r="M2048" s="11" t="b">
        <f t="shared" si="280"/>
        <v>0</v>
      </c>
      <c r="N2048" s="9" t="str">
        <f t="shared" si="281"/>
        <v/>
      </c>
      <c r="O2048" s="9" t="str">
        <f t="shared" si="282"/>
        <v/>
      </c>
      <c r="P2048" s="9" t="str">
        <f t="shared" si="283"/>
        <v/>
      </c>
      <c r="R2048" s="9">
        <v>2040</v>
      </c>
      <c r="T2048" s="9" t="str">
        <f t="shared" si="284"/>
        <v/>
      </c>
      <c r="V2048" s="9" t="str">
        <f t="shared" si="285"/>
        <v/>
      </c>
      <c r="X2048" s="9" t="str">
        <f>IF(COUNTIF('Required Materials'!$BE$4:$CH$43, $B2048)&gt;0, $B2048, "")</f>
        <v/>
      </c>
      <c r="Y2048" s="9" t="str">
        <f t="shared" si="286"/>
        <v/>
      </c>
      <c r="Z2048" s="9" t="str">
        <f t="shared" si="287"/>
        <v/>
      </c>
    </row>
    <row r="2049" spans="1:26" x14ac:dyDescent="0.25">
      <c r="A2049" s="24"/>
      <c r="B2049" s="135"/>
      <c r="C2049" s="136"/>
      <c r="D2049" s="137"/>
      <c r="E2049" s="138"/>
      <c r="F2049" s="139"/>
      <c r="G2049" s="140"/>
      <c r="H2049" s="141"/>
      <c r="I2049" s="118"/>
      <c r="J2049" s="150" t="str">
        <f t="shared" si="279"/>
        <v/>
      </c>
      <c r="K2049" s="24"/>
      <c r="M2049" s="11" t="b">
        <f t="shared" si="280"/>
        <v>0</v>
      </c>
      <c r="N2049" s="9" t="str">
        <f t="shared" si="281"/>
        <v/>
      </c>
      <c r="O2049" s="9" t="str">
        <f t="shared" si="282"/>
        <v/>
      </c>
      <c r="P2049" s="9" t="str">
        <f t="shared" si="283"/>
        <v/>
      </c>
      <c r="R2049" s="9">
        <v>2041</v>
      </c>
      <c r="T2049" s="9" t="str">
        <f t="shared" si="284"/>
        <v/>
      </c>
      <c r="V2049" s="9" t="str">
        <f t="shared" si="285"/>
        <v/>
      </c>
      <c r="X2049" s="9" t="str">
        <f>IF(COUNTIF('Required Materials'!$BE$4:$CH$43, $B2049)&gt;0, $B2049, "")</f>
        <v/>
      </c>
      <c r="Y2049" s="9" t="str">
        <f t="shared" si="286"/>
        <v/>
      </c>
      <c r="Z2049" s="9" t="str">
        <f t="shared" si="287"/>
        <v/>
      </c>
    </row>
    <row r="2050" spans="1:26" x14ac:dyDescent="0.25">
      <c r="A2050" s="24"/>
      <c r="B2050" s="135"/>
      <c r="C2050" s="136"/>
      <c r="D2050" s="137"/>
      <c r="E2050" s="138"/>
      <c r="F2050" s="139"/>
      <c r="G2050" s="140"/>
      <c r="H2050" s="141"/>
      <c r="I2050" s="118"/>
      <c r="J2050" s="150" t="str">
        <f t="shared" si="279"/>
        <v/>
      </c>
      <c r="K2050" s="24"/>
      <c r="M2050" s="11" t="b">
        <f t="shared" si="280"/>
        <v>0</v>
      </c>
      <c r="N2050" s="9" t="str">
        <f t="shared" si="281"/>
        <v/>
      </c>
      <c r="O2050" s="9" t="str">
        <f t="shared" si="282"/>
        <v/>
      </c>
      <c r="P2050" s="9" t="str">
        <f t="shared" si="283"/>
        <v/>
      </c>
      <c r="R2050" s="9">
        <v>2042</v>
      </c>
      <c r="T2050" s="9" t="str">
        <f t="shared" si="284"/>
        <v/>
      </c>
      <c r="V2050" s="9" t="str">
        <f t="shared" si="285"/>
        <v/>
      </c>
      <c r="X2050" s="9" t="str">
        <f>IF(COUNTIF('Required Materials'!$BE$4:$CH$43, $B2050)&gt;0, $B2050, "")</f>
        <v/>
      </c>
      <c r="Y2050" s="9" t="str">
        <f t="shared" si="286"/>
        <v/>
      </c>
      <c r="Z2050" s="9" t="str">
        <f t="shared" si="287"/>
        <v/>
      </c>
    </row>
    <row r="2051" spans="1:26" x14ac:dyDescent="0.25">
      <c r="A2051" s="24"/>
      <c r="B2051" s="135"/>
      <c r="C2051" s="136"/>
      <c r="D2051" s="137"/>
      <c r="E2051" s="138"/>
      <c r="F2051" s="139"/>
      <c r="G2051" s="140"/>
      <c r="H2051" s="141"/>
      <c r="I2051" s="118"/>
      <c r="J2051" s="150" t="str">
        <f t="shared" si="279"/>
        <v/>
      </c>
      <c r="K2051" s="24"/>
      <c r="M2051" s="11" t="b">
        <f t="shared" si="280"/>
        <v>0</v>
      </c>
      <c r="N2051" s="9" t="str">
        <f t="shared" si="281"/>
        <v/>
      </c>
      <c r="O2051" s="9" t="str">
        <f t="shared" si="282"/>
        <v/>
      </c>
      <c r="P2051" s="9" t="str">
        <f t="shared" si="283"/>
        <v/>
      </c>
      <c r="R2051" s="9">
        <v>2043</v>
      </c>
      <c r="T2051" s="9" t="str">
        <f t="shared" si="284"/>
        <v/>
      </c>
      <c r="V2051" s="9" t="str">
        <f t="shared" si="285"/>
        <v/>
      </c>
      <c r="X2051" s="9" t="str">
        <f>IF(COUNTIF('Required Materials'!$BE$4:$CH$43, $B2051)&gt;0, $B2051, "")</f>
        <v/>
      </c>
      <c r="Y2051" s="9" t="str">
        <f t="shared" si="286"/>
        <v/>
      </c>
      <c r="Z2051" s="9" t="str">
        <f t="shared" si="287"/>
        <v/>
      </c>
    </row>
    <row r="2052" spans="1:26" x14ac:dyDescent="0.25">
      <c r="A2052" s="24"/>
      <c r="B2052" s="135"/>
      <c r="C2052" s="136"/>
      <c r="D2052" s="137"/>
      <c r="E2052" s="138"/>
      <c r="F2052" s="139"/>
      <c r="G2052" s="140"/>
      <c r="H2052" s="141"/>
      <c r="I2052" s="118"/>
      <c r="J2052" s="150" t="str">
        <f t="shared" si="279"/>
        <v/>
      </c>
      <c r="K2052" s="24"/>
      <c r="M2052" s="11" t="b">
        <f t="shared" si="280"/>
        <v>0</v>
      </c>
      <c r="N2052" s="9" t="str">
        <f t="shared" si="281"/>
        <v/>
      </c>
      <c r="O2052" s="9" t="str">
        <f t="shared" si="282"/>
        <v/>
      </c>
      <c r="P2052" s="9" t="str">
        <f t="shared" si="283"/>
        <v/>
      </c>
      <c r="R2052" s="9">
        <v>2044</v>
      </c>
      <c r="T2052" s="9" t="str">
        <f t="shared" si="284"/>
        <v/>
      </c>
      <c r="V2052" s="9" t="str">
        <f t="shared" si="285"/>
        <v/>
      </c>
      <c r="X2052" s="9" t="str">
        <f>IF(COUNTIF('Required Materials'!$BE$4:$CH$43, $B2052)&gt;0, $B2052, "")</f>
        <v/>
      </c>
      <c r="Y2052" s="9" t="str">
        <f t="shared" si="286"/>
        <v/>
      </c>
      <c r="Z2052" s="9" t="str">
        <f t="shared" si="287"/>
        <v/>
      </c>
    </row>
    <row r="2053" spans="1:26" x14ac:dyDescent="0.25">
      <c r="A2053" s="24"/>
      <c r="B2053" s="135"/>
      <c r="C2053" s="136"/>
      <c r="D2053" s="137"/>
      <c r="E2053" s="138"/>
      <c r="F2053" s="139"/>
      <c r="G2053" s="140"/>
      <c r="H2053" s="141"/>
      <c r="I2053" s="118"/>
      <c r="J2053" s="150" t="str">
        <f t="shared" si="279"/>
        <v/>
      </c>
      <c r="K2053" s="24"/>
      <c r="M2053" s="11" t="b">
        <f t="shared" si="280"/>
        <v>0</v>
      </c>
      <c r="N2053" s="9" t="str">
        <f t="shared" si="281"/>
        <v/>
      </c>
      <c r="O2053" s="9" t="str">
        <f t="shared" si="282"/>
        <v/>
      </c>
      <c r="P2053" s="9" t="str">
        <f t="shared" si="283"/>
        <v/>
      </c>
      <c r="R2053" s="9">
        <v>2045</v>
      </c>
      <c r="T2053" s="9" t="str">
        <f t="shared" si="284"/>
        <v/>
      </c>
      <c r="V2053" s="9" t="str">
        <f t="shared" si="285"/>
        <v/>
      </c>
      <c r="X2053" s="9" t="str">
        <f>IF(COUNTIF('Required Materials'!$BE$4:$CH$43, $B2053)&gt;0, $B2053, "")</f>
        <v/>
      </c>
      <c r="Y2053" s="9" t="str">
        <f t="shared" si="286"/>
        <v/>
      </c>
      <c r="Z2053" s="9" t="str">
        <f t="shared" si="287"/>
        <v/>
      </c>
    </row>
    <row r="2054" spans="1:26" x14ac:dyDescent="0.25">
      <c r="A2054" s="24"/>
      <c r="B2054" s="135"/>
      <c r="C2054" s="136"/>
      <c r="D2054" s="137"/>
      <c r="E2054" s="138"/>
      <c r="F2054" s="139"/>
      <c r="G2054" s="140"/>
      <c r="H2054" s="141"/>
      <c r="I2054" s="118"/>
      <c r="J2054" s="150" t="str">
        <f t="shared" si="279"/>
        <v/>
      </c>
      <c r="K2054" s="24"/>
      <c r="M2054" s="11" t="b">
        <f t="shared" si="280"/>
        <v>0</v>
      </c>
      <c r="N2054" s="9" t="str">
        <f t="shared" si="281"/>
        <v/>
      </c>
      <c r="O2054" s="9" t="str">
        <f t="shared" si="282"/>
        <v/>
      </c>
      <c r="P2054" s="9" t="str">
        <f t="shared" si="283"/>
        <v/>
      </c>
      <c r="R2054" s="9">
        <v>2046</v>
      </c>
      <c r="T2054" s="9" t="str">
        <f t="shared" si="284"/>
        <v/>
      </c>
      <c r="V2054" s="9" t="str">
        <f t="shared" si="285"/>
        <v/>
      </c>
      <c r="X2054" s="9" t="str">
        <f>IF(COUNTIF('Required Materials'!$BE$4:$CH$43, $B2054)&gt;0, $B2054, "")</f>
        <v/>
      </c>
      <c r="Y2054" s="9" t="str">
        <f t="shared" si="286"/>
        <v/>
      </c>
      <c r="Z2054" s="9" t="str">
        <f t="shared" si="287"/>
        <v/>
      </c>
    </row>
    <row r="2055" spans="1:26" x14ac:dyDescent="0.25">
      <c r="A2055" s="24"/>
      <c r="B2055" s="135"/>
      <c r="C2055" s="136"/>
      <c r="D2055" s="137"/>
      <c r="E2055" s="138"/>
      <c r="F2055" s="139"/>
      <c r="G2055" s="140"/>
      <c r="H2055" s="141"/>
      <c r="I2055" s="118"/>
      <c r="J2055" s="150" t="str">
        <f t="shared" si="279"/>
        <v/>
      </c>
      <c r="K2055" s="24"/>
      <c r="M2055" s="11" t="b">
        <f t="shared" si="280"/>
        <v>0</v>
      </c>
      <c r="N2055" s="9" t="str">
        <f t="shared" si="281"/>
        <v/>
      </c>
      <c r="O2055" s="9" t="str">
        <f t="shared" si="282"/>
        <v/>
      </c>
      <c r="P2055" s="9" t="str">
        <f t="shared" si="283"/>
        <v/>
      </c>
      <c r="R2055" s="9">
        <v>2047</v>
      </c>
      <c r="T2055" s="9" t="str">
        <f t="shared" si="284"/>
        <v/>
      </c>
      <c r="V2055" s="9" t="str">
        <f t="shared" si="285"/>
        <v/>
      </c>
      <c r="X2055" s="9" t="str">
        <f>IF(COUNTIF('Required Materials'!$BE$4:$CH$43, $B2055)&gt;0, $B2055, "")</f>
        <v/>
      </c>
      <c r="Y2055" s="9" t="str">
        <f t="shared" si="286"/>
        <v/>
      </c>
      <c r="Z2055" s="9" t="str">
        <f t="shared" si="287"/>
        <v/>
      </c>
    </row>
    <row r="2056" spans="1:26" x14ac:dyDescent="0.25">
      <c r="A2056" s="24"/>
      <c r="B2056" s="135"/>
      <c r="C2056" s="136"/>
      <c r="D2056" s="137"/>
      <c r="E2056" s="138"/>
      <c r="F2056" s="139"/>
      <c r="G2056" s="140"/>
      <c r="H2056" s="141"/>
      <c r="I2056" s="118"/>
      <c r="J2056" s="150" t="str">
        <f t="shared" si="279"/>
        <v/>
      </c>
      <c r="K2056" s="24"/>
      <c r="M2056" s="11" t="b">
        <f t="shared" si="280"/>
        <v>0</v>
      </c>
      <c r="N2056" s="9" t="str">
        <f t="shared" si="281"/>
        <v/>
      </c>
      <c r="O2056" s="9" t="str">
        <f t="shared" si="282"/>
        <v/>
      </c>
      <c r="P2056" s="9" t="str">
        <f t="shared" si="283"/>
        <v/>
      </c>
      <c r="R2056" s="9">
        <v>2048</v>
      </c>
      <c r="T2056" s="9" t="str">
        <f t="shared" si="284"/>
        <v/>
      </c>
      <c r="V2056" s="9" t="str">
        <f t="shared" si="285"/>
        <v/>
      </c>
      <c r="X2056" s="9" t="str">
        <f>IF(COUNTIF('Required Materials'!$BE$4:$CH$43, $B2056)&gt;0, $B2056, "")</f>
        <v/>
      </c>
      <c r="Y2056" s="9" t="str">
        <f t="shared" si="286"/>
        <v/>
      </c>
      <c r="Z2056" s="9" t="str">
        <f t="shared" si="287"/>
        <v/>
      </c>
    </row>
    <row r="2057" spans="1:26" x14ac:dyDescent="0.25">
      <c r="A2057" s="24"/>
      <c r="B2057" s="135"/>
      <c r="C2057" s="136"/>
      <c r="D2057" s="137"/>
      <c r="E2057" s="138"/>
      <c r="F2057" s="139"/>
      <c r="G2057" s="140"/>
      <c r="H2057" s="141"/>
      <c r="I2057" s="118"/>
      <c r="J2057" s="150" t="str">
        <f t="shared" ref="J2057:J2120" si="288">IF(COUNTIF($B$9:$B$2508, B2057)&gt;1, $M$2, IF(M2057=TRUE, $M$3, ""))</f>
        <v/>
      </c>
      <c r="K2057" s="24"/>
      <c r="M2057" s="11" t="b">
        <f t="shared" si="280"/>
        <v>0</v>
      </c>
      <c r="N2057" s="9" t="str">
        <f t="shared" si="281"/>
        <v/>
      </c>
      <c r="O2057" s="9" t="str">
        <f t="shared" si="282"/>
        <v/>
      </c>
      <c r="P2057" s="9" t="str">
        <f t="shared" si="283"/>
        <v/>
      </c>
      <c r="R2057" s="9">
        <v>2049</v>
      </c>
      <c r="T2057" s="9" t="str">
        <f t="shared" si="284"/>
        <v/>
      </c>
      <c r="V2057" s="9" t="str">
        <f t="shared" si="285"/>
        <v/>
      </c>
      <c r="X2057" s="9" t="str">
        <f>IF(COUNTIF('Required Materials'!$BE$4:$CH$43, $B2057)&gt;0, $B2057, "")</f>
        <v/>
      </c>
      <c r="Y2057" s="9" t="str">
        <f t="shared" si="286"/>
        <v/>
      </c>
      <c r="Z2057" s="9" t="str">
        <f t="shared" si="287"/>
        <v/>
      </c>
    </row>
    <row r="2058" spans="1:26" x14ac:dyDescent="0.25">
      <c r="A2058" s="24"/>
      <c r="B2058" s="135"/>
      <c r="C2058" s="136"/>
      <c r="D2058" s="137"/>
      <c r="E2058" s="138"/>
      <c r="F2058" s="139"/>
      <c r="G2058" s="140"/>
      <c r="H2058" s="141"/>
      <c r="I2058" s="118"/>
      <c r="J2058" s="150" t="str">
        <f t="shared" si="288"/>
        <v/>
      </c>
      <c r="K2058" s="24"/>
      <c r="M2058" s="11" t="b">
        <f t="shared" ref="M2058:M2121" si="289">IF(AND(COUNTIF(C2058:H2058, "")&lt;6, B2058=""), TRUE, FALSE)</f>
        <v>0</v>
      </c>
      <c r="N2058" s="9" t="str">
        <f t="shared" ref="N2058:N2121" si="290">IF(B2058="", "", COUNTIF($O$9:$O$2508, "&lt;"&amp;O2058))</f>
        <v/>
      </c>
      <c r="O2058" s="9" t="str">
        <f t="shared" ref="O2058:O2121" si="291">IF(B2058="", "", IF(ISNUMBER(B2058)=TRUE, CONCATENATE("A", B2058), B2058))</f>
        <v/>
      </c>
      <c r="P2058" s="9" t="str">
        <f t="shared" ref="P2058:P2121" si="292">IF(N2058="", "", RANK(N2058, $N$9:$N$2508, 1))</f>
        <v/>
      </c>
      <c r="R2058" s="9">
        <v>2050</v>
      </c>
      <c r="T2058" s="9" t="str">
        <f t="shared" ref="T2058:T2121" si="293">IF(P2058="", "", IFERROR(INDEX($B$9:$B$2508, MATCH(R2058, $P$9:$P$2508, 0)), ""))</f>
        <v/>
      </c>
      <c r="V2058" s="9" t="str">
        <f t="shared" ref="V2058:V2121" si="294">IF(B2058="", "", IF(D2058=$M$5, "A", "P"))</f>
        <v/>
      </c>
      <c r="X2058" s="9" t="str">
        <f>IF(COUNTIF('Required Materials'!$BE$4:$CH$43, $B2058)&gt;0, $B2058, "")</f>
        <v/>
      </c>
      <c r="Y2058" s="9" t="str">
        <f t="shared" ref="Y2058:Y2121" si="295">IF(X2058="", "", IFERROR(INDEX($R$9:$R$2508, MATCH(X2058, $T$9:$T$2508, 0)), ""))</f>
        <v/>
      </c>
      <c r="Z2058" s="9" t="str">
        <f t="shared" ref="Z2058:Z2121" si="296">IF(Y2058="", "", RANK($Y2058, $Y$9:$Y$2508, 1))</f>
        <v/>
      </c>
    </row>
    <row r="2059" spans="1:26" x14ac:dyDescent="0.25">
      <c r="A2059" s="24"/>
      <c r="B2059" s="135"/>
      <c r="C2059" s="136"/>
      <c r="D2059" s="137"/>
      <c r="E2059" s="138"/>
      <c r="F2059" s="139"/>
      <c r="G2059" s="140"/>
      <c r="H2059" s="141"/>
      <c r="I2059" s="118"/>
      <c r="J2059" s="150" t="str">
        <f t="shared" si="288"/>
        <v/>
      </c>
      <c r="K2059" s="24"/>
      <c r="M2059" s="11" t="b">
        <f t="shared" si="289"/>
        <v>0</v>
      </c>
      <c r="N2059" s="9" t="str">
        <f t="shared" si="290"/>
        <v/>
      </c>
      <c r="O2059" s="9" t="str">
        <f t="shared" si="291"/>
        <v/>
      </c>
      <c r="P2059" s="9" t="str">
        <f t="shared" si="292"/>
        <v/>
      </c>
      <c r="R2059" s="9">
        <v>2051</v>
      </c>
      <c r="T2059" s="9" t="str">
        <f t="shared" si="293"/>
        <v/>
      </c>
      <c r="V2059" s="9" t="str">
        <f t="shared" si="294"/>
        <v/>
      </c>
      <c r="X2059" s="9" t="str">
        <f>IF(COUNTIF('Required Materials'!$BE$4:$CH$43, $B2059)&gt;0, $B2059, "")</f>
        <v/>
      </c>
      <c r="Y2059" s="9" t="str">
        <f t="shared" si="295"/>
        <v/>
      </c>
      <c r="Z2059" s="9" t="str">
        <f t="shared" si="296"/>
        <v/>
      </c>
    </row>
    <row r="2060" spans="1:26" x14ac:dyDescent="0.25">
      <c r="A2060" s="24"/>
      <c r="B2060" s="135"/>
      <c r="C2060" s="136"/>
      <c r="D2060" s="137"/>
      <c r="E2060" s="138"/>
      <c r="F2060" s="139"/>
      <c r="G2060" s="140"/>
      <c r="H2060" s="141"/>
      <c r="I2060" s="118"/>
      <c r="J2060" s="150" t="str">
        <f t="shared" si="288"/>
        <v/>
      </c>
      <c r="K2060" s="24"/>
      <c r="M2060" s="11" t="b">
        <f t="shared" si="289"/>
        <v>0</v>
      </c>
      <c r="N2060" s="9" t="str">
        <f t="shared" si="290"/>
        <v/>
      </c>
      <c r="O2060" s="9" t="str">
        <f t="shared" si="291"/>
        <v/>
      </c>
      <c r="P2060" s="9" t="str">
        <f t="shared" si="292"/>
        <v/>
      </c>
      <c r="R2060" s="9">
        <v>2052</v>
      </c>
      <c r="T2060" s="9" t="str">
        <f t="shared" si="293"/>
        <v/>
      </c>
      <c r="V2060" s="9" t="str">
        <f t="shared" si="294"/>
        <v/>
      </c>
      <c r="X2060" s="9" t="str">
        <f>IF(COUNTIF('Required Materials'!$BE$4:$CH$43, $B2060)&gt;0, $B2060, "")</f>
        <v/>
      </c>
      <c r="Y2060" s="9" t="str">
        <f t="shared" si="295"/>
        <v/>
      </c>
      <c r="Z2060" s="9" t="str">
        <f t="shared" si="296"/>
        <v/>
      </c>
    </row>
    <row r="2061" spans="1:26" x14ac:dyDescent="0.25">
      <c r="A2061" s="24"/>
      <c r="B2061" s="135"/>
      <c r="C2061" s="136"/>
      <c r="D2061" s="137"/>
      <c r="E2061" s="138"/>
      <c r="F2061" s="139"/>
      <c r="G2061" s="140"/>
      <c r="H2061" s="141"/>
      <c r="I2061" s="118"/>
      <c r="J2061" s="150" t="str">
        <f t="shared" si="288"/>
        <v/>
      </c>
      <c r="K2061" s="24"/>
      <c r="M2061" s="11" t="b">
        <f t="shared" si="289"/>
        <v>0</v>
      </c>
      <c r="N2061" s="9" t="str">
        <f t="shared" si="290"/>
        <v/>
      </c>
      <c r="O2061" s="9" t="str">
        <f t="shared" si="291"/>
        <v/>
      </c>
      <c r="P2061" s="9" t="str">
        <f t="shared" si="292"/>
        <v/>
      </c>
      <c r="R2061" s="9">
        <v>2053</v>
      </c>
      <c r="T2061" s="9" t="str">
        <f t="shared" si="293"/>
        <v/>
      </c>
      <c r="V2061" s="9" t="str">
        <f t="shared" si="294"/>
        <v/>
      </c>
      <c r="X2061" s="9" t="str">
        <f>IF(COUNTIF('Required Materials'!$BE$4:$CH$43, $B2061)&gt;0, $B2061, "")</f>
        <v/>
      </c>
      <c r="Y2061" s="9" t="str">
        <f t="shared" si="295"/>
        <v/>
      </c>
      <c r="Z2061" s="9" t="str">
        <f t="shared" si="296"/>
        <v/>
      </c>
    </row>
    <row r="2062" spans="1:26" x14ac:dyDescent="0.25">
      <c r="A2062" s="24"/>
      <c r="B2062" s="135"/>
      <c r="C2062" s="136"/>
      <c r="D2062" s="137"/>
      <c r="E2062" s="138"/>
      <c r="F2062" s="139"/>
      <c r="G2062" s="140"/>
      <c r="H2062" s="141"/>
      <c r="I2062" s="118"/>
      <c r="J2062" s="150" t="str">
        <f t="shared" si="288"/>
        <v/>
      </c>
      <c r="K2062" s="24"/>
      <c r="M2062" s="11" t="b">
        <f t="shared" si="289"/>
        <v>0</v>
      </c>
      <c r="N2062" s="9" t="str">
        <f t="shared" si="290"/>
        <v/>
      </c>
      <c r="O2062" s="9" t="str">
        <f t="shared" si="291"/>
        <v/>
      </c>
      <c r="P2062" s="9" t="str">
        <f t="shared" si="292"/>
        <v/>
      </c>
      <c r="R2062" s="9">
        <v>2054</v>
      </c>
      <c r="T2062" s="9" t="str">
        <f t="shared" si="293"/>
        <v/>
      </c>
      <c r="V2062" s="9" t="str">
        <f t="shared" si="294"/>
        <v/>
      </c>
      <c r="X2062" s="9" t="str">
        <f>IF(COUNTIF('Required Materials'!$BE$4:$CH$43, $B2062)&gt;0, $B2062, "")</f>
        <v/>
      </c>
      <c r="Y2062" s="9" t="str">
        <f t="shared" si="295"/>
        <v/>
      </c>
      <c r="Z2062" s="9" t="str">
        <f t="shared" si="296"/>
        <v/>
      </c>
    </row>
    <row r="2063" spans="1:26" x14ac:dyDescent="0.25">
      <c r="A2063" s="24"/>
      <c r="B2063" s="135"/>
      <c r="C2063" s="136"/>
      <c r="D2063" s="137"/>
      <c r="E2063" s="138"/>
      <c r="F2063" s="139"/>
      <c r="G2063" s="140"/>
      <c r="H2063" s="141"/>
      <c r="I2063" s="118"/>
      <c r="J2063" s="150" t="str">
        <f t="shared" si="288"/>
        <v/>
      </c>
      <c r="K2063" s="24"/>
      <c r="M2063" s="11" t="b">
        <f t="shared" si="289"/>
        <v>0</v>
      </c>
      <c r="N2063" s="9" t="str">
        <f t="shared" si="290"/>
        <v/>
      </c>
      <c r="O2063" s="9" t="str">
        <f t="shared" si="291"/>
        <v/>
      </c>
      <c r="P2063" s="9" t="str">
        <f t="shared" si="292"/>
        <v/>
      </c>
      <c r="R2063" s="9">
        <v>2055</v>
      </c>
      <c r="T2063" s="9" t="str">
        <f t="shared" si="293"/>
        <v/>
      </c>
      <c r="V2063" s="9" t="str">
        <f t="shared" si="294"/>
        <v/>
      </c>
      <c r="X2063" s="9" t="str">
        <f>IF(COUNTIF('Required Materials'!$BE$4:$CH$43, $B2063)&gt;0, $B2063, "")</f>
        <v/>
      </c>
      <c r="Y2063" s="9" t="str">
        <f t="shared" si="295"/>
        <v/>
      </c>
      <c r="Z2063" s="9" t="str">
        <f t="shared" si="296"/>
        <v/>
      </c>
    </row>
    <row r="2064" spans="1:26" x14ac:dyDescent="0.25">
      <c r="A2064" s="24"/>
      <c r="B2064" s="135"/>
      <c r="C2064" s="136"/>
      <c r="D2064" s="137"/>
      <c r="E2064" s="138"/>
      <c r="F2064" s="139"/>
      <c r="G2064" s="140"/>
      <c r="H2064" s="141"/>
      <c r="I2064" s="118"/>
      <c r="J2064" s="150" t="str">
        <f t="shared" si="288"/>
        <v/>
      </c>
      <c r="K2064" s="24"/>
      <c r="M2064" s="11" t="b">
        <f t="shared" si="289"/>
        <v>0</v>
      </c>
      <c r="N2064" s="9" t="str">
        <f t="shared" si="290"/>
        <v/>
      </c>
      <c r="O2064" s="9" t="str">
        <f t="shared" si="291"/>
        <v/>
      </c>
      <c r="P2064" s="9" t="str">
        <f t="shared" si="292"/>
        <v/>
      </c>
      <c r="R2064" s="9">
        <v>2056</v>
      </c>
      <c r="T2064" s="9" t="str">
        <f t="shared" si="293"/>
        <v/>
      </c>
      <c r="V2064" s="9" t="str">
        <f t="shared" si="294"/>
        <v/>
      </c>
      <c r="X2064" s="9" t="str">
        <f>IF(COUNTIF('Required Materials'!$BE$4:$CH$43, $B2064)&gt;0, $B2064, "")</f>
        <v/>
      </c>
      <c r="Y2064" s="9" t="str">
        <f t="shared" si="295"/>
        <v/>
      </c>
      <c r="Z2064" s="9" t="str">
        <f t="shared" si="296"/>
        <v/>
      </c>
    </row>
    <row r="2065" spans="1:26" x14ac:dyDescent="0.25">
      <c r="A2065" s="24"/>
      <c r="B2065" s="135"/>
      <c r="C2065" s="136"/>
      <c r="D2065" s="137"/>
      <c r="E2065" s="138"/>
      <c r="F2065" s="139"/>
      <c r="G2065" s="140"/>
      <c r="H2065" s="141"/>
      <c r="I2065" s="118"/>
      <c r="J2065" s="150" t="str">
        <f t="shared" si="288"/>
        <v/>
      </c>
      <c r="K2065" s="24"/>
      <c r="M2065" s="11" t="b">
        <f t="shared" si="289"/>
        <v>0</v>
      </c>
      <c r="N2065" s="9" t="str">
        <f t="shared" si="290"/>
        <v/>
      </c>
      <c r="O2065" s="9" t="str">
        <f t="shared" si="291"/>
        <v/>
      </c>
      <c r="P2065" s="9" t="str">
        <f t="shared" si="292"/>
        <v/>
      </c>
      <c r="R2065" s="9">
        <v>2057</v>
      </c>
      <c r="T2065" s="9" t="str">
        <f t="shared" si="293"/>
        <v/>
      </c>
      <c r="V2065" s="9" t="str">
        <f t="shared" si="294"/>
        <v/>
      </c>
      <c r="X2065" s="9" t="str">
        <f>IF(COUNTIF('Required Materials'!$BE$4:$CH$43, $B2065)&gt;0, $B2065, "")</f>
        <v/>
      </c>
      <c r="Y2065" s="9" t="str">
        <f t="shared" si="295"/>
        <v/>
      </c>
      <c r="Z2065" s="9" t="str">
        <f t="shared" si="296"/>
        <v/>
      </c>
    </row>
    <row r="2066" spans="1:26" x14ac:dyDescent="0.25">
      <c r="A2066" s="24"/>
      <c r="B2066" s="135"/>
      <c r="C2066" s="136"/>
      <c r="D2066" s="137"/>
      <c r="E2066" s="138"/>
      <c r="F2066" s="139"/>
      <c r="G2066" s="140"/>
      <c r="H2066" s="141"/>
      <c r="I2066" s="118"/>
      <c r="J2066" s="150" t="str">
        <f t="shared" si="288"/>
        <v/>
      </c>
      <c r="K2066" s="24"/>
      <c r="M2066" s="11" t="b">
        <f t="shared" si="289"/>
        <v>0</v>
      </c>
      <c r="N2066" s="9" t="str">
        <f t="shared" si="290"/>
        <v/>
      </c>
      <c r="O2066" s="9" t="str">
        <f t="shared" si="291"/>
        <v/>
      </c>
      <c r="P2066" s="9" t="str">
        <f t="shared" si="292"/>
        <v/>
      </c>
      <c r="R2066" s="9">
        <v>2058</v>
      </c>
      <c r="T2066" s="9" t="str">
        <f t="shared" si="293"/>
        <v/>
      </c>
      <c r="V2066" s="9" t="str">
        <f t="shared" si="294"/>
        <v/>
      </c>
      <c r="X2066" s="9" t="str">
        <f>IF(COUNTIF('Required Materials'!$BE$4:$CH$43, $B2066)&gt;0, $B2066, "")</f>
        <v/>
      </c>
      <c r="Y2066" s="9" t="str">
        <f t="shared" si="295"/>
        <v/>
      </c>
      <c r="Z2066" s="9" t="str">
        <f t="shared" si="296"/>
        <v/>
      </c>
    </row>
    <row r="2067" spans="1:26" x14ac:dyDescent="0.25">
      <c r="A2067" s="24"/>
      <c r="B2067" s="135"/>
      <c r="C2067" s="136"/>
      <c r="D2067" s="137"/>
      <c r="E2067" s="138"/>
      <c r="F2067" s="139"/>
      <c r="G2067" s="140"/>
      <c r="H2067" s="141"/>
      <c r="I2067" s="118"/>
      <c r="J2067" s="150" t="str">
        <f t="shared" si="288"/>
        <v/>
      </c>
      <c r="K2067" s="24"/>
      <c r="M2067" s="11" t="b">
        <f t="shared" si="289"/>
        <v>0</v>
      </c>
      <c r="N2067" s="9" t="str">
        <f t="shared" si="290"/>
        <v/>
      </c>
      <c r="O2067" s="9" t="str">
        <f t="shared" si="291"/>
        <v/>
      </c>
      <c r="P2067" s="9" t="str">
        <f t="shared" si="292"/>
        <v/>
      </c>
      <c r="R2067" s="9">
        <v>2059</v>
      </c>
      <c r="T2067" s="9" t="str">
        <f t="shared" si="293"/>
        <v/>
      </c>
      <c r="V2067" s="9" t="str">
        <f t="shared" si="294"/>
        <v/>
      </c>
      <c r="X2067" s="9" t="str">
        <f>IF(COUNTIF('Required Materials'!$BE$4:$CH$43, $B2067)&gt;0, $B2067, "")</f>
        <v/>
      </c>
      <c r="Y2067" s="9" t="str">
        <f t="shared" si="295"/>
        <v/>
      </c>
      <c r="Z2067" s="9" t="str">
        <f t="shared" si="296"/>
        <v/>
      </c>
    </row>
    <row r="2068" spans="1:26" x14ac:dyDescent="0.25">
      <c r="A2068" s="24"/>
      <c r="B2068" s="135"/>
      <c r="C2068" s="136"/>
      <c r="D2068" s="137"/>
      <c r="E2068" s="138"/>
      <c r="F2068" s="139"/>
      <c r="G2068" s="140"/>
      <c r="H2068" s="141"/>
      <c r="I2068" s="118"/>
      <c r="J2068" s="150" t="str">
        <f t="shared" si="288"/>
        <v/>
      </c>
      <c r="K2068" s="24"/>
      <c r="M2068" s="11" t="b">
        <f t="shared" si="289"/>
        <v>0</v>
      </c>
      <c r="N2068" s="9" t="str">
        <f t="shared" si="290"/>
        <v/>
      </c>
      <c r="O2068" s="9" t="str">
        <f t="shared" si="291"/>
        <v/>
      </c>
      <c r="P2068" s="9" t="str">
        <f t="shared" si="292"/>
        <v/>
      </c>
      <c r="R2068" s="9">
        <v>2060</v>
      </c>
      <c r="T2068" s="9" t="str">
        <f t="shared" si="293"/>
        <v/>
      </c>
      <c r="V2068" s="9" t="str">
        <f t="shared" si="294"/>
        <v/>
      </c>
      <c r="X2068" s="9" t="str">
        <f>IF(COUNTIF('Required Materials'!$BE$4:$CH$43, $B2068)&gt;0, $B2068, "")</f>
        <v/>
      </c>
      <c r="Y2068" s="9" t="str">
        <f t="shared" si="295"/>
        <v/>
      </c>
      <c r="Z2068" s="9" t="str">
        <f t="shared" si="296"/>
        <v/>
      </c>
    </row>
    <row r="2069" spans="1:26" x14ac:dyDescent="0.25">
      <c r="A2069" s="24"/>
      <c r="B2069" s="135"/>
      <c r="C2069" s="136"/>
      <c r="D2069" s="137"/>
      <c r="E2069" s="138"/>
      <c r="F2069" s="139"/>
      <c r="G2069" s="140"/>
      <c r="H2069" s="141"/>
      <c r="I2069" s="118"/>
      <c r="J2069" s="150" t="str">
        <f t="shared" si="288"/>
        <v/>
      </c>
      <c r="K2069" s="24"/>
      <c r="M2069" s="11" t="b">
        <f t="shared" si="289"/>
        <v>0</v>
      </c>
      <c r="N2069" s="9" t="str">
        <f t="shared" si="290"/>
        <v/>
      </c>
      <c r="O2069" s="9" t="str">
        <f t="shared" si="291"/>
        <v/>
      </c>
      <c r="P2069" s="9" t="str">
        <f t="shared" si="292"/>
        <v/>
      </c>
      <c r="R2069" s="9">
        <v>2061</v>
      </c>
      <c r="T2069" s="9" t="str">
        <f t="shared" si="293"/>
        <v/>
      </c>
      <c r="V2069" s="9" t="str">
        <f t="shared" si="294"/>
        <v/>
      </c>
      <c r="X2069" s="9" t="str">
        <f>IF(COUNTIF('Required Materials'!$BE$4:$CH$43, $B2069)&gt;0, $B2069, "")</f>
        <v/>
      </c>
      <c r="Y2069" s="9" t="str">
        <f t="shared" si="295"/>
        <v/>
      </c>
      <c r="Z2069" s="9" t="str">
        <f t="shared" si="296"/>
        <v/>
      </c>
    </row>
    <row r="2070" spans="1:26" x14ac:dyDescent="0.25">
      <c r="A2070" s="24"/>
      <c r="B2070" s="135"/>
      <c r="C2070" s="136"/>
      <c r="D2070" s="137"/>
      <c r="E2070" s="138"/>
      <c r="F2070" s="139"/>
      <c r="G2070" s="140"/>
      <c r="H2070" s="141"/>
      <c r="I2070" s="118"/>
      <c r="J2070" s="150" t="str">
        <f t="shared" si="288"/>
        <v/>
      </c>
      <c r="K2070" s="24"/>
      <c r="M2070" s="11" t="b">
        <f t="shared" si="289"/>
        <v>0</v>
      </c>
      <c r="N2070" s="9" t="str">
        <f t="shared" si="290"/>
        <v/>
      </c>
      <c r="O2070" s="9" t="str">
        <f t="shared" si="291"/>
        <v/>
      </c>
      <c r="P2070" s="9" t="str">
        <f t="shared" si="292"/>
        <v/>
      </c>
      <c r="R2070" s="9">
        <v>2062</v>
      </c>
      <c r="T2070" s="9" t="str">
        <f t="shared" si="293"/>
        <v/>
      </c>
      <c r="V2070" s="9" t="str">
        <f t="shared" si="294"/>
        <v/>
      </c>
      <c r="X2070" s="9" t="str">
        <f>IF(COUNTIF('Required Materials'!$BE$4:$CH$43, $B2070)&gt;0, $B2070, "")</f>
        <v/>
      </c>
      <c r="Y2070" s="9" t="str">
        <f t="shared" si="295"/>
        <v/>
      </c>
      <c r="Z2070" s="9" t="str">
        <f t="shared" si="296"/>
        <v/>
      </c>
    </row>
    <row r="2071" spans="1:26" x14ac:dyDescent="0.25">
      <c r="A2071" s="24"/>
      <c r="B2071" s="135"/>
      <c r="C2071" s="136"/>
      <c r="D2071" s="137"/>
      <c r="E2071" s="138"/>
      <c r="F2071" s="139"/>
      <c r="G2071" s="140"/>
      <c r="H2071" s="141"/>
      <c r="I2071" s="118"/>
      <c r="J2071" s="150" t="str">
        <f t="shared" si="288"/>
        <v/>
      </c>
      <c r="K2071" s="24"/>
      <c r="M2071" s="11" t="b">
        <f t="shared" si="289"/>
        <v>0</v>
      </c>
      <c r="N2071" s="9" t="str">
        <f t="shared" si="290"/>
        <v/>
      </c>
      <c r="O2071" s="9" t="str">
        <f t="shared" si="291"/>
        <v/>
      </c>
      <c r="P2071" s="9" t="str">
        <f t="shared" si="292"/>
        <v/>
      </c>
      <c r="R2071" s="9">
        <v>2063</v>
      </c>
      <c r="T2071" s="9" t="str">
        <f t="shared" si="293"/>
        <v/>
      </c>
      <c r="V2071" s="9" t="str">
        <f t="shared" si="294"/>
        <v/>
      </c>
      <c r="X2071" s="9" t="str">
        <f>IF(COUNTIF('Required Materials'!$BE$4:$CH$43, $B2071)&gt;0, $B2071, "")</f>
        <v/>
      </c>
      <c r="Y2071" s="9" t="str">
        <f t="shared" si="295"/>
        <v/>
      </c>
      <c r="Z2071" s="9" t="str">
        <f t="shared" si="296"/>
        <v/>
      </c>
    </row>
    <row r="2072" spans="1:26" x14ac:dyDescent="0.25">
      <c r="A2072" s="24"/>
      <c r="B2072" s="135"/>
      <c r="C2072" s="136"/>
      <c r="D2072" s="137"/>
      <c r="E2072" s="138"/>
      <c r="F2072" s="139"/>
      <c r="G2072" s="140"/>
      <c r="H2072" s="141"/>
      <c r="I2072" s="118"/>
      <c r="J2072" s="150" t="str">
        <f t="shared" si="288"/>
        <v/>
      </c>
      <c r="K2072" s="24"/>
      <c r="M2072" s="11" t="b">
        <f t="shared" si="289"/>
        <v>0</v>
      </c>
      <c r="N2072" s="9" t="str">
        <f t="shared" si="290"/>
        <v/>
      </c>
      <c r="O2072" s="9" t="str">
        <f t="shared" si="291"/>
        <v/>
      </c>
      <c r="P2072" s="9" t="str">
        <f t="shared" si="292"/>
        <v/>
      </c>
      <c r="R2072" s="9">
        <v>2064</v>
      </c>
      <c r="T2072" s="9" t="str">
        <f t="shared" si="293"/>
        <v/>
      </c>
      <c r="V2072" s="9" t="str">
        <f t="shared" si="294"/>
        <v/>
      </c>
      <c r="X2072" s="9" t="str">
        <f>IF(COUNTIF('Required Materials'!$BE$4:$CH$43, $B2072)&gt;0, $B2072, "")</f>
        <v/>
      </c>
      <c r="Y2072" s="9" t="str">
        <f t="shared" si="295"/>
        <v/>
      </c>
      <c r="Z2072" s="9" t="str">
        <f t="shared" si="296"/>
        <v/>
      </c>
    </row>
    <row r="2073" spans="1:26" x14ac:dyDescent="0.25">
      <c r="A2073" s="24"/>
      <c r="B2073" s="135"/>
      <c r="C2073" s="136"/>
      <c r="D2073" s="137"/>
      <c r="E2073" s="138"/>
      <c r="F2073" s="139"/>
      <c r="G2073" s="140"/>
      <c r="H2073" s="141"/>
      <c r="I2073" s="118"/>
      <c r="J2073" s="150" t="str">
        <f t="shared" si="288"/>
        <v/>
      </c>
      <c r="K2073" s="24"/>
      <c r="M2073" s="11" t="b">
        <f t="shared" si="289"/>
        <v>0</v>
      </c>
      <c r="N2073" s="9" t="str">
        <f t="shared" si="290"/>
        <v/>
      </c>
      <c r="O2073" s="9" t="str">
        <f t="shared" si="291"/>
        <v/>
      </c>
      <c r="P2073" s="9" t="str">
        <f t="shared" si="292"/>
        <v/>
      </c>
      <c r="R2073" s="9">
        <v>2065</v>
      </c>
      <c r="T2073" s="9" t="str">
        <f t="shared" si="293"/>
        <v/>
      </c>
      <c r="V2073" s="9" t="str">
        <f t="shared" si="294"/>
        <v/>
      </c>
      <c r="X2073" s="9" t="str">
        <f>IF(COUNTIF('Required Materials'!$BE$4:$CH$43, $B2073)&gt;0, $B2073, "")</f>
        <v/>
      </c>
      <c r="Y2073" s="9" t="str">
        <f t="shared" si="295"/>
        <v/>
      </c>
      <c r="Z2073" s="9" t="str">
        <f t="shared" si="296"/>
        <v/>
      </c>
    </row>
    <row r="2074" spans="1:26" x14ac:dyDescent="0.25">
      <c r="A2074" s="24"/>
      <c r="B2074" s="135"/>
      <c r="C2074" s="136"/>
      <c r="D2074" s="137"/>
      <c r="E2074" s="138"/>
      <c r="F2074" s="139"/>
      <c r="G2074" s="140"/>
      <c r="H2074" s="141"/>
      <c r="I2074" s="118"/>
      <c r="J2074" s="150" t="str">
        <f t="shared" si="288"/>
        <v/>
      </c>
      <c r="K2074" s="24"/>
      <c r="M2074" s="11" t="b">
        <f t="shared" si="289"/>
        <v>0</v>
      </c>
      <c r="N2074" s="9" t="str">
        <f t="shared" si="290"/>
        <v/>
      </c>
      <c r="O2074" s="9" t="str">
        <f t="shared" si="291"/>
        <v/>
      </c>
      <c r="P2074" s="9" t="str">
        <f t="shared" si="292"/>
        <v/>
      </c>
      <c r="R2074" s="9">
        <v>2066</v>
      </c>
      <c r="T2074" s="9" t="str">
        <f t="shared" si="293"/>
        <v/>
      </c>
      <c r="V2074" s="9" t="str">
        <f t="shared" si="294"/>
        <v/>
      </c>
      <c r="X2074" s="9" t="str">
        <f>IF(COUNTIF('Required Materials'!$BE$4:$CH$43, $B2074)&gt;0, $B2074, "")</f>
        <v/>
      </c>
      <c r="Y2074" s="9" t="str">
        <f t="shared" si="295"/>
        <v/>
      </c>
      <c r="Z2074" s="9" t="str">
        <f t="shared" si="296"/>
        <v/>
      </c>
    </row>
    <row r="2075" spans="1:26" x14ac:dyDescent="0.25">
      <c r="A2075" s="24"/>
      <c r="B2075" s="135"/>
      <c r="C2075" s="136"/>
      <c r="D2075" s="137"/>
      <c r="E2075" s="138"/>
      <c r="F2075" s="139"/>
      <c r="G2075" s="140"/>
      <c r="H2075" s="141"/>
      <c r="I2075" s="118"/>
      <c r="J2075" s="150" t="str">
        <f t="shared" si="288"/>
        <v/>
      </c>
      <c r="K2075" s="24"/>
      <c r="M2075" s="11" t="b">
        <f t="shared" si="289"/>
        <v>0</v>
      </c>
      <c r="N2075" s="9" t="str">
        <f t="shared" si="290"/>
        <v/>
      </c>
      <c r="O2075" s="9" t="str">
        <f t="shared" si="291"/>
        <v/>
      </c>
      <c r="P2075" s="9" t="str">
        <f t="shared" si="292"/>
        <v/>
      </c>
      <c r="R2075" s="9">
        <v>2067</v>
      </c>
      <c r="T2075" s="9" t="str">
        <f t="shared" si="293"/>
        <v/>
      </c>
      <c r="V2075" s="9" t="str">
        <f t="shared" si="294"/>
        <v/>
      </c>
      <c r="X2075" s="9" t="str">
        <f>IF(COUNTIF('Required Materials'!$BE$4:$CH$43, $B2075)&gt;0, $B2075, "")</f>
        <v/>
      </c>
      <c r="Y2075" s="9" t="str">
        <f t="shared" si="295"/>
        <v/>
      </c>
      <c r="Z2075" s="9" t="str">
        <f t="shared" si="296"/>
        <v/>
      </c>
    </row>
    <row r="2076" spans="1:26" x14ac:dyDescent="0.25">
      <c r="A2076" s="24"/>
      <c r="B2076" s="135"/>
      <c r="C2076" s="136"/>
      <c r="D2076" s="137"/>
      <c r="E2076" s="138"/>
      <c r="F2076" s="139"/>
      <c r="G2076" s="140"/>
      <c r="H2076" s="141"/>
      <c r="I2076" s="118"/>
      <c r="J2076" s="150" t="str">
        <f t="shared" si="288"/>
        <v/>
      </c>
      <c r="K2076" s="24"/>
      <c r="M2076" s="11" t="b">
        <f t="shared" si="289"/>
        <v>0</v>
      </c>
      <c r="N2076" s="9" t="str">
        <f t="shared" si="290"/>
        <v/>
      </c>
      <c r="O2076" s="9" t="str">
        <f t="shared" si="291"/>
        <v/>
      </c>
      <c r="P2076" s="9" t="str">
        <f t="shared" si="292"/>
        <v/>
      </c>
      <c r="R2076" s="9">
        <v>2068</v>
      </c>
      <c r="T2076" s="9" t="str">
        <f t="shared" si="293"/>
        <v/>
      </c>
      <c r="V2076" s="9" t="str">
        <f t="shared" si="294"/>
        <v/>
      </c>
      <c r="X2076" s="9" t="str">
        <f>IF(COUNTIF('Required Materials'!$BE$4:$CH$43, $B2076)&gt;0, $B2076, "")</f>
        <v/>
      </c>
      <c r="Y2076" s="9" t="str">
        <f t="shared" si="295"/>
        <v/>
      </c>
      <c r="Z2076" s="9" t="str">
        <f t="shared" si="296"/>
        <v/>
      </c>
    </row>
    <row r="2077" spans="1:26" x14ac:dyDescent="0.25">
      <c r="A2077" s="24"/>
      <c r="B2077" s="135"/>
      <c r="C2077" s="136"/>
      <c r="D2077" s="137"/>
      <c r="E2077" s="138"/>
      <c r="F2077" s="139"/>
      <c r="G2077" s="140"/>
      <c r="H2077" s="141"/>
      <c r="I2077" s="118"/>
      <c r="J2077" s="150" t="str">
        <f t="shared" si="288"/>
        <v/>
      </c>
      <c r="K2077" s="24"/>
      <c r="M2077" s="11" t="b">
        <f t="shared" si="289"/>
        <v>0</v>
      </c>
      <c r="N2077" s="9" t="str">
        <f t="shared" si="290"/>
        <v/>
      </c>
      <c r="O2077" s="9" t="str">
        <f t="shared" si="291"/>
        <v/>
      </c>
      <c r="P2077" s="9" t="str">
        <f t="shared" si="292"/>
        <v/>
      </c>
      <c r="R2077" s="9">
        <v>2069</v>
      </c>
      <c r="T2077" s="9" t="str">
        <f t="shared" si="293"/>
        <v/>
      </c>
      <c r="V2077" s="9" t="str">
        <f t="shared" si="294"/>
        <v/>
      </c>
      <c r="X2077" s="9" t="str">
        <f>IF(COUNTIF('Required Materials'!$BE$4:$CH$43, $B2077)&gt;0, $B2077, "")</f>
        <v/>
      </c>
      <c r="Y2077" s="9" t="str">
        <f t="shared" si="295"/>
        <v/>
      </c>
      <c r="Z2077" s="9" t="str">
        <f t="shared" si="296"/>
        <v/>
      </c>
    </row>
    <row r="2078" spans="1:26" x14ac:dyDescent="0.25">
      <c r="A2078" s="24"/>
      <c r="B2078" s="135"/>
      <c r="C2078" s="136"/>
      <c r="D2078" s="137"/>
      <c r="E2078" s="138"/>
      <c r="F2078" s="139"/>
      <c r="G2078" s="140"/>
      <c r="H2078" s="141"/>
      <c r="I2078" s="118"/>
      <c r="J2078" s="150" t="str">
        <f t="shared" si="288"/>
        <v/>
      </c>
      <c r="K2078" s="24"/>
      <c r="M2078" s="11" t="b">
        <f t="shared" si="289"/>
        <v>0</v>
      </c>
      <c r="N2078" s="9" t="str">
        <f t="shared" si="290"/>
        <v/>
      </c>
      <c r="O2078" s="9" t="str">
        <f t="shared" si="291"/>
        <v/>
      </c>
      <c r="P2078" s="9" t="str">
        <f t="shared" si="292"/>
        <v/>
      </c>
      <c r="R2078" s="9">
        <v>2070</v>
      </c>
      <c r="T2078" s="9" t="str">
        <f t="shared" si="293"/>
        <v/>
      </c>
      <c r="V2078" s="9" t="str">
        <f t="shared" si="294"/>
        <v/>
      </c>
      <c r="X2078" s="9" t="str">
        <f>IF(COUNTIF('Required Materials'!$BE$4:$CH$43, $B2078)&gt;0, $B2078, "")</f>
        <v/>
      </c>
      <c r="Y2078" s="9" t="str">
        <f t="shared" si="295"/>
        <v/>
      </c>
      <c r="Z2078" s="9" t="str">
        <f t="shared" si="296"/>
        <v/>
      </c>
    </row>
    <row r="2079" spans="1:26" x14ac:dyDescent="0.25">
      <c r="A2079" s="24"/>
      <c r="B2079" s="135"/>
      <c r="C2079" s="136"/>
      <c r="D2079" s="137"/>
      <c r="E2079" s="138"/>
      <c r="F2079" s="139"/>
      <c r="G2079" s="140"/>
      <c r="H2079" s="141"/>
      <c r="I2079" s="118"/>
      <c r="J2079" s="150" t="str">
        <f t="shared" si="288"/>
        <v/>
      </c>
      <c r="K2079" s="24"/>
      <c r="M2079" s="11" t="b">
        <f t="shared" si="289"/>
        <v>0</v>
      </c>
      <c r="N2079" s="9" t="str">
        <f t="shared" si="290"/>
        <v/>
      </c>
      <c r="O2079" s="9" t="str">
        <f t="shared" si="291"/>
        <v/>
      </c>
      <c r="P2079" s="9" t="str">
        <f t="shared" si="292"/>
        <v/>
      </c>
      <c r="R2079" s="9">
        <v>2071</v>
      </c>
      <c r="T2079" s="9" t="str">
        <f t="shared" si="293"/>
        <v/>
      </c>
      <c r="V2079" s="9" t="str">
        <f t="shared" si="294"/>
        <v/>
      </c>
      <c r="X2079" s="9" t="str">
        <f>IF(COUNTIF('Required Materials'!$BE$4:$CH$43, $B2079)&gt;0, $B2079, "")</f>
        <v/>
      </c>
      <c r="Y2079" s="9" t="str">
        <f t="shared" si="295"/>
        <v/>
      </c>
      <c r="Z2079" s="9" t="str">
        <f t="shared" si="296"/>
        <v/>
      </c>
    </row>
    <row r="2080" spans="1:26" x14ac:dyDescent="0.25">
      <c r="A2080" s="24"/>
      <c r="B2080" s="135"/>
      <c r="C2080" s="136"/>
      <c r="D2080" s="137"/>
      <c r="E2080" s="138"/>
      <c r="F2080" s="139"/>
      <c r="G2080" s="140"/>
      <c r="H2080" s="141"/>
      <c r="I2080" s="118"/>
      <c r="J2080" s="150" t="str">
        <f t="shared" si="288"/>
        <v/>
      </c>
      <c r="K2080" s="24"/>
      <c r="M2080" s="11" t="b">
        <f t="shared" si="289"/>
        <v>0</v>
      </c>
      <c r="N2080" s="9" t="str">
        <f t="shared" si="290"/>
        <v/>
      </c>
      <c r="O2080" s="9" t="str">
        <f t="shared" si="291"/>
        <v/>
      </c>
      <c r="P2080" s="9" t="str">
        <f t="shared" si="292"/>
        <v/>
      </c>
      <c r="R2080" s="9">
        <v>2072</v>
      </c>
      <c r="T2080" s="9" t="str">
        <f t="shared" si="293"/>
        <v/>
      </c>
      <c r="V2080" s="9" t="str">
        <f t="shared" si="294"/>
        <v/>
      </c>
      <c r="X2080" s="9" t="str">
        <f>IF(COUNTIF('Required Materials'!$BE$4:$CH$43, $B2080)&gt;0, $B2080, "")</f>
        <v/>
      </c>
      <c r="Y2080" s="9" t="str">
        <f t="shared" si="295"/>
        <v/>
      </c>
      <c r="Z2080" s="9" t="str">
        <f t="shared" si="296"/>
        <v/>
      </c>
    </row>
    <row r="2081" spans="1:26" x14ac:dyDescent="0.25">
      <c r="A2081" s="24"/>
      <c r="B2081" s="135"/>
      <c r="C2081" s="136"/>
      <c r="D2081" s="137"/>
      <c r="E2081" s="138"/>
      <c r="F2081" s="139"/>
      <c r="G2081" s="140"/>
      <c r="H2081" s="141"/>
      <c r="I2081" s="118"/>
      <c r="J2081" s="150" t="str">
        <f t="shared" si="288"/>
        <v/>
      </c>
      <c r="K2081" s="24"/>
      <c r="M2081" s="11" t="b">
        <f t="shared" si="289"/>
        <v>0</v>
      </c>
      <c r="N2081" s="9" t="str">
        <f t="shared" si="290"/>
        <v/>
      </c>
      <c r="O2081" s="9" t="str">
        <f t="shared" si="291"/>
        <v/>
      </c>
      <c r="P2081" s="9" t="str">
        <f t="shared" si="292"/>
        <v/>
      </c>
      <c r="R2081" s="9">
        <v>2073</v>
      </c>
      <c r="T2081" s="9" t="str">
        <f t="shared" si="293"/>
        <v/>
      </c>
      <c r="V2081" s="9" t="str">
        <f t="shared" si="294"/>
        <v/>
      </c>
      <c r="X2081" s="9" t="str">
        <f>IF(COUNTIF('Required Materials'!$BE$4:$CH$43, $B2081)&gt;0, $B2081, "")</f>
        <v/>
      </c>
      <c r="Y2081" s="9" t="str">
        <f t="shared" si="295"/>
        <v/>
      </c>
      <c r="Z2081" s="9" t="str">
        <f t="shared" si="296"/>
        <v/>
      </c>
    </row>
    <row r="2082" spans="1:26" x14ac:dyDescent="0.25">
      <c r="A2082" s="24"/>
      <c r="B2082" s="135"/>
      <c r="C2082" s="136"/>
      <c r="D2082" s="137"/>
      <c r="E2082" s="138"/>
      <c r="F2082" s="139"/>
      <c r="G2082" s="140"/>
      <c r="H2082" s="141"/>
      <c r="I2082" s="118"/>
      <c r="J2082" s="150" t="str">
        <f t="shared" si="288"/>
        <v/>
      </c>
      <c r="K2082" s="24"/>
      <c r="M2082" s="11" t="b">
        <f t="shared" si="289"/>
        <v>0</v>
      </c>
      <c r="N2082" s="9" t="str">
        <f t="shared" si="290"/>
        <v/>
      </c>
      <c r="O2082" s="9" t="str">
        <f t="shared" si="291"/>
        <v/>
      </c>
      <c r="P2082" s="9" t="str">
        <f t="shared" si="292"/>
        <v/>
      </c>
      <c r="R2082" s="9">
        <v>2074</v>
      </c>
      <c r="T2082" s="9" t="str">
        <f t="shared" si="293"/>
        <v/>
      </c>
      <c r="V2082" s="9" t="str">
        <f t="shared" si="294"/>
        <v/>
      </c>
      <c r="X2082" s="9" t="str">
        <f>IF(COUNTIF('Required Materials'!$BE$4:$CH$43, $B2082)&gt;0, $B2082, "")</f>
        <v/>
      </c>
      <c r="Y2082" s="9" t="str">
        <f t="shared" si="295"/>
        <v/>
      </c>
      <c r="Z2082" s="9" t="str">
        <f t="shared" si="296"/>
        <v/>
      </c>
    </row>
    <row r="2083" spans="1:26" x14ac:dyDescent="0.25">
      <c r="A2083" s="24"/>
      <c r="B2083" s="135"/>
      <c r="C2083" s="136"/>
      <c r="D2083" s="137"/>
      <c r="E2083" s="138"/>
      <c r="F2083" s="139"/>
      <c r="G2083" s="140"/>
      <c r="H2083" s="141"/>
      <c r="I2083" s="118"/>
      <c r="J2083" s="150" t="str">
        <f t="shared" si="288"/>
        <v/>
      </c>
      <c r="K2083" s="24"/>
      <c r="M2083" s="11" t="b">
        <f t="shared" si="289"/>
        <v>0</v>
      </c>
      <c r="N2083" s="9" t="str">
        <f t="shared" si="290"/>
        <v/>
      </c>
      <c r="O2083" s="9" t="str">
        <f t="shared" si="291"/>
        <v/>
      </c>
      <c r="P2083" s="9" t="str">
        <f t="shared" si="292"/>
        <v/>
      </c>
      <c r="R2083" s="9">
        <v>2075</v>
      </c>
      <c r="T2083" s="9" t="str">
        <f t="shared" si="293"/>
        <v/>
      </c>
      <c r="V2083" s="9" t="str">
        <f t="shared" si="294"/>
        <v/>
      </c>
      <c r="X2083" s="9" t="str">
        <f>IF(COUNTIF('Required Materials'!$BE$4:$CH$43, $B2083)&gt;0, $B2083, "")</f>
        <v/>
      </c>
      <c r="Y2083" s="9" t="str">
        <f t="shared" si="295"/>
        <v/>
      </c>
      <c r="Z2083" s="9" t="str">
        <f t="shared" si="296"/>
        <v/>
      </c>
    </row>
    <row r="2084" spans="1:26" x14ac:dyDescent="0.25">
      <c r="A2084" s="24"/>
      <c r="B2084" s="135"/>
      <c r="C2084" s="136"/>
      <c r="D2084" s="137"/>
      <c r="E2084" s="138"/>
      <c r="F2084" s="139"/>
      <c r="G2084" s="140"/>
      <c r="H2084" s="141"/>
      <c r="I2084" s="118"/>
      <c r="J2084" s="150" t="str">
        <f t="shared" si="288"/>
        <v/>
      </c>
      <c r="K2084" s="24"/>
      <c r="M2084" s="11" t="b">
        <f t="shared" si="289"/>
        <v>0</v>
      </c>
      <c r="N2084" s="9" t="str">
        <f t="shared" si="290"/>
        <v/>
      </c>
      <c r="O2084" s="9" t="str">
        <f t="shared" si="291"/>
        <v/>
      </c>
      <c r="P2084" s="9" t="str">
        <f t="shared" si="292"/>
        <v/>
      </c>
      <c r="R2084" s="9">
        <v>2076</v>
      </c>
      <c r="T2084" s="9" t="str">
        <f t="shared" si="293"/>
        <v/>
      </c>
      <c r="V2084" s="9" t="str">
        <f t="shared" si="294"/>
        <v/>
      </c>
      <c r="X2084" s="9" t="str">
        <f>IF(COUNTIF('Required Materials'!$BE$4:$CH$43, $B2084)&gt;0, $B2084, "")</f>
        <v/>
      </c>
      <c r="Y2084" s="9" t="str">
        <f t="shared" si="295"/>
        <v/>
      </c>
      <c r="Z2084" s="9" t="str">
        <f t="shared" si="296"/>
        <v/>
      </c>
    </row>
    <row r="2085" spans="1:26" x14ac:dyDescent="0.25">
      <c r="A2085" s="24"/>
      <c r="B2085" s="135"/>
      <c r="C2085" s="136"/>
      <c r="D2085" s="137"/>
      <c r="E2085" s="138"/>
      <c r="F2085" s="139"/>
      <c r="G2085" s="140"/>
      <c r="H2085" s="141"/>
      <c r="I2085" s="118"/>
      <c r="J2085" s="150" t="str">
        <f t="shared" si="288"/>
        <v/>
      </c>
      <c r="K2085" s="24"/>
      <c r="M2085" s="11" t="b">
        <f t="shared" si="289"/>
        <v>0</v>
      </c>
      <c r="N2085" s="9" t="str">
        <f t="shared" si="290"/>
        <v/>
      </c>
      <c r="O2085" s="9" t="str">
        <f t="shared" si="291"/>
        <v/>
      </c>
      <c r="P2085" s="9" t="str">
        <f t="shared" si="292"/>
        <v/>
      </c>
      <c r="R2085" s="9">
        <v>2077</v>
      </c>
      <c r="T2085" s="9" t="str">
        <f t="shared" si="293"/>
        <v/>
      </c>
      <c r="V2085" s="9" t="str">
        <f t="shared" si="294"/>
        <v/>
      </c>
      <c r="X2085" s="9" t="str">
        <f>IF(COUNTIF('Required Materials'!$BE$4:$CH$43, $B2085)&gt;0, $B2085, "")</f>
        <v/>
      </c>
      <c r="Y2085" s="9" t="str">
        <f t="shared" si="295"/>
        <v/>
      </c>
      <c r="Z2085" s="9" t="str">
        <f t="shared" si="296"/>
        <v/>
      </c>
    </row>
    <row r="2086" spans="1:26" x14ac:dyDescent="0.25">
      <c r="A2086" s="24"/>
      <c r="B2086" s="135"/>
      <c r="C2086" s="136"/>
      <c r="D2086" s="137"/>
      <c r="E2086" s="138"/>
      <c r="F2086" s="139"/>
      <c r="G2086" s="140"/>
      <c r="H2086" s="141"/>
      <c r="I2086" s="118"/>
      <c r="J2086" s="150" t="str">
        <f t="shared" si="288"/>
        <v/>
      </c>
      <c r="K2086" s="24"/>
      <c r="M2086" s="11" t="b">
        <f t="shared" si="289"/>
        <v>0</v>
      </c>
      <c r="N2086" s="9" t="str">
        <f t="shared" si="290"/>
        <v/>
      </c>
      <c r="O2086" s="9" t="str">
        <f t="shared" si="291"/>
        <v/>
      </c>
      <c r="P2086" s="9" t="str">
        <f t="shared" si="292"/>
        <v/>
      </c>
      <c r="R2086" s="9">
        <v>2078</v>
      </c>
      <c r="T2086" s="9" t="str">
        <f t="shared" si="293"/>
        <v/>
      </c>
      <c r="V2086" s="9" t="str">
        <f t="shared" si="294"/>
        <v/>
      </c>
      <c r="X2086" s="9" t="str">
        <f>IF(COUNTIF('Required Materials'!$BE$4:$CH$43, $B2086)&gt;0, $B2086, "")</f>
        <v/>
      </c>
      <c r="Y2086" s="9" t="str">
        <f t="shared" si="295"/>
        <v/>
      </c>
      <c r="Z2086" s="9" t="str">
        <f t="shared" si="296"/>
        <v/>
      </c>
    </row>
    <row r="2087" spans="1:26" x14ac:dyDescent="0.25">
      <c r="A2087" s="24"/>
      <c r="B2087" s="135"/>
      <c r="C2087" s="136"/>
      <c r="D2087" s="137"/>
      <c r="E2087" s="138"/>
      <c r="F2087" s="139"/>
      <c r="G2087" s="140"/>
      <c r="H2087" s="141"/>
      <c r="I2087" s="118"/>
      <c r="J2087" s="150" t="str">
        <f t="shared" si="288"/>
        <v/>
      </c>
      <c r="K2087" s="24"/>
      <c r="M2087" s="11" t="b">
        <f t="shared" si="289"/>
        <v>0</v>
      </c>
      <c r="N2087" s="9" t="str">
        <f t="shared" si="290"/>
        <v/>
      </c>
      <c r="O2087" s="9" t="str">
        <f t="shared" si="291"/>
        <v/>
      </c>
      <c r="P2087" s="9" t="str">
        <f t="shared" si="292"/>
        <v/>
      </c>
      <c r="R2087" s="9">
        <v>2079</v>
      </c>
      <c r="T2087" s="9" t="str">
        <f t="shared" si="293"/>
        <v/>
      </c>
      <c r="V2087" s="9" t="str">
        <f t="shared" si="294"/>
        <v/>
      </c>
      <c r="X2087" s="9" t="str">
        <f>IF(COUNTIF('Required Materials'!$BE$4:$CH$43, $B2087)&gt;0, $B2087, "")</f>
        <v/>
      </c>
      <c r="Y2087" s="9" t="str">
        <f t="shared" si="295"/>
        <v/>
      </c>
      <c r="Z2087" s="9" t="str">
        <f t="shared" si="296"/>
        <v/>
      </c>
    </row>
    <row r="2088" spans="1:26" x14ac:dyDescent="0.25">
      <c r="A2088" s="24"/>
      <c r="B2088" s="135"/>
      <c r="C2088" s="136"/>
      <c r="D2088" s="137"/>
      <c r="E2088" s="138"/>
      <c r="F2088" s="139"/>
      <c r="G2088" s="140"/>
      <c r="H2088" s="141"/>
      <c r="I2088" s="118"/>
      <c r="J2088" s="150" t="str">
        <f t="shared" si="288"/>
        <v/>
      </c>
      <c r="K2088" s="24"/>
      <c r="M2088" s="11" t="b">
        <f t="shared" si="289"/>
        <v>0</v>
      </c>
      <c r="N2088" s="9" t="str">
        <f t="shared" si="290"/>
        <v/>
      </c>
      <c r="O2088" s="9" t="str">
        <f t="shared" si="291"/>
        <v/>
      </c>
      <c r="P2088" s="9" t="str">
        <f t="shared" si="292"/>
        <v/>
      </c>
      <c r="R2088" s="9">
        <v>2080</v>
      </c>
      <c r="T2088" s="9" t="str">
        <f t="shared" si="293"/>
        <v/>
      </c>
      <c r="V2088" s="9" t="str">
        <f t="shared" si="294"/>
        <v/>
      </c>
      <c r="X2088" s="9" t="str">
        <f>IF(COUNTIF('Required Materials'!$BE$4:$CH$43, $B2088)&gt;0, $B2088, "")</f>
        <v/>
      </c>
      <c r="Y2088" s="9" t="str">
        <f t="shared" si="295"/>
        <v/>
      </c>
      <c r="Z2088" s="9" t="str">
        <f t="shared" si="296"/>
        <v/>
      </c>
    </row>
    <row r="2089" spans="1:26" x14ac:dyDescent="0.25">
      <c r="A2089" s="24"/>
      <c r="B2089" s="135"/>
      <c r="C2089" s="136"/>
      <c r="D2089" s="137"/>
      <c r="E2089" s="138"/>
      <c r="F2089" s="139"/>
      <c r="G2089" s="140"/>
      <c r="H2089" s="141"/>
      <c r="I2089" s="118"/>
      <c r="J2089" s="150" t="str">
        <f t="shared" si="288"/>
        <v/>
      </c>
      <c r="K2089" s="24"/>
      <c r="M2089" s="11" t="b">
        <f t="shared" si="289"/>
        <v>0</v>
      </c>
      <c r="N2089" s="9" t="str">
        <f t="shared" si="290"/>
        <v/>
      </c>
      <c r="O2089" s="9" t="str">
        <f t="shared" si="291"/>
        <v/>
      </c>
      <c r="P2089" s="9" t="str">
        <f t="shared" si="292"/>
        <v/>
      </c>
      <c r="R2089" s="9">
        <v>2081</v>
      </c>
      <c r="T2089" s="9" t="str">
        <f t="shared" si="293"/>
        <v/>
      </c>
      <c r="V2089" s="9" t="str">
        <f t="shared" si="294"/>
        <v/>
      </c>
      <c r="X2089" s="9" t="str">
        <f>IF(COUNTIF('Required Materials'!$BE$4:$CH$43, $B2089)&gt;0, $B2089, "")</f>
        <v/>
      </c>
      <c r="Y2089" s="9" t="str">
        <f t="shared" si="295"/>
        <v/>
      </c>
      <c r="Z2089" s="9" t="str">
        <f t="shared" si="296"/>
        <v/>
      </c>
    </row>
    <row r="2090" spans="1:26" x14ac:dyDescent="0.25">
      <c r="A2090" s="24"/>
      <c r="B2090" s="135"/>
      <c r="C2090" s="136"/>
      <c r="D2090" s="137"/>
      <c r="E2090" s="138"/>
      <c r="F2090" s="139"/>
      <c r="G2090" s="140"/>
      <c r="H2090" s="141"/>
      <c r="I2090" s="118"/>
      <c r="J2090" s="150" t="str">
        <f t="shared" si="288"/>
        <v/>
      </c>
      <c r="K2090" s="24"/>
      <c r="M2090" s="11" t="b">
        <f t="shared" si="289"/>
        <v>0</v>
      </c>
      <c r="N2090" s="9" t="str">
        <f t="shared" si="290"/>
        <v/>
      </c>
      <c r="O2090" s="9" t="str">
        <f t="shared" si="291"/>
        <v/>
      </c>
      <c r="P2090" s="9" t="str">
        <f t="shared" si="292"/>
        <v/>
      </c>
      <c r="R2090" s="9">
        <v>2082</v>
      </c>
      <c r="T2090" s="9" t="str">
        <f t="shared" si="293"/>
        <v/>
      </c>
      <c r="V2090" s="9" t="str">
        <f t="shared" si="294"/>
        <v/>
      </c>
      <c r="X2090" s="9" t="str">
        <f>IF(COUNTIF('Required Materials'!$BE$4:$CH$43, $B2090)&gt;0, $B2090, "")</f>
        <v/>
      </c>
      <c r="Y2090" s="9" t="str">
        <f t="shared" si="295"/>
        <v/>
      </c>
      <c r="Z2090" s="9" t="str">
        <f t="shared" si="296"/>
        <v/>
      </c>
    </row>
    <row r="2091" spans="1:26" x14ac:dyDescent="0.25">
      <c r="A2091" s="24"/>
      <c r="B2091" s="135"/>
      <c r="C2091" s="136"/>
      <c r="D2091" s="137"/>
      <c r="E2091" s="138"/>
      <c r="F2091" s="139"/>
      <c r="G2091" s="140"/>
      <c r="H2091" s="141"/>
      <c r="I2091" s="118"/>
      <c r="J2091" s="150" t="str">
        <f t="shared" si="288"/>
        <v/>
      </c>
      <c r="K2091" s="24"/>
      <c r="M2091" s="11" t="b">
        <f t="shared" si="289"/>
        <v>0</v>
      </c>
      <c r="N2091" s="9" t="str">
        <f t="shared" si="290"/>
        <v/>
      </c>
      <c r="O2091" s="9" t="str">
        <f t="shared" si="291"/>
        <v/>
      </c>
      <c r="P2091" s="9" t="str">
        <f t="shared" si="292"/>
        <v/>
      </c>
      <c r="R2091" s="9">
        <v>2083</v>
      </c>
      <c r="T2091" s="9" t="str">
        <f t="shared" si="293"/>
        <v/>
      </c>
      <c r="V2091" s="9" t="str">
        <f t="shared" si="294"/>
        <v/>
      </c>
      <c r="X2091" s="9" t="str">
        <f>IF(COUNTIF('Required Materials'!$BE$4:$CH$43, $B2091)&gt;0, $B2091, "")</f>
        <v/>
      </c>
      <c r="Y2091" s="9" t="str">
        <f t="shared" si="295"/>
        <v/>
      </c>
      <c r="Z2091" s="9" t="str">
        <f t="shared" si="296"/>
        <v/>
      </c>
    </row>
    <row r="2092" spans="1:26" x14ac:dyDescent="0.25">
      <c r="A2092" s="24"/>
      <c r="B2092" s="135"/>
      <c r="C2092" s="136"/>
      <c r="D2092" s="137"/>
      <c r="E2092" s="138"/>
      <c r="F2092" s="139"/>
      <c r="G2092" s="140"/>
      <c r="H2092" s="141"/>
      <c r="I2092" s="118"/>
      <c r="J2092" s="150" t="str">
        <f t="shared" si="288"/>
        <v/>
      </c>
      <c r="K2092" s="24"/>
      <c r="M2092" s="11" t="b">
        <f t="shared" si="289"/>
        <v>0</v>
      </c>
      <c r="N2092" s="9" t="str">
        <f t="shared" si="290"/>
        <v/>
      </c>
      <c r="O2092" s="9" t="str">
        <f t="shared" si="291"/>
        <v/>
      </c>
      <c r="P2092" s="9" t="str">
        <f t="shared" si="292"/>
        <v/>
      </c>
      <c r="R2092" s="9">
        <v>2084</v>
      </c>
      <c r="T2092" s="9" t="str">
        <f t="shared" si="293"/>
        <v/>
      </c>
      <c r="V2092" s="9" t="str">
        <f t="shared" si="294"/>
        <v/>
      </c>
      <c r="X2092" s="9" t="str">
        <f>IF(COUNTIF('Required Materials'!$BE$4:$CH$43, $B2092)&gt;0, $B2092, "")</f>
        <v/>
      </c>
      <c r="Y2092" s="9" t="str">
        <f t="shared" si="295"/>
        <v/>
      </c>
      <c r="Z2092" s="9" t="str">
        <f t="shared" si="296"/>
        <v/>
      </c>
    </row>
    <row r="2093" spans="1:26" x14ac:dyDescent="0.25">
      <c r="A2093" s="24"/>
      <c r="B2093" s="135"/>
      <c r="C2093" s="136"/>
      <c r="D2093" s="137"/>
      <c r="E2093" s="138"/>
      <c r="F2093" s="139"/>
      <c r="G2093" s="140"/>
      <c r="H2093" s="141"/>
      <c r="I2093" s="118"/>
      <c r="J2093" s="150" t="str">
        <f t="shared" si="288"/>
        <v/>
      </c>
      <c r="K2093" s="24"/>
      <c r="M2093" s="11" t="b">
        <f t="shared" si="289"/>
        <v>0</v>
      </c>
      <c r="N2093" s="9" t="str">
        <f t="shared" si="290"/>
        <v/>
      </c>
      <c r="O2093" s="9" t="str">
        <f t="shared" si="291"/>
        <v/>
      </c>
      <c r="P2093" s="9" t="str">
        <f t="shared" si="292"/>
        <v/>
      </c>
      <c r="R2093" s="9">
        <v>2085</v>
      </c>
      <c r="T2093" s="9" t="str">
        <f t="shared" si="293"/>
        <v/>
      </c>
      <c r="V2093" s="9" t="str">
        <f t="shared" si="294"/>
        <v/>
      </c>
      <c r="X2093" s="9" t="str">
        <f>IF(COUNTIF('Required Materials'!$BE$4:$CH$43, $B2093)&gt;0, $B2093, "")</f>
        <v/>
      </c>
      <c r="Y2093" s="9" t="str">
        <f t="shared" si="295"/>
        <v/>
      </c>
      <c r="Z2093" s="9" t="str">
        <f t="shared" si="296"/>
        <v/>
      </c>
    </row>
    <row r="2094" spans="1:26" x14ac:dyDescent="0.25">
      <c r="A2094" s="24"/>
      <c r="B2094" s="135"/>
      <c r="C2094" s="136"/>
      <c r="D2094" s="137"/>
      <c r="E2094" s="138"/>
      <c r="F2094" s="139"/>
      <c r="G2094" s="140"/>
      <c r="H2094" s="141"/>
      <c r="I2094" s="118"/>
      <c r="J2094" s="150" t="str">
        <f t="shared" si="288"/>
        <v/>
      </c>
      <c r="K2094" s="24"/>
      <c r="M2094" s="11" t="b">
        <f t="shared" si="289"/>
        <v>0</v>
      </c>
      <c r="N2094" s="9" t="str">
        <f t="shared" si="290"/>
        <v/>
      </c>
      <c r="O2094" s="9" t="str">
        <f t="shared" si="291"/>
        <v/>
      </c>
      <c r="P2094" s="9" t="str">
        <f t="shared" si="292"/>
        <v/>
      </c>
      <c r="R2094" s="9">
        <v>2086</v>
      </c>
      <c r="T2094" s="9" t="str">
        <f t="shared" si="293"/>
        <v/>
      </c>
      <c r="V2094" s="9" t="str">
        <f t="shared" si="294"/>
        <v/>
      </c>
      <c r="X2094" s="9" t="str">
        <f>IF(COUNTIF('Required Materials'!$BE$4:$CH$43, $B2094)&gt;0, $B2094, "")</f>
        <v/>
      </c>
      <c r="Y2094" s="9" t="str">
        <f t="shared" si="295"/>
        <v/>
      </c>
      <c r="Z2094" s="9" t="str">
        <f t="shared" si="296"/>
        <v/>
      </c>
    </row>
    <row r="2095" spans="1:26" x14ac:dyDescent="0.25">
      <c r="A2095" s="24"/>
      <c r="B2095" s="135"/>
      <c r="C2095" s="136"/>
      <c r="D2095" s="137"/>
      <c r="E2095" s="138"/>
      <c r="F2095" s="139"/>
      <c r="G2095" s="140"/>
      <c r="H2095" s="141"/>
      <c r="I2095" s="118"/>
      <c r="J2095" s="150" t="str">
        <f t="shared" si="288"/>
        <v/>
      </c>
      <c r="K2095" s="24"/>
      <c r="M2095" s="11" t="b">
        <f t="shared" si="289"/>
        <v>0</v>
      </c>
      <c r="N2095" s="9" t="str">
        <f t="shared" si="290"/>
        <v/>
      </c>
      <c r="O2095" s="9" t="str">
        <f t="shared" si="291"/>
        <v/>
      </c>
      <c r="P2095" s="9" t="str">
        <f t="shared" si="292"/>
        <v/>
      </c>
      <c r="R2095" s="9">
        <v>2087</v>
      </c>
      <c r="T2095" s="9" t="str">
        <f t="shared" si="293"/>
        <v/>
      </c>
      <c r="V2095" s="9" t="str">
        <f t="shared" si="294"/>
        <v/>
      </c>
      <c r="X2095" s="9" t="str">
        <f>IF(COUNTIF('Required Materials'!$BE$4:$CH$43, $B2095)&gt;0, $B2095, "")</f>
        <v/>
      </c>
      <c r="Y2095" s="9" t="str">
        <f t="shared" si="295"/>
        <v/>
      </c>
      <c r="Z2095" s="9" t="str">
        <f t="shared" si="296"/>
        <v/>
      </c>
    </row>
    <row r="2096" spans="1:26" x14ac:dyDescent="0.25">
      <c r="A2096" s="24"/>
      <c r="B2096" s="135"/>
      <c r="C2096" s="136"/>
      <c r="D2096" s="137"/>
      <c r="E2096" s="138"/>
      <c r="F2096" s="139"/>
      <c r="G2096" s="140"/>
      <c r="H2096" s="141"/>
      <c r="I2096" s="118"/>
      <c r="J2096" s="150" t="str">
        <f t="shared" si="288"/>
        <v/>
      </c>
      <c r="K2096" s="24"/>
      <c r="M2096" s="11" t="b">
        <f t="shared" si="289"/>
        <v>0</v>
      </c>
      <c r="N2096" s="9" t="str">
        <f t="shared" si="290"/>
        <v/>
      </c>
      <c r="O2096" s="9" t="str">
        <f t="shared" si="291"/>
        <v/>
      </c>
      <c r="P2096" s="9" t="str">
        <f t="shared" si="292"/>
        <v/>
      </c>
      <c r="R2096" s="9">
        <v>2088</v>
      </c>
      <c r="T2096" s="9" t="str">
        <f t="shared" si="293"/>
        <v/>
      </c>
      <c r="V2096" s="9" t="str">
        <f t="shared" si="294"/>
        <v/>
      </c>
      <c r="X2096" s="9" t="str">
        <f>IF(COUNTIF('Required Materials'!$BE$4:$CH$43, $B2096)&gt;0, $B2096, "")</f>
        <v/>
      </c>
      <c r="Y2096" s="9" t="str">
        <f t="shared" si="295"/>
        <v/>
      </c>
      <c r="Z2096" s="9" t="str">
        <f t="shared" si="296"/>
        <v/>
      </c>
    </row>
    <row r="2097" spans="1:26" x14ac:dyDescent="0.25">
      <c r="A2097" s="24"/>
      <c r="B2097" s="135"/>
      <c r="C2097" s="136"/>
      <c r="D2097" s="137"/>
      <c r="E2097" s="138"/>
      <c r="F2097" s="139"/>
      <c r="G2097" s="140"/>
      <c r="H2097" s="141"/>
      <c r="I2097" s="118"/>
      <c r="J2097" s="150" t="str">
        <f t="shared" si="288"/>
        <v/>
      </c>
      <c r="K2097" s="24"/>
      <c r="M2097" s="11" t="b">
        <f t="shared" si="289"/>
        <v>0</v>
      </c>
      <c r="N2097" s="9" t="str">
        <f t="shared" si="290"/>
        <v/>
      </c>
      <c r="O2097" s="9" t="str">
        <f t="shared" si="291"/>
        <v/>
      </c>
      <c r="P2097" s="9" t="str">
        <f t="shared" si="292"/>
        <v/>
      </c>
      <c r="R2097" s="9">
        <v>2089</v>
      </c>
      <c r="T2097" s="9" t="str">
        <f t="shared" si="293"/>
        <v/>
      </c>
      <c r="V2097" s="9" t="str">
        <f t="shared" si="294"/>
        <v/>
      </c>
      <c r="X2097" s="9" t="str">
        <f>IF(COUNTIF('Required Materials'!$BE$4:$CH$43, $B2097)&gt;0, $B2097, "")</f>
        <v/>
      </c>
      <c r="Y2097" s="9" t="str">
        <f t="shared" si="295"/>
        <v/>
      </c>
      <c r="Z2097" s="9" t="str">
        <f t="shared" si="296"/>
        <v/>
      </c>
    </row>
    <row r="2098" spans="1:26" x14ac:dyDescent="0.25">
      <c r="A2098" s="24"/>
      <c r="B2098" s="135"/>
      <c r="C2098" s="136"/>
      <c r="D2098" s="137"/>
      <c r="E2098" s="138"/>
      <c r="F2098" s="139"/>
      <c r="G2098" s="140"/>
      <c r="H2098" s="141"/>
      <c r="I2098" s="118"/>
      <c r="J2098" s="150" t="str">
        <f t="shared" si="288"/>
        <v/>
      </c>
      <c r="K2098" s="24"/>
      <c r="M2098" s="11" t="b">
        <f t="shared" si="289"/>
        <v>0</v>
      </c>
      <c r="N2098" s="9" t="str">
        <f t="shared" si="290"/>
        <v/>
      </c>
      <c r="O2098" s="9" t="str">
        <f t="shared" si="291"/>
        <v/>
      </c>
      <c r="P2098" s="9" t="str">
        <f t="shared" si="292"/>
        <v/>
      </c>
      <c r="R2098" s="9">
        <v>2090</v>
      </c>
      <c r="T2098" s="9" t="str">
        <f t="shared" si="293"/>
        <v/>
      </c>
      <c r="V2098" s="9" t="str">
        <f t="shared" si="294"/>
        <v/>
      </c>
      <c r="X2098" s="9" t="str">
        <f>IF(COUNTIF('Required Materials'!$BE$4:$CH$43, $B2098)&gt;0, $B2098, "")</f>
        <v/>
      </c>
      <c r="Y2098" s="9" t="str">
        <f t="shared" si="295"/>
        <v/>
      </c>
      <c r="Z2098" s="9" t="str">
        <f t="shared" si="296"/>
        <v/>
      </c>
    </row>
    <row r="2099" spans="1:26" x14ac:dyDescent="0.25">
      <c r="A2099" s="24"/>
      <c r="B2099" s="135"/>
      <c r="C2099" s="136"/>
      <c r="D2099" s="137"/>
      <c r="E2099" s="138"/>
      <c r="F2099" s="139"/>
      <c r="G2099" s="140"/>
      <c r="H2099" s="141"/>
      <c r="I2099" s="118"/>
      <c r="J2099" s="150" t="str">
        <f t="shared" si="288"/>
        <v/>
      </c>
      <c r="K2099" s="24"/>
      <c r="M2099" s="11" t="b">
        <f t="shared" si="289"/>
        <v>0</v>
      </c>
      <c r="N2099" s="9" t="str">
        <f t="shared" si="290"/>
        <v/>
      </c>
      <c r="O2099" s="9" t="str">
        <f t="shared" si="291"/>
        <v/>
      </c>
      <c r="P2099" s="9" t="str">
        <f t="shared" si="292"/>
        <v/>
      </c>
      <c r="R2099" s="9">
        <v>2091</v>
      </c>
      <c r="T2099" s="9" t="str">
        <f t="shared" si="293"/>
        <v/>
      </c>
      <c r="V2099" s="9" t="str">
        <f t="shared" si="294"/>
        <v/>
      </c>
      <c r="X2099" s="9" t="str">
        <f>IF(COUNTIF('Required Materials'!$BE$4:$CH$43, $B2099)&gt;0, $B2099, "")</f>
        <v/>
      </c>
      <c r="Y2099" s="9" t="str">
        <f t="shared" si="295"/>
        <v/>
      </c>
      <c r="Z2099" s="9" t="str">
        <f t="shared" si="296"/>
        <v/>
      </c>
    </row>
    <row r="2100" spans="1:26" x14ac:dyDescent="0.25">
      <c r="A2100" s="24"/>
      <c r="B2100" s="135"/>
      <c r="C2100" s="136"/>
      <c r="D2100" s="137"/>
      <c r="E2100" s="138"/>
      <c r="F2100" s="139"/>
      <c r="G2100" s="140"/>
      <c r="H2100" s="141"/>
      <c r="I2100" s="118"/>
      <c r="J2100" s="150" t="str">
        <f t="shared" si="288"/>
        <v/>
      </c>
      <c r="K2100" s="24"/>
      <c r="M2100" s="11" t="b">
        <f t="shared" si="289"/>
        <v>0</v>
      </c>
      <c r="N2100" s="9" t="str">
        <f t="shared" si="290"/>
        <v/>
      </c>
      <c r="O2100" s="9" t="str">
        <f t="shared" si="291"/>
        <v/>
      </c>
      <c r="P2100" s="9" t="str">
        <f t="shared" si="292"/>
        <v/>
      </c>
      <c r="R2100" s="9">
        <v>2092</v>
      </c>
      <c r="T2100" s="9" t="str">
        <f t="shared" si="293"/>
        <v/>
      </c>
      <c r="V2100" s="9" t="str">
        <f t="shared" si="294"/>
        <v/>
      </c>
      <c r="X2100" s="9" t="str">
        <f>IF(COUNTIF('Required Materials'!$BE$4:$CH$43, $B2100)&gt;0, $B2100, "")</f>
        <v/>
      </c>
      <c r="Y2100" s="9" t="str">
        <f t="shared" si="295"/>
        <v/>
      </c>
      <c r="Z2100" s="9" t="str">
        <f t="shared" si="296"/>
        <v/>
      </c>
    </row>
    <row r="2101" spans="1:26" x14ac:dyDescent="0.25">
      <c r="A2101" s="24"/>
      <c r="B2101" s="135"/>
      <c r="C2101" s="136"/>
      <c r="D2101" s="137"/>
      <c r="E2101" s="138"/>
      <c r="F2101" s="139"/>
      <c r="G2101" s="140"/>
      <c r="H2101" s="141"/>
      <c r="I2101" s="118"/>
      <c r="J2101" s="150" t="str">
        <f t="shared" si="288"/>
        <v/>
      </c>
      <c r="K2101" s="24"/>
      <c r="M2101" s="11" t="b">
        <f t="shared" si="289"/>
        <v>0</v>
      </c>
      <c r="N2101" s="9" t="str">
        <f t="shared" si="290"/>
        <v/>
      </c>
      <c r="O2101" s="9" t="str">
        <f t="shared" si="291"/>
        <v/>
      </c>
      <c r="P2101" s="9" t="str">
        <f t="shared" si="292"/>
        <v/>
      </c>
      <c r="R2101" s="9">
        <v>2093</v>
      </c>
      <c r="T2101" s="9" t="str">
        <f t="shared" si="293"/>
        <v/>
      </c>
      <c r="V2101" s="9" t="str">
        <f t="shared" si="294"/>
        <v/>
      </c>
      <c r="X2101" s="9" t="str">
        <f>IF(COUNTIF('Required Materials'!$BE$4:$CH$43, $B2101)&gt;0, $B2101, "")</f>
        <v/>
      </c>
      <c r="Y2101" s="9" t="str">
        <f t="shared" si="295"/>
        <v/>
      </c>
      <c r="Z2101" s="9" t="str">
        <f t="shared" si="296"/>
        <v/>
      </c>
    </row>
    <row r="2102" spans="1:26" x14ac:dyDescent="0.25">
      <c r="A2102" s="24"/>
      <c r="B2102" s="135"/>
      <c r="C2102" s="136"/>
      <c r="D2102" s="137"/>
      <c r="E2102" s="138"/>
      <c r="F2102" s="139"/>
      <c r="G2102" s="140"/>
      <c r="H2102" s="141"/>
      <c r="I2102" s="118"/>
      <c r="J2102" s="150" t="str">
        <f t="shared" si="288"/>
        <v/>
      </c>
      <c r="K2102" s="24"/>
      <c r="M2102" s="11" t="b">
        <f t="shared" si="289"/>
        <v>0</v>
      </c>
      <c r="N2102" s="9" t="str">
        <f t="shared" si="290"/>
        <v/>
      </c>
      <c r="O2102" s="9" t="str">
        <f t="shared" si="291"/>
        <v/>
      </c>
      <c r="P2102" s="9" t="str">
        <f t="shared" si="292"/>
        <v/>
      </c>
      <c r="R2102" s="9">
        <v>2094</v>
      </c>
      <c r="T2102" s="9" t="str">
        <f t="shared" si="293"/>
        <v/>
      </c>
      <c r="V2102" s="9" t="str">
        <f t="shared" si="294"/>
        <v/>
      </c>
      <c r="X2102" s="9" t="str">
        <f>IF(COUNTIF('Required Materials'!$BE$4:$CH$43, $B2102)&gt;0, $B2102, "")</f>
        <v/>
      </c>
      <c r="Y2102" s="9" t="str">
        <f t="shared" si="295"/>
        <v/>
      </c>
      <c r="Z2102" s="9" t="str">
        <f t="shared" si="296"/>
        <v/>
      </c>
    </row>
    <row r="2103" spans="1:26" x14ac:dyDescent="0.25">
      <c r="A2103" s="24"/>
      <c r="B2103" s="135"/>
      <c r="C2103" s="136"/>
      <c r="D2103" s="137"/>
      <c r="E2103" s="138"/>
      <c r="F2103" s="139"/>
      <c r="G2103" s="140"/>
      <c r="H2103" s="141"/>
      <c r="I2103" s="118"/>
      <c r="J2103" s="150" t="str">
        <f t="shared" si="288"/>
        <v/>
      </c>
      <c r="K2103" s="24"/>
      <c r="M2103" s="11" t="b">
        <f t="shared" si="289"/>
        <v>0</v>
      </c>
      <c r="N2103" s="9" t="str">
        <f t="shared" si="290"/>
        <v/>
      </c>
      <c r="O2103" s="9" t="str">
        <f t="shared" si="291"/>
        <v/>
      </c>
      <c r="P2103" s="9" t="str">
        <f t="shared" si="292"/>
        <v/>
      </c>
      <c r="R2103" s="9">
        <v>2095</v>
      </c>
      <c r="T2103" s="9" t="str">
        <f t="shared" si="293"/>
        <v/>
      </c>
      <c r="V2103" s="9" t="str">
        <f t="shared" si="294"/>
        <v/>
      </c>
      <c r="X2103" s="9" t="str">
        <f>IF(COUNTIF('Required Materials'!$BE$4:$CH$43, $B2103)&gt;0, $B2103, "")</f>
        <v/>
      </c>
      <c r="Y2103" s="9" t="str">
        <f t="shared" si="295"/>
        <v/>
      </c>
      <c r="Z2103" s="9" t="str">
        <f t="shared" si="296"/>
        <v/>
      </c>
    </row>
    <row r="2104" spans="1:26" x14ac:dyDescent="0.25">
      <c r="A2104" s="24"/>
      <c r="B2104" s="135"/>
      <c r="C2104" s="136"/>
      <c r="D2104" s="137"/>
      <c r="E2104" s="138"/>
      <c r="F2104" s="139"/>
      <c r="G2104" s="140"/>
      <c r="H2104" s="141"/>
      <c r="I2104" s="118"/>
      <c r="J2104" s="150" t="str">
        <f t="shared" si="288"/>
        <v/>
      </c>
      <c r="K2104" s="24"/>
      <c r="M2104" s="11" t="b">
        <f t="shared" si="289"/>
        <v>0</v>
      </c>
      <c r="N2104" s="9" t="str">
        <f t="shared" si="290"/>
        <v/>
      </c>
      <c r="O2104" s="9" t="str">
        <f t="shared" si="291"/>
        <v/>
      </c>
      <c r="P2104" s="9" t="str">
        <f t="shared" si="292"/>
        <v/>
      </c>
      <c r="R2104" s="9">
        <v>2096</v>
      </c>
      <c r="T2104" s="9" t="str">
        <f t="shared" si="293"/>
        <v/>
      </c>
      <c r="V2104" s="9" t="str">
        <f t="shared" si="294"/>
        <v/>
      </c>
      <c r="X2104" s="9" t="str">
        <f>IF(COUNTIF('Required Materials'!$BE$4:$CH$43, $B2104)&gt;0, $B2104, "")</f>
        <v/>
      </c>
      <c r="Y2104" s="9" t="str">
        <f t="shared" si="295"/>
        <v/>
      </c>
      <c r="Z2104" s="9" t="str">
        <f t="shared" si="296"/>
        <v/>
      </c>
    </row>
    <row r="2105" spans="1:26" x14ac:dyDescent="0.25">
      <c r="A2105" s="24"/>
      <c r="B2105" s="135"/>
      <c r="C2105" s="136"/>
      <c r="D2105" s="137"/>
      <c r="E2105" s="138"/>
      <c r="F2105" s="139"/>
      <c r="G2105" s="140"/>
      <c r="H2105" s="141"/>
      <c r="I2105" s="118"/>
      <c r="J2105" s="150" t="str">
        <f t="shared" si="288"/>
        <v/>
      </c>
      <c r="K2105" s="24"/>
      <c r="M2105" s="11" t="b">
        <f t="shared" si="289"/>
        <v>0</v>
      </c>
      <c r="N2105" s="9" t="str">
        <f t="shared" si="290"/>
        <v/>
      </c>
      <c r="O2105" s="9" t="str">
        <f t="shared" si="291"/>
        <v/>
      </c>
      <c r="P2105" s="9" t="str">
        <f t="shared" si="292"/>
        <v/>
      </c>
      <c r="R2105" s="9">
        <v>2097</v>
      </c>
      <c r="T2105" s="9" t="str">
        <f t="shared" si="293"/>
        <v/>
      </c>
      <c r="V2105" s="9" t="str">
        <f t="shared" si="294"/>
        <v/>
      </c>
      <c r="X2105" s="9" t="str">
        <f>IF(COUNTIF('Required Materials'!$BE$4:$CH$43, $B2105)&gt;0, $B2105, "")</f>
        <v/>
      </c>
      <c r="Y2105" s="9" t="str">
        <f t="shared" si="295"/>
        <v/>
      </c>
      <c r="Z2105" s="9" t="str">
        <f t="shared" si="296"/>
        <v/>
      </c>
    </row>
    <row r="2106" spans="1:26" x14ac:dyDescent="0.25">
      <c r="A2106" s="24"/>
      <c r="B2106" s="135"/>
      <c r="C2106" s="136"/>
      <c r="D2106" s="137"/>
      <c r="E2106" s="138"/>
      <c r="F2106" s="139"/>
      <c r="G2106" s="140"/>
      <c r="H2106" s="141"/>
      <c r="I2106" s="118"/>
      <c r="J2106" s="150" t="str">
        <f t="shared" si="288"/>
        <v/>
      </c>
      <c r="K2106" s="24"/>
      <c r="M2106" s="11" t="b">
        <f t="shared" si="289"/>
        <v>0</v>
      </c>
      <c r="N2106" s="9" t="str">
        <f t="shared" si="290"/>
        <v/>
      </c>
      <c r="O2106" s="9" t="str">
        <f t="shared" si="291"/>
        <v/>
      </c>
      <c r="P2106" s="9" t="str">
        <f t="shared" si="292"/>
        <v/>
      </c>
      <c r="R2106" s="9">
        <v>2098</v>
      </c>
      <c r="T2106" s="9" t="str">
        <f t="shared" si="293"/>
        <v/>
      </c>
      <c r="V2106" s="9" t="str">
        <f t="shared" si="294"/>
        <v/>
      </c>
      <c r="X2106" s="9" t="str">
        <f>IF(COUNTIF('Required Materials'!$BE$4:$CH$43, $B2106)&gt;0, $B2106, "")</f>
        <v/>
      </c>
      <c r="Y2106" s="9" t="str">
        <f t="shared" si="295"/>
        <v/>
      </c>
      <c r="Z2106" s="9" t="str">
        <f t="shared" si="296"/>
        <v/>
      </c>
    </row>
    <row r="2107" spans="1:26" x14ac:dyDescent="0.25">
      <c r="A2107" s="24"/>
      <c r="B2107" s="135"/>
      <c r="C2107" s="136"/>
      <c r="D2107" s="137"/>
      <c r="E2107" s="138"/>
      <c r="F2107" s="139"/>
      <c r="G2107" s="140"/>
      <c r="H2107" s="141"/>
      <c r="I2107" s="118"/>
      <c r="J2107" s="150" t="str">
        <f t="shared" si="288"/>
        <v/>
      </c>
      <c r="K2107" s="24"/>
      <c r="M2107" s="11" t="b">
        <f t="shared" si="289"/>
        <v>0</v>
      </c>
      <c r="N2107" s="9" t="str">
        <f t="shared" si="290"/>
        <v/>
      </c>
      <c r="O2107" s="9" t="str">
        <f t="shared" si="291"/>
        <v/>
      </c>
      <c r="P2107" s="9" t="str">
        <f t="shared" si="292"/>
        <v/>
      </c>
      <c r="R2107" s="9">
        <v>2099</v>
      </c>
      <c r="T2107" s="9" t="str">
        <f t="shared" si="293"/>
        <v/>
      </c>
      <c r="V2107" s="9" t="str">
        <f t="shared" si="294"/>
        <v/>
      </c>
      <c r="X2107" s="9" t="str">
        <f>IF(COUNTIF('Required Materials'!$BE$4:$CH$43, $B2107)&gt;0, $B2107, "")</f>
        <v/>
      </c>
      <c r="Y2107" s="9" t="str">
        <f t="shared" si="295"/>
        <v/>
      </c>
      <c r="Z2107" s="9" t="str">
        <f t="shared" si="296"/>
        <v/>
      </c>
    </row>
    <row r="2108" spans="1:26" x14ac:dyDescent="0.25">
      <c r="A2108" s="24"/>
      <c r="B2108" s="135"/>
      <c r="C2108" s="136"/>
      <c r="D2108" s="137"/>
      <c r="E2108" s="138"/>
      <c r="F2108" s="139"/>
      <c r="G2108" s="140"/>
      <c r="H2108" s="141"/>
      <c r="I2108" s="118"/>
      <c r="J2108" s="150" t="str">
        <f t="shared" si="288"/>
        <v/>
      </c>
      <c r="K2108" s="24"/>
      <c r="M2108" s="11" t="b">
        <f t="shared" si="289"/>
        <v>0</v>
      </c>
      <c r="N2108" s="9" t="str">
        <f t="shared" si="290"/>
        <v/>
      </c>
      <c r="O2108" s="9" t="str">
        <f t="shared" si="291"/>
        <v/>
      </c>
      <c r="P2108" s="9" t="str">
        <f t="shared" si="292"/>
        <v/>
      </c>
      <c r="R2108" s="9">
        <v>2100</v>
      </c>
      <c r="T2108" s="9" t="str">
        <f t="shared" si="293"/>
        <v/>
      </c>
      <c r="V2108" s="9" t="str">
        <f t="shared" si="294"/>
        <v/>
      </c>
      <c r="X2108" s="9" t="str">
        <f>IF(COUNTIF('Required Materials'!$BE$4:$CH$43, $B2108)&gt;0, $B2108, "")</f>
        <v/>
      </c>
      <c r="Y2108" s="9" t="str">
        <f t="shared" si="295"/>
        <v/>
      </c>
      <c r="Z2108" s="9" t="str">
        <f t="shared" si="296"/>
        <v/>
      </c>
    </row>
    <row r="2109" spans="1:26" x14ac:dyDescent="0.25">
      <c r="A2109" s="24"/>
      <c r="B2109" s="135"/>
      <c r="C2109" s="136"/>
      <c r="D2109" s="137"/>
      <c r="E2109" s="138"/>
      <c r="F2109" s="139"/>
      <c r="G2109" s="140"/>
      <c r="H2109" s="141"/>
      <c r="I2109" s="118"/>
      <c r="J2109" s="150" t="str">
        <f t="shared" si="288"/>
        <v/>
      </c>
      <c r="K2109" s="24"/>
      <c r="M2109" s="11" t="b">
        <f t="shared" si="289"/>
        <v>0</v>
      </c>
      <c r="N2109" s="9" t="str">
        <f t="shared" si="290"/>
        <v/>
      </c>
      <c r="O2109" s="9" t="str">
        <f t="shared" si="291"/>
        <v/>
      </c>
      <c r="P2109" s="9" t="str">
        <f t="shared" si="292"/>
        <v/>
      </c>
      <c r="R2109" s="9">
        <v>2101</v>
      </c>
      <c r="T2109" s="9" t="str">
        <f t="shared" si="293"/>
        <v/>
      </c>
      <c r="V2109" s="9" t="str">
        <f t="shared" si="294"/>
        <v/>
      </c>
      <c r="X2109" s="9" t="str">
        <f>IF(COUNTIF('Required Materials'!$BE$4:$CH$43, $B2109)&gt;0, $B2109, "")</f>
        <v/>
      </c>
      <c r="Y2109" s="9" t="str">
        <f t="shared" si="295"/>
        <v/>
      </c>
      <c r="Z2109" s="9" t="str">
        <f t="shared" si="296"/>
        <v/>
      </c>
    </row>
    <row r="2110" spans="1:26" x14ac:dyDescent="0.25">
      <c r="A2110" s="24"/>
      <c r="B2110" s="135"/>
      <c r="C2110" s="136"/>
      <c r="D2110" s="137"/>
      <c r="E2110" s="138"/>
      <c r="F2110" s="139"/>
      <c r="G2110" s="140"/>
      <c r="H2110" s="141"/>
      <c r="I2110" s="118"/>
      <c r="J2110" s="150" t="str">
        <f t="shared" si="288"/>
        <v/>
      </c>
      <c r="K2110" s="24"/>
      <c r="M2110" s="11" t="b">
        <f t="shared" si="289"/>
        <v>0</v>
      </c>
      <c r="N2110" s="9" t="str">
        <f t="shared" si="290"/>
        <v/>
      </c>
      <c r="O2110" s="9" t="str">
        <f t="shared" si="291"/>
        <v/>
      </c>
      <c r="P2110" s="9" t="str">
        <f t="shared" si="292"/>
        <v/>
      </c>
      <c r="R2110" s="9">
        <v>2102</v>
      </c>
      <c r="T2110" s="9" t="str">
        <f t="shared" si="293"/>
        <v/>
      </c>
      <c r="V2110" s="9" t="str">
        <f t="shared" si="294"/>
        <v/>
      </c>
      <c r="X2110" s="9" t="str">
        <f>IF(COUNTIF('Required Materials'!$BE$4:$CH$43, $B2110)&gt;0, $B2110, "")</f>
        <v/>
      </c>
      <c r="Y2110" s="9" t="str">
        <f t="shared" si="295"/>
        <v/>
      </c>
      <c r="Z2110" s="9" t="str">
        <f t="shared" si="296"/>
        <v/>
      </c>
    </row>
    <row r="2111" spans="1:26" x14ac:dyDescent="0.25">
      <c r="A2111" s="24"/>
      <c r="B2111" s="135"/>
      <c r="C2111" s="136"/>
      <c r="D2111" s="137"/>
      <c r="E2111" s="138"/>
      <c r="F2111" s="139"/>
      <c r="G2111" s="140"/>
      <c r="H2111" s="141"/>
      <c r="I2111" s="118"/>
      <c r="J2111" s="150" t="str">
        <f t="shared" si="288"/>
        <v/>
      </c>
      <c r="K2111" s="24"/>
      <c r="M2111" s="11" t="b">
        <f t="shared" si="289"/>
        <v>0</v>
      </c>
      <c r="N2111" s="9" t="str">
        <f t="shared" si="290"/>
        <v/>
      </c>
      <c r="O2111" s="9" t="str">
        <f t="shared" si="291"/>
        <v/>
      </c>
      <c r="P2111" s="9" t="str">
        <f t="shared" si="292"/>
        <v/>
      </c>
      <c r="R2111" s="9">
        <v>2103</v>
      </c>
      <c r="T2111" s="9" t="str">
        <f t="shared" si="293"/>
        <v/>
      </c>
      <c r="V2111" s="9" t="str">
        <f t="shared" si="294"/>
        <v/>
      </c>
      <c r="X2111" s="9" t="str">
        <f>IF(COUNTIF('Required Materials'!$BE$4:$CH$43, $B2111)&gt;0, $B2111, "")</f>
        <v/>
      </c>
      <c r="Y2111" s="9" t="str">
        <f t="shared" si="295"/>
        <v/>
      </c>
      <c r="Z2111" s="9" t="str">
        <f t="shared" si="296"/>
        <v/>
      </c>
    </row>
    <row r="2112" spans="1:26" x14ac:dyDescent="0.25">
      <c r="A2112" s="24"/>
      <c r="B2112" s="135"/>
      <c r="C2112" s="136"/>
      <c r="D2112" s="137"/>
      <c r="E2112" s="138"/>
      <c r="F2112" s="139"/>
      <c r="G2112" s="140"/>
      <c r="H2112" s="141"/>
      <c r="I2112" s="118"/>
      <c r="J2112" s="150" t="str">
        <f t="shared" si="288"/>
        <v/>
      </c>
      <c r="K2112" s="24"/>
      <c r="M2112" s="11" t="b">
        <f t="shared" si="289"/>
        <v>0</v>
      </c>
      <c r="N2112" s="9" t="str">
        <f t="shared" si="290"/>
        <v/>
      </c>
      <c r="O2112" s="9" t="str">
        <f t="shared" si="291"/>
        <v/>
      </c>
      <c r="P2112" s="9" t="str">
        <f t="shared" si="292"/>
        <v/>
      </c>
      <c r="R2112" s="9">
        <v>2104</v>
      </c>
      <c r="T2112" s="9" t="str">
        <f t="shared" si="293"/>
        <v/>
      </c>
      <c r="V2112" s="9" t="str">
        <f t="shared" si="294"/>
        <v/>
      </c>
      <c r="X2112" s="9" t="str">
        <f>IF(COUNTIF('Required Materials'!$BE$4:$CH$43, $B2112)&gt;0, $B2112, "")</f>
        <v/>
      </c>
      <c r="Y2112" s="9" t="str">
        <f t="shared" si="295"/>
        <v/>
      </c>
      <c r="Z2112" s="9" t="str">
        <f t="shared" si="296"/>
        <v/>
      </c>
    </row>
    <row r="2113" spans="1:26" x14ac:dyDescent="0.25">
      <c r="A2113" s="24"/>
      <c r="B2113" s="135"/>
      <c r="C2113" s="136"/>
      <c r="D2113" s="137"/>
      <c r="E2113" s="138"/>
      <c r="F2113" s="139"/>
      <c r="G2113" s="140"/>
      <c r="H2113" s="141"/>
      <c r="I2113" s="118"/>
      <c r="J2113" s="150" t="str">
        <f t="shared" si="288"/>
        <v/>
      </c>
      <c r="K2113" s="24"/>
      <c r="M2113" s="11" t="b">
        <f t="shared" si="289"/>
        <v>0</v>
      </c>
      <c r="N2113" s="9" t="str">
        <f t="shared" si="290"/>
        <v/>
      </c>
      <c r="O2113" s="9" t="str">
        <f t="shared" si="291"/>
        <v/>
      </c>
      <c r="P2113" s="9" t="str">
        <f t="shared" si="292"/>
        <v/>
      </c>
      <c r="R2113" s="9">
        <v>2105</v>
      </c>
      <c r="T2113" s="9" t="str">
        <f t="shared" si="293"/>
        <v/>
      </c>
      <c r="V2113" s="9" t="str">
        <f t="shared" si="294"/>
        <v/>
      </c>
      <c r="X2113" s="9" t="str">
        <f>IF(COUNTIF('Required Materials'!$BE$4:$CH$43, $B2113)&gt;0, $B2113, "")</f>
        <v/>
      </c>
      <c r="Y2113" s="9" t="str">
        <f t="shared" si="295"/>
        <v/>
      </c>
      <c r="Z2113" s="9" t="str">
        <f t="shared" si="296"/>
        <v/>
      </c>
    </row>
    <row r="2114" spans="1:26" x14ac:dyDescent="0.25">
      <c r="A2114" s="24"/>
      <c r="B2114" s="135"/>
      <c r="C2114" s="136"/>
      <c r="D2114" s="137"/>
      <c r="E2114" s="138"/>
      <c r="F2114" s="139"/>
      <c r="G2114" s="140"/>
      <c r="H2114" s="141"/>
      <c r="I2114" s="118"/>
      <c r="J2114" s="150" t="str">
        <f t="shared" si="288"/>
        <v/>
      </c>
      <c r="K2114" s="24"/>
      <c r="M2114" s="11" t="b">
        <f t="shared" si="289"/>
        <v>0</v>
      </c>
      <c r="N2114" s="9" t="str">
        <f t="shared" si="290"/>
        <v/>
      </c>
      <c r="O2114" s="9" t="str">
        <f t="shared" si="291"/>
        <v/>
      </c>
      <c r="P2114" s="9" t="str">
        <f t="shared" si="292"/>
        <v/>
      </c>
      <c r="R2114" s="9">
        <v>2106</v>
      </c>
      <c r="T2114" s="9" t="str">
        <f t="shared" si="293"/>
        <v/>
      </c>
      <c r="V2114" s="9" t="str">
        <f t="shared" si="294"/>
        <v/>
      </c>
      <c r="X2114" s="9" t="str">
        <f>IF(COUNTIF('Required Materials'!$BE$4:$CH$43, $B2114)&gt;0, $B2114, "")</f>
        <v/>
      </c>
      <c r="Y2114" s="9" t="str">
        <f t="shared" si="295"/>
        <v/>
      </c>
      <c r="Z2114" s="9" t="str">
        <f t="shared" si="296"/>
        <v/>
      </c>
    </row>
    <row r="2115" spans="1:26" x14ac:dyDescent="0.25">
      <c r="A2115" s="24"/>
      <c r="B2115" s="135"/>
      <c r="C2115" s="136"/>
      <c r="D2115" s="137"/>
      <c r="E2115" s="138"/>
      <c r="F2115" s="139"/>
      <c r="G2115" s="140"/>
      <c r="H2115" s="141"/>
      <c r="I2115" s="118"/>
      <c r="J2115" s="150" t="str">
        <f t="shared" si="288"/>
        <v/>
      </c>
      <c r="K2115" s="24"/>
      <c r="M2115" s="11" t="b">
        <f t="shared" si="289"/>
        <v>0</v>
      </c>
      <c r="N2115" s="9" t="str">
        <f t="shared" si="290"/>
        <v/>
      </c>
      <c r="O2115" s="9" t="str">
        <f t="shared" si="291"/>
        <v/>
      </c>
      <c r="P2115" s="9" t="str">
        <f t="shared" si="292"/>
        <v/>
      </c>
      <c r="R2115" s="9">
        <v>2107</v>
      </c>
      <c r="T2115" s="9" t="str">
        <f t="shared" si="293"/>
        <v/>
      </c>
      <c r="V2115" s="9" t="str">
        <f t="shared" si="294"/>
        <v/>
      </c>
      <c r="X2115" s="9" t="str">
        <f>IF(COUNTIF('Required Materials'!$BE$4:$CH$43, $B2115)&gt;0, $B2115, "")</f>
        <v/>
      </c>
      <c r="Y2115" s="9" t="str">
        <f t="shared" si="295"/>
        <v/>
      </c>
      <c r="Z2115" s="9" t="str">
        <f t="shared" si="296"/>
        <v/>
      </c>
    </row>
    <row r="2116" spans="1:26" x14ac:dyDescent="0.25">
      <c r="A2116" s="24"/>
      <c r="B2116" s="135"/>
      <c r="C2116" s="136"/>
      <c r="D2116" s="137"/>
      <c r="E2116" s="138"/>
      <c r="F2116" s="139"/>
      <c r="G2116" s="140"/>
      <c r="H2116" s="141"/>
      <c r="I2116" s="118"/>
      <c r="J2116" s="150" t="str">
        <f t="shared" si="288"/>
        <v/>
      </c>
      <c r="K2116" s="24"/>
      <c r="M2116" s="11" t="b">
        <f t="shared" si="289"/>
        <v>0</v>
      </c>
      <c r="N2116" s="9" t="str">
        <f t="shared" si="290"/>
        <v/>
      </c>
      <c r="O2116" s="9" t="str">
        <f t="shared" si="291"/>
        <v/>
      </c>
      <c r="P2116" s="9" t="str">
        <f t="shared" si="292"/>
        <v/>
      </c>
      <c r="R2116" s="9">
        <v>2108</v>
      </c>
      <c r="T2116" s="9" t="str">
        <f t="shared" si="293"/>
        <v/>
      </c>
      <c r="V2116" s="9" t="str">
        <f t="shared" si="294"/>
        <v/>
      </c>
      <c r="X2116" s="9" t="str">
        <f>IF(COUNTIF('Required Materials'!$BE$4:$CH$43, $B2116)&gt;0, $B2116, "")</f>
        <v/>
      </c>
      <c r="Y2116" s="9" t="str">
        <f t="shared" si="295"/>
        <v/>
      </c>
      <c r="Z2116" s="9" t="str">
        <f t="shared" si="296"/>
        <v/>
      </c>
    </row>
    <row r="2117" spans="1:26" x14ac:dyDescent="0.25">
      <c r="A2117" s="24"/>
      <c r="B2117" s="135"/>
      <c r="C2117" s="136"/>
      <c r="D2117" s="137"/>
      <c r="E2117" s="138"/>
      <c r="F2117" s="139"/>
      <c r="G2117" s="140"/>
      <c r="H2117" s="141"/>
      <c r="I2117" s="118"/>
      <c r="J2117" s="150" t="str">
        <f t="shared" si="288"/>
        <v/>
      </c>
      <c r="K2117" s="24"/>
      <c r="M2117" s="11" t="b">
        <f t="shared" si="289"/>
        <v>0</v>
      </c>
      <c r="N2117" s="9" t="str">
        <f t="shared" si="290"/>
        <v/>
      </c>
      <c r="O2117" s="9" t="str">
        <f t="shared" si="291"/>
        <v/>
      </c>
      <c r="P2117" s="9" t="str">
        <f t="shared" si="292"/>
        <v/>
      </c>
      <c r="R2117" s="9">
        <v>2109</v>
      </c>
      <c r="T2117" s="9" t="str">
        <f t="shared" si="293"/>
        <v/>
      </c>
      <c r="V2117" s="9" t="str">
        <f t="shared" si="294"/>
        <v/>
      </c>
      <c r="X2117" s="9" t="str">
        <f>IF(COUNTIF('Required Materials'!$BE$4:$CH$43, $B2117)&gt;0, $B2117, "")</f>
        <v/>
      </c>
      <c r="Y2117" s="9" t="str">
        <f t="shared" si="295"/>
        <v/>
      </c>
      <c r="Z2117" s="9" t="str">
        <f t="shared" si="296"/>
        <v/>
      </c>
    </row>
    <row r="2118" spans="1:26" x14ac:dyDescent="0.25">
      <c r="A2118" s="24"/>
      <c r="B2118" s="135"/>
      <c r="C2118" s="136"/>
      <c r="D2118" s="137"/>
      <c r="E2118" s="138"/>
      <c r="F2118" s="139"/>
      <c r="G2118" s="140"/>
      <c r="H2118" s="141"/>
      <c r="I2118" s="118"/>
      <c r="J2118" s="150" t="str">
        <f t="shared" si="288"/>
        <v/>
      </c>
      <c r="K2118" s="24"/>
      <c r="M2118" s="11" t="b">
        <f t="shared" si="289"/>
        <v>0</v>
      </c>
      <c r="N2118" s="9" t="str">
        <f t="shared" si="290"/>
        <v/>
      </c>
      <c r="O2118" s="9" t="str">
        <f t="shared" si="291"/>
        <v/>
      </c>
      <c r="P2118" s="9" t="str">
        <f t="shared" si="292"/>
        <v/>
      </c>
      <c r="R2118" s="9">
        <v>2110</v>
      </c>
      <c r="T2118" s="9" t="str">
        <f t="shared" si="293"/>
        <v/>
      </c>
      <c r="V2118" s="9" t="str">
        <f t="shared" si="294"/>
        <v/>
      </c>
      <c r="X2118" s="9" t="str">
        <f>IF(COUNTIF('Required Materials'!$BE$4:$CH$43, $B2118)&gt;0, $B2118, "")</f>
        <v/>
      </c>
      <c r="Y2118" s="9" t="str">
        <f t="shared" si="295"/>
        <v/>
      </c>
      <c r="Z2118" s="9" t="str">
        <f t="shared" si="296"/>
        <v/>
      </c>
    </row>
    <row r="2119" spans="1:26" x14ac:dyDescent="0.25">
      <c r="A2119" s="24"/>
      <c r="B2119" s="135"/>
      <c r="C2119" s="136"/>
      <c r="D2119" s="137"/>
      <c r="E2119" s="138"/>
      <c r="F2119" s="139"/>
      <c r="G2119" s="140"/>
      <c r="H2119" s="141"/>
      <c r="I2119" s="118"/>
      <c r="J2119" s="150" t="str">
        <f t="shared" si="288"/>
        <v/>
      </c>
      <c r="K2119" s="24"/>
      <c r="M2119" s="11" t="b">
        <f t="shared" si="289"/>
        <v>0</v>
      </c>
      <c r="N2119" s="9" t="str">
        <f t="shared" si="290"/>
        <v/>
      </c>
      <c r="O2119" s="9" t="str">
        <f t="shared" si="291"/>
        <v/>
      </c>
      <c r="P2119" s="9" t="str">
        <f t="shared" si="292"/>
        <v/>
      </c>
      <c r="R2119" s="9">
        <v>2111</v>
      </c>
      <c r="T2119" s="9" t="str">
        <f t="shared" si="293"/>
        <v/>
      </c>
      <c r="V2119" s="9" t="str">
        <f t="shared" si="294"/>
        <v/>
      </c>
      <c r="X2119" s="9" t="str">
        <f>IF(COUNTIF('Required Materials'!$BE$4:$CH$43, $B2119)&gt;0, $B2119, "")</f>
        <v/>
      </c>
      <c r="Y2119" s="9" t="str">
        <f t="shared" si="295"/>
        <v/>
      </c>
      <c r="Z2119" s="9" t="str">
        <f t="shared" si="296"/>
        <v/>
      </c>
    </row>
    <row r="2120" spans="1:26" x14ac:dyDescent="0.25">
      <c r="A2120" s="24"/>
      <c r="B2120" s="135"/>
      <c r="C2120" s="136"/>
      <c r="D2120" s="137"/>
      <c r="E2120" s="138"/>
      <c r="F2120" s="139"/>
      <c r="G2120" s="140"/>
      <c r="H2120" s="141"/>
      <c r="I2120" s="118"/>
      <c r="J2120" s="150" t="str">
        <f t="shared" si="288"/>
        <v/>
      </c>
      <c r="K2120" s="24"/>
      <c r="M2120" s="11" t="b">
        <f t="shared" si="289"/>
        <v>0</v>
      </c>
      <c r="N2120" s="9" t="str">
        <f t="shared" si="290"/>
        <v/>
      </c>
      <c r="O2120" s="9" t="str">
        <f t="shared" si="291"/>
        <v/>
      </c>
      <c r="P2120" s="9" t="str">
        <f t="shared" si="292"/>
        <v/>
      </c>
      <c r="R2120" s="9">
        <v>2112</v>
      </c>
      <c r="T2120" s="9" t="str">
        <f t="shared" si="293"/>
        <v/>
      </c>
      <c r="V2120" s="9" t="str">
        <f t="shared" si="294"/>
        <v/>
      </c>
      <c r="X2120" s="9" t="str">
        <f>IF(COUNTIF('Required Materials'!$BE$4:$CH$43, $B2120)&gt;0, $B2120, "")</f>
        <v/>
      </c>
      <c r="Y2120" s="9" t="str">
        <f t="shared" si="295"/>
        <v/>
      </c>
      <c r="Z2120" s="9" t="str">
        <f t="shared" si="296"/>
        <v/>
      </c>
    </row>
    <row r="2121" spans="1:26" x14ac:dyDescent="0.25">
      <c r="A2121" s="24"/>
      <c r="B2121" s="135"/>
      <c r="C2121" s="136"/>
      <c r="D2121" s="137"/>
      <c r="E2121" s="138"/>
      <c r="F2121" s="139"/>
      <c r="G2121" s="140"/>
      <c r="H2121" s="141"/>
      <c r="I2121" s="118"/>
      <c r="J2121" s="150" t="str">
        <f t="shared" ref="J2121:J2184" si="297">IF(COUNTIF($B$9:$B$2508, B2121)&gt;1, $M$2, IF(M2121=TRUE, $M$3, ""))</f>
        <v/>
      </c>
      <c r="K2121" s="24"/>
      <c r="M2121" s="11" t="b">
        <f t="shared" si="289"/>
        <v>0</v>
      </c>
      <c r="N2121" s="9" t="str">
        <f t="shared" si="290"/>
        <v/>
      </c>
      <c r="O2121" s="9" t="str">
        <f t="shared" si="291"/>
        <v/>
      </c>
      <c r="P2121" s="9" t="str">
        <f t="shared" si="292"/>
        <v/>
      </c>
      <c r="R2121" s="9">
        <v>2113</v>
      </c>
      <c r="T2121" s="9" t="str">
        <f t="shared" si="293"/>
        <v/>
      </c>
      <c r="V2121" s="9" t="str">
        <f t="shared" si="294"/>
        <v/>
      </c>
      <c r="X2121" s="9" t="str">
        <f>IF(COUNTIF('Required Materials'!$BE$4:$CH$43, $B2121)&gt;0, $B2121, "")</f>
        <v/>
      </c>
      <c r="Y2121" s="9" t="str">
        <f t="shared" si="295"/>
        <v/>
      </c>
      <c r="Z2121" s="9" t="str">
        <f t="shared" si="296"/>
        <v/>
      </c>
    </row>
    <row r="2122" spans="1:26" x14ac:dyDescent="0.25">
      <c r="A2122" s="24"/>
      <c r="B2122" s="135"/>
      <c r="C2122" s="136"/>
      <c r="D2122" s="137"/>
      <c r="E2122" s="138"/>
      <c r="F2122" s="139"/>
      <c r="G2122" s="140"/>
      <c r="H2122" s="141"/>
      <c r="I2122" s="118"/>
      <c r="J2122" s="150" t="str">
        <f t="shared" si="297"/>
        <v/>
      </c>
      <c r="K2122" s="24"/>
      <c r="M2122" s="11" t="b">
        <f t="shared" ref="M2122:M2185" si="298">IF(AND(COUNTIF(C2122:H2122, "")&lt;6, B2122=""), TRUE, FALSE)</f>
        <v>0</v>
      </c>
      <c r="N2122" s="9" t="str">
        <f t="shared" ref="N2122:N2185" si="299">IF(B2122="", "", COUNTIF($O$9:$O$2508, "&lt;"&amp;O2122))</f>
        <v/>
      </c>
      <c r="O2122" s="9" t="str">
        <f t="shared" ref="O2122:O2185" si="300">IF(B2122="", "", IF(ISNUMBER(B2122)=TRUE, CONCATENATE("A", B2122), B2122))</f>
        <v/>
      </c>
      <c r="P2122" s="9" t="str">
        <f t="shared" ref="P2122:P2185" si="301">IF(N2122="", "", RANK(N2122, $N$9:$N$2508, 1))</f>
        <v/>
      </c>
      <c r="R2122" s="9">
        <v>2114</v>
      </c>
      <c r="T2122" s="9" t="str">
        <f t="shared" ref="T2122:T2185" si="302">IF(P2122="", "", IFERROR(INDEX($B$9:$B$2508, MATCH(R2122, $P$9:$P$2508, 0)), ""))</f>
        <v/>
      </c>
      <c r="V2122" s="9" t="str">
        <f t="shared" ref="V2122:V2185" si="303">IF(B2122="", "", IF(D2122=$M$5, "A", "P"))</f>
        <v/>
      </c>
      <c r="X2122" s="9" t="str">
        <f>IF(COUNTIF('Required Materials'!$BE$4:$CH$43, $B2122)&gt;0, $B2122, "")</f>
        <v/>
      </c>
      <c r="Y2122" s="9" t="str">
        <f t="shared" ref="Y2122:Y2185" si="304">IF(X2122="", "", IFERROR(INDEX($R$9:$R$2508, MATCH(X2122, $T$9:$T$2508, 0)), ""))</f>
        <v/>
      </c>
      <c r="Z2122" s="9" t="str">
        <f t="shared" ref="Z2122:Z2185" si="305">IF(Y2122="", "", RANK($Y2122, $Y$9:$Y$2508, 1))</f>
        <v/>
      </c>
    </row>
    <row r="2123" spans="1:26" x14ac:dyDescent="0.25">
      <c r="A2123" s="24"/>
      <c r="B2123" s="135"/>
      <c r="C2123" s="136"/>
      <c r="D2123" s="137"/>
      <c r="E2123" s="138"/>
      <c r="F2123" s="139"/>
      <c r="G2123" s="140"/>
      <c r="H2123" s="141"/>
      <c r="I2123" s="118"/>
      <c r="J2123" s="150" t="str">
        <f t="shared" si="297"/>
        <v/>
      </c>
      <c r="K2123" s="24"/>
      <c r="M2123" s="11" t="b">
        <f t="shared" si="298"/>
        <v>0</v>
      </c>
      <c r="N2123" s="9" t="str">
        <f t="shared" si="299"/>
        <v/>
      </c>
      <c r="O2123" s="9" t="str">
        <f t="shared" si="300"/>
        <v/>
      </c>
      <c r="P2123" s="9" t="str">
        <f t="shared" si="301"/>
        <v/>
      </c>
      <c r="R2123" s="9">
        <v>2115</v>
      </c>
      <c r="T2123" s="9" t="str">
        <f t="shared" si="302"/>
        <v/>
      </c>
      <c r="V2123" s="9" t="str">
        <f t="shared" si="303"/>
        <v/>
      </c>
      <c r="X2123" s="9" t="str">
        <f>IF(COUNTIF('Required Materials'!$BE$4:$CH$43, $B2123)&gt;0, $B2123, "")</f>
        <v/>
      </c>
      <c r="Y2123" s="9" t="str">
        <f t="shared" si="304"/>
        <v/>
      </c>
      <c r="Z2123" s="9" t="str">
        <f t="shared" si="305"/>
        <v/>
      </c>
    </row>
    <row r="2124" spans="1:26" x14ac:dyDescent="0.25">
      <c r="A2124" s="24"/>
      <c r="B2124" s="135"/>
      <c r="C2124" s="136"/>
      <c r="D2124" s="137"/>
      <c r="E2124" s="138"/>
      <c r="F2124" s="139"/>
      <c r="G2124" s="140"/>
      <c r="H2124" s="141"/>
      <c r="I2124" s="118"/>
      <c r="J2124" s="150" t="str">
        <f t="shared" si="297"/>
        <v/>
      </c>
      <c r="K2124" s="24"/>
      <c r="M2124" s="11" t="b">
        <f t="shared" si="298"/>
        <v>0</v>
      </c>
      <c r="N2124" s="9" t="str">
        <f t="shared" si="299"/>
        <v/>
      </c>
      <c r="O2124" s="9" t="str">
        <f t="shared" si="300"/>
        <v/>
      </c>
      <c r="P2124" s="9" t="str">
        <f t="shared" si="301"/>
        <v/>
      </c>
      <c r="R2124" s="9">
        <v>2116</v>
      </c>
      <c r="T2124" s="9" t="str">
        <f t="shared" si="302"/>
        <v/>
      </c>
      <c r="V2124" s="9" t="str">
        <f t="shared" si="303"/>
        <v/>
      </c>
      <c r="X2124" s="9" t="str">
        <f>IF(COUNTIF('Required Materials'!$BE$4:$CH$43, $B2124)&gt;0, $B2124, "")</f>
        <v/>
      </c>
      <c r="Y2124" s="9" t="str">
        <f t="shared" si="304"/>
        <v/>
      </c>
      <c r="Z2124" s="9" t="str">
        <f t="shared" si="305"/>
        <v/>
      </c>
    </row>
    <row r="2125" spans="1:26" x14ac:dyDescent="0.25">
      <c r="A2125" s="24"/>
      <c r="B2125" s="135"/>
      <c r="C2125" s="136"/>
      <c r="D2125" s="137"/>
      <c r="E2125" s="138"/>
      <c r="F2125" s="139"/>
      <c r="G2125" s="140"/>
      <c r="H2125" s="141"/>
      <c r="I2125" s="118"/>
      <c r="J2125" s="150" t="str">
        <f t="shared" si="297"/>
        <v/>
      </c>
      <c r="K2125" s="24"/>
      <c r="M2125" s="11" t="b">
        <f t="shared" si="298"/>
        <v>0</v>
      </c>
      <c r="N2125" s="9" t="str">
        <f t="shared" si="299"/>
        <v/>
      </c>
      <c r="O2125" s="9" t="str">
        <f t="shared" si="300"/>
        <v/>
      </c>
      <c r="P2125" s="9" t="str">
        <f t="shared" si="301"/>
        <v/>
      </c>
      <c r="R2125" s="9">
        <v>2117</v>
      </c>
      <c r="T2125" s="9" t="str">
        <f t="shared" si="302"/>
        <v/>
      </c>
      <c r="V2125" s="9" t="str">
        <f t="shared" si="303"/>
        <v/>
      </c>
      <c r="X2125" s="9" t="str">
        <f>IF(COUNTIF('Required Materials'!$BE$4:$CH$43, $B2125)&gt;0, $B2125, "")</f>
        <v/>
      </c>
      <c r="Y2125" s="9" t="str">
        <f t="shared" si="304"/>
        <v/>
      </c>
      <c r="Z2125" s="9" t="str">
        <f t="shared" si="305"/>
        <v/>
      </c>
    </row>
    <row r="2126" spans="1:26" x14ac:dyDescent="0.25">
      <c r="A2126" s="24"/>
      <c r="B2126" s="135"/>
      <c r="C2126" s="136"/>
      <c r="D2126" s="137"/>
      <c r="E2126" s="138"/>
      <c r="F2126" s="139"/>
      <c r="G2126" s="140"/>
      <c r="H2126" s="141"/>
      <c r="I2126" s="118"/>
      <c r="J2126" s="150" t="str">
        <f t="shared" si="297"/>
        <v/>
      </c>
      <c r="K2126" s="24"/>
      <c r="M2126" s="11" t="b">
        <f t="shared" si="298"/>
        <v>0</v>
      </c>
      <c r="N2126" s="9" t="str">
        <f t="shared" si="299"/>
        <v/>
      </c>
      <c r="O2126" s="9" t="str">
        <f t="shared" si="300"/>
        <v/>
      </c>
      <c r="P2126" s="9" t="str">
        <f t="shared" si="301"/>
        <v/>
      </c>
      <c r="R2126" s="9">
        <v>2118</v>
      </c>
      <c r="T2126" s="9" t="str">
        <f t="shared" si="302"/>
        <v/>
      </c>
      <c r="V2126" s="9" t="str">
        <f t="shared" si="303"/>
        <v/>
      </c>
      <c r="X2126" s="9" t="str">
        <f>IF(COUNTIF('Required Materials'!$BE$4:$CH$43, $B2126)&gt;0, $B2126, "")</f>
        <v/>
      </c>
      <c r="Y2126" s="9" t="str">
        <f t="shared" si="304"/>
        <v/>
      </c>
      <c r="Z2126" s="9" t="str">
        <f t="shared" si="305"/>
        <v/>
      </c>
    </row>
    <row r="2127" spans="1:26" x14ac:dyDescent="0.25">
      <c r="A2127" s="24"/>
      <c r="B2127" s="135"/>
      <c r="C2127" s="136"/>
      <c r="D2127" s="137"/>
      <c r="E2127" s="138"/>
      <c r="F2127" s="139"/>
      <c r="G2127" s="140"/>
      <c r="H2127" s="141"/>
      <c r="I2127" s="118"/>
      <c r="J2127" s="150" t="str">
        <f t="shared" si="297"/>
        <v/>
      </c>
      <c r="K2127" s="24"/>
      <c r="M2127" s="11" t="b">
        <f t="shared" si="298"/>
        <v>0</v>
      </c>
      <c r="N2127" s="9" t="str">
        <f t="shared" si="299"/>
        <v/>
      </c>
      <c r="O2127" s="9" t="str">
        <f t="shared" si="300"/>
        <v/>
      </c>
      <c r="P2127" s="9" t="str">
        <f t="shared" si="301"/>
        <v/>
      </c>
      <c r="R2127" s="9">
        <v>2119</v>
      </c>
      <c r="T2127" s="9" t="str">
        <f t="shared" si="302"/>
        <v/>
      </c>
      <c r="V2127" s="9" t="str">
        <f t="shared" si="303"/>
        <v/>
      </c>
      <c r="X2127" s="9" t="str">
        <f>IF(COUNTIF('Required Materials'!$BE$4:$CH$43, $B2127)&gt;0, $B2127, "")</f>
        <v/>
      </c>
      <c r="Y2127" s="9" t="str">
        <f t="shared" si="304"/>
        <v/>
      </c>
      <c r="Z2127" s="9" t="str">
        <f t="shared" si="305"/>
        <v/>
      </c>
    </row>
    <row r="2128" spans="1:26" x14ac:dyDescent="0.25">
      <c r="A2128" s="24"/>
      <c r="B2128" s="135"/>
      <c r="C2128" s="136"/>
      <c r="D2128" s="137"/>
      <c r="E2128" s="138"/>
      <c r="F2128" s="139"/>
      <c r="G2128" s="140"/>
      <c r="H2128" s="141"/>
      <c r="I2128" s="118"/>
      <c r="J2128" s="150" t="str">
        <f t="shared" si="297"/>
        <v/>
      </c>
      <c r="K2128" s="24"/>
      <c r="M2128" s="11" t="b">
        <f t="shared" si="298"/>
        <v>0</v>
      </c>
      <c r="N2128" s="9" t="str">
        <f t="shared" si="299"/>
        <v/>
      </c>
      <c r="O2128" s="9" t="str">
        <f t="shared" si="300"/>
        <v/>
      </c>
      <c r="P2128" s="9" t="str">
        <f t="shared" si="301"/>
        <v/>
      </c>
      <c r="R2128" s="9">
        <v>2120</v>
      </c>
      <c r="T2128" s="9" t="str">
        <f t="shared" si="302"/>
        <v/>
      </c>
      <c r="V2128" s="9" t="str">
        <f t="shared" si="303"/>
        <v/>
      </c>
      <c r="X2128" s="9" t="str">
        <f>IF(COUNTIF('Required Materials'!$BE$4:$CH$43, $B2128)&gt;0, $B2128, "")</f>
        <v/>
      </c>
      <c r="Y2128" s="9" t="str">
        <f t="shared" si="304"/>
        <v/>
      </c>
      <c r="Z2128" s="9" t="str">
        <f t="shared" si="305"/>
        <v/>
      </c>
    </row>
    <row r="2129" spans="1:26" x14ac:dyDescent="0.25">
      <c r="A2129" s="24"/>
      <c r="B2129" s="135"/>
      <c r="C2129" s="136"/>
      <c r="D2129" s="137"/>
      <c r="E2129" s="138"/>
      <c r="F2129" s="139"/>
      <c r="G2129" s="140"/>
      <c r="H2129" s="141"/>
      <c r="I2129" s="118"/>
      <c r="J2129" s="150" t="str">
        <f t="shared" si="297"/>
        <v/>
      </c>
      <c r="K2129" s="24"/>
      <c r="M2129" s="11" t="b">
        <f t="shared" si="298"/>
        <v>0</v>
      </c>
      <c r="N2129" s="9" t="str">
        <f t="shared" si="299"/>
        <v/>
      </c>
      <c r="O2129" s="9" t="str">
        <f t="shared" si="300"/>
        <v/>
      </c>
      <c r="P2129" s="9" t="str">
        <f t="shared" si="301"/>
        <v/>
      </c>
      <c r="R2129" s="9">
        <v>2121</v>
      </c>
      <c r="T2129" s="9" t="str">
        <f t="shared" si="302"/>
        <v/>
      </c>
      <c r="V2129" s="9" t="str">
        <f t="shared" si="303"/>
        <v/>
      </c>
      <c r="X2129" s="9" t="str">
        <f>IF(COUNTIF('Required Materials'!$BE$4:$CH$43, $B2129)&gt;0, $B2129, "")</f>
        <v/>
      </c>
      <c r="Y2129" s="9" t="str">
        <f t="shared" si="304"/>
        <v/>
      </c>
      <c r="Z2129" s="9" t="str">
        <f t="shared" si="305"/>
        <v/>
      </c>
    </row>
    <row r="2130" spans="1:26" x14ac:dyDescent="0.25">
      <c r="A2130" s="24"/>
      <c r="B2130" s="135"/>
      <c r="C2130" s="136"/>
      <c r="D2130" s="137"/>
      <c r="E2130" s="138"/>
      <c r="F2130" s="139"/>
      <c r="G2130" s="140"/>
      <c r="H2130" s="141"/>
      <c r="I2130" s="118"/>
      <c r="J2130" s="150" t="str">
        <f t="shared" si="297"/>
        <v/>
      </c>
      <c r="K2130" s="24"/>
      <c r="M2130" s="11" t="b">
        <f t="shared" si="298"/>
        <v>0</v>
      </c>
      <c r="N2130" s="9" t="str">
        <f t="shared" si="299"/>
        <v/>
      </c>
      <c r="O2130" s="9" t="str">
        <f t="shared" si="300"/>
        <v/>
      </c>
      <c r="P2130" s="9" t="str">
        <f t="shared" si="301"/>
        <v/>
      </c>
      <c r="R2130" s="9">
        <v>2122</v>
      </c>
      <c r="T2130" s="9" t="str">
        <f t="shared" si="302"/>
        <v/>
      </c>
      <c r="V2130" s="9" t="str">
        <f t="shared" si="303"/>
        <v/>
      </c>
      <c r="X2130" s="9" t="str">
        <f>IF(COUNTIF('Required Materials'!$BE$4:$CH$43, $B2130)&gt;0, $B2130, "")</f>
        <v/>
      </c>
      <c r="Y2130" s="9" t="str">
        <f t="shared" si="304"/>
        <v/>
      </c>
      <c r="Z2130" s="9" t="str">
        <f t="shared" si="305"/>
        <v/>
      </c>
    </row>
    <row r="2131" spans="1:26" x14ac:dyDescent="0.25">
      <c r="A2131" s="24"/>
      <c r="B2131" s="135"/>
      <c r="C2131" s="136"/>
      <c r="D2131" s="137"/>
      <c r="E2131" s="138"/>
      <c r="F2131" s="139"/>
      <c r="G2131" s="140"/>
      <c r="H2131" s="141"/>
      <c r="I2131" s="118"/>
      <c r="J2131" s="150" t="str">
        <f t="shared" si="297"/>
        <v/>
      </c>
      <c r="K2131" s="24"/>
      <c r="M2131" s="11" t="b">
        <f t="shared" si="298"/>
        <v>0</v>
      </c>
      <c r="N2131" s="9" t="str">
        <f t="shared" si="299"/>
        <v/>
      </c>
      <c r="O2131" s="9" t="str">
        <f t="shared" si="300"/>
        <v/>
      </c>
      <c r="P2131" s="9" t="str">
        <f t="shared" si="301"/>
        <v/>
      </c>
      <c r="R2131" s="9">
        <v>2123</v>
      </c>
      <c r="T2131" s="9" t="str">
        <f t="shared" si="302"/>
        <v/>
      </c>
      <c r="V2131" s="9" t="str">
        <f t="shared" si="303"/>
        <v/>
      </c>
      <c r="X2131" s="9" t="str">
        <f>IF(COUNTIF('Required Materials'!$BE$4:$CH$43, $B2131)&gt;0, $B2131, "")</f>
        <v/>
      </c>
      <c r="Y2131" s="9" t="str">
        <f t="shared" si="304"/>
        <v/>
      </c>
      <c r="Z2131" s="9" t="str">
        <f t="shared" si="305"/>
        <v/>
      </c>
    </row>
    <row r="2132" spans="1:26" x14ac:dyDescent="0.25">
      <c r="A2132" s="24"/>
      <c r="B2132" s="135"/>
      <c r="C2132" s="136"/>
      <c r="D2132" s="137"/>
      <c r="E2132" s="138"/>
      <c r="F2132" s="139"/>
      <c r="G2132" s="140"/>
      <c r="H2132" s="141"/>
      <c r="I2132" s="118"/>
      <c r="J2132" s="150" t="str">
        <f t="shared" si="297"/>
        <v/>
      </c>
      <c r="K2132" s="24"/>
      <c r="M2132" s="11" t="b">
        <f t="shared" si="298"/>
        <v>0</v>
      </c>
      <c r="N2132" s="9" t="str">
        <f t="shared" si="299"/>
        <v/>
      </c>
      <c r="O2132" s="9" t="str">
        <f t="shared" si="300"/>
        <v/>
      </c>
      <c r="P2132" s="9" t="str">
        <f t="shared" si="301"/>
        <v/>
      </c>
      <c r="R2132" s="9">
        <v>2124</v>
      </c>
      <c r="T2132" s="9" t="str">
        <f t="shared" si="302"/>
        <v/>
      </c>
      <c r="V2132" s="9" t="str">
        <f t="shared" si="303"/>
        <v/>
      </c>
      <c r="X2132" s="9" t="str">
        <f>IF(COUNTIF('Required Materials'!$BE$4:$CH$43, $B2132)&gt;0, $B2132, "")</f>
        <v/>
      </c>
      <c r="Y2132" s="9" t="str">
        <f t="shared" si="304"/>
        <v/>
      </c>
      <c r="Z2132" s="9" t="str">
        <f t="shared" si="305"/>
        <v/>
      </c>
    </row>
    <row r="2133" spans="1:26" x14ac:dyDescent="0.25">
      <c r="A2133" s="24"/>
      <c r="B2133" s="135"/>
      <c r="C2133" s="136"/>
      <c r="D2133" s="137"/>
      <c r="E2133" s="138"/>
      <c r="F2133" s="139"/>
      <c r="G2133" s="140"/>
      <c r="H2133" s="141"/>
      <c r="I2133" s="118"/>
      <c r="J2133" s="150" t="str">
        <f t="shared" si="297"/>
        <v/>
      </c>
      <c r="K2133" s="24"/>
      <c r="M2133" s="11" t="b">
        <f t="shared" si="298"/>
        <v>0</v>
      </c>
      <c r="N2133" s="9" t="str">
        <f t="shared" si="299"/>
        <v/>
      </c>
      <c r="O2133" s="9" t="str">
        <f t="shared" si="300"/>
        <v/>
      </c>
      <c r="P2133" s="9" t="str">
        <f t="shared" si="301"/>
        <v/>
      </c>
      <c r="R2133" s="9">
        <v>2125</v>
      </c>
      <c r="T2133" s="9" t="str">
        <f t="shared" si="302"/>
        <v/>
      </c>
      <c r="V2133" s="9" t="str">
        <f t="shared" si="303"/>
        <v/>
      </c>
      <c r="X2133" s="9" t="str">
        <f>IF(COUNTIF('Required Materials'!$BE$4:$CH$43, $B2133)&gt;0, $B2133, "")</f>
        <v/>
      </c>
      <c r="Y2133" s="9" t="str">
        <f t="shared" si="304"/>
        <v/>
      </c>
      <c r="Z2133" s="9" t="str">
        <f t="shared" si="305"/>
        <v/>
      </c>
    </row>
    <row r="2134" spans="1:26" x14ac:dyDescent="0.25">
      <c r="A2134" s="24"/>
      <c r="B2134" s="135"/>
      <c r="C2134" s="136"/>
      <c r="D2134" s="137"/>
      <c r="E2134" s="138"/>
      <c r="F2134" s="139"/>
      <c r="G2134" s="140"/>
      <c r="H2134" s="141"/>
      <c r="I2134" s="118"/>
      <c r="J2134" s="150" t="str">
        <f t="shared" si="297"/>
        <v/>
      </c>
      <c r="K2134" s="24"/>
      <c r="M2134" s="11" t="b">
        <f t="shared" si="298"/>
        <v>0</v>
      </c>
      <c r="N2134" s="9" t="str">
        <f t="shared" si="299"/>
        <v/>
      </c>
      <c r="O2134" s="9" t="str">
        <f t="shared" si="300"/>
        <v/>
      </c>
      <c r="P2134" s="9" t="str">
        <f t="shared" si="301"/>
        <v/>
      </c>
      <c r="R2134" s="9">
        <v>2126</v>
      </c>
      <c r="T2134" s="9" t="str">
        <f t="shared" si="302"/>
        <v/>
      </c>
      <c r="V2134" s="9" t="str">
        <f t="shared" si="303"/>
        <v/>
      </c>
      <c r="X2134" s="9" t="str">
        <f>IF(COUNTIF('Required Materials'!$BE$4:$CH$43, $B2134)&gt;0, $B2134, "")</f>
        <v/>
      </c>
      <c r="Y2134" s="9" t="str">
        <f t="shared" si="304"/>
        <v/>
      </c>
      <c r="Z2134" s="9" t="str">
        <f t="shared" si="305"/>
        <v/>
      </c>
    </row>
    <row r="2135" spans="1:26" x14ac:dyDescent="0.25">
      <c r="A2135" s="24"/>
      <c r="B2135" s="135"/>
      <c r="C2135" s="136"/>
      <c r="D2135" s="137"/>
      <c r="E2135" s="138"/>
      <c r="F2135" s="139"/>
      <c r="G2135" s="140"/>
      <c r="H2135" s="141"/>
      <c r="I2135" s="118"/>
      <c r="J2135" s="150" t="str">
        <f t="shared" si="297"/>
        <v/>
      </c>
      <c r="K2135" s="24"/>
      <c r="M2135" s="11" t="b">
        <f t="shared" si="298"/>
        <v>0</v>
      </c>
      <c r="N2135" s="9" t="str">
        <f t="shared" si="299"/>
        <v/>
      </c>
      <c r="O2135" s="9" t="str">
        <f t="shared" si="300"/>
        <v/>
      </c>
      <c r="P2135" s="9" t="str">
        <f t="shared" si="301"/>
        <v/>
      </c>
      <c r="R2135" s="9">
        <v>2127</v>
      </c>
      <c r="T2135" s="9" t="str">
        <f t="shared" si="302"/>
        <v/>
      </c>
      <c r="V2135" s="9" t="str">
        <f t="shared" si="303"/>
        <v/>
      </c>
      <c r="X2135" s="9" t="str">
        <f>IF(COUNTIF('Required Materials'!$BE$4:$CH$43, $B2135)&gt;0, $B2135, "")</f>
        <v/>
      </c>
      <c r="Y2135" s="9" t="str">
        <f t="shared" si="304"/>
        <v/>
      </c>
      <c r="Z2135" s="9" t="str">
        <f t="shared" si="305"/>
        <v/>
      </c>
    </row>
    <row r="2136" spans="1:26" x14ac:dyDescent="0.25">
      <c r="A2136" s="24"/>
      <c r="B2136" s="135"/>
      <c r="C2136" s="136"/>
      <c r="D2136" s="137"/>
      <c r="E2136" s="138"/>
      <c r="F2136" s="139"/>
      <c r="G2136" s="140"/>
      <c r="H2136" s="141"/>
      <c r="I2136" s="118"/>
      <c r="J2136" s="150" t="str">
        <f t="shared" si="297"/>
        <v/>
      </c>
      <c r="K2136" s="24"/>
      <c r="M2136" s="11" t="b">
        <f t="shared" si="298"/>
        <v>0</v>
      </c>
      <c r="N2136" s="9" t="str">
        <f t="shared" si="299"/>
        <v/>
      </c>
      <c r="O2136" s="9" t="str">
        <f t="shared" si="300"/>
        <v/>
      </c>
      <c r="P2136" s="9" t="str">
        <f t="shared" si="301"/>
        <v/>
      </c>
      <c r="R2136" s="9">
        <v>2128</v>
      </c>
      <c r="T2136" s="9" t="str">
        <f t="shared" si="302"/>
        <v/>
      </c>
      <c r="V2136" s="9" t="str">
        <f t="shared" si="303"/>
        <v/>
      </c>
      <c r="X2136" s="9" t="str">
        <f>IF(COUNTIF('Required Materials'!$BE$4:$CH$43, $B2136)&gt;0, $B2136, "")</f>
        <v/>
      </c>
      <c r="Y2136" s="9" t="str">
        <f t="shared" si="304"/>
        <v/>
      </c>
      <c r="Z2136" s="9" t="str">
        <f t="shared" si="305"/>
        <v/>
      </c>
    </row>
    <row r="2137" spans="1:26" x14ac:dyDescent="0.25">
      <c r="A2137" s="24"/>
      <c r="B2137" s="135"/>
      <c r="C2137" s="136"/>
      <c r="D2137" s="137"/>
      <c r="E2137" s="138"/>
      <c r="F2137" s="139"/>
      <c r="G2137" s="140"/>
      <c r="H2137" s="141"/>
      <c r="I2137" s="118"/>
      <c r="J2137" s="150" t="str">
        <f t="shared" si="297"/>
        <v/>
      </c>
      <c r="K2137" s="24"/>
      <c r="M2137" s="11" t="b">
        <f t="shared" si="298"/>
        <v>0</v>
      </c>
      <c r="N2137" s="9" t="str">
        <f t="shared" si="299"/>
        <v/>
      </c>
      <c r="O2137" s="9" t="str">
        <f t="shared" si="300"/>
        <v/>
      </c>
      <c r="P2137" s="9" t="str">
        <f t="shared" si="301"/>
        <v/>
      </c>
      <c r="R2137" s="9">
        <v>2129</v>
      </c>
      <c r="T2137" s="9" t="str">
        <f t="shared" si="302"/>
        <v/>
      </c>
      <c r="V2137" s="9" t="str">
        <f t="shared" si="303"/>
        <v/>
      </c>
      <c r="X2137" s="9" t="str">
        <f>IF(COUNTIF('Required Materials'!$BE$4:$CH$43, $B2137)&gt;0, $B2137, "")</f>
        <v/>
      </c>
      <c r="Y2137" s="9" t="str">
        <f t="shared" si="304"/>
        <v/>
      </c>
      <c r="Z2137" s="9" t="str">
        <f t="shared" si="305"/>
        <v/>
      </c>
    </row>
    <row r="2138" spans="1:26" x14ac:dyDescent="0.25">
      <c r="A2138" s="24"/>
      <c r="B2138" s="135"/>
      <c r="C2138" s="136"/>
      <c r="D2138" s="137"/>
      <c r="E2138" s="138"/>
      <c r="F2138" s="139"/>
      <c r="G2138" s="140"/>
      <c r="H2138" s="141"/>
      <c r="I2138" s="118"/>
      <c r="J2138" s="150" t="str">
        <f t="shared" si="297"/>
        <v/>
      </c>
      <c r="K2138" s="24"/>
      <c r="M2138" s="11" t="b">
        <f t="shared" si="298"/>
        <v>0</v>
      </c>
      <c r="N2138" s="9" t="str">
        <f t="shared" si="299"/>
        <v/>
      </c>
      <c r="O2138" s="9" t="str">
        <f t="shared" si="300"/>
        <v/>
      </c>
      <c r="P2138" s="9" t="str">
        <f t="shared" si="301"/>
        <v/>
      </c>
      <c r="R2138" s="9">
        <v>2130</v>
      </c>
      <c r="T2138" s="9" t="str">
        <f t="shared" si="302"/>
        <v/>
      </c>
      <c r="V2138" s="9" t="str">
        <f t="shared" si="303"/>
        <v/>
      </c>
      <c r="X2138" s="9" t="str">
        <f>IF(COUNTIF('Required Materials'!$BE$4:$CH$43, $B2138)&gt;0, $B2138, "")</f>
        <v/>
      </c>
      <c r="Y2138" s="9" t="str">
        <f t="shared" si="304"/>
        <v/>
      </c>
      <c r="Z2138" s="9" t="str">
        <f t="shared" si="305"/>
        <v/>
      </c>
    </row>
    <row r="2139" spans="1:26" x14ac:dyDescent="0.25">
      <c r="A2139" s="24"/>
      <c r="B2139" s="135"/>
      <c r="C2139" s="136"/>
      <c r="D2139" s="137"/>
      <c r="E2139" s="138"/>
      <c r="F2139" s="139"/>
      <c r="G2139" s="140"/>
      <c r="H2139" s="141"/>
      <c r="I2139" s="118"/>
      <c r="J2139" s="150" t="str">
        <f t="shared" si="297"/>
        <v/>
      </c>
      <c r="K2139" s="24"/>
      <c r="M2139" s="11" t="b">
        <f t="shared" si="298"/>
        <v>0</v>
      </c>
      <c r="N2139" s="9" t="str">
        <f t="shared" si="299"/>
        <v/>
      </c>
      <c r="O2139" s="9" t="str">
        <f t="shared" si="300"/>
        <v/>
      </c>
      <c r="P2139" s="9" t="str">
        <f t="shared" si="301"/>
        <v/>
      </c>
      <c r="R2139" s="9">
        <v>2131</v>
      </c>
      <c r="T2139" s="9" t="str">
        <f t="shared" si="302"/>
        <v/>
      </c>
      <c r="V2139" s="9" t="str">
        <f t="shared" si="303"/>
        <v/>
      </c>
      <c r="X2139" s="9" t="str">
        <f>IF(COUNTIF('Required Materials'!$BE$4:$CH$43, $B2139)&gt;0, $B2139, "")</f>
        <v/>
      </c>
      <c r="Y2139" s="9" t="str">
        <f t="shared" si="304"/>
        <v/>
      </c>
      <c r="Z2139" s="9" t="str">
        <f t="shared" si="305"/>
        <v/>
      </c>
    </row>
    <row r="2140" spans="1:26" x14ac:dyDescent="0.25">
      <c r="A2140" s="24"/>
      <c r="B2140" s="135"/>
      <c r="C2140" s="136"/>
      <c r="D2140" s="137"/>
      <c r="E2140" s="138"/>
      <c r="F2140" s="139"/>
      <c r="G2140" s="140"/>
      <c r="H2140" s="141"/>
      <c r="I2140" s="118"/>
      <c r="J2140" s="150" t="str">
        <f t="shared" si="297"/>
        <v/>
      </c>
      <c r="K2140" s="24"/>
      <c r="M2140" s="11" t="b">
        <f t="shared" si="298"/>
        <v>0</v>
      </c>
      <c r="N2140" s="9" t="str">
        <f t="shared" si="299"/>
        <v/>
      </c>
      <c r="O2140" s="9" t="str">
        <f t="shared" si="300"/>
        <v/>
      </c>
      <c r="P2140" s="9" t="str">
        <f t="shared" si="301"/>
        <v/>
      </c>
      <c r="R2140" s="9">
        <v>2132</v>
      </c>
      <c r="T2140" s="9" t="str">
        <f t="shared" si="302"/>
        <v/>
      </c>
      <c r="V2140" s="9" t="str">
        <f t="shared" si="303"/>
        <v/>
      </c>
      <c r="X2140" s="9" t="str">
        <f>IF(COUNTIF('Required Materials'!$BE$4:$CH$43, $B2140)&gt;0, $B2140, "")</f>
        <v/>
      </c>
      <c r="Y2140" s="9" t="str">
        <f t="shared" si="304"/>
        <v/>
      </c>
      <c r="Z2140" s="9" t="str">
        <f t="shared" si="305"/>
        <v/>
      </c>
    </row>
    <row r="2141" spans="1:26" x14ac:dyDescent="0.25">
      <c r="A2141" s="24"/>
      <c r="B2141" s="135"/>
      <c r="C2141" s="136"/>
      <c r="D2141" s="137"/>
      <c r="E2141" s="138"/>
      <c r="F2141" s="139"/>
      <c r="G2141" s="140"/>
      <c r="H2141" s="141"/>
      <c r="I2141" s="118"/>
      <c r="J2141" s="150" t="str">
        <f t="shared" si="297"/>
        <v/>
      </c>
      <c r="K2141" s="24"/>
      <c r="M2141" s="11" t="b">
        <f t="shared" si="298"/>
        <v>0</v>
      </c>
      <c r="N2141" s="9" t="str">
        <f t="shared" si="299"/>
        <v/>
      </c>
      <c r="O2141" s="9" t="str">
        <f t="shared" si="300"/>
        <v/>
      </c>
      <c r="P2141" s="9" t="str">
        <f t="shared" si="301"/>
        <v/>
      </c>
      <c r="R2141" s="9">
        <v>2133</v>
      </c>
      <c r="T2141" s="9" t="str">
        <f t="shared" si="302"/>
        <v/>
      </c>
      <c r="V2141" s="9" t="str">
        <f t="shared" si="303"/>
        <v/>
      </c>
      <c r="X2141" s="9" t="str">
        <f>IF(COUNTIF('Required Materials'!$BE$4:$CH$43, $B2141)&gt;0, $B2141, "")</f>
        <v/>
      </c>
      <c r="Y2141" s="9" t="str">
        <f t="shared" si="304"/>
        <v/>
      </c>
      <c r="Z2141" s="9" t="str">
        <f t="shared" si="305"/>
        <v/>
      </c>
    </row>
    <row r="2142" spans="1:26" x14ac:dyDescent="0.25">
      <c r="A2142" s="24"/>
      <c r="B2142" s="135"/>
      <c r="C2142" s="136"/>
      <c r="D2142" s="137"/>
      <c r="E2142" s="138"/>
      <c r="F2142" s="139"/>
      <c r="G2142" s="140"/>
      <c r="H2142" s="141"/>
      <c r="I2142" s="118"/>
      <c r="J2142" s="150" t="str">
        <f t="shared" si="297"/>
        <v/>
      </c>
      <c r="K2142" s="24"/>
      <c r="M2142" s="11" t="b">
        <f t="shared" si="298"/>
        <v>0</v>
      </c>
      <c r="N2142" s="9" t="str">
        <f t="shared" si="299"/>
        <v/>
      </c>
      <c r="O2142" s="9" t="str">
        <f t="shared" si="300"/>
        <v/>
      </c>
      <c r="P2142" s="9" t="str">
        <f t="shared" si="301"/>
        <v/>
      </c>
      <c r="R2142" s="9">
        <v>2134</v>
      </c>
      <c r="T2142" s="9" t="str">
        <f t="shared" si="302"/>
        <v/>
      </c>
      <c r="V2142" s="9" t="str">
        <f t="shared" si="303"/>
        <v/>
      </c>
      <c r="X2142" s="9" t="str">
        <f>IF(COUNTIF('Required Materials'!$BE$4:$CH$43, $B2142)&gt;0, $B2142, "")</f>
        <v/>
      </c>
      <c r="Y2142" s="9" t="str">
        <f t="shared" si="304"/>
        <v/>
      </c>
      <c r="Z2142" s="9" t="str">
        <f t="shared" si="305"/>
        <v/>
      </c>
    </row>
    <row r="2143" spans="1:26" x14ac:dyDescent="0.25">
      <c r="A2143" s="24"/>
      <c r="B2143" s="135"/>
      <c r="C2143" s="136"/>
      <c r="D2143" s="137"/>
      <c r="E2143" s="138"/>
      <c r="F2143" s="139"/>
      <c r="G2143" s="140"/>
      <c r="H2143" s="141"/>
      <c r="I2143" s="118"/>
      <c r="J2143" s="150" t="str">
        <f t="shared" si="297"/>
        <v/>
      </c>
      <c r="K2143" s="24"/>
      <c r="M2143" s="11" t="b">
        <f t="shared" si="298"/>
        <v>0</v>
      </c>
      <c r="N2143" s="9" t="str">
        <f t="shared" si="299"/>
        <v/>
      </c>
      <c r="O2143" s="9" t="str">
        <f t="shared" si="300"/>
        <v/>
      </c>
      <c r="P2143" s="9" t="str">
        <f t="shared" si="301"/>
        <v/>
      </c>
      <c r="R2143" s="9">
        <v>2135</v>
      </c>
      <c r="T2143" s="9" t="str">
        <f t="shared" si="302"/>
        <v/>
      </c>
      <c r="V2143" s="9" t="str">
        <f t="shared" si="303"/>
        <v/>
      </c>
      <c r="X2143" s="9" t="str">
        <f>IF(COUNTIF('Required Materials'!$BE$4:$CH$43, $B2143)&gt;0, $B2143, "")</f>
        <v/>
      </c>
      <c r="Y2143" s="9" t="str">
        <f t="shared" si="304"/>
        <v/>
      </c>
      <c r="Z2143" s="9" t="str">
        <f t="shared" si="305"/>
        <v/>
      </c>
    </row>
    <row r="2144" spans="1:26" x14ac:dyDescent="0.25">
      <c r="A2144" s="24"/>
      <c r="B2144" s="135"/>
      <c r="C2144" s="136"/>
      <c r="D2144" s="137"/>
      <c r="E2144" s="138"/>
      <c r="F2144" s="139"/>
      <c r="G2144" s="140"/>
      <c r="H2144" s="141"/>
      <c r="I2144" s="118"/>
      <c r="J2144" s="150" t="str">
        <f t="shared" si="297"/>
        <v/>
      </c>
      <c r="K2144" s="24"/>
      <c r="M2144" s="11" t="b">
        <f t="shared" si="298"/>
        <v>0</v>
      </c>
      <c r="N2144" s="9" t="str">
        <f t="shared" si="299"/>
        <v/>
      </c>
      <c r="O2144" s="9" t="str">
        <f t="shared" si="300"/>
        <v/>
      </c>
      <c r="P2144" s="9" t="str">
        <f t="shared" si="301"/>
        <v/>
      </c>
      <c r="R2144" s="9">
        <v>2136</v>
      </c>
      <c r="T2144" s="9" t="str">
        <f t="shared" si="302"/>
        <v/>
      </c>
      <c r="V2144" s="9" t="str">
        <f t="shared" si="303"/>
        <v/>
      </c>
      <c r="X2144" s="9" t="str">
        <f>IF(COUNTIF('Required Materials'!$BE$4:$CH$43, $B2144)&gt;0, $B2144, "")</f>
        <v/>
      </c>
      <c r="Y2144" s="9" t="str">
        <f t="shared" si="304"/>
        <v/>
      </c>
      <c r="Z2144" s="9" t="str">
        <f t="shared" si="305"/>
        <v/>
      </c>
    </row>
    <row r="2145" spans="1:26" x14ac:dyDescent="0.25">
      <c r="A2145" s="24"/>
      <c r="B2145" s="135"/>
      <c r="C2145" s="136"/>
      <c r="D2145" s="137"/>
      <c r="E2145" s="138"/>
      <c r="F2145" s="139"/>
      <c r="G2145" s="140"/>
      <c r="H2145" s="141"/>
      <c r="I2145" s="118"/>
      <c r="J2145" s="150" t="str">
        <f t="shared" si="297"/>
        <v/>
      </c>
      <c r="K2145" s="24"/>
      <c r="M2145" s="11" t="b">
        <f t="shared" si="298"/>
        <v>0</v>
      </c>
      <c r="N2145" s="9" t="str">
        <f t="shared" si="299"/>
        <v/>
      </c>
      <c r="O2145" s="9" t="str">
        <f t="shared" si="300"/>
        <v/>
      </c>
      <c r="P2145" s="9" t="str">
        <f t="shared" si="301"/>
        <v/>
      </c>
      <c r="R2145" s="9">
        <v>2137</v>
      </c>
      <c r="T2145" s="9" t="str">
        <f t="shared" si="302"/>
        <v/>
      </c>
      <c r="V2145" s="9" t="str">
        <f t="shared" si="303"/>
        <v/>
      </c>
      <c r="X2145" s="9" t="str">
        <f>IF(COUNTIF('Required Materials'!$BE$4:$CH$43, $B2145)&gt;0, $B2145, "")</f>
        <v/>
      </c>
      <c r="Y2145" s="9" t="str">
        <f t="shared" si="304"/>
        <v/>
      </c>
      <c r="Z2145" s="9" t="str">
        <f t="shared" si="305"/>
        <v/>
      </c>
    </row>
    <row r="2146" spans="1:26" x14ac:dyDescent="0.25">
      <c r="A2146" s="24"/>
      <c r="B2146" s="135"/>
      <c r="C2146" s="136"/>
      <c r="D2146" s="137"/>
      <c r="E2146" s="138"/>
      <c r="F2146" s="139"/>
      <c r="G2146" s="140"/>
      <c r="H2146" s="141"/>
      <c r="I2146" s="118"/>
      <c r="J2146" s="150" t="str">
        <f t="shared" si="297"/>
        <v/>
      </c>
      <c r="K2146" s="24"/>
      <c r="M2146" s="11" t="b">
        <f t="shared" si="298"/>
        <v>0</v>
      </c>
      <c r="N2146" s="9" t="str">
        <f t="shared" si="299"/>
        <v/>
      </c>
      <c r="O2146" s="9" t="str">
        <f t="shared" si="300"/>
        <v/>
      </c>
      <c r="P2146" s="9" t="str">
        <f t="shared" si="301"/>
        <v/>
      </c>
      <c r="R2146" s="9">
        <v>2138</v>
      </c>
      <c r="T2146" s="9" t="str">
        <f t="shared" si="302"/>
        <v/>
      </c>
      <c r="V2146" s="9" t="str">
        <f t="shared" si="303"/>
        <v/>
      </c>
      <c r="X2146" s="9" t="str">
        <f>IF(COUNTIF('Required Materials'!$BE$4:$CH$43, $B2146)&gt;0, $B2146, "")</f>
        <v/>
      </c>
      <c r="Y2146" s="9" t="str">
        <f t="shared" si="304"/>
        <v/>
      </c>
      <c r="Z2146" s="9" t="str">
        <f t="shared" si="305"/>
        <v/>
      </c>
    </row>
    <row r="2147" spans="1:26" x14ac:dyDescent="0.25">
      <c r="A2147" s="24"/>
      <c r="B2147" s="135"/>
      <c r="C2147" s="136"/>
      <c r="D2147" s="137"/>
      <c r="E2147" s="138"/>
      <c r="F2147" s="139"/>
      <c r="G2147" s="140"/>
      <c r="H2147" s="141"/>
      <c r="I2147" s="118"/>
      <c r="J2147" s="150" t="str">
        <f t="shared" si="297"/>
        <v/>
      </c>
      <c r="K2147" s="24"/>
      <c r="M2147" s="11" t="b">
        <f t="shared" si="298"/>
        <v>0</v>
      </c>
      <c r="N2147" s="9" t="str">
        <f t="shared" si="299"/>
        <v/>
      </c>
      <c r="O2147" s="9" t="str">
        <f t="shared" si="300"/>
        <v/>
      </c>
      <c r="P2147" s="9" t="str">
        <f t="shared" si="301"/>
        <v/>
      </c>
      <c r="R2147" s="9">
        <v>2139</v>
      </c>
      <c r="T2147" s="9" t="str">
        <f t="shared" si="302"/>
        <v/>
      </c>
      <c r="V2147" s="9" t="str">
        <f t="shared" si="303"/>
        <v/>
      </c>
      <c r="X2147" s="9" t="str">
        <f>IF(COUNTIF('Required Materials'!$BE$4:$CH$43, $B2147)&gt;0, $B2147, "")</f>
        <v/>
      </c>
      <c r="Y2147" s="9" t="str">
        <f t="shared" si="304"/>
        <v/>
      </c>
      <c r="Z2147" s="9" t="str">
        <f t="shared" si="305"/>
        <v/>
      </c>
    </row>
    <row r="2148" spans="1:26" x14ac:dyDescent="0.25">
      <c r="A2148" s="24"/>
      <c r="B2148" s="135"/>
      <c r="C2148" s="136"/>
      <c r="D2148" s="137"/>
      <c r="E2148" s="138"/>
      <c r="F2148" s="139"/>
      <c r="G2148" s="140"/>
      <c r="H2148" s="141"/>
      <c r="I2148" s="118"/>
      <c r="J2148" s="150" t="str">
        <f t="shared" si="297"/>
        <v/>
      </c>
      <c r="K2148" s="24"/>
      <c r="M2148" s="11" t="b">
        <f t="shared" si="298"/>
        <v>0</v>
      </c>
      <c r="N2148" s="9" t="str">
        <f t="shared" si="299"/>
        <v/>
      </c>
      <c r="O2148" s="9" t="str">
        <f t="shared" si="300"/>
        <v/>
      </c>
      <c r="P2148" s="9" t="str">
        <f t="shared" si="301"/>
        <v/>
      </c>
      <c r="R2148" s="9">
        <v>2140</v>
      </c>
      <c r="T2148" s="9" t="str">
        <f t="shared" si="302"/>
        <v/>
      </c>
      <c r="V2148" s="9" t="str">
        <f t="shared" si="303"/>
        <v/>
      </c>
      <c r="X2148" s="9" t="str">
        <f>IF(COUNTIF('Required Materials'!$BE$4:$CH$43, $B2148)&gt;0, $B2148, "")</f>
        <v/>
      </c>
      <c r="Y2148" s="9" t="str">
        <f t="shared" si="304"/>
        <v/>
      </c>
      <c r="Z2148" s="9" t="str">
        <f t="shared" si="305"/>
        <v/>
      </c>
    </row>
    <row r="2149" spans="1:26" x14ac:dyDescent="0.25">
      <c r="A2149" s="24"/>
      <c r="B2149" s="135"/>
      <c r="C2149" s="136"/>
      <c r="D2149" s="137"/>
      <c r="E2149" s="138"/>
      <c r="F2149" s="139"/>
      <c r="G2149" s="140"/>
      <c r="H2149" s="141"/>
      <c r="I2149" s="118"/>
      <c r="J2149" s="150" t="str">
        <f t="shared" si="297"/>
        <v/>
      </c>
      <c r="K2149" s="24"/>
      <c r="M2149" s="11" t="b">
        <f t="shared" si="298"/>
        <v>0</v>
      </c>
      <c r="N2149" s="9" t="str">
        <f t="shared" si="299"/>
        <v/>
      </c>
      <c r="O2149" s="9" t="str">
        <f t="shared" si="300"/>
        <v/>
      </c>
      <c r="P2149" s="9" t="str">
        <f t="shared" si="301"/>
        <v/>
      </c>
      <c r="R2149" s="9">
        <v>2141</v>
      </c>
      <c r="T2149" s="9" t="str">
        <f t="shared" si="302"/>
        <v/>
      </c>
      <c r="V2149" s="9" t="str">
        <f t="shared" si="303"/>
        <v/>
      </c>
      <c r="X2149" s="9" t="str">
        <f>IF(COUNTIF('Required Materials'!$BE$4:$CH$43, $B2149)&gt;0, $B2149, "")</f>
        <v/>
      </c>
      <c r="Y2149" s="9" t="str">
        <f t="shared" si="304"/>
        <v/>
      </c>
      <c r="Z2149" s="9" t="str">
        <f t="shared" si="305"/>
        <v/>
      </c>
    </row>
    <row r="2150" spans="1:26" x14ac:dyDescent="0.25">
      <c r="A2150" s="24"/>
      <c r="B2150" s="135"/>
      <c r="C2150" s="136"/>
      <c r="D2150" s="137"/>
      <c r="E2150" s="138"/>
      <c r="F2150" s="139"/>
      <c r="G2150" s="140"/>
      <c r="H2150" s="141"/>
      <c r="I2150" s="118"/>
      <c r="J2150" s="150" t="str">
        <f t="shared" si="297"/>
        <v/>
      </c>
      <c r="K2150" s="24"/>
      <c r="M2150" s="11" t="b">
        <f t="shared" si="298"/>
        <v>0</v>
      </c>
      <c r="N2150" s="9" t="str">
        <f t="shared" si="299"/>
        <v/>
      </c>
      <c r="O2150" s="9" t="str">
        <f t="shared" si="300"/>
        <v/>
      </c>
      <c r="P2150" s="9" t="str">
        <f t="shared" si="301"/>
        <v/>
      </c>
      <c r="R2150" s="9">
        <v>2142</v>
      </c>
      <c r="T2150" s="9" t="str">
        <f t="shared" si="302"/>
        <v/>
      </c>
      <c r="V2150" s="9" t="str">
        <f t="shared" si="303"/>
        <v/>
      </c>
      <c r="X2150" s="9" t="str">
        <f>IF(COUNTIF('Required Materials'!$BE$4:$CH$43, $B2150)&gt;0, $B2150, "")</f>
        <v/>
      </c>
      <c r="Y2150" s="9" t="str">
        <f t="shared" si="304"/>
        <v/>
      </c>
      <c r="Z2150" s="9" t="str">
        <f t="shared" si="305"/>
        <v/>
      </c>
    </row>
    <row r="2151" spans="1:26" x14ac:dyDescent="0.25">
      <c r="A2151" s="24"/>
      <c r="B2151" s="135"/>
      <c r="C2151" s="136"/>
      <c r="D2151" s="137"/>
      <c r="E2151" s="138"/>
      <c r="F2151" s="139"/>
      <c r="G2151" s="140"/>
      <c r="H2151" s="141"/>
      <c r="I2151" s="118"/>
      <c r="J2151" s="150" t="str">
        <f t="shared" si="297"/>
        <v/>
      </c>
      <c r="K2151" s="24"/>
      <c r="M2151" s="11" t="b">
        <f t="shared" si="298"/>
        <v>0</v>
      </c>
      <c r="N2151" s="9" t="str">
        <f t="shared" si="299"/>
        <v/>
      </c>
      <c r="O2151" s="9" t="str">
        <f t="shared" si="300"/>
        <v/>
      </c>
      <c r="P2151" s="9" t="str">
        <f t="shared" si="301"/>
        <v/>
      </c>
      <c r="R2151" s="9">
        <v>2143</v>
      </c>
      <c r="T2151" s="9" t="str">
        <f t="shared" si="302"/>
        <v/>
      </c>
      <c r="V2151" s="9" t="str">
        <f t="shared" si="303"/>
        <v/>
      </c>
      <c r="X2151" s="9" t="str">
        <f>IF(COUNTIF('Required Materials'!$BE$4:$CH$43, $B2151)&gt;0, $B2151, "")</f>
        <v/>
      </c>
      <c r="Y2151" s="9" t="str">
        <f t="shared" si="304"/>
        <v/>
      </c>
      <c r="Z2151" s="9" t="str">
        <f t="shared" si="305"/>
        <v/>
      </c>
    </row>
    <row r="2152" spans="1:26" x14ac:dyDescent="0.25">
      <c r="A2152" s="24"/>
      <c r="B2152" s="135"/>
      <c r="C2152" s="136"/>
      <c r="D2152" s="137"/>
      <c r="E2152" s="138"/>
      <c r="F2152" s="139"/>
      <c r="G2152" s="140"/>
      <c r="H2152" s="141"/>
      <c r="I2152" s="118"/>
      <c r="J2152" s="150" t="str">
        <f t="shared" si="297"/>
        <v/>
      </c>
      <c r="K2152" s="24"/>
      <c r="M2152" s="11" t="b">
        <f t="shared" si="298"/>
        <v>0</v>
      </c>
      <c r="N2152" s="9" t="str">
        <f t="shared" si="299"/>
        <v/>
      </c>
      <c r="O2152" s="9" t="str">
        <f t="shared" si="300"/>
        <v/>
      </c>
      <c r="P2152" s="9" t="str">
        <f t="shared" si="301"/>
        <v/>
      </c>
      <c r="R2152" s="9">
        <v>2144</v>
      </c>
      <c r="T2152" s="9" t="str">
        <f t="shared" si="302"/>
        <v/>
      </c>
      <c r="V2152" s="9" t="str">
        <f t="shared" si="303"/>
        <v/>
      </c>
      <c r="X2152" s="9" t="str">
        <f>IF(COUNTIF('Required Materials'!$BE$4:$CH$43, $B2152)&gt;0, $B2152, "")</f>
        <v/>
      </c>
      <c r="Y2152" s="9" t="str">
        <f t="shared" si="304"/>
        <v/>
      </c>
      <c r="Z2152" s="9" t="str">
        <f t="shared" si="305"/>
        <v/>
      </c>
    </row>
    <row r="2153" spans="1:26" x14ac:dyDescent="0.25">
      <c r="A2153" s="24"/>
      <c r="B2153" s="135"/>
      <c r="C2153" s="136"/>
      <c r="D2153" s="137"/>
      <c r="E2153" s="138"/>
      <c r="F2153" s="139"/>
      <c r="G2153" s="140"/>
      <c r="H2153" s="141"/>
      <c r="I2153" s="118"/>
      <c r="J2153" s="150" t="str">
        <f t="shared" si="297"/>
        <v/>
      </c>
      <c r="K2153" s="24"/>
      <c r="M2153" s="11" t="b">
        <f t="shared" si="298"/>
        <v>0</v>
      </c>
      <c r="N2153" s="9" t="str">
        <f t="shared" si="299"/>
        <v/>
      </c>
      <c r="O2153" s="9" t="str">
        <f t="shared" si="300"/>
        <v/>
      </c>
      <c r="P2153" s="9" t="str">
        <f t="shared" si="301"/>
        <v/>
      </c>
      <c r="R2153" s="9">
        <v>2145</v>
      </c>
      <c r="T2153" s="9" t="str">
        <f t="shared" si="302"/>
        <v/>
      </c>
      <c r="V2153" s="9" t="str">
        <f t="shared" si="303"/>
        <v/>
      </c>
      <c r="X2153" s="9" t="str">
        <f>IF(COUNTIF('Required Materials'!$BE$4:$CH$43, $B2153)&gt;0, $B2153, "")</f>
        <v/>
      </c>
      <c r="Y2153" s="9" t="str">
        <f t="shared" si="304"/>
        <v/>
      </c>
      <c r="Z2153" s="9" t="str">
        <f t="shared" si="305"/>
        <v/>
      </c>
    </row>
    <row r="2154" spans="1:26" x14ac:dyDescent="0.25">
      <c r="A2154" s="24"/>
      <c r="B2154" s="135"/>
      <c r="C2154" s="136"/>
      <c r="D2154" s="137"/>
      <c r="E2154" s="138"/>
      <c r="F2154" s="139"/>
      <c r="G2154" s="140"/>
      <c r="H2154" s="141"/>
      <c r="I2154" s="118"/>
      <c r="J2154" s="150" t="str">
        <f t="shared" si="297"/>
        <v/>
      </c>
      <c r="K2154" s="24"/>
      <c r="M2154" s="11" t="b">
        <f t="shared" si="298"/>
        <v>0</v>
      </c>
      <c r="N2154" s="9" t="str">
        <f t="shared" si="299"/>
        <v/>
      </c>
      <c r="O2154" s="9" t="str">
        <f t="shared" si="300"/>
        <v/>
      </c>
      <c r="P2154" s="9" t="str">
        <f t="shared" si="301"/>
        <v/>
      </c>
      <c r="R2154" s="9">
        <v>2146</v>
      </c>
      <c r="T2154" s="9" t="str">
        <f t="shared" si="302"/>
        <v/>
      </c>
      <c r="V2154" s="9" t="str">
        <f t="shared" si="303"/>
        <v/>
      </c>
      <c r="X2154" s="9" t="str">
        <f>IF(COUNTIF('Required Materials'!$BE$4:$CH$43, $B2154)&gt;0, $B2154, "")</f>
        <v/>
      </c>
      <c r="Y2154" s="9" t="str">
        <f t="shared" si="304"/>
        <v/>
      </c>
      <c r="Z2154" s="9" t="str">
        <f t="shared" si="305"/>
        <v/>
      </c>
    </row>
    <row r="2155" spans="1:26" x14ac:dyDescent="0.25">
      <c r="A2155" s="24"/>
      <c r="B2155" s="135"/>
      <c r="C2155" s="136"/>
      <c r="D2155" s="137"/>
      <c r="E2155" s="138"/>
      <c r="F2155" s="139"/>
      <c r="G2155" s="140"/>
      <c r="H2155" s="141"/>
      <c r="I2155" s="118"/>
      <c r="J2155" s="150" t="str">
        <f t="shared" si="297"/>
        <v/>
      </c>
      <c r="K2155" s="24"/>
      <c r="M2155" s="11" t="b">
        <f t="shared" si="298"/>
        <v>0</v>
      </c>
      <c r="N2155" s="9" t="str">
        <f t="shared" si="299"/>
        <v/>
      </c>
      <c r="O2155" s="9" t="str">
        <f t="shared" si="300"/>
        <v/>
      </c>
      <c r="P2155" s="9" t="str">
        <f t="shared" si="301"/>
        <v/>
      </c>
      <c r="R2155" s="9">
        <v>2147</v>
      </c>
      <c r="T2155" s="9" t="str">
        <f t="shared" si="302"/>
        <v/>
      </c>
      <c r="V2155" s="9" t="str">
        <f t="shared" si="303"/>
        <v/>
      </c>
      <c r="X2155" s="9" t="str">
        <f>IF(COUNTIF('Required Materials'!$BE$4:$CH$43, $B2155)&gt;0, $B2155, "")</f>
        <v/>
      </c>
      <c r="Y2155" s="9" t="str">
        <f t="shared" si="304"/>
        <v/>
      </c>
      <c r="Z2155" s="9" t="str">
        <f t="shared" si="305"/>
        <v/>
      </c>
    </row>
    <row r="2156" spans="1:26" x14ac:dyDescent="0.25">
      <c r="A2156" s="24"/>
      <c r="B2156" s="135"/>
      <c r="C2156" s="136"/>
      <c r="D2156" s="137"/>
      <c r="E2156" s="138"/>
      <c r="F2156" s="139"/>
      <c r="G2156" s="140"/>
      <c r="H2156" s="141"/>
      <c r="I2156" s="118"/>
      <c r="J2156" s="150" t="str">
        <f t="shared" si="297"/>
        <v/>
      </c>
      <c r="K2156" s="24"/>
      <c r="M2156" s="11" t="b">
        <f t="shared" si="298"/>
        <v>0</v>
      </c>
      <c r="N2156" s="9" t="str">
        <f t="shared" si="299"/>
        <v/>
      </c>
      <c r="O2156" s="9" t="str">
        <f t="shared" si="300"/>
        <v/>
      </c>
      <c r="P2156" s="9" t="str">
        <f t="shared" si="301"/>
        <v/>
      </c>
      <c r="R2156" s="9">
        <v>2148</v>
      </c>
      <c r="T2156" s="9" t="str">
        <f t="shared" si="302"/>
        <v/>
      </c>
      <c r="V2156" s="9" t="str">
        <f t="shared" si="303"/>
        <v/>
      </c>
      <c r="X2156" s="9" t="str">
        <f>IF(COUNTIF('Required Materials'!$BE$4:$CH$43, $B2156)&gt;0, $B2156, "")</f>
        <v/>
      </c>
      <c r="Y2156" s="9" t="str">
        <f t="shared" si="304"/>
        <v/>
      </c>
      <c r="Z2156" s="9" t="str">
        <f t="shared" si="305"/>
        <v/>
      </c>
    </row>
    <row r="2157" spans="1:26" x14ac:dyDescent="0.25">
      <c r="A2157" s="24"/>
      <c r="B2157" s="135"/>
      <c r="C2157" s="136"/>
      <c r="D2157" s="137"/>
      <c r="E2157" s="138"/>
      <c r="F2157" s="139"/>
      <c r="G2157" s="140"/>
      <c r="H2157" s="141"/>
      <c r="I2157" s="118"/>
      <c r="J2157" s="150" t="str">
        <f t="shared" si="297"/>
        <v/>
      </c>
      <c r="K2157" s="24"/>
      <c r="M2157" s="11" t="b">
        <f t="shared" si="298"/>
        <v>0</v>
      </c>
      <c r="N2157" s="9" t="str">
        <f t="shared" si="299"/>
        <v/>
      </c>
      <c r="O2157" s="9" t="str">
        <f t="shared" si="300"/>
        <v/>
      </c>
      <c r="P2157" s="9" t="str">
        <f t="shared" si="301"/>
        <v/>
      </c>
      <c r="R2157" s="9">
        <v>2149</v>
      </c>
      <c r="T2157" s="9" t="str">
        <f t="shared" si="302"/>
        <v/>
      </c>
      <c r="V2157" s="9" t="str">
        <f t="shared" si="303"/>
        <v/>
      </c>
      <c r="X2157" s="9" t="str">
        <f>IF(COUNTIF('Required Materials'!$BE$4:$CH$43, $B2157)&gt;0, $B2157, "")</f>
        <v/>
      </c>
      <c r="Y2157" s="9" t="str">
        <f t="shared" si="304"/>
        <v/>
      </c>
      <c r="Z2157" s="9" t="str">
        <f t="shared" si="305"/>
        <v/>
      </c>
    </row>
    <row r="2158" spans="1:26" x14ac:dyDescent="0.25">
      <c r="A2158" s="24"/>
      <c r="B2158" s="135"/>
      <c r="C2158" s="136"/>
      <c r="D2158" s="137"/>
      <c r="E2158" s="138"/>
      <c r="F2158" s="139"/>
      <c r="G2158" s="140"/>
      <c r="H2158" s="141"/>
      <c r="I2158" s="118"/>
      <c r="J2158" s="150" t="str">
        <f t="shared" si="297"/>
        <v/>
      </c>
      <c r="K2158" s="24"/>
      <c r="M2158" s="11" t="b">
        <f t="shared" si="298"/>
        <v>0</v>
      </c>
      <c r="N2158" s="9" t="str">
        <f t="shared" si="299"/>
        <v/>
      </c>
      <c r="O2158" s="9" t="str">
        <f t="shared" si="300"/>
        <v/>
      </c>
      <c r="P2158" s="9" t="str">
        <f t="shared" si="301"/>
        <v/>
      </c>
      <c r="R2158" s="9">
        <v>2150</v>
      </c>
      <c r="T2158" s="9" t="str">
        <f t="shared" si="302"/>
        <v/>
      </c>
      <c r="V2158" s="9" t="str">
        <f t="shared" si="303"/>
        <v/>
      </c>
      <c r="X2158" s="9" t="str">
        <f>IF(COUNTIF('Required Materials'!$BE$4:$CH$43, $B2158)&gt;0, $B2158, "")</f>
        <v/>
      </c>
      <c r="Y2158" s="9" t="str">
        <f t="shared" si="304"/>
        <v/>
      </c>
      <c r="Z2158" s="9" t="str">
        <f t="shared" si="305"/>
        <v/>
      </c>
    </row>
    <row r="2159" spans="1:26" x14ac:dyDescent="0.25">
      <c r="A2159" s="24"/>
      <c r="B2159" s="135"/>
      <c r="C2159" s="136"/>
      <c r="D2159" s="137"/>
      <c r="E2159" s="138"/>
      <c r="F2159" s="139"/>
      <c r="G2159" s="140"/>
      <c r="H2159" s="141"/>
      <c r="I2159" s="118"/>
      <c r="J2159" s="150" t="str">
        <f t="shared" si="297"/>
        <v/>
      </c>
      <c r="K2159" s="24"/>
      <c r="M2159" s="11" t="b">
        <f t="shared" si="298"/>
        <v>0</v>
      </c>
      <c r="N2159" s="9" t="str">
        <f t="shared" si="299"/>
        <v/>
      </c>
      <c r="O2159" s="9" t="str">
        <f t="shared" si="300"/>
        <v/>
      </c>
      <c r="P2159" s="9" t="str">
        <f t="shared" si="301"/>
        <v/>
      </c>
      <c r="R2159" s="9">
        <v>2151</v>
      </c>
      <c r="T2159" s="9" t="str">
        <f t="shared" si="302"/>
        <v/>
      </c>
      <c r="V2159" s="9" t="str">
        <f t="shared" si="303"/>
        <v/>
      </c>
      <c r="X2159" s="9" t="str">
        <f>IF(COUNTIF('Required Materials'!$BE$4:$CH$43, $B2159)&gt;0, $B2159, "")</f>
        <v/>
      </c>
      <c r="Y2159" s="9" t="str">
        <f t="shared" si="304"/>
        <v/>
      </c>
      <c r="Z2159" s="9" t="str">
        <f t="shared" si="305"/>
        <v/>
      </c>
    </row>
    <row r="2160" spans="1:26" x14ac:dyDescent="0.25">
      <c r="A2160" s="24"/>
      <c r="B2160" s="135"/>
      <c r="C2160" s="136"/>
      <c r="D2160" s="137"/>
      <c r="E2160" s="138"/>
      <c r="F2160" s="139"/>
      <c r="G2160" s="140"/>
      <c r="H2160" s="141"/>
      <c r="I2160" s="118"/>
      <c r="J2160" s="150" t="str">
        <f t="shared" si="297"/>
        <v/>
      </c>
      <c r="K2160" s="24"/>
      <c r="M2160" s="11" t="b">
        <f t="shared" si="298"/>
        <v>0</v>
      </c>
      <c r="N2160" s="9" t="str">
        <f t="shared" si="299"/>
        <v/>
      </c>
      <c r="O2160" s="9" t="str">
        <f t="shared" si="300"/>
        <v/>
      </c>
      <c r="P2160" s="9" t="str">
        <f t="shared" si="301"/>
        <v/>
      </c>
      <c r="R2160" s="9">
        <v>2152</v>
      </c>
      <c r="T2160" s="9" t="str">
        <f t="shared" si="302"/>
        <v/>
      </c>
      <c r="V2160" s="9" t="str">
        <f t="shared" si="303"/>
        <v/>
      </c>
      <c r="X2160" s="9" t="str">
        <f>IF(COUNTIF('Required Materials'!$BE$4:$CH$43, $B2160)&gt;0, $B2160, "")</f>
        <v/>
      </c>
      <c r="Y2160" s="9" t="str">
        <f t="shared" si="304"/>
        <v/>
      </c>
      <c r="Z2160" s="9" t="str">
        <f t="shared" si="305"/>
        <v/>
      </c>
    </row>
    <row r="2161" spans="1:26" x14ac:dyDescent="0.25">
      <c r="A2161" s="24"/>
      <c r="B2161" s="135"/>
      <c r="C2161" s="136"/>
      <c r="D2161" s="137"/>
      <c r="E2161" s="138"/>
      <c r="F2161" s="139"/>
      <c r="G2161" s="140"/>
      <c r="H2161" s="141"/>
      <c r="I2161" s="118"/>
      <c r="J2161" s="150" t="str">
        <f t="shared" si="297"/>
        <v/>
      </c>
      <c r="K2161" s="24"/>
      <c r="M2161" s="11" t="b">
        <f t="shared" si="298"/>
        <v>0</v>
      </c>
      <c r="N2161" s="9" t="str">
        <f t="shared" si="299"/>
        <v/>
      </c>
      <c r="O2161" s="9" t="str">
        <f t="shared" si="300"/>
        <v/>
      </c>
      <c r="P2161" s="9" t="str">
        <f t="shared" si="301"/>
        <v/>
      </c>
      <c r="R2161" s="9">
        <v>2153</v>
      </c>
      <c r="T2161" s="9" t="str">
        <f t="shared" si="302"/>
        <v/>
      </c>
      <c r="V2161" s="9" t="str">
        <f t="shared" si="303"/>
        <v/>
      </c>
      <c r="X2161" s="9" t="str">
        <f>IF(COUNTIF('Required Materials'!$BE$4:$CH$43, $B2161)&gt;0, $B2161, "")</f>
        <v/>
      </c>
      <c r="Y2161" s="9" t="str">
        <f t="shared" si="304"/>
        <v/>
      </c>
      <c r="Z2161" s="9" t="str">
        <f t="shared" si="305"/>
        <v/>
      </c>
    </row>
    <row r="2162" spans="1:26" x14ac:dyDescent="0.25">
      <c r="A2162" s="24"/>
      <c r="B2162" s="135"/>
      <c r="C2162" s="136"/>
      <c r="D2162" s="137"/>
      <c r="E2162" s="138"/>
      <c r="F2162" s="139"/>
      <c r="G2162" s="140"/>
      <c r="H2162" s="141"/>
      <c r="I2162" s="118"/>
      <c r="J2162" s="150" t="str">
        <f t="shared" si="297"/>
        <v/>
      </c>
      <c r="K2162" s="24"/>
      <c r="M2162" s="11" t="b">
        <f t="shared" si="298"/>
        <v>0</v>
      </c>
      <c r="N2162" s="9" t="str">
        <f t="shared" si="299"/>
        <v/>
      </c>
      <c r="O2162" s="9" t="str">
        <f t="shared" si="300"/>
        <v/>
      </c>
      <c r="P2162" s="9" t="str">
        <f t="shared" si="301"/>
        <v/>
      </c>
      <c r="R2162" s="9">
        <v>2154</v>
      </c>
      <c r="T2162" s="9" t="str">
        <f t="shared" si="302"/>
        <v/>
      </c>
      <c r="V2162" s="9" t="str">
        <f t="shared" si="303"/>
        <v/>
      </c>
      <c r="X2162" s="9" t="str">
        <f>IF(COUNTIF('Required Materials'!$BE$4:$CH$43, $B2162)&gt;0, $B2162, "")</f>
        <v/>
      </c>
      <c r="Y2162" s="9" t="str">
        <f t="shared" si="304"/>
        <v/>
      </c>
      <c r="Z2162" s="9" t="str">
        <f t="shared" si="305"/>
        <v/>
      </c>
    </row>
    <row r="2163" spans="1:26" x14ac:dyDescent="0.25">
      <c r="A2163" s="24"/>
      <c r="B2163" s="135"/>
      <c r="C2163" s="136"/>
      <c r="D2163" s="137"/>
      <c r="E2163" s="138"/>
      <c r="F2163" s="139"/>
      <c r="G2163" s="140"/>
      <c r="H2163" s="141"/>
      <c r="I2163" s="118"/>
      <c r="J2163" s="150" t="str">
        <f t="shared" si="297"/>
        <v/>
      </c>
      <c r="K2163" s="24"/>
      <c r="M2163" s="11" t="b">
        <f t="shared" si="298"/>
        <v>0</v>
      </c>
      <c r="N2163" s="9" t="str">
        <f t="shared" si="299"/>
        <v/>
      </c>
      <c r="O2163" s="9" t="str">
        <f t="shared" si="300"/>
        <v/>
      </c>
      <c r="P2163" s="9" t="str">
        <f t="shared" si="301"/>
        <v/>
      </c>
      <c r="R2163" s="9">
        <v>2155</v>
      </c>
      <c r="T2163" s="9" t="str">
        <f t="shared" si="302"/>
        <v/>
      </c>
      <c r="V2163" s="9" t="str">
        <f t="shared" si="303"/>
        <v/>
      </c>
      <c r="X2163" s="9" t="str">
        <f>IF(COUNTIF('Required Materials'!$BE$4:$CH$43, $B2163)&gt;0, $B2163, "")</f>
        <v/>
      </c>
      <c r="Y2163" s="9" t="str">
        <f t="shared" si="304"/>
        <v/>
      </c>
      <c r="Z2163" s="9" t="str">
        <f t="shared" si="305"/>
        <v/>
      </c>
    </row>
    <row r="2164" spans="1:26" x14ac:dyDescent="0.25">
      <c r="A2164" s="24"/>
      <c r="B2164" s="135"/>
      <c r="C2164" s="136"/>
      <c r="D2164" s="137"/>
      <c r="E2164" s="138"/>
      <c r="F2164" s="139"/>
      <c r="G2164" s="140"/>
      <c r="H2164" s="141"/>
      <c r="I2164" s="118"/>
      <c r="J2164" s="150" t="str">
        <f t="shared" si="297"/>
        <v/>
      </c>
      <c r="K2164" s="24"/>
      <c r="M2164" s="11" t="b">
        <f t="shared" si="298"/>
        <v>0</v>
      </c>
      <c r="N2164" s="9" t="str">
        <f t="shared" si="299"/>
        <v/>
      </c>
      <c r="O2164" s="9" t="str">
        <f t="shared" si="300"/>
        <v/>
      </c>
      <c r="P2164" s="9" t="str">
        <f t="shared" si="301"/>
        <v/>
      </c>
      <c r="R2164" s="9">
        <v>2156</v>
      </c>
      <c r="T2164" s="9" t="str">
        <f t="shared" si="302"/>
        <v/>
      </c>
      <c r="V2164" s="9" t="str">
        <f t="shared" si="303"/>
        <v/>
      </c>
      <c r="X2164" s="9" t="str">
        <f>IF(COUNTIF('Required Materials'!$BE$4:$CH$43, $B2164)&gt;0, $B2164, "")</f>
        <v/>
      </c>
      <c r="Y2164" s="9" t="str">
        <f t="shared" si="304"/>
        <v/>
      </c>
      <c r="Z2164" s="9" t="str">
        <f t="shared" si="305"/>
        <v/>
      </c>
    </row>
    <row r="2165" spans="1:26" x14ac:dyDescent="0.25">
      <c r="A2165" s="24"/>
      <c r="B2165" s="135"/>
      <c r="C2165" s="136"/>
      <c r="D2165" s="137"/>
      <c r="E2165" s="138"/>
      <c r="F2165" s="139"/>
      <c r="G2165" s="140"/>
      <c r="H2165" s="141"/>
      <c r="I2165" s="118"/>
      <c r="J2165" s="150" t="str">
        <f t="shared" si="297"/>
        <v/>
      </c>
      <c r="K2165" s="24"/>
      <c r="M2165" s="11" t="b">
        <f t="shared" si="298"/>
        <v>0</v>
      </c>
      <c r="N2165" s="9" t="str">
        <f t="shared" si="299"/>
        <v/>
      </c>
      <c r="O2165" s="9" t="str">
        <f t="shared" si="300"/>
        <v/>
      </c>
      <c r="P2165" s="9" t="str">
        <f t="shared" si="301"/>
        <v/>
      </c>
      <c r="R2165" s="9">
        <v>2157</v>
      </c>
      <c r="T2165" s="9" t="str">
        <f t="shared" si="302"/>
        <v/>
      </c>
      <c r="V2165" s="9" t="str">
        <f t="shared" si="303"/>
        <v/>
      </c>
      <c r="X2165" s="9" t="str">
        <f>IF(COUNTIF('Required Materials'!$BE$4:$CH$43, $B2165)&gt;0, $B2165, "")</f>
        <v/>
      </c>
      <c r="Y2165" s="9" t="str">
        <f t="shared" si="304"/>
        <v/>
      </c>
      <c r="Z2165" s="9" t="str">
        <f t="shared" si="305"/>
        <v/>
      </c>
    </row>
    <row r="2166" spans="1:26" x14ac:dyDescent="0.25">
      <c r="A2166" s="24"/>
      <c r="B2166" s="135"/>
      <c r="C2166" s="136"/>
      <c r="D2166" s="137"/>
      <c r="E2166" s="138"/>
      <c r="F2166" s="139"/>
      <c r="G2166" s="140"/>
      <c r="H2166" s="141"/>
      <c r="I2166" s="118"/>
      <c r="J2166" s="150" t="str">
        <f t="shared" si="297"/>
        <v/>
      </c>
      <c r="K2166" s="24"/>
      <c r="M2166" s="11" t="b">
        <f t="shared" si="298"/>
        <v>0</v>
      </c>
      <c r="N2166" s="9" t="str">
        <f t="shared" si="299"/>
        <v/>
      </c>
      <c r="O2166" s="9" t="str">
        <f t="shared" si="300"/>
        <v/>
      </c>
      <c r="P2166" s="9" t="str">
        <f t="shared" si="301"/>
        <v/>
      </c>
      <c r="R2166" s="9">
        <v>2158</v>
      </c>
      <c r="T2166" s="9" t="str">
        <f t="shared" si="302"/>
        <v/>
      </c>
      <c r="V2166" s="9" t="str">
        <f t="shared" si="303"/>
        <v/>
      </c>
      <c r="X2166" s="9" t="str">
        <f>IF(COUNTIF('Required Materials'!$BE$4:$CH$43, $B2166)&gt;0, $B2166, "")</f>
        <v/>
      </c>
      <c r="Y2166" s="9" t="str">
        <f t="shared" si="304"/>
        <v/>
      </c>
      <c r="Z2166" s="9" t="str">
        <f t="shared" si="305"/>
        <v/>
      </c>
    </row>
    <row r="2167" spans="1:26" x14ac:dyDescent="0.25">
      <c r="A2167" s="24"/>
      <c r="B2167" s="135"/>
      <c r="C2167" s="136"/>
      <c r="D2167" s="137"/>
      <c r="E2167" s="138"/>
      <c r="F2167" s="139"/>
      <c r="G2167" s="140"/>
      <c r="H2167" s="141"/>
      <c r="I2167" s="118"/>
      <c r="J2167" s="150" t="str">
        <f t="shared" si="297"/>
        <v/>
      </c>
      <c r="K2167" s="24"/>
      <c r="M2167" s="11" t="b">
        <f t="shared" si="298"/>
        <v>0</v>
      </c>
      <c r="N2167" s="9" t="str">
        <f t="shared" si="299"/>
        <v/>
      </c>
      <c r="O2167" s="9" t="str">
        <f t="shared" si="300"/>
        <v/>
      </c>
      <c r="P2167" s="9" t="str">
        <f t="shared" si="301"/>
        <v/>
      </c>
      <c r="R2167" s="9">
        <v>2159</v>
      </c>
      <c r="T2167" s="9" t="str">
        <f t="shared" si="302"/>
        <v/>
      </c>
      <c r="V2167" s="9" t="str">
        <f t="shared" si="303"/>
        <v/>
      </c>
      <c r="X2167" s="9" t="str">
        <f>IF(COUNTIF('Required Materials'!$BE$4:$CH$43, $B2167)&gt;0, $B2167, "")</f>
        <v/>
      </c>
      <c r="Y2167" s="9" t="str">
        <f t="shared" si="304"/>
        <v/>
      </c>
      <c r="Z2167" s="9" t="str">
        <f t="shared" si="305"/>
        <v/>
      </c>
    </row>
    <row r="2168" spans="1:26" x14ac:dyDescent="0.25">
      <c r="A2168" s="24"/>
      <c r="B2168" s="135"/>
      <c r="C2168" s="136"/>
      <c r="D2168" s="137"/>
      <c r="E2168" s="138"/>
      <c r="F2168" s="139"/>
      <c r="G2168" s="140"/>
      <c r="H2168" s="141"/>
      <c r="I2168" s="118"/>
      <c r="J2168" s="150" t="str">
        <f t="shared" si="297"/>
        <v/>
      </c>
      <c r="K2168" s="24"/>
      <c r="M2168" s="11" t="b">
        <f t="shared" si="298"/>
        <v>0</v>
      </c>
      <c r="N2168" s="9" t="str">
        <f t="shared" si="299"/>
        <v/>
      </c>
      <c r="O2168" s="9" t="str">
        <f t="shared" si="300"/>
        <v/>
      </c>
      <c r="P2168" s="9" t="str">
        <f t="shared" si="301"/>
        <v/>
      </c>
      <c r="R2168" s="9">
        <v>2160</v>
      </c>
      <c r="T2168" s="9" t="str">
        <f t="shared" si="302"/>
        <v/>
      </c>
      <c r="V2168" s="9" t="str">
        <f t="shared" si="303"/>
        <v/>
      </c>
      <c r="X2168" s="9" t="str">
        <f>IF(COUNTIF('Required Materials'!$BE$4:$CH$43, $B2168)&gt;0, $B2168, "")</f>
        <v/>
      </c>
      <c r="Y2168" s="9" t="str">
        <f t="shared" si="304"/>
        <v/>
      </c>
      <c r="Z2168" s="9" t="str">
        <f t="shared" si="305"/>
        <v/>
      </c>
    </row>
    <row r="2169" spans="1:26" x14ac:dyDescent="0.25">
      <c r="A2169" s="24"/>
      <c r="B2169" s="135"/>
      <c r="C2169" s="136"/>
      <c r="D2169" s="137"/>
      <c r="E2169" s="138"/>
      <c r="F2169" s="139"/>
      <c r="G2169" s="140"/>
      <c r="H2169" s="141"/>
      <c r="I2169" s="118"/>
      <c r="J2169" s="150" t="str">
        <f t="shared" si="297"/>
        <v/>
      </c>
      <c r="K2169" s="24"/>
      <c r="M2169" s="11" t="b">
        <f t="shared" si="298"/>
        <v>0</v>
      </c>
      <c r="N2169" s="9" t="str">
        <f t="shared" si="299"/>
        <v/>
      </c>
      <c r="O2169" s="9" t="str">
        <f t="shared" si="300"/>
        <v/>
      </c>
      <c r="P2169" s="9" t="str">
        <f t="shared" si="301"/>
        <v/>
      </c>
      <c r="R2169" s="9">
        <v>2161</v>
      </c>
      <c r="T2169" s="9" t="str">
        <f t="shared" si="302"/>
        <v/>
      </c>
      <c r="V2169" s="9" t="str">
        <f t="shared" si="303"/>
        <v/>
      </c>
      <c r="X2169" s="9" t="str">
        <f>IF(COUNTIF('Required Materials'!$BE$4:$CH$43, $B2169)&gt;0, $B2169, "")</f>
        <v/>
      </c>
      <c r="Y2169" s="9" t="str">
        <f t="shared" si="304"/>
        <v/>
      </c>
      <c r="Z2169" s="9" t="str">
        <f t="shared" si="305"/>
        <v/>
      </c>
    </row>
    <row r="2170" spans="1:26" x14ac:dyDescent="0.25">
      <c r="A2170" s="24"/>
      <c r="B2170" s="135"/>
      <c r="C2170" s="136"/>
      <c r="D2170" s="137"/>
      <c r="E2170" s="138"/>
      <c r="F2170" s="139"/>
      <c r="G2170" s="140"/>
      <c r="H2170" s="141"/>
      <c r="I2170" s="118"/>
      <c r="J2170" s="150" t="str">
        <f t="shared" si="297"/>
        <v/>
      </c>
      <c r="K2170" s="24"/>
      <c r="M2170" s="11" t="b">
        <f t="shared" si="298"/>
        <v>0</v>
      </c>
      <c r="N2170" s="9" t="str">
        <f t="shared" si="299"/>
        <v/>
      </c>
      <c r="O2170" s="9" t="str">
        <f t="shared" si="300"/>
        <v/>
      </c>
      <c r="P2170" s="9" t="str">
        <f t="shared" si="301"/>
        <v/>
      </c>
      <c r="R2170" s="9">
        <v>2162</v>
      </c>
      <c r="T2170" s="9" t="str">
        <f t="shared" si="302"/>
        <v/>
      </c>
      <c r="V2170" s="9" t="str">
        <f t="shared" si="303"/>
        <v/>
      </c>
      <c r="X2170" s="9" t="str">
        <f>IF(COUNTIF('Required Materials'!$BE$4:$CH$43, $B2170)&gt;0, $B2170, "")</f>
        <v/>
      </c>
      <c r="Y2170" s="9" t="str">
        <f t="shared" si="304"/>
        <v/>
      </c>
      <c r="Z2170" s="9" t="str">
        <f t="shared" si="305"/>
        <v/>
      </c>
    </row>
    <row r="2171" spans="1:26" x14ac:dyDescent="0.25">
      <c r="A2171" s="24"/>
      <c r="B2171" s="135"/>
      <c r="C2171" s="136"/>
      <c r="D2171" s="137"/>
      <c r="E2171" s="138"/>
      <c r="F2171" s="139"/>
      <c r="G2171" s="140"/>
      <c r="H2171" s="141"/>
      <c r="I2171" s="118"/>
      <c r="J2171" s="150" t="str">
        <f t="shared" si="297"/>
        <v/>
      </c>
      <c r="K2171" s="24"/>
      <c r="M2171" s="11" t="b">
        <f t="shared" si="298"/>
        <v>0</v>
      </c>
      <c r="N2171" s="9" t="str">
        <f t="shared" si="299"/>
        <v/>
      </c>
      <c r="O2171" s="9" t="str">
        <f t="shared" si="300"/>
        <v/>
      </c>
      <c r="P2171" s="9" t="str">
        <f t="shared" si="301"/>
        <v/>
      </c>
      <c r="R2171" s="9">
        <v>2163</v>
      </c>
      <c r="T2171" s="9" t="str">
        <f t="shared" si="302"/>
        <v/>
      </c>
      <c r="V2171" s="9" t="str">
        <f t="shared" si="303"/>
        <v/>
      </c>
      <c r="X2171" s="9" t="str">
        <f>IF(COUNTIF('Required Materials'!$BE$4:$CH$43, $B2171)&gt;0, $B2171, "")</f>
        <v/>
      </c>
      <c r="Y2171" s="9" t="str">
        <f t="shared" si="304"/>
        <v/>
      </c>
      <c r="Z2171" s="9" t="str">
        <f t="shared" si="305"/>
        <v/>
      </c>
    </row>
    <row r="2172" spans="1:26" x14ac:dyDescent="0.25">
      <c r="A2172" s="24"/>
      <c r="B2172" s="135"/>
      <c r="C2172" s="136"/>
      <c r="D2172" s="137"/>
      <c r="E2172" s="138"/>
      <c r="F2172" s="139"/>
      <c r="G2172" s="140"/>
      <c r="H2172" s="141"/>
      <c r="I2172" s="118"/>
      <c r="J2172" s="150" t="str">
        <f t="shared" si="297"/>
        <v/>
      </c>
      <c r="K2172" s="24"/>
      <c r="M2172" s="11" t="b">
        <f t="shared" si="298"/>
        <v>0</v>
      </c>
      <c r="N2172" s="9" t="str">
        <f t="shared" si="299"/>
        <v/>
      </c>
      <c r="O2172" s="9" t="str">
        <f t="shared" si="300"/>
        <v/>
      </c>
      <c r="P2172" s="9" t="str">
        <f t="shared" si="301"/>
        <v/>
      </c>
      <c r="R2172" s="9">
        <v>2164</v>
      </c>
      <c r="T2172" s="9" t="str">
        <f t="shared" si="302"/>
        <v/>
      </c>
      <c r="V2172" s="9" t="str">
        <f t="shared" si="303"/>
        <v/>
      </c>
      <c r="X2172" s="9" t="str">
        <f>IF(COUNTIF('Required Materials'!$BE$4:$CH$43, $B2172)&gt;0, $B2172, "")</f>
        <v/>
      </c>
      <c r="Y2172" s="9" t="str">
        <f t="shared" si="304"/>
        <v/>
      </c>
      <c r="Z2172" s="9" t="str">
        <f t="shared" si="305"/>
        <v/>
      </c>
    </row>
    <row r="2173" spans="1:26" x14ac:dyDescent="0.25">
      <c r="A2173" s="24"/>
      <c r="B2173" s="135"/>
      <c r="C2173" s="136"/>
      <c r="D2173" s="137"/>
      <c r="E2173" s="138"/>
      <c r="F2173" s="139"/>
      <c r="G2173" s="140"/>
      <c r="H2173" s="141"/>
      <c r="I2173" s="118"/>
      <c r="J2173" s="150" t="str">
        <f t="shared" si="297"/>
        <v/>
      </c>
      <c r="K2173" s="24"/>
      <c r="M2173" s="11" t="b">
        <f t="shared" si="298"/>
        <v>0</v>
      </c>
      <c r="N2173" s="9" t="str">
        <f t="shared" si="299"/>
        <v/>
      </c>
      <c r="O2173" s="9" t="str">
        <f t="shared" si="300"/>
        <v/>
      </c>
      <c r="P2173" s="9" t="str">
        <f t="shared" si="301"/>
        <v/>
      </c>
      <c r="R2173" s="9">
        <v>2165</v>
      </c>
      <c r="T2173" s="9" t="str">
        <f t="shared" si="302"/>
        <v/>
      </c>
      <c r="V2173" s="9" t="str">
        <f t="shared" si="303"/>
        <v/>
      </c>
      <c r="X2173" s="9" t="str">
        <f>IF(COUNTIF('Required Materials'!$BE$4:$CH$43, $B2173)&gt;0, $B2173, "")</f>
        <v/>
      </c>
      <c r="Y2173" s="9" t="str">
        <f t="shared" si="304"/>
        <v/>
      </c>
      <c r="Z2173" s="9" t="str">
        <f t="shared" si="305"/>
        <v/>
      </c>
    </row>
    <row r="2174" spans="1:26" x14ac:dyDescent="0.25">
      <c r="A2174" s="24"/>
      <c r="B2174" s="135"/>
      <c r="C2174" s="136"/>
      <c r="D2174" s="137"/>
      <c r="E2174" s="138"/>
      <c r="F2174" s="139"/>
      <c r="G2174" s="140"/>
      <c r="H2174" s="141"/>
      <c r="I2174" s="118"/>
      <c r="J2174" s="150" t="str">
        <f t="shared" si="297"/>
        <v/>
      </c>
      <c r="K2174" s="24"/>
      <c r="M2174" s="11" t="b">
        <f t="shared" si="298"/>
        <v>0</v>
      </c>
      <c r="N2174" s="9" t="str">
        <f t="shared" si="299"/>
        <v/>
      </c>
      <c r="O2174" s="9" t="str">
        <f t="shared" si="300"/>
        <v/>
      </c>
      <c r="P2174" s="9" t="str">
        <f t="shared" si="301"/>
        <v/>
      </c>
      <c r="R2174" s="9">
        <v>2166</v>
      </c>
      <c r="T2174" s="9" t="str">
        <f t="shared" si="302"/>
        <v/>
      </c>
      <c r="V2174" s="9" t="str">
        <f t="shared" si="303"/>
        <v/>
      </c>
      <c r="X2174" s="9" t="str">
        <f>IF(COUNTIF('Required Materials'!$BE$4:$CH$43, $B2174)&gt;0, $B2174, "")</f>
        <v/>
      </c>
      <c r="Y2174" s="9" t="str">
        <f t="shared" si="304"/>
        <v/>
      </c>
      <c r="Z2174" s="9" t="str">
        <f t="shared" si="305"/>
        <v/>
      </c>
    </row>
    <row r="2175" spans="1:26" x14ac:dyDescent="0.25">
      <c r="A2175" s="24"/>
      <c r="B2175" s="135"/>
      <c r="C2175" s="136"/>
      <c r="D2175" s="137"/>
      <c r="E2175" s="138"/>
      <c r="F2175" s="139"/>
      <c r="G2175" s="140"/>
      <c r="H2175" s="141"/>
      <c r="I2175" s="118"/>
      <c r="J2175" s="150" t="str">
        <f t="shared" si="297"/>
        <v/>
      </c>
      <c r="K2175" s="24"/>
      <c r="M2175" s="11" t="b">
        <f t="shared" si="298"/>
        <v>0</v>
      </c>
      <c r="N2175" s="9" t="str">
        <f t="shared" si="299"/>
        <v/>
      </c>
      <c r="O2175" s="9" t="str">
        <f t="shared" si="300"/>
        <v/>
      </c>
      <c r="P2175" s="9" t="str">
        <f t="shared" si="301"/>
        <v/>
      </c>
      <c r="R2175" s="9">
        <v>2167</v>
      </c>
      <c r="T2175" s="9" t="str">
        <f t="shared" si="302"/>
        <v/>
      </c>
      <c r="V2175" s="9" t="str">
        <f t="shared" si="303"/>
        <v/>
      </c>
      <c r="X2175" s="9" t="str">
        <f>IF(COUNTIF('Required Materials'!$BE$4:$CH$43, $B2175)&gt;0, $B2175, "")</f>
        <v/>
      </c>
      <c r="Y2175" s="9" t="str">
        <f t="shared" si="304"/>
        <v/>
      </c>
      <c r="Z2175" s="9" t="str">
        <f t="shared" si="305"/>
        <v/>
      </c>
    </row>
    <row r="2176" spans="1:26" x14ac:dyDescent="0.25">
      <c r="A2176" s="24"/>
      <c r="B2176" s="135"/>
      <c r="C2176" s="136"/>
      <c r="D2176" s="137"/>
      <c r="E2176" s="138"/>
      <c r="F2176" s="139"/>
      <c r="G2176" s="140"/>
      <c r="H2176" s="141"/>
      <c r="I2176" s="118"/>
      <c r="J2176" s="150" t="str">
        <f t="shared" si="297"/>
        <v/>
      </c>
      <c r="K2176" s="24"/>
      <c r="M2176" s="11" t="b">
        <f t="shared" si="298"/>
        <v>0</v>
      </c>
      <c r="N2176" s="9" t="str">
        <f t="shared" si="299"/>
        <v/>
      </c>
      <c r="O2176" s="9" t="str">
        <f t="shared" si="300"/>
        <v/>
      </c>
      <c r="P2176" s="9" t="str">
        <f t="shared" si="301"/>
        <v/>
      </c>
      <c r="R2176" s="9">
        <v>2168</v>
      </c>
      <c r="T2176" s="9" t="str">
        <f t="shared" si="302"/>
        <v/>
      </c>
      <c r="V2176" s="9" t="str">
        <f t="shared" si="303"/>
        <v/>
      </c>
      <c r="X2176" s="9" t="str">
        <f>IF(COUNTIF('Required Materials'!$BE$4:$CH$43, $B2176)&gt;0, $B2176, "")</f>
        <v/>
      </c>
      <c r="Y2176" s="9" t="str">
        <f t="shared" si="304"/>
        <v/>
      </c>
      <c r="Z2176" s="9" t="str">
        <f t="shared" si="305"/>
        <v/>
      </c>
    </row>
    <row r="2177" spans="1:26" x14ac:dyDescent="0.25">
      <c r="A2177" s="24"/>
      <c r="B2177" s="135"/>
      <c r="C2177" s="136"/>
      <c r="D2177" s="137"/>
      <c r="E2177" s="138"/>
      <c r="F2177" s="139"/>
      <c r="G2177" s="140"/>
      <c r="H2177" s="141"/>
      <c r="I2177" s="118"/>
      <c r="J2177" s="150" t="str">
        <f t="shared" si="297"/>
        <v/>
      </c>
      <c r="K2177" s="24"/>
      <c r="M2177" s="11" t="b">
        <f t="shared" si="298"/>
        <v>0</v>
      </c>
      <c r="N2177" s="9" t="str">
        <f t="shared" si="299"/>
        <v/>
      </c>
      <c r="O2177" s="9" t="str">
        <f t="shared" si="300"/>
        <v/>
      </c>
      <c r="P2177" s="9" t="str">
        <f t="shared" si="301"/>
        <v/>
      </c>
      <c r="R2177" s="9">
        <v>2169</v>
      </c>
      <c r="T2177" s="9" t="str">
        <f t="shared" si="302"/>
        <v/>
      </c>
      <c r="V2177" s="9" t="str">
        <f t="shared" si="303"/>
        <v/>
      </c>
      <c r="X2177" s="9" t="str">
        <f>IF(COUNTIF('Required Materials'!$BE$4:$CH$43, $B2177)&gt;0, $B2177, "")</f>
        <v/>
      </c>
      <c r="Y2177" s="9" t="str">
        <f t="shared" si="304"/>
        <v/>
      </c>
      <c r="Z2177" s="9" t="str">
        <f t="shared" si="305"/>
        <v/>
      </c>
    </row>
    <row r="2178" spans="1:26" x14ac:dyDescent="0.25">
      <c r="A2178" s="24"/>
      <c r="B2178" s="135"/>
      <c r="C2178" s="136"/>
      <c r="D2178" s="137"/>
      <c r="E2178" s="138"/>
      <c r="F2178" s="139"/>
      <c r="G2178" s="140"/>
      <c r="H2178" s="141"/>
      <c r="I2178" s="118"/>
      <c r="J2178" s="150" t="str">
        <f t="shared" si="297"/>
        <v/>
      </c>
      <c r="K2178" s="24"/>
      <c r="M2178" s="11" t="b">
        <f t="shared" si="298"/>
        <v>0</v>
      </c>
      <c r="N2178" s="9" t="str">
        <f t="shared" si="299"/>
        <v/>
      </c>
      <c r="O2178" s="9" t="str">
        <f t="shared" si="300"/>
        <v/>
      </c>
      <c r="P2178" s="9" t="str">
        <f t="shared" si="301"/>
        <v/>
      </c>
      <c r="R2178" s="9">
        <v>2170</v>
      </c>
      <c r="T2178" s="9" t="str">
        <f t="shared" si="302"/>
        <v/>
      </c>
      <c r="V2178" s="9" t="str">
        <f t="shared" si="303"/>
        <v/>
      </c>
      <c r="X2178" s="9" t="str">
        <f>IF(COUNTIF('Required Materials'!$BE$4:$CH$43, $B2178)&gt;0, $B2178, "")</f>
        <v/>
      </c>
      <c r="Y2178" s="9" t="str">
        <f t="shared" si="304"/>
        <v/>
      </c>
      <c r="Z2178" s="9" t="str">
        <f t="shared" si="305"/>
        <v/>
      </c>
    </row>
    <row r="2179" spans="1:26" x14ac:dyDescent="0.25">
      <c r="A2179" s="24"/>
      <c r="B2179" s="135"/>
      <c r="C2179" s="136"/>
      <c r="D2179" s="137"/>
      <c r="E2179" s="138"/>
      <c r="F2179" s="139"/>
      <c r="G2179" s="140"/>
      <c r="H2179" s="141"/>
      <c r="I2179" s="118"/>
      <c r="J2179" s="150" t="str">
        <f t="shared" si="297"/>
        <v/>
      </c>
      <c r="K2179" s="24"/>
      <c r="M2179" s="11" t="b">
        <f t="shared" si="298"/>
        <v>0</v>
      </c>
      <c r="N2179" s="9" t="str">
        <f t="shared" si="299"/>
        <v/>
      </c>
      <c r="O2179" s="9" t="str">
        <f t="shared" si="300"/>
        <v/>
      </c>
      <c r="P2179" s="9" t="str">
        <f t="shared" si="301"/>
        <v/>
      </c>
      <c r="R2179" s="9">
        <v>2171</v>
      </c>
      <c r="T2179" s="9" t="str">
        <f t="shared" si="302"/>
        <v/>
      </c>
      <c r="V2179" s="9" t="str">
        <f t="shared" si="303"/>
        <v/>
      </c>
      <c r="X2179" s="9" t="str">
        <f>IF(COUNTIF('Required Materials'!$BE$4:$CH$43, $B2179)&gt;0, $B2179, "")</f>
        <v/>
      </c>
      <c r="Y2179" s="9" t="str">
        <f t="shared" si="304"/>
        <v/>
      </c>
      <c r="Z2179" s="9" t="str">
        <f t="shared" si="305"/>
        <v/>
      </c>
    </row>
    <row r="2180" spans="1:26" x14ac:dyDescent="0.25">
      <c r="A2180" s="24"/>
      <c r="B2180" s="135"/>
      <c r="C2180" s="136"/>
      <c r="D2180" s="137"/>
      <c r="E2180" s="138"/>
      <c r="F2180" s="139"/>
      <c r="G2180" s="140"/>
      <c r="H2180" s="141"/>
      <c r="I2180" s="118"/>
      <c r="J2180" s="150" t="str">
        <f t="shared" si="297"/>
        <v/>
      </c>
      <c r="K2180" s="24"/>
      <c r="M2180" s="11" t="b">
        <f t="shared" si="298"/>
        <v>0</v>
      </c>
      <c r="N2180" s="9" t="str">
        <f t="shared" si="299"/>
        <v/>
      </c>
      <c r="O2180" s="9" t="str">
        <f t="shared" si="300"/>
        <v/>
      </c>
      <c r="P2180" s="9" t="str">
        <f t="shared" si="301"/>
        <v/>
      </c>
      <c r="R2180" s="9">
        <v>2172</v>
      </c>
      <c r="T2180" s="9" t="str">
        <f t="shared" si="302"/>
        <v/>
      </c>
      <c r="V2180" s="9" t="str">
        <f t="shared" si="303"/>
        <v/>
      </c>
      <c r="X2180" s="9" t="str">
        <f>IF(COUNTIF('Required Materials'!$BE$4:$CH$43, $B2180)&gt;0, $B2180, "")</f>
        <v/>
      </c>
      <c r="Y2180" s="9" t="str">
        <f t="shared" si="304"/>
        <v/>
      </c>
      <c r="Z2180" s="9" t="str">
        <f t="shared" si="305"/>
        <v/>
      </c>
    </row>
    <row r="2181" spans="1:26" x14ac:dyDescent="0.25">
      <c r="A2181" s="24"/>
      <c r="B2181" s="135"/>
      <c r="C2181" s="136"/>
      <c r="D2181" s="137"/>
      <c r="E2181" s="138"/>
      <c r="F2181" s="139"/>
      <c r="G2181" s="140"/>
      <c r="H2181" s="141"/>
      <c r="I2181" s="118"/>
      <c r="J2181" s="150" t="str">
        <f t="shared" si="297"/>
        <v/>
      </c>
      <c r="K2181" s="24"/>
      <c r="M2181" s="11" t="b">
        <f t="shared" si="298"/>
        <v>0</v>
      </c>
      <c r="N2181" s="9" t="str">
        <f t="shared" si="299"/>
        <v/>
      </c>
      <c r="O2181" s="9" t="str">
        <f t="shared" si="300"/>
        <v/>
      </c>
      <c r="P2181" s="9" t="str">
        <f t="shared" si="301"/>
        <v/>
      </c>
      <c r="R2181" s="9">
        <v>2173</v>
      </c>
      <c r="T2181" s="9" t="str">
        <f t="shared" si="302"/>
        <v/>
      </c>
      <c r="V2181" s="9" t="str">
        <f t="shared" si="303"/>
        <v/>
      </c>
      <c r="X2181" s="9" t="str">
        <f>IF(COUNTIF('Required Materials'!$BE$4:$CH$43, $B2181)&gt;0, $B2181, "")</f>
        <v/>
      </c>
      <c r="Y2181" s="9" t="str">
        <f t="shared" si="304"/>
        <v/>
      </c>
      <c r="Z2181" s="9" t="str">
        <f t="shared" si="305"/>
        <v/>
      </c>
    </row>
    <row r="2182" spans="1:26" x14ac:dyDescent="0.25">
      <c r="A2182" s="24"/>
      <c r="B2182" s="135"/>
      <c r="C2182" s="136"/>
      <c r="D2182" s="137"/>
      <c r="E2182" s="138"/>
      <c r="F2182" s="139"/>
      <c r="G2182" s="140"/>
      <c r="H2182" s="141"/>
      <c r="I2182" s="118"/>
      <c r="J2182" s="150" t="str">
        <f t="shared" si="297"/>
        <v/>
      </c>
      <c r="K2182" s="24"/>
      <c r="M2182" s="11" t="b">
        <f t="shared" si="298"/>
        <v>0</v>
      </c>
      <c r="N2182" s="9" t="str">
        <f t="shared" si="299"/>
        <v/>
      </c>
      <c r="O2182" s="9" t="str">
        <f t="shared" si="300"/>
        <v/>
      </c>
      <c r="P2182" s="9" t="str">
        <f t="shared" si="301"/>
        <v/>
      </c>
      <c r="R2182" s="9">
        <v>2174</v>
      </c>
      <c r="T2182" s="9" t="str">
        <f t="shared" si="302"/>
        <v/>
      </c>
      <c r="V2182" s="9" t="str">
        <f t="shared" si="303"/>
        <v/>
      </c>
      <c r="X2182" s="9" t="str">
        <f>IF(COUNTIF('Required Materials'!$BE$4:$CH$43, $B2182)&gt;0, $B2182, "")</f>
        <v/>
      </c>
      <c r="Y2182" s="9" t="str">
        <f t="shared" si="304"/>
        <v/>
      </c>
      <c r="Z2182" s="9" t="str">
        <f t="shared" si="305"/>
        <v/>
      </c>
    </row>
    <row r="2183" spans="1:26" x14ac:dyDescent="0.25">
      <c r="A2183" s="24"/>
      <c r="B2183" s="135"/>
      <c r="C2183" s="136"/>
      <c r="D2183" s="137"/>
      <c r="E2183" s="138"/>
      <c r="F2183" s="139"/>
      <c r="G2183" s="140"/>
      <c r="H2183" s="141"/>
      <c r="I2183" s="118"/>
      <c r="J2183" s="150" t="str">
        <f t="shared" si="297"/>
        <v/>
      </c>
      <c r="K2183" s="24"/>
      <c r="M2183" s="11" t="b">
        <f t="shared" si="298"/>
        <v>0</v>
      </c>
      <c r="N2183" s="9" t="str">
        <f t="shared" si="299"/>
        <v/>
      </c>
      <c r="O2183" s="9" t="str">
        <f t="shared" si="300"/>
        <v/>
      </c>
      <c r="P2183" s="9" t="str">
        <f t="shared" si="301"/>
        <v/>
      </c>
      <c r="R2183" s="9">
        <v>2175</v>
      </c>
      <c r="T2183" s="9" t="str">
        <f t="shared" si="302"/>
        <v/>
      </c>
      <c r="V2183" s="9" t="str">
        <f t="shared" si="303"/>
        <v/>
      </c>
      <c r="X2183" s="9" t="str">
        <f>IF(COUNTIF('Required Materials'!$BE$4:$CH$43, $B2183)&gt;0, $B2183, "")</f>
        <v/>
      </c>
      <c r="Y2183" s="9" t="str">
        <f t="shared" si="304"/>
        <v/>
      </c>
      <c r="Z2183" s="9" t="str">
        <f t="shared" si="305"/>
        <v/>
      </c>
    </row>
    <row r="2184" spans="1:26" x14ac:dyDescent="0.25">
      <c r="A2184" s="24"/>
      <c r="B2184" s="135"/>
      <c r="C2184" s="136"/>
      <c r="D2184" s="137"/>
      <c r="E2184" s="138"/>
      <c r="F2184" s="139"/>
      <c r="G2184" s="140"/>
      <c r="H2184" s="141"/>
      <c r="I2184" s="118"/>
      <c r="J2184" s="150" t="str">
        <f t="shared" si="297"/>
        <v/>
      </c>
      <c r="K2184" s="24"/>
      <c r="M2184" s="11" t="b">
        <f t="shared" si="298"/>
        <v>0</v>
      </c>
      <c r="N2184" s="9" t="str">
        <f t="shared" si="299"/>
        <v/>
      </c>
      <c r="O2184" s="9" t="str">
        <f t="shared" si="300"/>
        <v/>
      </c>
      <c r="P2184" s="9" t="str">
        <f t="shared" si="301"/>
        <v/>
      </c>
      <c r="R2184" s="9">
        <v>2176</v>
      </c>
      <c r="T2184" s="9" t="str">
        <f t="shared" si="302"/>
        <v/>
      </c>
      <c r="V2184" s="9" t="str">
        <f t="shared" si="303"/>
        <v/>
      </c>
      <c r="X2184" s="9" t="str">
        <f>IF(COUNTIF('Required Materials'!$BE$4:$CH$43, $B2184)&gt;0, $B2184, "")</f>
        <v/>
      </c>
      <c r="Y2184" s="9" t="str">
        <f t="shared" si="304"/>
        <v/>
      </c>
      <c r="Z2184" s="9" t="str">
        <f t="shared" si="305"/>
        <v/>
      </c>
    </row>
    <row r="2185" spans="1:26" x14ac:dyDescent="0.25">
      <c r="A2185" s="24"/>
      <c r="B2185" s="135"/>
      <c r="C2185" s="136"/>
      <c r="D2185" s="137"/>
      <c r="E2185" s="138"/>
      <c r="F2185" s="139"/>
      <c r="G2185" s="140"/>
      <c r="H2185" s="141"/>
      <c r="I2185" s="118"/>
      <c r="J2185" s="150" t="str">
        <f t="shared" ref="J2185:J2248" si="306">IF(COUNTIF($B$9:$B$2508, B2185)&gt;1, $M$2, IF(M2185=TRUE, $M$3, ""))</f>
        <v/>
      </c>
      <c r="K2185" s="24"/>
      <c r="M2185" s="11" t="b">
        <f t="shared" si="298"/>
        <v>0</v>
      </c>
      <c r="N2185" s="9" t="str">
        <f t="shared" si="299"/>
        <v/>
      </c>
      <c r="O2185" s="9" t="str">
        <f t="shared" si="300"/>
        <v/>
      </c>
      <c r="P2185" s="9" t="str">
        <f t="shared" si="301"/>
        <v/>
      </c>
      <c r="R2185" s="9">
        <v>2177</v>
      </c>
      <c r="T2185" s="9" t="str">
        <f t="shared" si="302"/>
        <v/>
      </c>
      <c r="V2185" s="9" t="str">
        <f t="shared" si="303"/>
        <v/>
      </c>
      <c r="X2185" s="9" t="str">
        <f>IF(COUNTIF('Required Materials'!$BE$4:$CH$43, $B2185)&gt;0, $B2185, "")</f>
        <v/>
      </c>
      <c r="Y2185" s="9" t="str">
        <f t="shared" si="304"/>
        <v/>
      </c>
      <c r="Z2185" s="9" t="str">
        <f t="shared" si="305"/>
        <v/>
      </c>
    </row>
    <row r="2186" spans="1:26" x14ac:dyDescent="0.25">
      <c r="A2186" s="24"/>
      <c r="B2186" s="135"/>
      <c r="C2186" s="136"/>
      <c r="D2186" s="137"/>
      <c r="E2186" s="138"/>
      <c r="F2186" s="139"/>
      <c r="G2186" s="140"/>
      <c r="H2186" s="141"/>
      <c r="I2186" s="118"/>
      <c r="J2186" s="150" t="str">
        <f t="shared" si="306"/>
        <v/>
      </c>
      <c r="K2186" s="24"/>
      <c r="M2186" s="11" t="b">
        <f t="shared" ref="M2186:M2249" si="307">IF(AND(COUNTIF(C2186:H2186, "")&lt;6, B2186=""), TRUE, FALSE)</f>
        <v>0</v>
      </c>
      <c r="N2186" s="9" t="str">
        <f t="shared" ref="N2186:N2249" si="308">IF(B2186="", "", COUNTIF($O$9:$O$2508, "&lt;"&amp;O2186))</f>
        <v/>
      </c>
      <c r="O2186" s="9" t="str">
        <f t="shared" ref="O2186:O2249" si="309">IF(B2186="", "", IF(ISNUMBER(B2186)=TRUE, CONCATENATE("A", B2186), B2186))</f>
        <v/>
      </c>
      <c r="P2186" s="9" t="str">
        <f t="shared" ref="P2186:P2249" si="310">IF(N2186="", "", RANK(N2186, $N$9:$N$2508, 1))</f>
        <v/>
      </c>
      <c r="R2186" s="9">
        <v>2178</v>
      </c>
      <c r="T2186" s="9" t="str">
        <f t="shared" ref="T2186:T2249" si="311">IF(P2186="", "", IFERROR(INDEX($B$9:$B$2508, MATCH(R2186, $P$9:$P$2508, 0)), ""))</f>
        <v/>
      </c>
      <c r="V2186" s="9" t="str">
        <f t="shared" ref="V2186:V2249" si="312">IF(B2186="", "", IF(D2186=$M$5, "A", "P"))</f>
        <v/>
      </c>
      <c r="X2186" s="9" t="str">
        <f>IF(COUNTIF('Required Materials'!$BE$4:$CH$43, $B2186)&gt;0, $B2186, "")</f>
        <v/>
      </c>
      <c r="Y2186" s="9" t="str">
        <f t="shared" ref="Y2186:Y2249" si="313">IF(X2186="", "", IFERROR(INDEX($R$9:$R$2508, MATCH(X2186, $T$9:$T$2508, 0)), ""))</f>
        <v/>
      </c>
      <c r="Z2186" s="9" t="str">
        <f t="shared" ref="Z2186:Z2249" si="314">IF(Y2186="", "", RANK($Y2186, $Y$9:$Y$2508, 1))</f>
        <v/>
      </c>
    </row>
    <row r="2187" spans="1:26" x14ac:dyDescent="0.25">
      <c r="A2187" s="24"/>
      <c r="B2187" s="135"/>
      <c r="C2187" s="136"/>
      <c r="D2187" s="137"/>
      <c r="E2187" s="138"/>
      <c r="F2187" s="139"/>
      <c r="G2187" s="140"/>
      <c r="H2187" s="141"/>
      <c r="I2187" s="118"/>
      <c r="J2187" s="150" t="str">
        <f t="shared" si="306"/>
        <v/>
      </c>
      <c r="K2187" s="24"/>
      <c r="M2187" s="11" t="b">
        <f t="shared" si="307"/>
        <v>0</v>
      </c>
      <c r="N2187" s="9" t="str">
        <f t="shared" si="308"/>
        <v/>
      </c>
      <c r="O2187" s="9" t="str">
        <f t="shared" si="309"/>
        <v/>
      </c>
      <c r="P2187" s="9" t="str">
        <f t="shared" si="310"/>
        <v/>
      </c>
      <c r="R2187" s="9">
        <v>2179</v>
      </c>
      <c r="T2187" s="9" t="str">
        <f t="shared" si="311"/>
        <v/>
      </c>
      <c r="V2187" s="9" t="str">
        <f t="shared" si="312"/>
        <v/>
      </c>
      <c r="X2187" s="9" t="str">
        <f>IF(COUNTIF('Required Materials'!$BE$4:$CH$43, $B2187)&gt;0, $B2187, "")</f>
        <v/>
      </c>
      <c r="Y2187" s="9" t="str">
        <f t="shared" si="313"/>
        <v/>
      </c>
      <c r="Z2187" s="9" t="str">
        <f t="shared" si="314"/>
        <v/>
      </c>
    </row>
    <row r="2188" spans="1:26" x14ac:dyDescent="0.25">
      <c r="A2188" s="24"/>
      <c r="B2188" s="135"/>
      <c r="C2188" s="136"/>
      <c r="D2188" s="137"/>
      <c r="E2188" s="138"/>
      <c r="F2188" s="139"/>
      <c r="G2188" s="140"/>
      <c r="H2188" s="141"/>
      <c r="I2188" s="118"/>
      <c r="J2188" s="150" t="str">
        <f t="shared" si="306"/>
        <v/>
      </c>
      <c r="K2188" s="24"/>
      <c r="M2188" s="11" t="b">
        <f t="shared" si="307"/>
        <v>0</v>
      </c>
      <c r="N2188" s="9" t="str">
        <f t="shared" si="308"/>
        <v/>
      </c>
      <c r="O2188" s="9" t="str">
        <f t="shared" si="309"/>
        <v/>
      </c>
      <c r="P2188" s="9" t="str">
        <f t="shared" si="310"/>
        <v/>
      </c>
      <c r="R2188" s="9">
        <v>2180</v>
      </c>
      <c r="T2188" s="9" t="str">
        <f t="shared" si="311"/>
        <v/>
      </c>
      <c r="V2188" s="9" t="str">
        <f t="shared" si="312"/>
        <v/>
      </c>
      <c r="X2188" s="9" t="str">
        <f>IF(COUNTIF('Required Materials'!$BE$4:$CH$43, $B2188)&gt;0, $B2188, "")</f>
        <v/>
      </c>
      <c r="Y2188" s="9" t="str">
        <f t="shared" si="313"/>
        <v/>
      </c>
      <c r="Z2188" s="9" t="str">
        <f t="shared" si="314"/>
        <v/>
      </c>
    </row>
    <row r="2189" spans="1:26" x14ac:dyDescent="0.25">
      <c r="A2189" s="24"/>
      <c r="B2189" s="135"/>
      <c r="C2189" s="136"/>
      <c r="D2189" s="137"/>
      <c r="E2189" s="138"/>
      <c r="F2189" s="139"/>
      <c r="G2189" s="140"/>
      <c r="H2189" s="141"/>
      <c r="I2189" s="118"/>
      <c r="J2189" s="150" t="str">
        <f t="shared" si="306"/>
        <v/>
      </c>
      <c r="K2189" s="24"/>
      <c r="M2189" s="11" t="b">
        <f t="shared" si="307"/>
        <v>0</v>
      </c>
      <c r="N2189" s="9" t="str">
        <f t="shared" si="308"/>
        <v/>
      </c>
      <c r="O2189" s="9" t="str">
        <f t="shared" si="309"/>
        <v/>
      </c>
      <c r="P2189" s="9" t="str">
        <f t="shared" si="310"/>
        <v/>
      </c>
      <c r="R2189" s="9">
        <v>2181</v>
      </c>
      <c r="T2189" s="9" t="str">
        <f t="shared" si="311"/>
        <v/>
      </c>
      <c r="V2189" s="9" t="str">
        <f t="shared" si="312"/>
        <v/>
      </c>
      <c r="X2189" s="9" t="str">
        <f>IF(COUNTIF('Required Materials'!$BE$4:$CH$43, $B2189)&gt;0, $B2189, "")</f>
        <v/>
      </c>
      <c r="Y2189" s="9" t="str">
        <f t="shared" si="313"/>
        <v/>
      </c>
      <c r="Z2189" s="9" t="str">
        <f t="shared" si="314"/>
        <v/>
      </c>
    </row>
    <row r="2190" spans="1:26" x14ac:dyDescent="0.25">
      <c r="A2190" s="24"/>
      <c r="B2190" s="135"/>
      <c r="C2190" s="136"/>
      <c r="D2190" s="137"/>
      <c r="E2190" s="138"/>
      <c r="F2190" s="139"/>
      <c r="G2190" s="140"/>
      <c r="H2190" s="141"/>
      <c r="I2190" s="118"/>
      <c r="J2190" s="150" t="str">
        <f t="shared" si="306"/>
        <v/>
      </c>
      <c r="K2190" s="24"/>
      <c r="M2190" s="11" t="b">
        <f t="shared" si="307"/>
        <v>0</v>
      </c>
      <c r="N2190" s="9" t="str">
        <f t="shared" si="308"/>
        <v/>
      </c>
      <c r="O2190" s="9" t="str">
        <f t="shared" si="309"/>
        <v/>
      </c>
      <c r="P2190" s="9" t="str">
        <f t="shared" si="310"/>
        <v/>
      </c>
      <c r="R2190" s="9">
        <v>2182</v>
      </c>
      <c r="T2190" s="9" t="str">
        <f t="shared" si="311"/>
        <v/>
      </c>
      <c r="V2190" s="9" t="str">
        <f t="shared" si="312"/>
        <v/>
      </c>
      <c r="X2190" s="9" t="str">
        <f>IF(COUNTIF('Required Materials'!$BE$4:$CH$43, $B2190)&gt;0, $B2190, "")</f>
        <v/>
      </c>
      <c r="Y2190" s="9" t="str">
        <f t="shared" si="313"/>
        <v/>
      </c>
      <c r="Z2190" s="9" t="str">
        <f t="shared" si="314"/>
        <v/>
      </c>
    </row>
    <row r="2191" spans="1:26" x14ac:dyDescent="0.25">
      <c r="A2191" s="24"/>
      <c r="B2191" s="135"/>
      <c r="C2191" s="136"/>
      <c r="D2191" s="137"/>
      <c r="E2191" s="138"/>
      <c r="F2191" s="139"/>
      <c r="G2191" s="140"/>
      <c r="H2191" s="141"/>
      <c r="I2191" s="118"/>
      <c r="J2191" s="150" t="str">
        <f t="shared" si="306"/>
        <v/>
      </c>
      <c r="K2191" s="24"/>
      <c r="M2191" s="11" t="b">
        <f t="shared" si="307"/>
        <v>0</v>
      </c>
      <c r="N2191" s="9" t="str">
        <f t="shared" si="308"/>
        <v/>
      </c>
      <c r="O2191" s="9" t="str">
        <f t="shared" si="309"/>
        <v/>
      </c>
      <c r="P2191" s="9" t="str">
        <f t="shared" si="310"/>
        <v/>
      </c>
      <c r="R2191" s="9">
        <v>2183</v>
      </c>
      <c r="T2191" s="9" t="str">
        <f t="shared" si="311"/>
        <v/>
      </c>
      <c r="V2191" s="9" t="str">
        <f t="shared" si="312"/>
        <v/>
      </c>
      <c r="X2191" s="9" t="str">
        <f>IF(COUNTIF('Required Materials'!$BE$4:$CH$43, $B2191)&gt;0, $B2191, "")</f>
        <v/>
      </c>
      <c r="Y2191" s="9" t="str">
        <f t="shared" si="313"/>
        <v/>
      </c>
      <c r="Z2191" s="9" t="str">
        <f t="shared" si="314"/>
        <v/>
      </c>
    </row>
    <row r="2192" spans="1:26" x14ac:dyDescent="0.25">
      <c r="A2192" s="24"/>
      <c r="B2192" s="135"/>
      <c r="C2192" s="136"/>
      <c r="D2192" s="137"/>
      <c r="E2192" s="138"/>
      <c r="F2192" s="139"/>
      <c r="G2192" s="140"/>
      <c r="H2192" s="141"/>
      <c r="I2192" s="118"/>
      <c r="J2192" s="150" t="str">
        <f t="shared" si="306"/>
        <v/>
      </c>
      <c r="K2192" s="24"/>
      <c r="M2192" s="11" t="b">
        <f t="shared" si="307"/>
        <v>0</v>
      </c>
      <c r="N2192" s="9" t="str">
        <f t="shared" si="308"/>
        <v/>
      </c>
      <c r="O2192" s="9" t="str">
        <f t="shared" si="309"/>
        <v/>
      </c>
      <c r="P2192" s="9" t="str">
        <f t="shared" si="310"/>
        <v/>
      </c>
      <c r="R2192" s="9">
        <v>2184</v>
      </c>
      <c r="T2192" s="9" t="str">
        <f t="shared" si="311"/>
        <v/>
      </c>
      <c r="V2192" s="9" t="str">
        <f t="shared" si="312"/>
        <v/>
      </c>
      <c r="X2192" s="9" t="str">
        <f>IF(COUNTIF('Required Materials'!$BE$4:$CH$43, $B2192)&gt;0, $B2192, "")</f>
        <v/>
      </c>
      <c r="Y2192" s="9" t="str">
        <f t="shared" si="313"/>
        <v/>
      </c>
      <c r="Z2192" s="9" t="str">
        <f t="shared" si="314"/>
        <v/>
      </c>
    </row>
    <row r="2193" spans="1:26" x14ac:dyDescent="0.25">
      <c r="A2193" s="24"/>
      <c r="B2193" s="135"/>
      <c r="C2193" s="136"/>
      <c r="D2193" s="137"/>
      <c r="E2193" s="138"/>
      <c r="F2193" s="139"/>
      <c r="G2193" s="140"/>
      <c r="H2193" s="141"/>
      <c r="I2193" s="118"/>
      <c r="J2193" s="150" t="str">
        <f t="shared" si="306"/>
        <v/>
      </c>
      <c r="K2193" s="24"/>
      <c r="M2193" s="11" t="b">
        <f t="shared" si="307"/>
        <v>0</v>
      </c>
      <c r="N2193" s="9" t="str">
        <f t="shared" si="308"/>
        <v/>
      </c>
      <c r="O2193" s="9" t="str">
        <f t="shared" si="309"/>
        <v/>
      </c>
      <c r="P2193" s="9" t="str">
        <f t="shared" si="310"/>
        <v/>
      </c>
      <c r="R2193" s="9">
        <v>2185</v>
      </c>
      <c r="T2193" s="9" t="str">
        <f t="shared" si="311"/>
        <v/>
      </c>
      <c r="V2193" s="9" t="str">
        <f t="shared" si="312"/>
        <v/>
      </c>
      <c r="X2193" s="9" t="str">
        <f>IF(COUNTIF('Required Materials'!$BE$4:$CH$43, $B2193)&gt;0, $B2193, "")</f>
        <v/>
      </c>
      <c r="Y2193" s="9" t="str">
        <f t="shared" si="313"/>
        <v/>
      </c>
      <c r="Z2193" s="9" t="str">
        <f t="shared" si="314"/>
        <v/>
      </c>
    </row>
    <row r="2194" spans="1:26" x14ac:dyDescent="0.25">
      <c r="A2194" s="24"/>
      <c r="B2194" s="135"/>
      <c r="C2194" s="136"/>
      <c r="D2194" s="137"/>
      <c r="E2194" s="138"/>
      <c r="F2194" s="139"/>
      <c r="G2194" s="140"/>
      <c r="H2194" s="141"/>
      <c r="I2194" s="118"/>
      <c r="J2194" s="150" t="str">
        <f t="shared" si="306"/>
        <v/>
      </c>
      <c r="K2194" s="24"/>
      <c r="M2194" s="11" t="b">
        <f t="shared" si="307"/>
        <v>0</v>
      </c>
      <c r="N2194" s="9" t="str">
        <f t="shared" si="308"/>
        <v/>
      </c>
      <c r="O2194" s="9" t="str">
        <f t="shared" si="309"/>
        <v/>
      </c>
      <c r="P2194" s="9" t="str">
        <f t="shared" si="310"/>
        <v/>
      </c>
      <c r="R2194" s="9">
        <v>2186</v>
      </c>
      <c r="T2194" s="9" t="str">
        <f t="shared" si="311"/>
        <v/>
      </c>
      <c r="V2194" s="9" t="str">
        <f t="shared" si="312"/>
        <v/>
      </c>
      <c r="X2194" s="9" t="str">
        <f>IF(COUNTIF('Required Materials'!$BE$4:$CH$43, $B2194)&gt;0, $B2194, "")</f>
        <v/>
      </c>
      <c r="Y2194" s="9" t="str">
        <f t="shared" si="313"/>
        <v/>
      </c>
      <c r="Z2194" s="9" t="str">
        <f t="shared" si="314"/>
        <v/>
      </c>
    </row>
    <row r="2195" spans="1:26" x14ac:dyDescent="0.25">
      <c r="A2195" s="24"/>
      <c r="B2195" s="135"/>
      <c r="C2195" s="136"/>
      <c r="D2195" s="137"/>
      <c r="E2195" s="138"/>
      <c r="F2195" s="139"/>
      <c r="G2195" s="140"/>
      <c r="H2195" s="141"/>
      <c r="I2195" s="118"/>
      <c r="J2195" s="150" t="str">
        <f t="shared" si="306"/>
        <v/>
      </c>
      <c r="K2195" s="24"/>
      <c r="M2195" s="11" t="b">
        <f t="shared" si="307"/>
        <v>0</v>
      </c>
      <c r="N2195" s="9" t="str">
        <f t="shared" si="308"/>
        <v/>
      </c>
      <c r="O2195" s="9" t="str">
        <f t="shared" si="309"/>
        <v/>
      </c>
      <c r="P2195" s="9" t="str">
        <f t="shared" si="310"/>
        <v/>
      </c>
      <c r="R2195" s="9">
        <v>2187</v>
      </c>
      <c r="T2195" s="9" t="str">
        <f t="shared" si="311"/>
        <v/>
      </c>
      <c r="V2195" s="9" t="str">
        <f t="shared" si="312"/>
        <v/>
      </c>
      <c r="X2195" s="9" t="str">
        <f>IF(COUNTIF('Required Materials'!$BE$4:$CH$43, $B2195)&gt;0, $B2195, "")</f>
        <v/>
      </c>
      <c r="Y2195" s="9" t="str">
        <f t="shared" si="313"/>
        <v/>
      </c>
      <c r="Z2195" s="9" t="str">
        <f t="shared" si="314"/>
        <v/>
      </c>
    </row>
    <row r="2196" spans="1:26" x14ac:dyDescent="0.25">
      <c r="A2196" s="24"/>
      <c r="B2196" s="135"/>
      <c r="C2196" s="136"/>
      <c r="D2196" s="137"/>
      <c r="E2196" s="138"/>
      <c r="F2196" s="139"/>
      <c r="G2196" s="140"/>
      <c r="H2196" s="141"/>
      <c r="I2196" s="118"/>
      <c r="J2196" s="150" t="str">
        <f t="shared" si="306"/>
        <v/>
      </c>
      <c r="K2196" s="24"/>
      <c r="M2196" s="11" t="b">
        <f t="shared" si="307"/>
        <v>0</v>
      </c>
      <c r="N2196" s="9" t="str">
        <f t="shared" si="308"/>
        <v/>
      </c>
      <c r="O2196" s="9" t="str">
        <f t="shared" si="309"/>
        <v/>
      </c>
      <c r="P2196" s="9" t="str">
        <f t="shared" si="310"/>
        <v/>
      </c>
      <c r="R2196" s="9">
        <v>2188</v>
      </c>
      <c r="T2196" s="9" t="str">
        <f t="shared" si="311"/>
        <v/>
      </c>
      <c r="V2196" s="9" t="str">
        <f t="shared" si="312"/>
        <v/>
      </c>
      <c r="X2196" s="9" t="str">
        <f>IF(COUNTIF('Required Materials'!$BE$4:$CH$43, $B2196)&gt;0, $B2196, "")</f>
        <v/>
      </c>
      <c r="Y2196" s="9" t="str">
        <f t="shared" si="313"/>
        <v/>
      </c>
      <c r="Z2196" s="9" t="str">
        <f t="shared" si="314"/>
        <v/>
      </c>
    </row>
    <row r="2197" spans="1:26" x14ac:dyDescent="0.25">
      <c r="A2197" s="24"/>
      <c r="B2197" s="135"/>
      <c r="C2197" s="136"/>
      <c r="D2197" s="137"/>
      <c r="E2197" s="138"/>
      <c r="F2197" s="139"/>
      <c r="G2197" s="140"/>
      <c r="H2197" s="141"/>
      <c r="I2197" s="118"/>
      <c r="J2197" s="150" t="str">
        <f t="shared" si="306"/>
        <v/>
      </c>
      <c r="K2197" s="24"/>
      <c r="M2197" s="11" t="b">
        <f t="shared" si="307"/>
        <v>0</v>
      </c>
      <c r="N2197" s="9" t="str">
        <f t="shared" si="308"/>
        <v/>
      </c>
      <c r="O2197" s="9" t="str">
        <f t="shared" si="309"/>
        <v/>
      </c>
      <c r="P2197" s="9" t="str">
        <f t="shared" si="310"/>
        <v/>
      </c>
      <c r="R2197" s="9">
        <v>2189</v>
      </c>
      <c r="T2197" s="9" t="str">
        <f t="shared" si="311"/>
        <v/>
      </c>
      <c r="V2197" s="9" t="str">
        <f t="shared" si="312"/>
        <v/>
      </c>
      <c r="X2197" s="9" t="str">
        <f>IF(COUNTIF('Required Materials'!$BE$4:$CH$43, $B2197)&gt;0, $B2197, "")</f>
        <v/>
      </c>
      <c r="Y2197" s="9" t="str">
        <f t="shared" si="313"/>
        <v/>
      </c>
      <c r="Z2197" s="9" t="str">
        <f t="shared" si="314"/>
        <v/>
      </c>
    </row>
    <row r="2198" spans="1:26" x14ac:dyDescent="0.25">
      <c r="A2198" s="24"/>
      <c r="B2198" s="135"/>
      <c r="C2198" s="136"/>
      <c r="D2198" s="137"/>
      <c r="E2198" s="138"/>
      <c r="F2198" s="139"/>
      <c r="G2198" s="140"/>
      <c r="H2198" s="141"/>
      <c r="I2198" s="118"/>
      <c r="J2198" s="150" t="str">
        <f t="shared" si="306"/>
        <v/>
      </c>
      <c r="K2198" s="24"/>
      <c r="M2198" s="11" t="b">
        <f t="shared" si="307"/>
        <v>0</v>
      </c>
      <c r="N2198" s="9" t="str">
        <f t="shared" si="308"/>
        <v/>
      </c>
      <c r="O2198" s="9" t="str">
        <f t="shared" si="309"/>
        <v/>
      </c>
      <c r="P2198" s="9" t="str">
        <f t="shared" si="310"/>
        <v/>
      </c>
      <c r="R2198" s="9">
        <v>2190</v>
      </c>
      <c r="T2198" s="9" t="str">
        <f t="shared" si="311"/>
        <v/>
      </c>
      <c r="V2198" s="9" t="str">
        <f t="shared" si="312"/>
        <v/>
      </c>
      <c r="X2198" s="9" t="str">
        <f>IF(COUNTIF('Required Materials'!$BE$4:$CH$43, $B2198)&gt;0, $B2198, "")</f>
        <v/>
      </c>
      <c r="Y2198" s="9" t="str">
        <f t="shared" si="313"/>
        <v/>
      </c>
      <c r="Z2198" s="9" t="str">
        <f t="shared" si="314"/>
        <v/>
      </c>
    </row>
    <row r="2199" spans="1:26" x14ac:dyDescent="0.25">
      <c r="A2199" s="24"/>
      <c r="B2199" s="135"/>
      <c r="C2199" s="136"/>
      <c r="D2199" s="137"/>
      <c r="E2199" s="138"/>
      <c r="F2199" s="139"/>
      <c r="G2199" s="140"/>
      <c r="H2199" s="141"/>
      <c r="I2199" s="118"/>
      <c r="J2199" s="150" t="str">
        <f t="shared" si="306"/>
        <v/>
      </c>
      <c r="K2199" s="24"/>
      <c r="M2199" s="11" t="b">
        <f t="shared" si="307"/>
        <v>0</v>
      </c>
      <c r="N2199" s="9" t="str">
        <f t="shared" si="308"/>
        <v/>
      </c>
      <c r="O2199" s="9" t="str">
        <f t="shared" si="309"/>
        <v/>
      </c>
      <c r="P2199" s="9" t="str">
        <f t="shared" si="310"/>
        <v/>
      </c>
      <c r="R2199" s="9">
        <v>2191</v>
      </c>
      <c r="T2199" s="9" t="str">
        <f t="shared" si="311"/>
        <v/>
      </c>
      <c r="V2199" s="9" t="str">
        <f t="shared" si="312"/>
        <v/>
      </c>
      <c r="X2199" s="9" t="str">
        <f>IF(COUNTIF('Required Materials'!$BE$4:$CH$43, $B2199)&gt;0, $B2199, "")</f>
        <v/>
      </c>
      <c r="Y2199" s="9" t="str">
        <f t="shared" si="313"/>
        <v/>
      </c>
      <c r="Z2199" s="9" t="str">
        <f t="shared" si="314"/>
        <v/>
      </c>
    </row>
    <row r="2200" spans="1:26" x14ac:dyDescent="0.25">
      <c r="A2200" s="24"/>
      <c r="B2200" s="135"/>
      <c r="C2200" s="136"/>
      <c r="D2200" s="137"/>
      <c r="E2200" s="138"/>
      <c r="F2200" s="139"/>
      <c r="G2200" s="140"/>
      <c r="H2200" s="141"/>
      <c r="I2200" s="118"/>
      <c r="J2200" s="150" t="str">
        <f t="shared" si="306"/>
        <v/>
      </c>
      <c r="K2200" s="24"/>
      <c r="M2200" s="11" t="b">
        <f t="shared" si="307"/>
        <v>0</v>
      </c>
      <c r="N2200" s="9" t="str">
        <f t="shared" si="308"/>
        <v/>
      </c>
      <c r="O2200" s="9" t="str">
        <f t="shared" si="309"/>
        <v/>
      </c>
      <c r="P2200" s="9" t="str">
        <f t="shared" si="310"/>
        <v/>
      </c>
      <c r="R2200" s="9">
        <v>2192</v>
      </c>
      <c r="T2200" s="9" t="str">
        <f t="shared" si="311"/>
        <v/>
      </c>
      <c r="V2200" s="9" t="str">
        <f t="shared" si="312"/>
        <v/>
      </c>
      <c r="X2200" s="9" t="str">
        <f>IF(COUNTIF('Required Materials'!$BE$4:$CH$43, $B2200)&gt;0, $B2200, "")</f>
        <v/>
      </c>
      <c r="Y2200" s="9" t="str">
        <f t="shared" si="313"/>
        <v/>
      </c>
      <c r="Z2200" s="9" t="str">
        <f t="shared" si="314"/>
        <v/>
      </c>
    </row>
    <row r="2201" spans="1:26" x14ac:dyDescent="0.25">
      <c r="A2201" s="24"/>
      <c r="B2201" s="135"/>
      <c r="C2201" s="136"/>
      <c r="D2201" s="137"/>
      <c r="E2201" s="138"/>
      <c r="F2201" s="139"/>
      <c r="G2201" s="140"/>
      <c r="H2201" s="141"/>
      <c r="I2201" s="118"/>
      <c r="J2201" s="150" t="str">
        <f t="shared" si="306"/>
        <v/>
      </c>
      <c r="K2201" s="24"/>
      <c r="M2201" s="11" t="b">
        <f t="shared" si="307"/>
        <v>0</v>
      </c>
      <c r="N2201" s="9" t="str">
        <f t="shared" si="308"/>
        <v/>
      </c>
      <c r="O2201" s="9" t="str">
        <f t="shared" si="309"/>
        <v/>
      </c>
      <c r="P2201" s="9" t="str">
        <f t="shared" si="310"/>
        <v/>
      </c>
      <c r="R2201" s="9">
        <v>2193</v>
      </c>
      <c r="T2201" s="9" t="str">
        <f t="shared" si="311"/>
        <v/>
      </c>
      <c r="V2201" s="9" t="str">
        <f t="shared" si="312"/>
        <v/>
      </c>
      <c r="X2201" s="9" t="str">
        <f>IF(COUNTIF('Required Materials'!$BE$4:$CH$43, $B2201)&gt;0, $B2201, "")</f>
        <v/>
      </c>
      <c r="Y2201" s="9" t="str">
        <f t="shared" si="313"/>
        <v/>
      </c>
      <c r="Z2201" s="9" t="str">
        <f t="shared" si="314"/>
        <v/>
      </c>
    </row>
    <row r="2202" spans="1:26" x14ac:dyDescent="0.25">
      <c r="A2202" s="24"/>
      <c r="B2202" s="135"/>
      <c r="C2202" s="136"/>
      <c r="D2202" s="137"/>
      <c r="E2202" s="138"/>
      <c r="F2202" s="139"/>
      <c r="G2202" s="140"/>
      <c r="H2202" s="141"/>
      <c r="I2202" s="118"/>
      <c r="J2202" s="150" t="str">
        <f t="shared" si="306"/>
        <v/>
      </c>
      <c r="K2202" s="24"/>
      <c r="M2202" s="11" t="b">
        <f t="shared" si="307"/>
        <v>0</v>
      </c>
      <c r="N2202" s="9" t="str">
        <f t="shared" si="308"/>
        <v/>
      </c>
      <c r="O2202" s="9" t="str">
        <f t="shared" si="309"/>
        <v/>
      </c>
      <c r="P2202" s="9" t="str">
        <f t="shared" si="310"/>
        <v/>
      </c>
      <c r="R2202" s="9">
        <v>2194</v>
      </c>
      <c r="T2202" s="9" t="str">
        <f t="shared" si="311"/>
        <v/>
      </c>
      <c r="V2202" s="9" t="str">
        <f t="shared" si="312"/>
        <v/>
      </c>
      <c r="X2202" s="9" t="str">
        <f>IF(COUNTIF('Required Materials'!$BE$4:$CH$43, $B2202)&gt;0, $B2202, "")</f>
        <v/>
      </c>
      <c r="Y2202" s="9" t="str">
        <f t="shared" si="313"/>
        <v/>
      </c>
      <c r="Z2202" s="9" t="str">
        <f t="shared" si="314"/>
        <v/>
      </c>
    </row>
    <row r="2203" spans="1:26" x14ac:dyDescent="0.25">
      <c r="A2203" s="24"/>
      <c r="B2203" s="135"/>
      <c r="C2203" s="136"/>
      <c r="D2203" s="137"/>
      <c r="E2203" s="138"/>
      <c r="F2203" s="139"/>
      <c r="G2203" s="140"/>
      <c r="H2203" s="141"/>
      <c r="I2203" s="118"/>
      <c r="J2203" s="150" t="str">
        <f t="shared" si="306"/>
        <v/>
      </c>
      <c r="K2203" s="24"/>
      <c r="M2203" s="11" t="b">
        <f t="shared" si="307"/>
        <v>0</v>
      </c>
      <c r="N2203" s="9" t="str">
        <f t="shared" si="308"/>
        <v/>
      </c>
      <c r="O2203" s="9" t="str">
        <f t="shared" si="309"/>
        <v/>
      </c>
      <c r="P2203" s="9" t="str">
        <f t="shared" si="310"/>
        <v/>
      </c>
      <c r="R2203" s="9">
        <v>2195</v>
      </c>
      <c r="T2203" s="9" t="str">
        <f t="shared" si="311"/>
        <v/>
      </c>
      <c r="V2203" s="9" t="str">
        <f t="shared" si="312"/>
        <v/>
      </c>
      <c r="X2203" s="9" t="str">
        <f>IF(COUNTIF('Required Materials'!$BE$4:$CH$43, $B2203)&gt;0, $B2203, "")</f>
        <v/>
      </c>
      <c r="Y2203" s="9" t="str">
        <f t="shared" si="313"/>
        <v/>
      </c>
      <c r="Z2203" s="9" t="str">
        <f t="shared" si="314"/>
        <v/>
      </c>
    </row>
    <row r="2204" spans="1:26" x14ac:dyDescent="0.25">
      <c r="A2204" s="24"/>
      <c r="B2204" s="135"/>
      <c r="C2204" s="136"/>
      <c r="D2204" s="137"/>
      <c r="E2204" s="138"/>
      <c r="F2204" s="139"/>
      <c r="G2204" s="140"/>
      <c r="H2204" s="141"/>
      <c r="I2204" s="118"/>
      <c r="J2204" s="150" t="str">
        <f t="shared" si="306"/>
        <v/>
      </c>
      <c r="K2204" s="24"/>
      <c r="M2204" s="11" t="b">
        <f t="shared" si="307"/>
        <v>0</v>
      </c>
      <c r="N2204" s="9" t="str">
        <f t="shared" si="308"/>
        <v/>
      </c>
      <c r="O2204" s="9" t="str">
        <f t="shared" si="309"/>
        <v/>
      </c>
      <c r="P2204" s="9" t="str">
        <f t="shared" si="310"/>
        <v/>
      </c>
      <c r="R2204" s="9">
        <v>2196</v>
      </c>
      <c r="T2204" s="9" t="str">
        <f t="shared" si="311"/>
        <v/>
      </c>
      <c r="V2204" s="9" t="str">
        <f t="shared" si="312"/>
        <v/>
      </c>
      <c r="X2204" s="9" t="str">
        <f>IF(COUNTIF('Required Materials'!$BE$4:$CH$43, $B2204)&gt;0, $B2204, "")</f>
        <v/>
      </c>
      <c r="Y2204" s="9" t="str">
        <f t="shared" si="313"/>
        <v/>
      </c>
      <c r="Z2204" s="9" t="str">
        <f t="shared" si="314"/>
        <v/>
      </c>
    </row>
    <row r="2205" spans="1:26" x14ac:dyDescent="0.25">
      <c r="A2205" s="24"/>
      <c r="B2205" s="135"/>
      <c r="C2205" s="136"/>
      <c r="D2205" s="137"/>
      <c r="E2205" s="138"/>
      <c r="F2205" s="139"/>
      <c r="G2205" s="140"/>
      <c r="H2205" s="141"/>
      <c r="I2205" s="118"/>
      <c r="J2205" s="150" t="str">
        <f t="shared" si="306"/>
        <v/>
      </c>
      <c r="K2205" s="24"/>
      <c r="M2205" s="11" t="b">
        <f t="shared" si="307"/>
        <v>0</v>
      </c>
      <c r="N2205" s="9" t="str">
        <f t="shared" si="308"/>
        <v/>
      </c>
      <c r="O2205" s="9" t="str">
        <f t="shared" si="309"/>
        <v/>
      </c>
      <c r="P2205" s="9" t="str">
        <f t="shared" si="310"/>
        <v/>
      </c>
      <c r="R2205" s="9">
        <v>2197</v>
      </c>
      <c r="T2205" s="9" t="str">
        <f t="shared" si="311"/>
        <v/>
      </c>
      <c r="V2205" s="9" t="str">
        <f t="shared" si="312"/>
        <v/>
      </c>
      <c r="X2205" s="9" t="str">
        <f>IF(COUNTIF('Required Materials'!$BE$4:$CH$43, $B2205)&gt;0, $B2205, "")</f>
        <v/>
      </c>
      <c r="Y2205" s="9" t="str">
        <f t="shared" si="313"/>
        <v/>
      </c>
      <c r="Z2205" s="9" t="str">
        <f t="shared" si="314"/>
        <v/>
      </c>
    </row>
    <row r="2206" spans="1:26" x14ac:dyDescent="0.25">
      <c r="A2206" s="24"/>
      <c r="B2206" s="135"/>
      <c r="C2206" s="136"/>
      <c r="D2206" s="137"/>
      <c r="E2206" s="138"/>
      <c r="F2206" s="139"/>
      <c r="G2206" s="140"/>
      <c r="H2206" s="141"/>
      <c r="I2206" s="118"/>
      <c r="J2206" s="150" t="str">
        <f t="shared" si="306"/>
        <v/>
      </c>
      <c r="K2206" s="24"/>
      <c r="M2206" s="11" t="b">
        <f t="shared" si="307"/>
        <v>0</v>
      </c>
      <c r="N2206" s="9" t="str">
        <f t="shared" si="308"/>
        <v/>
      </c>
      <c r="O2206" s="9" t="str">
        <f t="shared" si="309"/>
        <v/>
      </c>
      <c r="P2206" s="9" t="str">
        <f t="shared" si="310"/>
        <v/>
      </c>
      <c r="R2206" s="9">
        <v>2198</v>
      </c>
      <c r="T2206" s="9" t="str">
        <f t="shared" si="311"/>
        <v/>
      </c>
      <c r="V2206" s="9" t="str">
        <f t="shared" si="312"/>
        <v/>
      </c>
      <c r="X2206" s="9" t="str">
        <f>IF(COUNTIF('Required Materials'!$BE$4:$CH$43, $B2206)&gt;0, $B2206, "")</f>
        <v/>
      </c>
      <c r="Y2206" s="9" t="str">
        <f t="shared" si="313"/>
        <v/>
      </c>
      <c r="Z2206" s="9" t="str">
        <f t="shared" si="314"/>
        <v/>
      </c>
    </row>
    <row r="2207" spans="1:26" x14ac:dyDescent="0.25">
      <c r="A2207" s="24"/>
      <c r="B2207" s="135"/>
      <c r="C2207" s="136"/>
      <c r="D2207" s="137"/>
      <c r="E2207" s="138"/>
      <c r="F2207" s="139"/>
      <c r="G2207" s="140"/>
      <c r="H2207" s="141"/>
      <c r="I2207" s="118"/>
      <c r="J2207" s="150" t="str">
        <f t="shared" si="306"/>
        <v/>
      </c>
      <c r="K2207" s="24"/>
      <c r="M2207" s="11" t="b">
        <f t="shared" si="307"/>
        <v>0</v>
      </c>
      <c r="N2207" s="9" t="str">
        <f t="shared" si="308"/>
        <v/>
      </c>
      <c r="O2207" s="9" t="str">
        <f t="shared" si="309"/>
        <v/>
      </c>
      <c r="P2207" s="9" t="str">
        <f t="shared" si="310"/>
        <v/>
      </c>
      <c r="R2207" s="9">
        <v>2199</v>
      </c>
      <c r="T2207" s="9" t="str">
        <f t="shared" si="311"/>
        <v/>
      </c>
      <c r="V2207" s="9" t="str">
        <f t="shared" si="312"/>
        <v/>
      </c>
      <c r="X2207" s="9" t="str">
        <f>IF(COUNTIF('Required Materials'!$BE$4:$CH$43, $B2207)&gt;0, $B2207, "")</f>
        <v/>
      </c>
      <c r="Y2207" s="9" t="str">
        <f t="shared" si="313"/>
        <v/>
      </c>
      <c r="Z2207" s="9" t="str">
        <f t="shared" si="314"/>
        <v/>
      </c>
    </row>
    <row r="2208" spans="1:26" x14ac:dyDescent="0.25">
      <c r="A2208" s="24"/>
      <c r="B2208" s="135"/>
      <c r="C2208" s="136"/>
      <c r="D2208" s="137"/>
      <c r="E2208" s="138"/>
      <c r="F2208" s="139"/>
      <c r="G2208" s="140"/>
      <c r="H2208" s="141"/>
      <c r="I2208" s="118"/>
      <c r="J2208" s="150" t="str">
        <f t="shared" si="306"/>
        <v/>
      </c>
      <c r="K2208" s="24"/>
      <c r="M2208" s="11" t="b">
        <f t="shared" si="307"/>
        <v>0</v>
      </c>
      <c r="N2208" s="9" t="str">
        <f t="shared" si="308"/>
        <v/>
      </c>
      <c r="O2208" s="9" t="str">
        <f t="shared" si="309"/>
        <v/>
      </c>
      <c r="P2208" s="9" t="str">
        <f t="shared" si="310"/>
        <v/>
      </c>
      <c r="R2208" s="9">
        <v>2200</v>
      </c>
      <c r="T2208" s="9" t="str">
        <f t="shared" si="311"/>
        <v/>
      </c>
      <c r="V2208" s="9" t="str">
        <f t="shared" si="312"/>
        <v/>
      </c>
      <c r="X2208" s="9" t="str">
        <f>IF(COUNTIF('Required Materials'!$BE$4:$CH$43, $B2208)&gt;0, $B2208, "")</f>
        <v/>
      </c>
      <c r="Y2208" s="9" t="str">
        <f t="shared" si="313"/>
        <v/>
      </c>
      <c r="Z2208" s="9" t="str">
        <f t="shared" si="314"/>
        <v/>
      </c>
    </row>
    <row r="2209" spans="1:26" x14ac:dyDescent="0.25">
      <c r="A2209" s="24"/>
      <c r="B2209" s="135"/>
      <c r="C2209" s="136"/>
      <c r="D2209" s="137"/>
      <c r="E2209" s="138"/>
      <c r="F2209" s="139"/>
      <c r="G2209" s="140"/>
      <c r="H2209" s="141"/>
      <c r="I2209" s="118"/>
      <c r="J2209" s="150" t="str">
        <f t="shared" si="306"/>
        <v/>
      </c>
      <c r="K2209" s="24"/>
      <c r="M2209" s="11" t="b">
        <f t="shared" si="307"/>
        <v>0</v>
      </c>
      <c r="N2209" s="9" t="str">
        <f t="shared" si="308"/>
        <v/>
      </c>
      <c r="O2209" s="9" t="str">
        <f t="shared" si="309"/>
        <v/>
      </c>
      <c r="P2209" s="9" t="str">
        <f t="shared" si="310"/>
        <v/>
      </c>
      <c r="R2209" s="9">
        <v>2201</v>
      </c>
      <c r="T2209" s="9" t="str">
        <f t="shared" si="311"/>
        <v/>
      </c>
      <c r="V2209" s="9" t="str">
        <f t="shared" si="312"/>
        <v/>
      </c>
      <c r="X2209" s="9" t="str">
        <f>IF(COUNTIF('Required Materials'!$BE$4:$CH$43, $B2209)&gt;0, $B2209, "")</f>
        <v/>
      </c>
      <c r="Y2209" s="9" t="str">
        <f t="shared" si="313"/>
        <v/>
      </c>
      <c r="Z2209" s="9" t="str">
        <f t="shared" si="314"/>
        <v/>
      </c>
    </row>
    <row r="2210" spans="1:26" x14ac:dyDescent="0.25">
      <c r="A2210" s="24"/>
      <c r="B2210" s="135"/>
      <c r="C2210" s="136"/>
      <c r="D2210" s="137"/>
      <c r="E2210" s="138"/>
      <c r="F2210" s="139"/>
      <c r="G2210" s="140"/>
      <c r="H2210" s="141"/>
      <c r="I2210" s="118"/>
      <c r="J2210" s="150" t="str">
        <f t="shared" si="306"/>
        <v/>
      </c>
      <c r="K2210" s="24"/>
      <c r="M2210" s="11" t="b">
        <f t="shared" si="307"/>
        <v>0</v>
      </c>
      <c r="N2210" s="9" t="str">
        <f t="shared" si="308"/>
        <v/>
      </c>
      <c r="O2210" s="9" t="str">
        <f t="shared" si="309"/>
        <v/>
      </c>
      <c r="P2210" s="9" t="str">
        <f t="shared" si="310"/>
        <v/>
      </c>
      <c r="R2210" s="9">
        <v>2202</v>
      </c>
      <c r="T2210" s="9" t="str">
        <f t="shared" si="311"/>
        <v/>
      </c>
      <c r="V2210" s="9" t="str">
        <f t="shared" si="312"/>
        <v/>
      </c>
      <c r="X2210" s="9" t="str">
        <f>IF(COUNTIF('Required Materials'!$BE$4:$CH$43, $B2210)&gt;0, $B2210, "")</f>
        <v/>
      </c>
      <c r="Y2210" s="9" t="str">
        <f t="shared" si="313"/>
        <v/>
      </c>
      <c r="Z2210" s="9" t="str">
        <f t="shared" si="314"/>
        <v/>
      </c>
    </row>
    <row r="2211" spans="1:26" x14ac:dyDescent="0.25">
      <c r="A2211" s="24"/>
      <c r="B2211" s="135"/>
      <c r="C2211" s="136"/>
      <c r="D2211" s="137"/>
      <c r="E2211" s="138"/>
      <c r="F2211" s="139"/>
      <c r="G2211" s="140"/>
      <c r="H2211" s="141"/>
      <c r="I2211" s="118"/>
      <c r="J2211" s="150" t="str">
        <f t="shared" si="306"/>
        <v/>
      </c>
      <c r="K2211" s="24"/>
      <c r="M2211" s="11" t="b">
        <f t="shared" si="307"/>
        <v>0</v>
      </c>
      <c r="N2211" s="9" t="str">
        <f t="shared" si="308"/>
        <v/>
      </c>
      <c r="O2211" s="9" t="str">
        <f t="shared" si="309"/>
        <v/>
      </c>
      <c r="P2211" s="9" t="str">
        <f t="shared" si="310"/>
        <v/>
      </c>
      <c r="R2211" s="9">
        <v>2203</v>
      </c>
      <c r="T2211" s="9" t="str">
        <f t="shared" si="311"/>
        <v/>
      </c>
      <c r="V2211" s="9" t="str">
        <f t="shared" si="312"/>
        <v/>
      </c>
      <c r="X2211" s="9" t="str">
        <f>IF(COUNTIF('Required Materials'!$BE$4:$CH$43, $B2211)&gt;0, $B2211, "")</f>
        <v/>
      </c>
      <c r="Y2211" s="9" t="str">
        <f t="shared" si="313"/>
        <v/>
      </c>
      <c r="Z2211" s="9" t="str">
        <f t="shared" si="314"/>
        <v/>
      </c>
    </row>
    <row r="2212" spans="1:26" x14ac:dyDescent="0.25">
      <c r="A2212" s="24"/>
      <c r="B2212" s="135"/>
      <c r="C2212" s="136"/>
      <c r="D2212" s="137"/>
      <c r="E2212" s="138"/>
      <c r="F2212" s="139"/>
      <c r="G2212" s="140"/>
      <c r="H2212" s="141"/>
      <c r="I2212" s="118"/>
      <c r="J2212" s="150" t="str">
        <f t="shared" si="306"/>
        <v/>
      </c>
      <c r="K2212" s="24"/>
      <c r="M2212" s="11" t="b">
        <f t="shared" si="307"/>
        <v>0</v>
      </c>
      <c r="N2212" s="9" t="str">
        <f t="shared" si="308"/>
        <v/>
      </c>
      <c r="O2212" s="9" t="str">
        <f t="shared" si="309"/>
        <v/>
      </c>
      <c r="P2212" s="9" t="str">
        <f t="shared" si="310"/>
        <v/>
      </c>
      <c r="R2212" s="9">
        <v>2204</v>
      </c>
      <c r="T2212" s="9" t="str">
        <f t="shared" si="311"/>
        <v/>
      </c>
      <c r="V2212" s="9" t="str">
        <f t="shared" si="312"/>
        <v/>
      </c>
      <c r="X2212" s="9" t="str">
        <f>IF(COUNTIF('Required Materials'!$BE$4:$CH$43, $B2212)&gt;0, $B2212, "")</f>
        <v/>
      </c>
      <c r="Y2212" s="9" t="str">
        <f t="shared" si="313"/>
        <v/>
      </c>
      <c r="Z2212" s="9" t="str">
        <f t="shared" si="314"/>
        <v/>
      </c>
    </row>
    <row r="2213" spans="1:26" x14ac:dyDescent="0.25">
      <c r="A2213" s="24"/>
      <c r="B2213" s="135"/>
      <c r="C2213" s="136"/>
      <c r="D2213" s="137"/>
      <c r="E2213" s="138"/>
      <c r="F2213" s="139"/>
      <c r="G2213" s="140"/>
      <c r="H2213" s="141"/>
      <c r="I2213" s="118"/>
      <c r="J2213" s="150" t="str">
        <f t="shared" si="306"/>
        <v/>
      </c>
      <c r="K2213" s="24"/>
      <c r="M2213" s="11" t="b">
        <f t="shared" si="307"/>
        <v>0</v>
      </c>
      <c r="N2213" s="9" t="str">
        <f t="shared" si="308"/>
        <v/>
      </c>
      <c r="O2213" s="9" t="str">
        <f t="shared" si="309"/>
        <v/>
      </c>
      <c r="P2213" s="9" t="str">
        <f t="shared" si="310"/>
        <v/>
      </c>
      <c r="R2213" s="9">
        <v>2205</v>
      </c>
      <c r="T2213" s="9" t="str">
        <f t="shared" si="311"/>
        <v/>
      </c>
      <c r="V2213" s="9" t="str">
        <f t="shared" si="312"/>
        <v/>
      </c>
      <c r="X2213" s="9" t="str">
        <f>IF(COUNTIF('Required Materials'!$BE$4:$CH$43, $B2213)&gt;0, $B2213, "")</f>
        <v/>
      </c>
      <c r="Y2213" s="9" t="str">
        <f t="shared" si="313"/>
        <v/>
      </c>
      <c r="Z2213" s="9" t="str">
        <f t="shared" si="314"/>
        <v/>
      </c>
    </row>
    <row r="2214" spans="1:26" x14ac:dyDescent="0.25">
      <c r="A2214" s="24"/>
      <c r="B2214" s="135"/>
      <c r="C2214" s="136"/>
      <c r="D2214" s="137"/>
      <c r="E2214" s="138"/>
      <c r="F2214" s="139"/>
      <c r="G2214" s="140"/>
      <c r="H2214" s="141"/>
      <c r="I2214" s="118"/>
      <c r="J2214" s="150" t="str">
        <f t="shared" si="306"/>
        <v/>
      </c>
      <c r="K2214" s="24"/>
      <c r="M2214" s="11" t="b">
        <f t="shared" si="307"/>
        <v>0</v>
      </c>
      <c r="N2214" s="9" t="str">
        <f t="shared" si="308"/>
        <v/>
      </c>
      <c r="O2214" s="9" t="str">
        <f t="shared" si="309"/>
        <v/>
      </c>
      <c r="P2214" s="9" t="str">
        <f t="shared" si="310"/>
        <v/>
      </c>
      <c r="R2214" s="9">
        <v>2206</v>
      </c>
      <c r="T2214" s="9" t="str">
        <f t="shared" si="311"/>
        <v/>
      </c>
      <c r="V2214" s="9" t="str">
        <f t="shared" si="312"/>
        <v/>
      </c>
      <c r="X2214" s="9" t="str">
        <f>IF(COUNTIF('Required Materials'!$BE$4:$CH$43, $B2214)&gt;0, $B2214, "")</f>
        <v/>
      </c>
      <c r="Y2214" s="9" t="str">
        <f t="shared" si="313"/>
        <v/>
      </c>
      <c r="Z2214" s="9" t="str">
        <f t="shared" si="314"/>
        <v/>
      </c>
    </row>
    <row r="2215" spans="1:26" x14ac:dyDescent="0.25">
      <c r="A2215" s="24"/>
      <c r="B2215" s="135"/>
      <c r="C2215" s="136"/>
      <c r="D2215" s="137"/>
      <c r="E2215" s="138"/>
      <c r="F2215" s="139"/>
      <c r="G2215" s="140"/>
      <c r="H2215" s="141"/>
      <c r="I2215" s="118"/>
      <c r="J2215" s="150" t="str">
        <f t="shared" si="306"/>
        <v/>
      </c>
      <c r="K2215" s="24"/>
      <c r="M2215" s="11" t="b">
        <f t="shared" si="307"/>
        <v>0</v>
      </c>
      <c r="N2215" s="9" t="str">
        <f t="shared" si="308"/>
        <v/>
      </c>
      <c r="O2215" s="9" t="str">
        <f t="shared" si="309"/>
        <v/>
      </c>
      <c r="P2215" s="9" t="str">
        <f t="shared" si="310"/>
        <v/>
      </c>
      <c r="R2215" s="9">
        <v>2207</v>
      </c>
      <c r="T2215" s="9" t="str">
        <f t="shared" si="311"/>
        <v/>
      </c>
      <c r="V2215" s="9" t="str">
        <f t="shared" si="312"/>
        <v/>
      </c>
      <c r="X2215" s="9" t="str">
        <f>IF(COUNTIF('Required Materials'!$BE$4:$CH$43, $B2215)&gt;0, $B2215, "")</f>
        <v/>
      </c>
      <c r="Y2215" s="9" t="str">
        <f t="shared" si="313"/>
        <v/>
      </c>
      <c r="Z2215" s="9" t="str">
        <f t="shared" si="314"/>
        <v/>
      </c>
    </row>
    <row r="2216" spans="1:26" x14ac:dyDescent="0.25">
      <c r="A2216" s="24"/>
      <c r="B2216" s="135"/>
      <c r="C2216" s="136"/>
      <c r="D2216" s="137"/>
      <c r="E2216" s="138"/>
      <c r="F2216" s="139"/>
      <c r="G2216" s="140"/>
      <c r="H2216" s="141"/>
      <c r="I2216" s="118"/>
      <c r="J2216" s="150" t="str">
        <f t="shared" si="306"/>
        <v/>
      </c>
      <c r="K2216" s="24"/>
      <c r="M2216" s="11" t="b">
        <f t="shared" si="307"/>
        <v>0</v>
      </c>
      <c r="N2216" s="9" t="str">
        <f t="shared" si="308"/>
        <v/>
      </c>
      <c r="O2216" s="9" t="str">
        <f t="shared" si="309"/>
        <v/>
      </c>
      <c r="P2216" s="9" t="str">
        <f t="shared" si="310"/>
        <v/>
      </c>
      <c r="R2216" s="9">
        <v>2208</v>
      </c>
      <c r="T2216" s="9" t="str">
        <f t="shared" si="311"/>
        <v/>
      </c>
      <c r="V2216" s="9" t="str">
        <f t="shared" si="312"/>
        <v/>
      </c>
      <c r="X2216" s="9" t="str">
        <f>IF(COUNTIF('Required Materials'!$BE$4:$CH$43, $B2216)&gt;0, $B2216, "")</f>
        <v/>
      </c>
      <c r="Y2216" s="9" t="str">
        <f t="shared" si="313"/>
        <v/>
      </c>
      <c r="Z2216" s="9" t="str">
        <f t="shared" si="314"/>
        <v/>
      </c>
    </row>
    <row r="2217" spans="1:26" x14ac:dyDescent="0.25">
      <c r="A2217" s="24"/>
      <c r="B2217" s="135"/>
      <c r="C2217" s="136"/>
      <c r="D2217" s="137"/>
      <c r="E2217" s="138"/>
      <c r="F2217" s="139"/>
      <c r="G2217" s="140"/>
      <c r="H2217" s="141"/>
      <c r="I2217" s="118"/>
      <c r="J2217" s="150" t="str">
        <f t="shared" si="306"/>
        <v/>
      </c>
      <c r="K2217" s="24"/>
      <c r="M2217" s="11" t="b">
        <f t="shared" si="307"/>
        <v>0</v>
      </c>
      <c r="N2217" s="9" t="str">
        <f t="shared" si="308"/>
        <v/>
      </c>
      <c r="O2217" s="9" t="str">
        <f t="shared" si="309"/>
        <v/>
      </c>
      <c r="P2217" s="9" t="str">
        <f t="shared" si="310"/>
        <v/>
      </c>
      <c r="R2217" s="9">
        <v>2209</v>
      </c>
      <c r="T2217" s="9" t="str">
        <f t="shared" si="311"/>
        <v/>
      </c>
      <c r="V2217" s="9" t="str">
        <f t="shared" si="312"/>
        <v/>
      </c>
      <c r="X2217" s="9" t="str">
        <f>IF(COUNTIF('Required Materials'!$BE$4:$CH$43, $B2217)&gt;0, $B2217, "")</f>
        <v/>
      </c>
      <c r="Y2217" s="9" t="str">
        <f t="shared" si="313"/>
        <v/>
      </c>
      <c r="Z2217" s="9" t="str">
        <f t="shared" si="314"/>
        <v/>
      </c>
    </row>
    <row r="2218" spans="1:26" x14ac:dyDescent="0.25">
      <c r="A2218" s="24"/>
      <c r="B2218" s="135"/>
      <c r="C2218" s="136"/>
      <c r="D2218" s="137"/>
      <c r="E2218" s="138"/>
      <c r="F2218" s="139"/>
      <c r="G2218" s="140"/>
      <c r="H2218" s="141"/>
      <c r="I2218" s="118"/>
      <c r="J2218" s="150" t="str">
        <f t="shared" si="306"/>
        <v/>
      </c>
      <c r="K2218" s="24"/>
      <c r="M2218" s="11" t="b">
        <f t="shared" si="307"/>
        <v>0</v>
      </c>
      <c r="N2218" s="9" t="str">
        <f t="shared" si="308"/>
        <v/>
      </c>
      <c r="O2218" s="9" t="str">
        <f t="shared" si="309"/>
        <v/>
      </c>
      <c r="P2218" s="9" t="str">
        <f t="shared" si="310"/>
        <v/>
      </c>
      <c r="R2218" s="9">
        <v>2210</v>
      </c>
      <c r="T2218" s="9" t="str">
        <f t="shared" si="311"/>
        <v/>
      </c>
      <c r="V2218" s="9" t="str">
        <f t="shared" si="312"/>
        <v/>
      </c>
      <c r="X2218" s="9" t="str">
        <f>IF(COUNTIF('Required Materials'!$BE$4:$CH$43, $B2218)&gt;0, $B2218, "")</f>
        <v/>
      </c>
      <c r="Y2218" s="9" t="str">
        <f t="shared" si="313"/>
        <v/>
      </c>
      <c r="Z2218" s="9" t="str">
        <f t="shared" si="314"/>
        <v/>
      </c>
    </row>
    <row r="2219" spans="1:26" x14ac:dyDescent="0.25">
      <c r="A2219" s="24"/>
      <c r="B2219" s="135"/>
      <c r="C2219" s="136"/>
      <c r="D2219" s="137"/>
      <c r="E2219" s="138"/>
      <c r="F2219" s="139"/>
      <c r="G2219" s="140"/>
      <c r="H2219" s="141"/>
      <c r="I2219" s="118"/>
      <c r="J2219" s="150" t="str">
        <f t="shared" si="306"/>
        <v/>
      </c>
      <c r="K2219" s="24"/>
      <c r="M2219" s="11" t="b">
        <f t="shared" si="307"/>
        <v>0</v>
      </c>
      <c r="N2219" s="9" t="str">
        <f t="shared" si="308"/>
        <v/>
      </c>
      <c r="O2219" s="9" t="str">
        <f t="shared" si="309"/>
        <v/>
      </c>
      <c r="P2219" s="9" t="str">
        <f t="shared" si="310"/>
        <v/>
      </c>
      <c r="R2219" s="9">
        <v>2211</v>
      </c>
      <c r="T2219" s="9" t="str">
        <f t="shared" si="311"/>
        <v/>
      </c>
      <c r="V2219" s="9" t="str">
        <f t="shared" si="312"/>
        <v/>
      </c>
      <c r="X2219" s="9" t="str">
        <f>IF(COUNTIF('Required Materials'!$BE$4:$CH$43, $B2219)&gt;0, $B2219, "")</f>
        <v/>
      </c>
      <c r="Y2219" s="9" t="str">
        <f t="shared" si="313"/>
        <v/>
      </c>
      <c r="Z2219" s="9" t="str">
        <f t="shared" si="314"/>
        <v/>
      </c>
    </row>
    <row r="2220" spans="1:26" x14ac:dyDescent="0.25">
      <c r="A2220" s="24"/>
      <c r="B2220" s="135"/>
      <c r="C2220" s="136"/>
      <c r="D2220" s="137"/>
      <c r="E2220" s="138"/>
      <c r="F2220" s="139"/>
      <c r="G2220" s="140"/>
      <c r="H2220" s="141"/>
      <c r="I2220" s="118"/>
      <c r="J2220" s="150" t="str">
        <f t="shared" si="306"/>
        <v/>
      </c>
      <c r="K2220" s="24"/>
      <c r="M2220" s="11" t="b">
        <f t="shared" si="307"/>
        <v>0</v>
      </c>
      <c r="N2220" s="9" t="str">
        <f t="shared" si="308"/>
        <v/>
      </c>
      <c r="O2220" s="9" t="str">
        <f t="shared" si="309"/>
        <v/>
      </c>
      <c r="P2220" s="9" t="str">
        <f t="shared" si="310"/>
        <v/>
      </c>
      <c r="R2220" s="9">
        <v>2212</v>
      </c>
      <c r="T2220" s="9" t="str">
        <f t="shared" si="311"/>
        <v/>
      </c>
      <c r="V2220" s="9" t="str">
        <f t="shared" si="312"/>
        <v/>
      </c>
      <c r="X2220" s="9" t="str">
        <f>IF(COUNTIF('Required Materials'!$BE$4:$CH$43, $B2220)&gt;0, $B2220, "")</f>
        <v/>
      </c>
      <c r="Y2220" s="9" t="str">
        <f t="shared" si="313"/>
        <v/>
      </c>
      <c r="Z2220" s="9" t="str">
        <f t="shared" si="314"/>
        <v/>
      </c>
    </row>
    <row r="2221" spans="1:26" x14ac:dyDescent="0.25">
      <c r="A2221" s="24"/>
      <c r="B2221" s="135"/>
      <c r="C2221" s="136"/>
      <c r="D2221" s="137"/>
      <c r="E2221" s="138"/>
      <c r="F2221" s="139"/>
      <c r="G2221" s="140"/>
      <c r="H2221" s="141"/>
      <c r="I2221" s="118"/>
      <c r="J2221" s="150" t="str">
        <f t="shared" si="306"/>
        <v/>
      </c>
      <c r="K2221" s="24"/>
      <c r="M2221" s="11" t="b">
        <f t="shared" si="307"/>
        <v>0</v>
      </c>
      <c r="N2221" s="9" t="str">
        <f t="shared" si="308"/>
        <v/>
      </c>
      <c r="O2221" s="9" t="str">
        <f t="shared" si="309"/>
        <v/>
      </c>
      <c r="P2221" s="9" t="str">
        <f t="shared" si="310"/>
        <v/>
      </c>
      <c r="R2221" s="9">
        <v>2213</v>
      </c>
      <c r="T2221" s="9" t="str">
        <f t="shared" si="311"/>
        <v/>
      </c>
      <c r="V2221" s="9" t="str">
        <f t="shared" si="312"/>
        <v/>
      </c>
      <c r="X2221" s="9" t="str">
        <f>IF(COUNTIF('Required Materials'!$BE$4:$CH$43, $B2221)&gt;0, $B2221, "")</f>
        <v/>
      </c>
      <c r="Y2221" s="9" t="str">
        <f t="shared" si="313"/>
        <v/>
      </c>
      <c r="Z2221" s="9" t="str">
        <f t="shared" si="314"/>
        <v/>
      </c>
    </row>
    <row r="2222" spans="1:26" x14ac:dyDescent="0.25">
      <c r="A2222" s="24"/>
      <c r="B2222" s="135"/>
      <c r="C2222" s="136"/>
      <c r="D2222" s="137"/>
      <c r="E2222" s="138"/>
      <c r="F2222" s="139"/>
      <c r="G2222" s="140"/>
      <c r="H2222" s="141"/>
      <c r="I2222" s="118"/>
      <c r="J2222" s="150" t="str">
        <f t="shared" si="306"/>
        <v/>
      </c>
      <c r="K2222" s="24"/>
      <c r="M2222" s="11" t="b">
        <f t="shared" si="307"/>
        <v>0</v>
      </c>
      <c r="N2222" s="9" t="str">
        <f t="shared" si="308"/>
        <v/>
      </c>
      <c r="O2222" s="9" t="str">
        <f t="shared" si="309"/>
        <v/>
      </c>
      <c r="P2222" s="9" t="str">
        <f t="shared" si="310"/>
        <v/>
      </c>
      <c r="R2222" s="9">
        <v>2214</v>
      </c>
      <c r="T2222" s="9" t="str">
        <f t="shared" si="311"/>
        <v/>
      </c>
      <c r="V2222" s="9" t="str">
        <f t="shared" si="312"/>
        <v/>
      </c>
      <c r="X2222" s="9" t="str">
        <f>IF(COUNTIF('Required Materials'!$BE$4:$CH$43, $B2222)&gt;0, $B2222, "")</f>
        <v/>
      </c>
      <c r="Y2222" s="9" t="str">
        <f t="shared" si="313"/>
        <v/>
      </c>
      <c r="Z2222" s="9" t="str">
        <f t="shared" si="314"/>
        <v/>
      </c>
    </row>
    <row r="2223" spans="1:26" x14ac:dyDescent="0.25">
      <c r="A2223" s="24"/>
      <c r="B2223" s="135"/>
      <c r="C2223" s="136"/>
      <c r="D2223" s="137"/>
      <c r="E2223" s="138"/>
      <c r="F2223" s="139"/>
      <c r="G2223" s="140"/>
      <c r="H2223" s="141"/>
      <c r="I2223" s="118"/>
      <c r="J2223" s="150" t="str">
        <f t="shared" si="306"/>
        <v/>
      </c>
      <c r="K2223" s="24"/>
      <c r="M2223" s="11" t="b">
        <f t="shared" si="307"/>
        <v>0</v>
      </c>
      <c r="N2223" s="9" t="str">
        <f t="shared" si="308"/>
        <v/>
      </c>
      <c r="O2223" s="9" t="str">
        <f t="shared" si="309"/>
        <v/>
      </c>
      <c r="P2223" s="9" t="str">
        <f t="shared" si="310"/>
        <v/>
      </c>
      <c r="R2223" s="9">
        <v>2215</v>
      </c>
      <c r="T2223" s="9" t="str">
        <f t="shared" si="311"/>
        <v/>
      </c>
      <c r="V2223" s="9" t="str">
        <f t="shared" si="312"/>
        <v/>
      </c>
      <c r="X2223" s="9" t="str">
        <f>IF(COUNTIF('Required Materials'!$BE$4:$CH$43, $B2223)&gt;0, $B2223, "")</f>
        <v/>
      </c>
      <c r="Y2223" s="9" t="str">
        <f t="shared" si="313"/>
        <v/>
      </c>
      <c r="Z2223" s="9" t="str">
        <f t="shared" si="314"/>
        <v/>
      </c>
    </row>
    <row r="2224" spans="1:26" x14ac:dyDescent="0.25">
      <c r="A2224" s="24"/>
      <c r="B2224" s="135"/>
      <c r="C2224" s="136"/>
      <c r="D2224" s="137"/>
      <c r="E2224" s="138"/>
      <c r="F2224" s="139"/>
      <c r="G2224" s="140"/>
      <c r="H2224" s="141"/>
      <c r="I2224" s="118"/>
      <c r="J2224" s="150" t="str">
        <f t="shared" si="306"/>
        <v/>
      </c>
      <c r="K2224" s="24"/>
      <c r="M2224" s="11" t="b">
        <f t="shared" si="307"/>
        <v>0</v>
      </c>
      <c r="N2224" s="9" t="str">
        <f t="shared" si="308"/>
        <v/>
      </c>
      <c r="O2224" s="9" t="str">
        <f t="shared" si="309"/>
        <v/>
      </c>
      <c r="P2224" s="9" t="str">
        <f t="shared" si="310"/>
        <v/>
      </c>
      <c r="R2224" s="9">
        <v>2216</v>
      </c>
      <c r="T2224" s="9" t="str">
        <f t="shared" si="311"/>
        <v/>
      </c>
      <c r="V2224" s="9" t="str">
        <f t="shared" si="312"/>
        <v/>
      </c>
      <c r="X2224" s="9" t="str">
        <f>IF(COUNTIF('Required Materials'!$BE$4:$CH$43, $B2224)&gt;0, $B2224, "")</f>
        <v/>
      </c>
      <c r="Y2224" s="9" t="str">
        <f t="shared" si="313"/>
        <v/>
      </c>
      <c r="Z2224" s="9" t="str">
        <f t="shared" si="314"/>
        <v/>
      </c>
    </row>
    <row r="2225" spans="1:26" x14ac:dyDescent="0.25">
      <c r="A2225" s="24"/>
      <c r="B2225" s="135"/>
      <c r="C2225" s="136"/>
      <c r="D2225" s="137"/>
      <c r="E2225" s="138"/>
      <c r="F2225" s="139"/>
      <c r="G2225" s="140"/>
      <c r="H2225" s="141"/>
      <c r="I2225" s="118"/>
      <c r="J2225" s="150" t="str">
        <f t="shared" si="306"/>
        <v/>
      </c>
      <c r="K2225" s="24"/>
      <c r="M2225" s="11" t="b">
        <f t="shared" si="307"/>
        <v>0</v>
      </c>
      <c r="N2225" s="9" t="str">
        <f t="shared" si="308"/>
        <v/>
      </c>
      <c r="O2225" s="9" t="str">
        <f t="shared" si="309"/>
        <v/>
      </c>
      <c r="P2225" s="9" t="str">
        <f t="shared" si="310"/>
        <v/>
      </c>
      <c r="R2225" s="9">
        <v>2217</v>
      </c>
      <c r="T2225" s="9" t="str">
        <f t="shared" si="311"/>
        <v/>
      </c>
      <c r="V2225" s="9" t="str">
        <f t="shared" si="312"/>
        <v/>
      </c>
      <c r="X2225" s="9" t="str">
        <f>IF(COUNTIF('Required Materials'!$BE$4:$CH$43, $B2225)&gt;0, $B2225, "")</f>
        <v/>
      </c>
      <c r="Y2225" s="9" t="str">
        <f t="shared" si="313"/>
        <v/>
      </c>
      <c r="Z2225" s="9" t="str">
        <f t="shared" si="314"/>
        <v/>
      </c>
    </row>
    <row r="2226" spans="1:26" x14ac:dyDescent="0.25">
      <c r="A2226" s="24"/>
      <c r="B2226" s="135"/>
      <c r="C2226" s="136"/>
      <c r="D2226" s="137"/>
      <c r="E2226" s="138"/>
      <c r="F2226" s="139"/>
      <c r="G2226" s="140"/>
      <c r="H2226" s="141"/>
      <c r="I2226" s="118"/>
      <c r="J2226" s="150" t="str">
        <f t="shared" si="306"/>
        <v/>
      </c>
      <c r="K2226" s="24"/>
      <c r="M2226" s="11" t="b">
        <f t="shared" si="307"/>
        <v>0</v>
      </c>
      <c r="N2226" s="9" t="str">
        <f t="shared" si="308"/>
        <v/>
      </c>
      <c r="O2226" s="9" t="str">
        <f t="shared" si="309"/>
        <v/>
      </c>
      <c r="P2226" s="9" t="str">
        <f t="shared" si="310"/>
        <v/>
      </c>
      <c r="R2226" s="9">
        <v>2218</v>
      </c>
      <c r="T2226" s="9" t="str">
        <f t="shared" si="311"/>
        <v/>
      </c>
      <c r="V2226" s="9" t="str">
        <f t="shared" si="312"/>
        <v/>
      </c>
      <c r="X2226" s="9" t="str">
        <f>IF(COUNTIF('Required Materials'!$BE$4:$CH$43, $B2226)&gt;0, $B2226, "")</f>
        <v/>
      </c>
      <c r="Y2226" s="9" t="str">
        <f t="shared" si="313"/>
        <v/>
      </c>
      <c r="Z2226" s="9" t="str">
        <f t="shared" si="314"/>
        <v/>
      </c>
    </row>
    <row r="2227" spans="1:26" x14ac:dyDescent="0.25">
      <c r="A2227" s="24"/>
      <c r="B2227" s="135"/>
      <c r="C2227" s="136"/>
      <c r="D2227" s="137"/>
      <c r="E2227" s="138"/>
      <c r="F2227" s="139"/>
      <c r="G2227" s="140"/>
      <c r="H2227" s="141"/>
      <c r="I2227" s="118"/>
      <c r="J2227" s="150" t="str">
        <f t="shared" si="306"/>
        <v/>
      </c>
      <c r="K2227" s="24"/>
      <c r="M2227" s="11" t="b">
        <f t="shared" si="307"/>
        <v>0</v>
      </c>
      <c r="N2227" s="9" t="str">
        <f t="shared" si="308"/>
        <v/>
      </c>
      <c r="O2227" s="9" t="str">
        <f t="shared" si="309"/>
        <v/>
      </c>
      <c r="P2227" s="9" t="str">
        <f t="shared" si="310"/>
        <v/>
      </c>
      <c r="R2227" s="9">
        <v>2219</v>
      </c>
      <c r="T2227" s="9" t="str">
        <f t="shared" si="311"/>
        <v/>
      </c>
      <c r="V2227" s="9" t="str">
        <f t="shared" si="312"/>
        <v/>
      </c>
      <c r="X2227" s="9" t="str">
        <f>IF(COUNTIF('Required Materials'!$BE$4:$CH$43, $B2227)&gt;0, $B2227, "")</f>
        <v/>
      </c>
      <c r="Y2227" s="9" t="str">
        <f t="shared" si="313"/>
        <v/>
      </c>
      <c r="Z2227" s="9" t="str">
        <f t="shared" si="314"/>
        <v/>
      </c>
    </row>
    <row r="2228" spans="1:26" x14ac:dyDescent="0.25">
      <c r="A2228" s="24"/>
      <c r="B2228" s="135"/>
      <c r="C2228" s="136"/>
      <c r="D2228" s="137"/>
      <c r="E2228" s="138"/>
      <c r="F2228" s="139"/>
      <c r="G2228" s="140"/>
      <c r="H2228" s="141"/>
      <c r="I2228" s="118"/>
      <c r="J2228" s="150" t="str">
        <f t="shared" si="306"/>
        <v/>
      </c>
      <c r="K2228" s="24"/>
      <c r="M2228" s="11" t="b">
        <f t="shared" si="307"/>
        <v>0</v>
      </c>
      <c r="N2228" s="9" t="str">
        <f t="shared" si="308"/>
        <v/>
      </c>
      <c r="O2228" s="9" t="str">
        <f t="shared" si="309"/>
        <v/>
      </c>
      <c r="P2228" s="9" t="str">
        <f t="shared" si="310"/>
        <v/>
      </c>
      <c r="R2228" s="9">
        <v>2220</v>
      </c>
      <c r="T2228" s="9" t="str">
        <f t="shared" si="311"/>
        <v/>
      </c>
      <c r="V2228" s="9" t="str">
        <f t="shared" si="312"/>
        <v/>
      </c>
      <c r="X2228" s="9" t="str">
        <f>IF(COUNTIF('Required Materials'!$BE$4:$CH$43, $B2228)&gt;0, $B2228, "")</f>
        <v/>
      </c>
      <c r="Y2228" s="9" t="str">
        <f t="shared" si="313"/>
        <v/>
      </c>
      <c r="Z2228" s="9" t="str">
        <f t="shared" si="314"/>
        <v/>
      </c>
    </row>
    <row r="2229" spans="1:26" x14ac:dyDescent="0.25">
      <c r="A2229" s="24"/>
      <c r="B2229" s="135"/>
      <c r="C2229" s="136"/>
      <c r="D2229" s="137"/>
      <c r="E2229" s="138"/>
      <c r="F2229" s="139"/>
      <c r="G2229" s="140"/>
      <c r="H2229" s="141"/>
      <c r="I2229" s="118"/>
      <c r="J2229" s="150" t="str">
        <f t="shared" si="306"/>
        <v/>
      </c>
      <c r="K2229" s="24"/>
      <c r="M2229" s="11" t="b">
        <f t="shared" si="307"/>
        <v>0</v>
      </c>
      <c r="N2229" s="9" t="str">
        <f t="shared" si="308"/>
        <v/>
      </c>
      <c r="O2229" s="9" t="str">
        <f t="shared" si="309"/>
        <v/>
      </c>
      <c r="P2229" s="9" t="str">
        <f t="shared" si="310"/>
        <v/>
      </c>
      <c r="R2229" s="9">
        <v>2221</v>
      </c>
      <c r="T2229" s="9" t="str">
        <f t="shared" si="311"/>
        <v/>
      </c>
      <c r="V2229" s="9" t="str">
        <f t="shared" si="312"/>
        <v/>
      </c>
      <c r="X2229" s="9" t="str">
        <f>IF(COUNTIF('Required Materials'!$BE$4:$CH$43, $B2229)&gt;0, $B2229, "")</f>
        <v/>
      </c>
      <c r="Y2229" s="9" t="str">
        <f t="shared" si="313"/>
        <v/>
      </c>
      <c r="Z2229" s="9" t="str">
        <f t="shared" si="314"/>
        <v/>
      </c>
    </row>
    <row r="2230" spans="1:26" x14ac:dyDescent="0.25">
      <c r="A2230" s="24"/>
      <c r="B2230" s="135"/>
      <c r="C2230" s="136"/>
      <c r="D2230" s="137"/>
      <c r="E2230" s="138"/>
      <c r="F2230" s="139"/>
      <c r="G2230" s="140"/>
      <c r="H2230" s="141"/>
      <c r="I2230" s="118"/>
      <c r="J2230" s="150" t="str">
        <f t="shared" si="306"/>
        <v/>
      </c>
      <c r="K2230" s="24"/>
      <c r="M2230" s="11" t="b">
        <f t="shared" si="307"/>
        <v>0</v>
      </c>
      <c r="N2230" s="9" t="str">
        <f t="shared" si="308"/>
        <v/>
      </c>
      <c r="O2230" s="9" t="str">
        <f t="shared" si="309"/>
        <v/>
      </c>
      <c r="P2230" s="9" t="str">
        <f t="shared" si="310"/>
        <v/>
      </c>
      <c r="R2230" s="9">
        <v>2222</v>
      </c>
      <c r="T2230" s="9" t="str">
        <f t="shared" si="311"/>
        <v/>
      </c>
      <c r="V2230" s="9" t="str">
        <f t="shared" si="312"/>
        <v/>
      </c>
      <c r="X2230" s="9" t="str">
        <f>IF(COUNTIF('Required Materials'!$BE$4:$CH$43, $B2230)&gt;0, $B2230, "")</f>
        <v/>
      </c>
      <c r="Y2230" s="9" t="str">
        <f t="shared" si="313"/>
        <v/>
      </c>
      <c r="Z2230" s="9" t="str">
        <f t="shared" si="314"/>
        <v/>
      </c>
    </row>
    <row r="2231" spans="1:26" x14ac:dyDescent="0.25">
      <c r="A2231" s="24"/>
      <c r="B2231" s="135"/>
      <c r="C2231" s="136"/>
      <c r="D2231" s="137"/>
      <c r="E2231" s="138"/>
      <c r="F2231" s="139"/>
      <c r="G2231" s="140"/>
      <c r="H2231" s="141"/>
      <c r="I2231" s="118"/>
      <c r="J2231" s="150" t="str">
        <f t="shared" si="306"/>
        <v/>
      </c>
      <c r="K2231" s="24"/>
      <c r="M2231" s="11" t="b">
        <f t="shared" si="307"/>
        <v>0</v>
      </c>
      <c r="N2231" s="9" t="str">
        <f t="shared" si="308"/>
        <v/>
      </c>
      <c r="O2231" s="9" t="str">
        <f t="shared" si="309"/>
        <v/>
      </c>
      <c r="P2231" s="9" t="str">
        <f t="shared" si="310"/>
        <v/>
      </c>
      <c r="R2231" s="9">
        <v>2223</v>
      </c>
      <c r="T2231" s="9" t="str">
        <f t="shared" si="311"/>
        <v/>
      </c>
      <c r="V2231" s="9" t="str">
        <f t="shared" si="312"/>
        <v/>
      </c>
      <c r="X2231" s="9" t="str">
        <f>IF(COUNTIF('Required Materials'!$BE$4:$CH$43, $B2231)&gt;0, $B2231, "")</f>
        <v/>
      </c>
      <c r="Y2231" s="9" t="str">
        <f t="shared" si="313"/>
        <v/>
      </c>
      <c r="Z2231" s="9" t="str">
        <f t="shared" si="314"/>
        <v/>
      </c>
    </row>
    <row r="2232" spans="1:26" x14ac:dyDescent="0.25">
      <c r="A2232" s="24"/>
      <c r="B2232" s="135"/>
      <c r="C2232" s="136"/>
      <c r="D2232" s="137"/>
      <c r="E2232" s="138"/>
      <c r="F2232" s="139"/>
      <c r="G2232" s="140"/>
      <c r="H2232" s="141"/>
      <c r="I2232" s="118"/>
      <c r="J2232" s="150" t="str">
        <f t="shared" si="306"/>
        <v/>
      </c>
      <c r="K2232" s="24"/>
      <c r="M2232" s="11" t="b">
        <f t="shared" si="307"/>
        <v>0</v>
      </c>
      <c r="N2232" s="9" t="str">
        <f t="shared" si="308"/>
        <v/>
      </c>
      <c r="O2232" s="9" t="str">
        <f t="shared" si="309"/>
        <v/>
      </c>
      <c r="P2232" s="9" t="str">
        <f t="shared" si="310"/>
        <v/>
      </c>
      <c r="R2232" s="9">
        <v>2224</v>
      </c>
      <c r="T2232" s="9" t="str">
        <f t="shared" si="311"/>
        <v/>
      </c>
      <c r="V2232" s="9" t="str">
        <f t="shared" si="312"/>
        <v/>
      </c>
      <c r="X2232" s="9" t="str">
        <f>IF(COUNTIF('Required Materials'!$BE$4:$CH$43, $B2232)&gt;0, $B2232, "")</f>
        <v/>
      </c>
      <c r="Y2232" s="9" t="str">
        <f t="shared" si="313"/>
        <v/>
      </c>
      <c r="Z2232" s="9" t="str">
        <f t="shared" si="314"/>
        <v/>
      </c>
    </row>
    <row r="2233" spans="1:26" x14ac:dyDescent="0.25">
      <c r="A2233" s="24"/>
      <c r="B2233" s="135"/>
      <c r="C2233" s="136"/>
      <c r="D2233" s="137"/>
      <c r="E2233" s="138"/>
      <c r="F2233" s="139"/>
      <c r="G2233" s="140"/>
      <c r="H2233" s="141"/>
      <c r="I2233" s="118"/>
      <c r="J2233" s="150" t="str">
        <f t="shared" si="306"/>
        <v/>
      </c>
      <c r="K2233" s="24"/>
      <c r="M2233" s="11" t="b">
        <f t="shared" si="307"/>
        <v>0</v>
      </c>
      <c r="N2233" s="9" t="str">
        <f t="shared" si="308"/>
        <v/>
      </c>
      <c r="O2233" s="9" t="str">
        <f t="shared" si="309"/>
        <v/>
      </c>
      <c r="P2233" s="9" t="str">
        <f t="shared" si="310"/>
        <v/>
      </c>
      <c r="R2233" s="9">
        <v>2225</v>
      </c>
      <c r="T2233" s="9" t="str">
        <f t="shared" si="311"/>
        <v/>
      </c>
      <c r="V2233" s="9" t="str">
        <f t="shared" si="312"/>
        <v/>
      </c>
      <c r="X2233" s="9" t="str">
        <f>IF(COUNTIF('Required Materials'!$BE$4:$CH$43, $B2233)&gt;0, $B2233, "")</f>
        <v/>
      </c>
      <c r="Y2233" s="9" t="str">
        <f t="shared" si="313"/>
        <v/>
      </c>
      <c r="Z2233" s="9" t="str">
        <f t="shared" si="314"/>
        <v/>
      </c>
    </row>
    <row r="2234" spans="1:26" x14ac:dyDescent="0.25">
      <c r="A2234" s="24"/>
      <c r="B2234" s="135"/>
      <c r="C2234" s="136"/>
      <c r="D2234" s="137"/>
      <c r="E2234" s="138"/>
      <c r="F2234" s="139"/>
      <c r="G2234" s="140"/>
      <c r="H2234" s="141"/>
      <c r="I2234" s="118"/>
      <c r="J2234" s="150" t="str">
        <f t="shared" si="306"/>
        <v/>
      </c>
      <c r="K2234" s="24"/>
      <c r="M2234" s="11" t="b">
        <f t="shared" si="307"/>
        <v>0</v>
      </c>
      <c r="N2234" s="9" t="str">
        <f t="shared" si="308"/>
        <v/>
      </c>
      <c r="O2234" s="9" t="str">
        <f t="shared" si="309"/>
        <v/>
      </c>
      <c r="P2234" s="9" t="str">
        <f t="shared" si="310"/>
        <v/>
      </c>
      <c r="R2234" s="9">
        <v>2226</v>
      </c>
      <c r="T2234" s="9" t="str">
        <f t="shared" si="311"/>
        <v/>
      </c>
      <c r="V2234" s="9" t="str">
        <f t="shared" si="312"/>
        <v/>
      </c>
      <c r="X2234" s="9" t="str">
        <f>IF(COUNTIF('Required Materials'!$BE$4:$CH$43, $B2234)&gt;0, $B2234, "")</f>
        <v/>
      </c>
      <c r="Y2234" s="9" t="str">
        <f t="shared" si="313"/>
        <v/>
      </c>
      <c r="Z2234" s="9" t="str">
        <f t="shared" si="314"/>
        <v/>
      </c>
    </row>
    <row r="2235" spans="1:26" x14ac:dyDescent="0.25">
      <c r="A2235" s="24"/>
      <c r="B2235" s="135"/>
      <c r="C2235" s="136"/>
      <c r="D2235" s="137"/>
      <c r="E2235" s="138"/>
      <c r="F2235" s="139"/>
      <c r="G2235" s="140"/>
      <c r="H2235" s="141"/>
      <c r="I2235" s="118"/>
      <c r="J2235" s="150" t="str">
        <f t="shared" si="306"/>
        <v/>
      </c>
      <c r="K2235" s="24"/>
      <c r="M2235" s="11" t="b">
        <f t="shared" si="307"/>
        <v>0</v>
      </c>
      <c r="N2235" s="9" t="str">
        <f t="shared" si="308"/>
        <v/>
      </c>
      <c r="O2235" s="9" t="str">
        <f t="shared" si="309"/>
        <v/>
      </c>
      <c r="P2235" s="9" t="str">
        <f t="shared" si="310"/>
        <v/>
      </c>
      <c r="R2235" s="9">
        <v>2227</v>
      </c>
      <c r="T2235" s="9" t="str">
        <f t="shared" si="311"/>
        <v/>
      </c>
      <c r="V2235" s="9" t="str">
        <f t="shared" si="312"/>
        <v/>
      </c>
      <c r="X2235" s="9" t="str">
        <f>IF(COUNTIF('Required Materials'!$BE$4:$CH$43, $B2235)&gt;0, $B2235, "")</f>
        <v/>
      </c>
      <c r="Y2235" s="9" t="str">
        <f t="shared" si="313"/>
        <v/>
      </c>
      <c r="Z2235" s="9" t="str">
        <f t="shared" si="314"/>
        <v/>
      </c>
    </row>
    <row r="2236" spans="1:26" x14ac:dyDescent="0.25">
      <c r="A2236" s="24"/>
      <c r="B2236" s="135"/>
      <c r="C2236" s="136"/>
      <c r="D2236" s="137"/>
      <c r="E2236" s="138"/>
      <c r="F2236" s="139"/>
      <c r="G2236" s="140"/>
      <c r="H2236" s="141"/>
      <c r="I2236" s="118"/>
      <c r="J2236" s="150" t="str">
        <f t="shared" si="306"/>
        <v/>
      </c>
      <c r="K2236" s="24"/>
      <c r="M2236" s="11" t="b">
        <f t="shared" si="307"/>
        <v>0</v>
      </c>
      <c r="N2236" s="9" t="str">
        <f t="shared" si="308"/>
        <v/>
      </c>
      <c r="O2236" s="9" t="str">
        <f t="shared" si="309"/>
        <v/>
      </c>
      <c r="P2236" s="9" t="str">
        <f t="shared" si="310"/>
        <v/>
      </c>
      <c r="R2236" s="9">
        <v>2228</v>
      </c>
      <c r="T2236" s="9" t="str">
        <f t="shared" si="311"/>
        <v/>
      </c>
      <c r="V2236" s="9" t="str">
        <f t="shared" si="312"/>
        <v/>
      </c>
      <c r="X2236" s="9" t="str">
        <f>IF(COUNTIF('Required Materials'!$BE$4:$CH$43, $B2236)&gt;0, $B2236, "")</f>
        <v/>
      </c>
      <c r="Y2236" s="9" t="str">
        <f t="shared" si="313"/>
        <v/>
      </c>
      <c r="Z2236" s="9" t="str">
        <f t="shared" si="314"/>
        <v/>
      </c>
    </row>
    <row r="2237" spans="1:26" x14ac:dyDescent="0.25">
      <c r="A2237" s="24"/>
      <c r="B2237" s="135"/>
      <c r="C2237" s="136"/>
      <c r="D2237" s="137"/>
      <c r="E2237" s="138"/>
      <c r="F2237" s="139"/>
      <c r="G2237" s="140"/>
      <c r="H2237" s="141"/>
      <c r="I2237" s="118"/>
      <c r="J2237" s="150" t="str">
        <f t="shared" si="306"/>
        <v/>
      </c>
      <c r="K2237" s="24"/>
      <c r="M2237" s="11" t="b">
        <f t="shared" si="307"/>
        <v>0</v>
      </c>
      <c r="N2237" s="9" t="str">
        <f t="shared" si="308"/>
        <v/>
      </c>
      <c r="O2237" s="9" t="str">
        <f t="shared" si="309"/>
        <v/>
      </c>
      <c r="P2237" s="9" t="str">
        <f t="shared" si="310"/>
        <v/>
      </c>
      <c r="R2237" s="9">
        <v>2229</v>
      </c>
      <c r="T2237" s="9" t="str">
        <f t="shared" si="311"/>
        <v/>
      </c>
      <c r="V2237" s="9" t="str">
        <f t="shared" si="312"/>
        <v/>
      </c>
      <c r="X2237" s="9" t="str">
        <f>IF(COUNTIF('Required Materials'!$BE$4:$CH$43, $B2237)&gt;0, $B2237, "")</f>
        <v/>
      </c>
      <c r="Y2237" s="9" t="str">
        <f t="shared" si="313"/>
        <v/>
      </c>
      <c r="Z2237" s="9" t="str">
        <f t="shared" si="314"/>
        <v/>
      </c>
    </row>
    <row r="2238" spans="1:26" x14ac:dyDescent="0.25">
      <c r="A2238" s="24"/>
      <c r="B2238" s="135"/>
      <c r="C2238" s="136"/>
      <c r="D2238" s="137"/>
      <c r="E2238" s="138"/>
      <c r="F2238" s="139"/>
      <c r="G2238" s="140"/>
      <c r="H2238" s="141"/>
      <c r="I2238" s="118"/>
      <c r="J2238" s="150" t="str">
        <f t="shared" si="306"/>
        <v/>
      </c>
      <c r="K2238" s="24"/>
      <c r="M2238" s="11" t="b">
        <f t="shared" si="307"/>
        <v>0</v>
      </c>
      <c r="N2238" s="9" t="str">
        <f t="shared" si="308"/>
        <v/>
      </c>
      <c r="O2238" s="9" t="str">
        <f t="shared" si="309"/>
        <v/>
      </c>
      <c r="P2238" s="9" t="str">
        <f t="shared" si="310"/>
        <v/>
      </c>
      <c r="R2238" s="9">
        <v>2230</v>
      </c>
      <c r="T2238" s="9" t="str">
        <f t="shared" si="311"/>
        <v/>
      </c>
      <c r="V2238" s="9" t="str">
        <f t="shared" si="312"/>
        <v/>
      </c>
      <c r="X2238" s="9" t="str">
        <f>IF(COUNTIF('Required Materials'!$BE$4:$CH$43, $B2238)&gt;0, $B2238, "")</f>
        <v/>
      </c>
      <c r="Y2238" s="9" t="str">
        <f t="shared" si="313"/>
        <v/>
      </c>
      <c r="Z2238" s="9" t="str">
        <f t="shared" si="314"/>
        <v/>
      </c>
    </row>
    <row r="2239" spans="1:26" x14ac:dyDescent="0.25">
      <c r="A2239" s="24"/>
      <c r="B2239" s="135"/>
      <c r="C2239" s="136"/>
      <c r="D2239" s="137"/>
      <c r="E2239" s="138"/>
      <c r="F2239" s="139"/>
      <c r="G2239" s="140"/>
      <c r="H2239" s="141"/>
      <c r="I2239" s="118"/>
      <c r="J2239" s="150" t="str">
        <f t="shared" si="306"/>
        <v/>
      </c>
      <c r="K2239" s="24"/>
      <c r="M2239" s="11" t="b">
        <f t="shared" si="307"/>
        <v>0</v>
      </c>
      <c r="N2239" s="9" t="str">
        <f t="shared" si="308"/>
        <v/>
      </c>
      <c r="O2239" s="9" t="str">
        <f t="shared" si="309"/>
        <v/>
      </c>
      <c r="P2239" s="9" t="str">
        <f t="shared" si="310"/>
        <v/>
      </c>
      <c r="R2239" s="9">
        <v>2231</v>
      </c>
      <c r="T2239" s="9" t="str">
        <f t="shared" si="311"/>
        <v/>
      </c>
      <c r="V2239" s="9" t="str">
        <f t="shared" si="312"/>
        <v/>
      </c>
      <c r="X2239" s="9" t="str">
        <f>IF(COUNTIF('Required Materials'!$BE$4:$CH$43, $B2239)&gt;0, $B2239, "")</f>
        <v/>
      </c>
      <c r="Y2239" s="9" t="str">
        <f t="shared" si="313"/>
        <v/>
      </c>
      <c r="Z2239" s="9" t="str">
        <f t="shared" si="314"/>
        <v/>
      </c>
    </row>
    <row r="2240" spans="1:26" x14ac:dyDescent="0.25">
      <c r="A2240" s="24"/>
      <c r="B2240" s="135"/>
      <c r="C2240" s="136"/>
      <c r="D2240" s="137"/>
      <c r="E2240" s="138"/>
      <c r="F2240" s="139"/>
      <c r="G2240" s="140"/>
      <c r="H2240" s="141"/>
      <c r="I2240" s="118"/>
      <c r="J2240" s="150" t="str">
        <f t="shared" si="306"/>
        <v/>
      </c>
      <c r="K2240" s="24"/>
      <c r="M2240" s="11" t="b">
        <f t="shared" si="307"/>
        <v>0</v>
      </c>
      <c r="N2240" s="9" t="str">
        <f t="shared" si="308"/>
        <v/>
      </c>
      <c r="O2240" s="9" t="str">
        <f t="shared" si="309"/>
        <v/>
      </c>
      <c r="P2240" s="9" t="str">
        <f t="shared" si="310"/>
        <v/>
      </c>
      <c r="R2240" s="9">
        <v>2232</v>
      </c>
      <c r="T2240" s="9" t="str">
        <f t="shared" si="311"/>
        <v/>
      </c>
      <c r="V2240" s="9" t="str">
        <f t="shared" si="312"/>
        <v/>
      </c>
      <c r="X2240" s="9" t="str">
        <f>IF(COUNTIF('Required Materials'!$BE$4:$CH$43, $B2240)&gt;0, $B2240, "")</f>
        <v/>
      </c>
      <c r="Y2240" s="9" t="str">
        <f t="shared" si="313"/>
        <v/>
      </c>
      <c r="Z2240" s="9" t="str">
        <f t="shared" si="314"/>
        <v/>
      </c>
    </row>
    <row r="2241" spans="1:26" x14ac:dyDescent="0.25">
      <c r="A2241" s="24"/>
      <c r="B2241" s="135"/>
      <c r="C2241" s="136"/>
      <c r="D2241" s="137"/>
      <c r="E2241" s="138"/>
      <c r="F2241" s="139"/>
      <c r="G2241" s="140"/>
      <c r="H2241" s="141"/>
      <c r="I2241" s="118"/>
      <c r="J2241" s="150" t="str">
        <f t="shared" si="306"/>
        <v/>
      </c>
      <c r="K2241" s="24"/>
      <c r="M2241" s="11" t="b">
        <f t="shared" si="307"/>
        <v>0</v>
      </c>
      <c r="N2241" s="9" t="str">
        <f t="shared" si="308"/>
        <v/>
      </c>
      <c r="O2241" s="9" t="str">
        <f t="shared" si="309"/>
        <v/>
      </c>
      <c r="P2241" s="9" t="str">
        <f t="shared" si="310"/>
        <v/>
      </c>
      <c r="R2241" s="9">
        <v>2233</v>
      </c>
      <c r="T2241" s="9" t="str">
        <f t="shared" si="311"/>
        <v/>
      </c>
      <c r="V2241" s="9" t="str">
        <f t="shared" si="312"/>
        <v/>
      </c>
      <c r="X2241" s="9" t="str">
        <f>IF(COUNTIF('Required Materials'!$BE$4:$CH$43, $B2241)&gt;0, $B2241, "")</f>
        <v/>
      </c>
      <c r="Y2241" s="9" t="str">
        <f t="shared" si="313"/>
        <v/>
      </c>
      <c r="Z2241" s="9" t="str">
        <f t="shared" si="314"/>
        <v/>
      </c>
    </row>
    <row r="2242" spans="1:26" x14ac:dyDescent="0.25">
      <c r="A2242" s="24"/>
      <c r="B2242" s="135"/>
      <c r="C2242" s="136"/>
      <c r="D2242" s="137"/>
      <c r="E2242" s="138"/>
      <c r="F2242" s="139"/>
      <c r="G2242" s="140"/>
      <c r="H2242" s="141"/>
      <c r="I2242" s="118"/>
      <c r="J2242" s="150" t="str">
        <f t="shared" si="306"/>
        <v/>
      </c>
      <c r="K2242" s="24"/>
      <c r="M2242" s="11" t="b">
        <f t="shared" si="307"/>
        <v>0</v>
      </c>
      <c r="N2242" s="9" t="str">
        <f t="shared" si="308"/>
        <v/>
      </c>
      <c r="O2242" s="9" t="str">
        <f t="shared" si="309"/>
        <v/>
      </c>
      <c r="P2242" s="9" t="str">
        <f t="shared" si="310"/>
        <v/>
      </c>
      <c r="R2242" s="9">
        <v>2234</v>
      </c>
      <c r="T2242" s="9" t="str">
        <f t="shared" si="311"/>
        <v/>
      </c>
      <c r="V2242" s="9" t="str">
        <f t="shared" si="312"/>
        <v/>
      </c>
      <c r="X2242" s="9" t="str">
        <f>IF(COUNTIF('Required Materials'!$BE$4:$CH$43, $B2242)&gt;0, $B2242, "")</f>
        <v/>
      </c>
      <c r="Y2242" s="9" t="str">
        <f t="shared" si="313"/>
        <v/>
      </c>
      <c r="Z2242" s="9" t="str">
        <f t="shared" si="314"/>
        <v/>
      </c>
    </row>
    <row r="2243" spans="1:26" x14ac:dyDescent="0.25">
      <c r="A2243" s="24"/>
      <c r="B2243" s="135"/>
      <c r="C2243" s="136"/>
      <c r="D2243" s="137"/>
      <c r="E2243" s="138"/>
      <c r="F2243" s="139"/>
      <c r="G2243" s="140"/>
      <c r="H2243" s="141"/>
      <c r="I2243" s="118"/>
      <c r="J2243" s="150" t="str">
        <f t="shared" si="306"/>
        <v/>
      </c>
      <c r="K2243" s="24"/>
      <c r="M2243" s="11" t="b">
        <f t="shared" si="307"/>
        <v>0</v>
      </c>
      <c r="N2243" s="9" t="str">
        <f t="shared" si="308"/>
        <v/>
      </c>
      <c r="O2243" s="9" t="str">
        <f t="shared" si="309"/>
        <v/>
      </c>
      <c r="P2243" s="9" t="str">
        <f t="shared" si="310"/>
        <v/>
      </c>
      <c r="R2243" s="9">
        <v>2235</v>
      </c>
      <c r="T2243" s="9" t="str">
        <f t="shared" si="311"/>
        <v/>
      </c>
      <c r="V2243" s="9" t="str">
        <f t="shared" si="312"/>
        <v/>
      </c>
      <c r="X2243" s="9" t="str">
        <f>IF(COUNTIF('Required Materials'!$BE$4:$CH$43, $B2243)&gt;0, $B2243, "")</f>
        <v/>
      </c>
      <c r="Y2243" s="9" t="str">
        <f t="shared" si="313"/>
        <v/>
      </c>
      <c r="Z2243" s="9" t="str">
        <f t="shared" si="314"/>
        <v/>
      </c>
    </row>
    <row r="2244" spans="1:26" x14ac:dyDescent="0.25">
      <c r="A2244" s="24"/>
      <c r="B2244" s="135"/>
      <c r="C2244" s="136"/>
      <c r="D2244" s="137"/>
      <c r="E2244" s="138"/>
      <c r="F2244" s="139"/>
      <c r="G2244" s="140"/>
      <c r="H2244" s="141"/>
      <c r="I2244" s="118"/>
      <c r="J2244" s="150" t="str">
        <f t="shared" si="306"/>
        <v/>
      </c>
      <c r="K2244" s="24"/>
      <c r="M2244" s="11" t="b">
        <f t="shared" si="307"/>
        <v>0</v>
      </c>
      <c r="N2244" s="9" t="str">
        <f t="shared" si="308"/>
        <v/>
      </c>
      <c r="O2244" s="9" t="str">
        <f t="shared" si="309"/>
        <v/>
      </c>
      <c r="P2244" s="9" t="str">
        <f t="shared" si="310"/>
        <v/>
      </c>
      <c r="R2244" s="9">
        <v>2236</v>
      </c>
      <c r="T2244" s="9" t="str">
        <f t="shared" si="311"/>
        <v/>
      </c>
      <c r="V2244" s="9" t="str">
        <f t="shared" si="312"/>
        <v/>
      </c>
      <c r="X2244" s="9" t="str">
        <f>IF(COUNTIF('Required Materials'!$BE$4:$CH$43, $B2244)&gt;0, $B2244, "")</f>
        <v/>
      </c>
      <c r="Y2244" s="9" t="str">
        <f t="shared" si="313"/>
        <v/>
      </c>
      <c r="Z2244" s="9" t="str">
        <f t="shared" si="314"/>
        <v/>
      </c>
    </row>
    <row r="2245" spans="1:26" x14ac:dyDescent="0.25">
      <c r="A2245" s="24"/>
      <c r="B2245" s="135"/>
      <c r="C2245" s="136"/>
      <c r="D2245" s="137"/>
      <c r="E2245" s="138"/>
      <c r="F2245" s="139"/>
      <c r="G2245" s="140"/>
      <c r="H2245" s="141"/>
      <c r="I2245" s="118"/>
      <c r="J2245" s="150" t="str">
        <f t="shared" si="306"/>
        <v/>
      </c>
      <c r="K2245" s="24"/>
      <c r="M2245" s="11" t="b">
        <f t="shared" si="307"/>
        <v>0</v>
      </c>
      <c r="N2245" s="9" t="str">
        <f t="shared" si="308"/>
        <v/>
      </c>
      <c r="O2245" s="9" t="str">
        <f t="shared" si="309"/>
        <v/>
      </c>
      <c r="P2245" s="9" t="str">
        <f t="shared" si="310"/>
        <v/>
      </c>
      <c r="R2245" s="9">
        <v>2237</v>
      </c>
      <c r="T2245" s="9" t="str">
        <f t="shared" si="311"/>
        <v/>
      </c>
      <c r="V2245" s="9" t="str">
        <f t="shared" si="312"/>
        <v/>
      </c>
      <c r="X2245" s="9" t="str">
        <f>IF(COUNTIF('Required Materials'!$BE$4:$CH$43, $B2245)&gt;0, $B2245, "")</f>
        <v/>
      </c>
      <c r="Y2245" s="9" t="str">
        <f t="shared" si="313"/>
        <v/>
      </c>
      <c r="Z2245" s="9" t="str">
        <f t="shared" si="314"/>
        <v/>
      </c>
    </row>
    <row r="2246" spans="1:26" x14ac:dyDescent="0.25">
      <c r="A2246" s="24"/>
      <c r="B2246" s="135"/>
      <c r="C2246" s="136"/>
      <c r="D2246" s="137"/>
      <c r="E2246" s="138"/>
      <c r="F2246" s="139"/>
      <c r="G2246" s="140"/>
      <c r="H2246" s="141"/>
      <c r="I2246" s="118"/>
      <c r="J2246" s="150" t="str">
        <f t="shared" si="306"/>
        <v/>
      </c>
      <c r="K2246" s="24"/>
      <c r="M2246" s="11" t="b">
        <f t="shared" si="307"/>
        <v>0</v>
      </c>
      <c r="N2246" s="9" t="str">
        <f t="shared" si="308"/>
        <v/>
      </c>
      <c r="O2246" s="9" t="str">
        <f t="shared" si="309"/>
        <v/>
      </c>
      <c r="P2246" s="9" t="str">
        <f t="shared" si="310"/>
        <v/>
      </c>
      <c r="R2246" s="9">
        <v>2238</v>
      </c>
      <c r="T2246" s="9" t="str">
        <f t="shared" si="311"/>
        <v/>
      </c>
      <c r="V2246" s="9" t="str">
        <f t="shared" si="312"/>
        <v/>
      </c>
      <c r="X2246" s="9" t="str">
        <f>IF(COUNTIF('Required Materials'!$BE$4:$CH$43, $B2246)&gt;0, $B2246, "")</f>
        <v/>
      </c>
      <c r="Y2246" s="9" t="str">
        <f t="shared" si="313"/>
        <v/>
      </c>
      <c r="Z2246" s="9" t="str">
        <f t="shared" si="314"/>
        <v/>
      </c>
    </row>
    <row r="2247" spans="1:26" x14ac:dyDescent="0.25">
      <c r="A2247" s="24"/>
      <c r="B2247" s="135"/>
      <c r="C2247" s="136"/>
      <c r="D2247" s="137"/>
      <c r="E2247" s="138"/>
      <c r="F2247" s="139"/>
      <c r="G2247" s="140"/>
      <c r="H2247" s="141"/>
      <c r="I2247" s="118"/>
      <c r="J2247" s="150" t="str">
        <f t="shared" si="306"/>
        <v/>
      </c>
      <c r="K2247" s="24"/>
      <c r="M2247" s="11" t="b">
        <f t="shared" si="307"/>
        <v>0</v>
      </c>
      <c r="N2247" s="9" t="str">
        <f t="shared" si="308"/>
        <v/>
      </c>
      <c r="O2247" s="9" t="str">
        <f t="shared" si="309"/>
        <v/>
      </c>
      <c r="P2247" s="9" t="str">
        <f t="shared" si="310"/>
        <v/>
      </c>
      <c r="R2247" s="9">
        <v>2239</v>
      </c>
      <c r="T2247" s="9" t="str">
        <f t="shared" si="311"/>
        <v/>
      </c>
      <c r="V2247" s="9" t="str">
        <f t="shared" si="312"/>
        <v/>
      </c>
      <c r="X2247" s="9" t="str">
        <f>IF(COUNTIF('Required Materials'!$BE$4:$CH$43, $B2247)&gt;0, $B2247, "")</f>
        <v/>
      </c>
      <c r="Y2247" s="9" t="str">
        <f t="shared" si="313"/>
        <v/>
      </c>
      <c r="Z2247" s="9" t="str">
        <f t="shared" si="314"/>
        <v/>
      </c>
    </row>
    <row r="2248" spans="1:26" x14ac:dyDescent="0.25">
      <c r="A2248" s="24"/>
      <c r="B2248" s="135"/>
      <c r="C2248" s="136"/>
      <c r="D2248" s="137"/>
      <c r="E2248" s="138"/>
      <c r="F2248" s="139"/>
      <c r="G2248" s="140"/>
      <c r="H2248" s="141"/>
      <c r="I2248" s="118"/>
      <c r="J2248" s="150" t="str">
        <f t="shared" si="306"/>
        <v/>
      </c>
      <c r="K2248" s="24"/>
      <c r="M2248" s="11" t="b">
        <f t="shared" si="307"/>
        <v>0</v>
      </c>
      <c r="N2248" s="9" t="str">
        <f t="shared" si="308"/>
        <v/>
      </c>
      <c r="O2248" s="9" t="str">
        <f t="shared" si="309"/>
        <v/>
      </c>
      <c r="P2248" s="9" t="str">
        <f t="shared" si="310"/>
        <v/>
      </c>
      <c r="R2248" s="9">
        <v>2240</v>
      </c>
      <c r="T2248" s="9" t="str">
        <f t="shared" si="311"/>
        <v/>
      </c>
      <c r="V2248" s="9" t="str">
        <f t="shared" si="312"/>
        <v/>
      </c>
      <c r="X2248" s="9" t="str">
        <f>IF(COUNTIF('Required Materials'!$BE$4:$CH$43, $B2248)&gt;0, $B2248, "")</f>
        <v/>
      </c>
      <c r="Y2248" s="9" t="str">
        <f t="shared" si="313"/>
        <v/>
      </c>
      <c r="Z2248" s="9" t="str">
        <f t="shared" si="314"/>
        <v/>
      </c>
    </row>
    <row r="2249" spans="1:26" x14ac:dyDescent="0.25">
      <c r="A2249" s="24"/>
      <c r="B2249" s="135"/>
      <c r="C2249" s="136"/>
      <c r="D2249" s="137"/>
      <c r="E2249" s="138"/>
      <c r="F2249" s="139"/>
      <c r="G2249" s="140"/>
      <c r="H2249" s="141"/>
      <c r="I2249" s="118"/>
      <c r="J2249" s="150" t="str">
        <f t="shared" ref="J2249:J2312" si="315">IF(COUNTIF($B$9:$B$2508, B2249)&gt;1, $M$2, IF(M2249=TRUE, $M$3, ""))</f>
        <v/>
      </c>
      <c r="K2249" s="24"/>
      <c r="M2249" s="11" t="b">
        <f t="shared" si="307"/>
        <v>0</v>
      </c>
      <c r="N2249" s="9" t="str">
        <f t="shared" si="308"/>
        <v/>
      </c>
      <c r="O2249" s="9" t="str">
        <f t="shared" si="309"/>
        <v/>
      </c>
      <c r="P2249" s="9" t="str">
        <f t="shared" si="310"/>
        <v/>
      </c>
      <c r="R2249" s="9">
        <v>2241</v>
      </c>
      <c r="T2249" s="9" t="str">
        <f t="shared" si="311"/>
        <v/>
      </c>
      <c r="V2249" s="9" t="str">
        <f t="shared" si="312"/>
        <v/>
      </c>
      <c r="X2249" s="9" t="str">
        <f>IF(COUNTIF('Required Materials'!$BE$4:$CH$43, $B2249)&gt;0, $B2249, "")</f>
        <v/>
      </c>
      <c r="Y2249" s="9" t="str">
        <f t="shared" si="313"/>
        <v/>
      </c>
      <c r="Z2249" s="9" t="str">
        <f t="shared" si="314"/>
        <v/>
      </c>
    </row>
    <row r="2250" spans="1:26" x14ac:dyDescent="0.25">
      <c r="A2250" s="24"/>
      <c r="B2250" s="135"/>
      <c r="C2250" s="136"/>
      <c r="D2250" s="137"/>
      <c r="E2250" s="138"/>
      <c r="F2250" s="139"/>
      <c r="G2250" s="140"/>
      <c r="H2250" s="141"/>
      <c r="I2250" s="118"/>
      <c r="J2250" s="150" t="str">
        <f t="shared" si="315"/>
        <v/>
      </c>
      <c r="K2250" s="24"/>
      <c r="M2250" s="11" t="b">
        <f t="shared" ref="M2250:M2313" si="316">IF(AND(COUNTIF(C2250:H2250, "")&lt;6, B2250=""), TRUE, FALSE)</f>
        <v>0</v>
      </c>
      <c r="N2250" s="9" t="str">
        <f t="shared" ref="N2250:N2313" si="317">IF(B2250="", "", COUNTIF($O$9:$O$2508, "&lt;"&amp;O2250))</f>
        <v/>
      </c>
      <c r="O2250" s="9" t="str">
        <f t="shared" ref="O2250:O2313" si="318">IF(B2250="", "", IF(ISNUMBER(B2250)=TRUE, CONCATENATE("A", B2250), B2250))</f>
        <v/>
      </c>
      <c r="P2250" s="9" t="str">
        <f t="shared" ref="P2250:P2313" si="319">IF(N2250="", "", RANK(N2250, $N$9:$N$2508, 1))</f>
        <v/>
      </c>
      <c r="R2250" s="9">
        <v>2242</v>
      </c>
      <c r="T2250" s="9" t="str">
        <f t="shared" ref="T2250:T2313" si="320">IF(P2250="", "", IFERROR(INDEX($B$9:$B$2508, MATCH(R2250, $P$9:$P$2508, 0)), ""))</f>
        <v/>
      </c>
      <c r="V2250" s="9" t="str">
        <f t="shared" ref="V2250:V2313" si="321">IF(B2250="", "", IF(D2250=$M$5, "A", "P"))</f>
        <v/>
      </c>
      <c r="X2250" s="9" t="str">
        <f>IF(COUNTIF('Required Materials'!$BE$4:$CH$43, $B2250)&gt;0, $B2250, "")</f>
        <v/>
      </c>
      <c r="Y2250" s="9" t="str">
        <f t="shared" ref="Y2250:Y2313" si="322">IF(X2250="", "", IFERROR(INDEX($R$9:$R$2508, MATCH(X2250, $T$9:$T$2508, 0)), ""))</f>
        <v/>
      </c>
      <c r="Z2250" s="9" t="str">
        <f t="shared" ref="Z2250:Z2313" si="323">IF(Y2250="", "", RANK($Y2250, $Y$9:$Y$2508, 1))</f>
        <v/>
      </c>
    </row>
    <row r="2251" spans="1:26" x14ac:dyDescent="0.25">
      <c r="A2251" s="24"/>
      <c r="B2251" s="135"/>
      <c r="C2251" s="136"/>
      <c r="D2251" s="137"/>
      <c r="E2251" s="138"/>
      <c r="F2251" s="139"/>
      <c r="G2251" s="140"/>
      <c r="H2251" s="141"/>
      <c r="I2251" s="118"/>
      <c r="J2251" s="150" t="str">
        <f t="shared" si="315"/>
        <v/>
      </c>
      <c r="K2251" s="24"/>
      <c r="M2251" s="11" t="b">
        <f t="shared" si="316"/>
        <v>0</v>
      </c>
      <c r="N2251" s="9" t="str">
        <f t="shared" si="317"/>
        <v/>
      </c>
      <c r="O2251" s="9" t="str">
        <f t="shared" si="318"/>
        <v/>
      </c>
      <c r="P2251" s="9" t="str">
        <f t="shared" si="319"/>
        <v/>
      </c>
      <c r="R2251" s="9">
        <v>2243</v>
      </c>
      <c r="T2251" s="9" t="str">
        <f t="shared" si="320"/>
        <v/>
      </c>
      <c r="V2251" s="9" t="str">
        <f t="shared" si="321"/>
        <v/>
      </c>
      <c r="X2251" s="9" t="str">
        <f>IF(COUNTIF('Required Materials'!$BE$4:$CH$43, $B2251)&gt;0, $B2251, "")</f>
        <v/>
      </c>
      <c r="Y2251" s="9" t="str">
        <f t="shared" si="322"/>
        <v/>
      </c>
      <c r="Z2251" s="9" t="str">
        <f t="shared" si="323"/>
        <v/>
      </c>
    </row>
    <row r="2252" spans="1:26" x14ac:dyDescent="0.25">
      <c r="A2252" s="24"/>
      <c r="B2252" s="135"/>
      <c r="C2252" s="136"/>
      <c r="D2252" s="137"/>
      <c r="E2252" s="138"/>
      <c r="F2252" s="139"/>
      <c r="G2252" s="140"/>
      <c r="H2252" s="141"/>
      <c r="I2252" s="118"/>
      <c r="J2252" s="150" t="str">
        <f t="shared" si="315"/>
        <v/>
      </c>
      <c r="K2252" s="24"/>
      <c r="M2252" s="11" t="b">
        <f t="shared" si="316"/>
        <v>0</v>
      </c>
      <c r="N2252" s="9" t="str">
        <f t="shared" si="317"/>
        <v/>
      </c>
      <c r="O2252" s="9" t="str">
        <f t="shared" si="318"/>
        <v/>
      </c>
      <c r="P2252" s="9" t="str">
        <f t="shared" si="319"/>
        <v/>
      </c>
      <c r="R2252" s="9">
        <v>2244</v>
      </c>
      <c r="T2252" s="9" t="str">
        <f t="shared" si="320"/>
        <v/>
      </c>
      <c r="V2252" s="9" t="str">
        <f t="shared" si="321"/>
        <v/>
      </c>
      <c r="X2252" s="9" t="str">
        <f>IF(COUNTIF('Required Materials'!$BE$4:$CH$43, $B2252)&gt;0, $B2252, "")</f>
        <v/>
      </c>
      <c r="Y2252" s="9" t="str">
        <f t="shared" si="322"/>
        <v/>
      </c>
      <c r="Z2252" s="9" t="str">
        <f t="shared" si="323"/>
        <v/>
      </c>
    </row>
    <row r="2253" spans="1:26" x14ac:dyDescent="0.25">
      <c r="A2253" s="24"/>
      <c r="B2253" s="135"/>
      <c r="C2253" s="136"/>
      <c r="D2253" s="137"/>
      <c r="E2253" s="138"/>
      <c r="F2253" s="139"/>
      <c r="G2253" s="140"/>
      <c r="H2253" s="141"/>
      <c r="I2253" s="118"/>
      <c r="J2253" s="150" t="str">
        <f t="shared" si="315"/>
        <v/>
      </c>
      <c r="K2253" s="24"/>
      <c r="M2253" s="11" t="b">
        <f t="shared" si="316"/>
        <v>0</v>
      </c>
      <c r="N2253" s="9" t="str">
        <f t="shared" si="317"/>
        <v/>
      </c>
      <c r="O2253" s="9" t="str">
        <f t="shared" si="318"/>
        <v/>
      </c>
      <c r="P2253" s="9" t="str">
        <f t="shared" si="319"/>
        <v/>
      </c>
      <c r="R2253" s="9">
        <v>2245</v>
      </c>
      <c r="T2253" s="9" t="str">
        <f t="shared" si="320"/>
        <v/>
      </c>
      <c r="V2253" s="9" t="str">
        <f t="shared" si="321"/>
        <v/>
      </c>
      <c r="X2253" s="9" t="str">
        <f>IF(COUNTIF('Required Materials'!$BE$4:$CH$43, $B2253)&gt;0, $B2253, "")</f>
        <v/>
      </c>
      <c r="Y2253" s="9" t="str">
        <f t="shared" si="322"/>
        <v/>
      </c>
      <c r="Z2253" s="9" t="str">
        <f t="shared" si="323"/>
        <v/>
      </c>
    </row>
    <row r="2254" spans="1:26" x14ac:dyDescent="0.25">
      <c r="A2254" s="24"/>
      <c r="B2254" s="135"/>
      <c r="C2254" s="136"/>
      <c r="D2254" s="137"/>
      <c r="E2254" s="138"/>
      <c r="F2254" s="139"/>
      <c r="G2254" s="140"/>
      <c r="H2254" s="141"/>
      <c r="I2254" s="118"/>
      <c r="J2254" s="150" t="str">
        <f t="shared" si="315"/>
        <v/>
      </c>
      <c r="K2254" s="24"/>
      <c r="M2254" s="11" t="b">
        <f t="shared" si="316"/>
        <v>0</v>
      </c>
      <c r="N2254" s="9" t="str">
        <f t="shared" si="317"/>
        <v/>
      </c>
      <c r="O2254" s="9" t="str">
        <f t="shared" si="318"/>
        <v/>
      </c>
      <c r="P2254" s="9" t="str">
        <f t="shared" si="319"/>
        <v/>
      </c>
      <c r="R2254" s="9">
        <v>2246</v>
      </c>
      <c r="T2254" s="9" t="str">
        <f t="shared" si="320"/>
        <v/>
      </c>
      <c r="V2254" s="9" t="str">
        <f t="shared" si="321"/>
        <v/>
      </c>
      <c r="X2254" s="9" t="str">
        <f>IF(COUNTIF('Required Materials'!$BE$4:$CH$43, $B2254)&gt;0, $B2254, "")</f>
        <v/>
      </c>
      <c r="Y2254" s="9" t="str">
        <f t="shared" si="322"/>
        <v/>
      </c>
      <c r="Z2254" s="9" t="str">
        <f t="shared" si="323"/>
        <v/>
      </c>
    </row>
    <row r="2255" spans="1:26" x14ac:dyDescent="0.25">
      <c r="A2255" s="24"/>
      <c r="B2255" s="135"/>
      <c r="C2255" s="136"/>
      <c r="D2255" s="137"/>
      <c r="E2255" s="138"/>
      <c r="F2255" s="139"/>
      <c r="G2255" s="140"/>
      <c r="H2255" s="141"/>
      <c r="I2255" s="118"/>
      <c r="J2255" s="150" t="str">
        <f t="shared" si="315"/>
        <v/>
      </c>
      <c r="K2255" s="24"/>
      <c r="M2255" s="11" t="b">
        <f t="shared" si="316"/>
        <v>0</v>
      </c>
      <c r="N2255" s="9" t="str">
        <f t="shared" si="317"/>
        <v/>
      </c>
      <c r="O2255" s="9" t="str">
        <f t="shared" si="318"/>
        <v/>
      </c>
      <c r="P2255" s="9" t="str">
        <f t="shared" si="319"/>
        <v/>
      </c>
      <c r="R2255" s="9">
        <v>2247</v>
      </c>
      <c r="T2255" s="9" t="str">
        <f t="shared" si="320"/>
        <v/>
      </c>
      <c r="V2255" s="9" t="str">
        <f t="shared" si="321"/>
        <v/>
      </c>
      <c r="X2255" s="9" t="str">
        <f>IF(COUNTIF('Required Materials'!$BE$4:$CH$43, $B2255)&gt;0, $B2255, "")</f>
        <v/>
      </c>
      <c r="Y2255" s="9" t="str">
        <f t="shared" si="322"/>
        <v/>
      </c>
      <c r="Z2255" s="9" t="str">
        <f t="shared" si="323"/>
        <v/>
      </c>
    </row>
    <row r="2256" spans="1:26" x14ac:dyDescent="0.25">
      <c r="A2256" s="24"/>
      <c r="B2256" s="135"/>
      <c r="C2256" s="136"/>
      <c r="D2256" s="137"/>
      <c r="E2256" s="138"/>
      <c r="F2256" s="139"/>
      <c r="G2256" s="140"/>
      <c r="H2256" s="141"/>
      <c r="I2256" s="118"/>
      <c r="J2256" s="150" t="str">
        <f t="shared" si="315"/>
        <v/>
      </c>
      <c r="K2256" s="24"/>
      <c r="M2256" s="11" t="b">
        <f t="shared" si="316"/>
        <v>0</v>
      </c>
      <c r="N2256" s="9" t="str">
        <f t="shared" si="317"/>
        <v/>
      </c>
      <c r="O2256" s="9" t="str">
        <f t="shared" si="318"/>
        <v/>
      </c>
      <c r="P2256" s="9" t="str">
        <f t="shared" si="319"/>
        <v/>
      </c>
      <c r="R2256" s="9">
        <v>2248</v>
      </c>
      <c r="T2256" s="9" t="str">
        <f t="shared" si="320"/>
        <v/>
      </c>
      <c r="V2256" s="9" t="str">
        <f t="shared" si="321"/>
        <v/>
      </c>
      <c r="X2256" s="9" t="str">
        <f>IF(COUNTIF('Required Materials'!$BE$4:$CH$43, $B2256)&gt;0, $B2256, "")</f>
        <v/>
      </c>
      <c r="Y2256" s="9" t="str">
        <f t="shared" si="322"/>
        <v/>
      </c>
      <c r="Z2256" s="9" t="str">
        <f t="shared" si="323"/>
        <v/>
      </c>
    </row>
    <row r="2257" spans="1:26" x14ac:dyDescent="0.25">
      <c r="A2257" s="24"/>
      <c r="B2257" s="135"/>
      <c r="C2257" s="136"/>
      <c r="D2257" s="137"/>
      <c r="E2257" s="138"/>
      <c r="F2257" s="139"/>
      <c r="G2257" s="140"/>
      <c r="H2257" s="141"/>
      <c r="I2257" s="118"/>
      <c r="J2257" s="150" t="str">
        <f t="shared" si="315"/>
        <v/>
      </c>
      <c r="K2257" s="24"/>
      <c r="M2257" s="11" t="b">
        <f t="shared" si="316"/>
        <v>0</v>
      </c>
      <c r="N2257" s="9" t="str">
        <f t="shared" si="317"/>
        <v/>
      </c>
      <c r="O2257" s="9" t="str">
        <f t="shared" si="318"/>
        <v/>
      </c>
      <c r="P2257" s="9" t="str">
        <f t="shared" si="319"/>
        <v/>
      </c>
      <c r="R2257" s="9">
        <v>2249</v>
      </c>
      <c r="T2257" s="9" t="str">
        <f t="shared" si="320"/>
        <v/>
      </c>
      <c r="V2257" s="9" t="str">
        <f t="shared" si="321"/>
        <v/>
      </c>
      <c r="X2257" s="9" t="str">
        <f>IF(COUNTIF('Required Materials'!$BE$4:$CH$43, $B2257)&gt;0, $B2257, "")</f>
        <v/>
      </c>
      <c r="Y2257" s="9" t="str">
        <f t="shared" si="322"/>
        <v/>
      </c>
      <c r="Z2257" s="9" t="str">
        <f t="shared" si="323"/>
        <v/>
      </c>
    </row>
    <row r="2258" spans="1:26" x14ac:dyDescent="0.25">
      <c r="A2258" s="24"/>
      <c r="B2258" s="135"/>
      <c r="C2258" s="136"/>
      <c r="D2258" s="137"/>
      <c r="E2258" s="138"/>
      <c r="F2258" s="139"/>
      <c r="G2258" s="140"/>
      <c r="H2258" s="141"/>
      <c r="I2258" s="118"/>
      <c r="J2258" s="150" t="str">
        <f t="shared" si="315"/>
        <v/>
      </c>
      <c r="K2258" s="24"/>
      <c r="M2258" s="11" t="b">
        <f t="shared" si="316"/>
        <v>0</v>
      </c>
      <c r="N2258" s="9" t="str">
        <f t="shared" si="317"/>
        <v/>
      </c>
      <c r="O2258" s="9" t="str">
        <f t="shared" si="318"/>
        <v/>
      </c>
      <c r="P2258" s="9" t="str">
        <f t="shared" si="319"/>
        <v/>
      </c>
      <c r="R2258" s="9">
        <v>2250</v>
      </c>
      <c r="T2258" s="9" t="str">
        <f t="shared" si="320"/>
        <v/>
      </c>
      <c r="V2258" s="9" t="str">
        <f t="shared" si="321"/>
        <v/>
      </c>
      <c r="X2258" s="9" t="str">
        <f>IF(COUNTIF('Required Materials'!$BE$4:$CH$43, $B2258)&gt;0, $B2258, "")</f>
        <v/>
      </c>
      <c r="Y2258" s="9" t="str">
        <f t="shared" si="322"/>
        <v/>
      </c>
      <c r="Z2258" s="9" t="str">
        <f t="shared" si="323"/>
        <v/>
      </c>
    </row>
    <row r="2259" spans="1:26" x14ac:dyDescent="0.25">
      <c r="A2259" s="24"/>
      <c r="B2259" s="135"/>
      <c r="C2259" s="136"/>
      <c r="D2259" s="137"/>
      <c r="E2259" s="138"/>
      <c r="F2259" s="139"/>
      <c r="G2259" s="140"/>
      <c r="H2259" s="141"/>
      <c r="I2259" s="118"/>
      <c r="J2259" s="150" t="str">
        <f t="shared" si="315"/>
        <v/>
      </c>
      <c r="K2259" s="24"/>
      <c r="M2259" s="11" t="b">
        <f t="shared" si="316"/>
        <v>0</v>
      </c>
      <c r="N2259" s="9" t="str">
        <f t="shared" si="317"/>
        <v/>
      </c>
      <c r="O2259" s="9" t="str">
        <f t="shared" si="318"/>
        <v/>
      </c>
      <c r="P2259" s="9" t="str">
        <f t="shared" si="319"/>
        <v/>
      </c>
      <c r="R2259" s="9">
        <v>2251</v>
      </c>
      <c r="T2259" s="9" t="str">
        <f t="shared" si="320"/>
        <v/>
      </c>
      <c r="V2259" s="9" t="str">
        <f t="shared" si="321"/>
        <v/>
      </c>
      <c r="X2259" s="9" t="str">
        <f>IF(COUNTIF('Required Materials'!$BE$4:$CH$43, $B2259)&gt;0, $B2259, "")</f>
        <v/>
      </c>
      <c r="Y2259" s="9" t="str">
        <f t="shared" si="322"/>
        <v/>
      </c>
      <c r="Z2259" s="9" t="str">
        <f t="shared" si="323"/>
        <v/>
      </c>
    </row>
    <row r="2260" spans="1:26" x14ac:dyDescent="0.25">
      <c r="A2260" s="24"/>
      <c r="B2260" s="135"/>
      <c r="C2260" s="136"/>
      <c r="D2260" s="137"/>
      <c r="E2260" s="138"/>
      <c r="F2260" s="139"/>
      <c r="G2260" s="140"/>
      <c r="H2260" s="141"/>
      <c r="I2260" s="118"/>
      <c r="J2260" s="150" t="str">
        <f t="shared" si="315"/>
        <v/>
      </c>
      <c r="K2260" s="24"/>
      <c r="M2260" s="11" t="b">
        <f t="shared" si="316"/>
        <v>0</v>
      </c>
      <c r="N2260" s="9" t="str">
        <f t="shared" si="317"/>
        <v/>
      </c>
      <c r="O2260" s="9" t="str">
        <f t="shared" si="318"/>
        <v/>
      </c>
      <c r="P2260" s="9" t="str">
        <f t="shared" si="319"/>
        <v/>
      </c>
      <c r="R2260" s="9">
        <v>2252</v>
      </c>
      <c r="T2260" s="9" t="str">
        <f t="shared" si="320"/>
        <v/>
      </c>
      <c r="V2260" s="9" t="str">
        <f t="shared" si="321"/>
        <v/>
      </c>
      <c r="X2260" s="9" t="str">
        <f>IF(COUNTIF('Required Materials'!$BE$4:$CH$43, $B2260)&gt;0, $B2260, "")</f>
        <v/>
      </c>
      <c r="Y2260" s="9" t="str">
        <f t="shared" si="322"/>
        <v/>
      </c>
      <c r="Z2260" s="9" t="str">
        <f t="shared" si="323"/>
        <v/>
      </c>
    </row>
    <row r="2261" spans="1:26" x14ac:dyDescent="0.25">
      <c r="A2261" s="24"/>
      <c r="B2261" s="135"/>
      <c r="C2261" s="136"/>
      <c r="D2261" s="137"/>
      <c r="E2261" s="138"/>
      <c r="F2261" s="139"/>
      <c r="G2261" s="140"/>
      <c r="H2261" s="141"/>
      <c r="I2261" s="118"/>
      <c r="J2261" s="150" t="str">
        <f t="shared" si="315"/>
        <v/>
      </c>
      <c r="K2261" s="24"/>
      <c r="M2261" s="11" t="b">
        <f t="shared" si="316"/>
        <v>0</v>
      </c>
      <c r="N2261" s="9" t="str">
        <f t="shared" si="317"/>
        <v/>
      </c>
      <c r="O2261" s="9" t="str">
        <f t="shared" si="318"/>
        <v/>
      </c>
      <c r="P2261" s="9" t="str">
        <f t="shared" si="319"/>
        <v/>
      </c>
      <c r="R2261" s="9">
        <v>2253</v>
      </c>
      <c r="T2261" s="9" t="str">
        <f t="shared" si="320"/>
        <v/>
      </c>
      <c r="V2261" s="9" t="str">
        <f t="shared" si="321"/>
        <v/>
      </c>
      <c r="X2261" s="9" t="str">
        <f>IF(COUNTIF('Required Materials'!$BE$4:$CH$43, $B2261)&gt;0, $B2261, "")</f>
        <v/>
      </c>
      <c r="Y2261" s="9" t="str">
        <f t="shared" si="322"/>
        <v/>
      </c>
      <c r="Z2261" s="9" t="str">
        <f t="shared" si="323"/>
        <v/>
      </c>
    </row>
    <row r="2262" spans="1:26" x14ac:dyDescent="0.25">
      <c r="A2262" s="24"/>
      <c r="B2262" s="135"/>
      <c r="C2262" s="136"/>
      <c r="D2262" s="137"/>
      <c r="E2262" s="138"/>
      <c r="F2262" s="139"/>
      <c r="G2262" s="140"/>
      <c r="H2262" s="141"/>
      <c r="I2262" s="118"/>
      <c r="J2262" s="150" t="str">
        <f t="shared" si="315"/>
        <v/>
      </c>
      <c r="K2262" s="24"/>
      <c r="M2262" s="11" t="b">
        <f t="shared" si="316"/>
        <v>0</v>
      </c>
      <c r="N2262" s="9" t="str">
        <f t="shared" si="317"/>
        <v/>
      </c>
      <c r="O2262" s="9" t="str">
        <f t="shared" si="318"/>
        <v/>
      </c>
      <c r="P2262" s="9" t="str">
        <f t="shared" si="319"/>
        <v/>
      </c>
      <c r="R2262" s="9">
        <v>2254</v>
      </c>
      <c r="T2262" s="9" t="str">
        <f t="shared" si="320"/>
        <v/>
      </c>
      <c r="V2262" s="9" t="str">
        <f t="shared" si="321"/>
        <v/>
      </c>
      <c r="X2262" s="9" t="str">
        <f>IF(COUNTIF('Required Materials'!$BE$4:$CH$43, $B2262)&gt;0, $B2262, "")</f>
        <v/>
      </c>
      <c r="Y2262" s="9" t="str">
        <f t="shared" si="322"/>
        <v/>
      </c>
      <c r="Z2262" s="9" t="str">
        <f t="shared" si="323"/>
        <v/>
      </c>
    </row>
    <row r="2263" spans="1:26" x14ac:dyDescent="0.25">
      <c r="A2263" s="24"/>
      <c r="B2263" s="135"/>
      <c r="C2263" s="136"/>
      <c r="D2263" s="137"/>
      <c r="E2263" s="138"/>
      <c r="F2263" s="139"/>
      <c r="G2263" s="140"/>
      <c r="H2263" s="141"/>
      <c r="I2263" s="118"/>
      <c r="J2263" s="150" t="str">
        <f t="shared" si="315"/>
        <v/>
      </c>
      <c r="K2263" s="24"/>
      <c r="M2263" s="11" t="b">
        <f t="shared" si="316"/>
        <v>0</v>
      </c>
      <c r="N2263" s="9" t="str">
        <f t="shared" si="317"/>
        <v/>
      </c>
      <c r="O2263" s="9" t="str">
        <f t="shared" si="318"/>
        <v/>
      </c>
      <c r="P2263" s="9" t="str">
        <f t="shared" si="319"/>
        <v/>
      </c>
      <c r="R2263" s="9">
        <v>2255</v>
      </c>
      <c r="T2263" s="9" t="str">
        <f t="shared" si="320"/>
        <v/>
      </c>
      <c r="V2263" s="9" t="str">
        <f t="shared" si="321"/>
        <v/>
      </c>
      <c r="X2263" s="9" t="str">
        <f>IF(COUNTIF('Required Materials'!$BE$4:$CH$43, $B2263)&gt;0, $B2263, "")</f>
        <v/>
      </c>
      <c r="Y2263" s="9" t="str">
        <f t="shared" si="322"/>
        <v/>
      </c>
      <c r="Z2263" s="9" t="str">
        <f t="shared" si="323"/>
        <v/>
      </c>
    </row>
    <row r="2264" spans="1:26" x14ac:dyDescent="0.25">
      <c r="A2264" s="24"/>
      <c r="B2264" s="135"/>
      <c r="C2264" s="136"/>
      <c r="D2264" s="137"/>
      <c r="E2264" s="138"/>
      <c r="F2264" s="139"/>
      <c r="G2264" s="140"/>
      <c r="H2264" s="141"/>
      <c r="I2264" s="118"/>
      <c r="J2264" s="150" t="str">
        <f t="shared" si="315"/>
        <v/>
      </c>
      <c r="K2264" s="24"/>
      <c r="M2264" s="11" t="b">
        <f t="shared" si="316"/>
        <v>0</v>
      </c>
      <c r="N2264" s="9" t="str">
        <f t="shared" si="317"/>
        <v/>
      </c>
      <c r="O2264" s="9" t="str">
        <f t="shared" si="318"/>
        <v/>
      </c>
      <c r="P2264" s="9" t="str">
        <f t="shared" si="319"/>
        <v/>
      </c>
      <c r="R2264" s="9">
        <v>2256</v>
      </c>
      <c r="T2264" s="9" t="str">
        <f t="shared" si="320"/>
        <v/>
      </c>
      <c r="V2264" s="9" t="str">
        <f t="shared" si="321"/>
        <v/>
      </c>
      <c r="X2264" s="9" t="str">
        <f>IF(COUNTIF('Required Materials'!$BE$4:$CH$43, $B2264)&gt;0, $B2264, "")</f>
        <v/>
      </c>
      <c r="Y2264" s="9" t="str">
        <f t="shared" si="322"/>
        <v/>
      </c>
      <c r="Z2264" s="9" t="str">
        <f t="shared" si="323"/>
        <v/>
      </c>
    </row>
    <row r="2265" spans="1:26" x14ac:dyDescent="0.25">
      <c r="A2265" s="24"/>
      <c r="B2265" s="135"/>
      <c r="C2265" s="136"/>
      <c r="D2265" s="137"/>
      <c r="E2265" s="138"/>
      <c r="F2265" s="139"/>
      <c r="G2265" s="140"/>
      <c r="H2265" s="141"/>
      <c r="I2265" s="118"/>
      <c r="J2265" s="150" t="str">
        <f t="shared" si="315"/>
        <v/>
      </c>
      <c r="K2265" s="24"/>
      <c r="M2265" s="11" t="b">
        <f t="shared" si="316"/>
        <v>0</v>
      </c>
      <c r="N2265" s="9" t="str">
        <f t="shared" si="317"/>
        <v/>
      </c>
      <c r="O2265" s="9" t="str">
        <f t="shared" si="318"/>
        <v/>
      </c>
      <c r="P2265" s="9" t="str">
        <f t="shared" si="319"/>
        <v/>
      </c>
      <c r="R2265" s="9">
        <v>2257</v>
      </c>
      <c r="T2265" s="9" t="str">
        <f t="shared" si="320"/>
        <v/>
      </c>
      <c r="V2265" s="9" t="str">
        <f t="shared" si="321"/>
        <v/>
      </c>
      <c r="X2265" s="9" t="str">
        <f>IF(COUNTIF('Required Materials'!$BE$4:$CH$43, $B2265)&gt;0, $B2265, "")</f>
        <v/>
      </c>
      <c r="Y2265" s="9" t="str">
        <f t="shared" si="322"/>
        <v/>
      </c>
      <c r="Z2265" s="9" t="str">
        <f t="shared" si="323"/>
        <v/>
      </c>
    </row>
    <row r="2266" spans="1:26" x14ac:dyDescent="0.25">
      <c r="A2266" s="24"/>
      <c r="B2266" s="135"/>
      <c r="C2266" s="136"/>
      <c r="D2266" s="137"/>
      <c r="E2266" s="138"/>
      <c r="F2266" s="139"/>
      <c r="G2266" s="140"/>
      <c r="H2266" s="141"/>
      <c r="I2266" s="118"/>
      <c r="J2266" s="150" t="str">
        <f t="shared" si="315"/>
        <v/>
      </c>
      <c r="K2266" s="24"/>
      <c r="M2266" s="11" t="b">
        <f t="shared" si="316"/>
        <v>0</v>
      </c>
      <c r="N2266" s="9" t="str">
        <f t="shared" si="317"/>
        <v/>
      </c>
      <c r="O2266" s="9" t="str">
        <f t="shared" si="318"/>
        <v/>
      </c>
      <c r="P2266" s="9" t="str">
        <f t="shared" si="319"/>
        <v/>
      </c>
      <c r="R2266" s="9">
        <v>2258</v>
      </c>
      <c r="T2266" s="9" t="str">
        <f t="shared" si="320"/>
        <v/>
      </c>
      <c r="V2266" s="9" t="str">
        <f t="shared" si="321"/>
        <v/>
      </c>
      <c r="X2266" s="9" t="str">
        <f>IF(COUNTIF('Required Materials'!$BE$4:$CH$43, $B2266)&gt;0, $B2266, "")</f>
        <v/>
      </c>
      <c r="Y2266" s="9" t="str">
        <f t="shared" si="322"/>
        <v/>
      </c>
      <c r="Z2266" s="9" t="str">
        <f t="shared" si="323"/>
        <v/>
      </c>
    </row>
    <row r="2267" spans="1:26" x14ac:dyDescent="0.25">
      <c r="A2267" s="24"/>
      <c r="B2267" s="135"/>
      <c r="C2267" s="136"/>
      <c r="D2267" s="137"/>
      <c r="E2267" s="138"/>
      <c r="F2267" s="139"/>
      <c r="G2267" s="140"/>
      <c r="H2267" s="141"/>
      <c r="I2267" s="118"/>
      <c r="J2267" s="150" t="str">
        <f t="shared" si="315"/>
        <v/>
      </c>
      <c r="K2267" s="24"/>
      <c r="M2267" s="11" t="b">
        <f t="shared" si="316"/>
        <v>0</v>
      </c>
      <c r="N2267" s="9" t="str">
        <f t="shared" si="317"/>
        <v/>
      </c>
      <c r="O2267" s="9" t="str">
        <f t="shared" si="318"/>
        <v/>
      </c>
      <c r="P2267" s="9" t="str">
        <f t="shared" si="319"/>
        <v/>
      </c>
      <c r="R2267" s="9">
        <v>2259</v>
      </c>
      <c r="T2267" s="9" t="str">
        <f t="shared" si="320"/>
        <v/>
      </c>
      <c r="V2267" s="9" t="str">
        <f t="shared" si="321"/>
        <v/>
      </c>
      <c r="X2267" s="9" t="str">
        <f>IF(COUNTIF('Required Materials'!$BE$4:$CH$43, $B2267)&gt;0, $B2267, "")</f>
        <v/>
      </c>
      <c r="Y2267" s="9" t="str">
        <f t="shared" si="322"/>
        <v/>
      </c>
      <c r="Z2267" s="9" t="str">
        <f t="shared" si="323"/>
        <v/>
      </c>
    </row>
    <row r="2268" spans="1:26" x14ac:dyDescent="0.25">
      <c r="A2268" s="24"/>
      <c r="B2268" s="135"/>
      <c r="C2268" s="136"/>
      <c r="D2268" s="137"/>
      <c r="E2268" s="138"/>
      <c r="F2268" s="139"/>
      <c r="G2268" s="140"/>
      <c r="H2268" s="141"/>
      <c r="I2268" s="118"/>
      <c r="J2268" s="150" t="str">
        <f t="shared" si="315"/>
        <v/>
      </c>
      <c r="K2268" s="24"/>
      <c r="M2268" s="11" t="b">
        <f t="shared" si="316"/>
        <v>0</v>
      </c>
      <c r="N2268" s="9" t="str">
        <f t="shared" si="317"/>
        <v/>
      </c>
      <c r="O2268" s="9" t="str">
        <f t="shared" si="318"/>
        <v/>
      </c>
      <c r="P2268" s="9" t="str">
        <f t="shared" si="319"/>
        <v/>
      </c>
      <c r="R2268" s="9">
        <v>2260</v>
      </c>
      <c r="T2268" s="9" t="str">
        <f t="shared" si="320"/>
        <v/>
      </c>
      <c r="V2268" s="9" t="str">
        <f t="shared" si="321"/>
        <v/>
      </c>
      <c r="X2268" s="9" t="str">
        <f>IF(COUNTIF('Required Materials'!$BE$4:$CH$43, $B2268)&gt;0, $B2268, "")</f>
        <v/>
      </c>
      <c r="Y2268" s="9" t="str">
        <f t="shared" si="322"/>
        <v/>
      </c>
      <c r="Z2268" s="9" t="str">
        <f t="shared" si="323"/>
        <v/>
      </c>
    </row>
    <row r="2269" spans="1:26" x14ac:dyDescent="0.25">
      <c r="A2269" s="24"/>
      <c r="B2269" s="135"/>
      <c r="C2269" s="136"/>
      <c r="D2269" s="137"/>
      <c r="E2269" s="138"/>
      <c r="F2269" s="139"/>
      <c r="G2269" s="140"/>
      <c r="H2269" s="141"/>
      <c r="I2269" s="118"/>
      <c r="J2269" s="150" t="str">
        <f t="shared" si="315"/>
        <v/>
      </c>
      <c r="K2269" s="24"/>
      <c r="M2269" s="11" t="b">
        <f t="shared" si="316"/>
        <v>0</v>
      </c>
      <c r="N2269" s="9" t="str">
        <f t="shared" si="317"/>
        <v/>
      </c>
      <c r="O2269" s="9" t="str">
        <f t="shared" si="318"/>
        <v/>
      </c>
      <c r="P2269" s="9" t="str">
        <f t="shared" si="319"/>
        <v/>
      </c>
      <c r="R2269" s="9">
        <v>2261</v>
      </c>
      <c r="T2269" s="9" t="str">
        <f t="shared" si="320"/>
        <v/>
      </c>
      <c r="V2269" s="9" t="str">
        <f t="shared" si="321"/>
        <v/>
      </c>
      <c r="X2269" s="9" t="str">
        <f>IF(COUNTIF('Required Materials'!$BE$4:$CH$43, $B2269)&gt;0, $B2269, "")</f>
        <v/>
      </c>
      <c r="Y2269" s="9" t="str">
        <f t="shared" si="322"/>
        <v/>
      </c>
      <c r="Z2269" s="9" t="str">
        <f t="shared" si="323"/>
        <v/>
      </c>
    </row>
    <row r="2270" spans="1:26" x14ac:dyDescent="0.25">
      <c r="A2270" s="24"/>
      <c r="B2270" s="135"/>
      <c r="C2270" s="136"/>
      <c r="D2270" s="137"/>
      <c r="E2270" s="138"/>
      <c r="F2270" s="139"/>
      <c r="G2270" s="140"/>
      <c r="H2270" s="141"/>
      <c r="I2270" s="118"/>
      <c r="J2270" s="150" t="str">
        <f t="shared" si="315"/>
        <v/>
      </c>
      <c r="K2270" s="24"/>
      <c r="M2270" s="11" t="b">
        <f t="shared" si="316"/>
        <v>0</v>
      </c>
      <c r="N2270" s="9" t="str">
        <f t="shared" si="317"/>
        <v/>
      </c>
      <c r="O2270" s="9" t="str">
        <f t="shared" si="318"/>
        <v/>
      </c>
      <c r="P2270" s="9" t="str">
        <f t="shared" si="319"/>
        <v/>
      </c>
      <c r="R2270" s="9">
        <v>2262</v>
      </c>
      <c r="T2270" s="9" t="str">
        <f t="shared" si="320"/>
        <v/>
      </c>
      <c r="V2270" s="9" t="str">
        <f t="shared" si="321"/>
        <v/>
      </c>
      <c r="X2270" s="9" t="str">
        <f>IF(COUNTIF('Required Materials'!$BE$4:$CH$43, $B2270)&gt;0, $B2270, "")</f>
        <v/>
      </c>
      <c r="Y2270" s="9" t="str">
        <f t="shared" si="322"/>
        <v/>
      </c>
      <c r="Z2270" s="9" t="str">
        <f t="shared" si="323"/>
        <v/>
      </c>
    </row>
    <row r="2271" spans="1:26" x14ac:dyDescent="0.25">
      <c r="A2271" s="24"/>
      <c r="B2271" s="135"/>
      <c r="C2271" s="136"/>
      <c r="D2271" s="137"/>
      <c r="E2271" s="138"/>
      <c r="F2271" s="139"/>
      <c r="G2271" s="140"/>
      <c r="H2271" s="141"/>
      <c r="I2271" s="118"/>
      <c r="J2271" s="150" t="str">
        <f t="shared" si="315"/>
        <v/>
      </c>
      <c r="K2271" s="24"/>
      <c r="M2271" s="11" t="b">
        <f t="shared" si="316"/>
        <v>0</v>
      </c>
      <c r="N2271" s="9" t="str">
        <f t="shared" si="317"/>
        <v/>
      </c>
      <c r="O2271" s="9" t="str">
        <f t="shared" si="318"/>
        <v/>
      </c>
      <c r="P2271" s="9" t="str">
        <f t="shared" si="319"/>
        <v/>
      </c>
      <c r="R2271" s="9">
        <v>2263</v>
      </c>
      <c r="T2271" s="9" t="str">
        <f t="shared" si="320"/>
        <v/>
      </c>
      <c r="V2271" s="9" t="str">
        <f t="shared" si="321"/>
        <v/>
      </c>
      <c r="X2271" s="9" t="str">
        <f>IF(COUNTIF('Required Materials'!$BE$4:$CH$43, $B2271)&gt;0, $B2271, "")</f>
        <v/>
      </c>
      <c r="Y2271" s="9" t="str">
        <f t="shared" si="322"/>
        <v/>
      </c>
      <c r="Z2271" s="9" t="str">
        <f t="shared" si="323"/>
        <v/>
      </c>
    </row>
    <row r="2272" spans="1:26" x14ac:dyDescent="0.25">
      <c r="A2272" s="24"/>
      <c r="B2272" s="135"/>
      <c r="C2272" s="136"/>
      <c r="D2272" s="137"/>
      <c r="E2272" s="138"/>
      <c r="F2272" s="139"/>
      <c r="G2272" s="140"/>
      <c r="H2272" s="141"/>
      <c r="I2272" s="118"/>
      <c r="J2272" s="150" t="str">
        <f t="shared" si="315"/>
        <v/>
      </c>
      <c r="K2272" s="24"/>
      <c r="M2272" s="11" t="b">
        <f t="shared" si="316"/>
        <v>0</v>
      </c>
      <c r="N2272" s="9" t="str">
        <f t="shared" si="317"/>
        <v/>
      </c>
      <c r="O2272" s="9" t="str">
        <f t="shared" si="318"/>
        <v/>
      </c>
      <c r="P2272" s="9" t="str">
        <f t="shared" si="319"/>
        <v/>
      </c>
      <c r="R2272" s="9">
        <v>2264</v>
      </c>
      <c r="T2272" s="9" t="str">
        <f t="shared" si="320"/>
        <v/>
      </c>
      <c r="V2272" s="9" t="str">
        <f t="shared" si="321"/>
        <v/>
      </c>
      <c r="X2272" s="9" t="str">
        <f>IF(COUNTIF('Required Materials'!$BE$4:$CH$43, $B2272)&gt;0, $B2272, "")</f>
        <v/>
      </c>
      <c r="Y2272" s="9" t="str">
        <f t="shared" si="322"/>
        <v/>
      </c>
      <c r="Z2272" s="9" t="str">
        <f t="shared" si="323"/>
        <v/>
      </c>
    </row>
    <row r="2273" spans="1:26" x14ac:dyDescent="0.25">
      <c r="A2273" s="24"/>
      <c r="B2273" s="135"/>
      <c r="C2273" s="136"/>
      <c r="D2273" s="137"/>
      <c r="E2273" s="138"/>
      <c r="F2273" s="139"/>
      <c r="G2273" s="140"/>
      <c r="H2273" s="141"/>
      <c r="I2273" s="118"/>
      <c r="J2273" s="150" t="str">
        <f t="shared" si="315"/>
        <v/>
      </c>
      <c r="K2273" s="24"/>
      <c r="M2273" s="11" t="b">
        <f t="shared" si="316"/>
        <v>0</v>
      </c>
      <c r="N2273" s="9" t="str">
        <f t="shared" si="317"/>
        <v/>
      </c>
      <c r="O2273" s="9" t="str">
        <f t="shared" si="318"/>
        <v/>
      </c>
      <c r="P2273" s="9" t="str">
        <f t="shared" si="319"/>
        <v/>
      </c>
      <c r="R2273" s="9">
        <v>2265</v>
      </c>
      <c r="T2273" s="9" t="str">
        <f t="shared" si="320"/>
        <v/>
      </c>
      <c r="V2273" s="9" t="str">
        <f t="shared" si="321"/>
        <v/>
      </c>
      <c r="X2273" s="9" t="str">
        <f>IF(COUNTIF('Required Materials'!$BE$4:$CH$43, $B2273)&gt;0, $B2273, "")</f>
        <v/>
      </c>
      <c r="Y2273" s="9" t="str">
        <f t="shared" si="322"/>
        <v/>
      </c>
      <c r="Z2273" s="9" t="str">
        <f t="shared" si="323"/>
        <v/>
      </c>
    </row>
    <row r="2274" spans="1:26" x14ac:dyDescent="0.25">
      <c r="A2274" s="24"/>
      <c r="B2274" s="135"/>
      <c r="C2274" s="136"/>
      <c r="D2274" s="137"/>
      <c r="E2274" s="138"/>
      <c r="F2274" s="139"/>
      <c r="G2274" s="140"/>
      <c r="H2274" s="141"/>
      <c r="I2274" s="118"/>
      <c r="J2274" s="150" t="str">
        <f t="shared" si="315"/>
        <v/>
      </c>
      <c r="K2274" s="24"/>
      <c r="M2274" s="11" t="b">
        <f t="shared" si="316"/>
        <v>0</v>
      </c>
      <c r="N2274" s="9" t="str">
        <f t="shared" si="317"/>
        <v/>
      </c>
      <c r="O2274" s="9" t="str">
        <f t="shared" si="318"/>
        <v/>
      </c>
      <c r="P2274" s="9" t="str">
        <f t="shared" si="319"/>
        <v/>
      </c>
      <c r="R2274" s="9">
        <v>2266</v>
      </c>
      <c r="T2274" s="9" t="str">
        <f t="shared" si="320"/>
        <v/>
      </c>
      <c r="V2274" s="9" t="str">
        <f t="shared" si="321"/>
        <v/>
      </c>
      <c r="X2274" s="9" t="str">
        <f>IF(COUNTIF('Required Materials'!$BE$4:$CH$43, $B2274)&gt;0, $B2274, "")</f>
        <v/>
      </c>
      <c r="Y2274" s="9" t="str">
        <f t="shared" si="322"/>
        <v/>
      </c>
      <c r="Z2274" s="9" t="str">
        <f t="shared" si="323"/>
        <v/>
      </c>
    </row>
    <row r="2275" spans="1:26" x14ac:dyDescent="0.25">
      <c r="A2275" s="24"/>
      <c r="B2275" s="135"/>
      <c r="C2275" s="136"/>
      <c r="D2275" s="137"/>
      <c r="E2275" s="138"/>
      <c r="F2275" s="139"/>
      <c r="G2275" s="140"/>
      <c r="H2275" s="141"/>
      <c r="I2275" s="118"/>
      <c r="J2275" s="150" t="str">
        <f t="shared" si="315"/>
        <v/>
      </c>
      <c r="K2275" s="24"/>
      <c r="M2275" s="11" t="b">
        <f t="shared" si="316"/>
        <v>0</v>
      </c>
      <c r="N2275" s="9" t="str">
        <f t="shared" si="317"/>
        <v/>
      </c>
      <c r="O2275" s="9" t="str">
        <f t="shared" si="318"/>
        <v/>
      </c>
      <c r="P2275" s="9" t="str">
        <f t="shared" si="319"/>
        <v/>
      </c>
      <c r="R2275" s="9">
        <v>2267</v>
      </c>
      <c r="T2275" s="9" t="str">
        <f t="shared" si="320"/>
        <v/>
      </c>
      <c r="V2275" s="9" t="str">
        <f t="shared" si="321"/>
        <v/>
      </c>
      <c r="X2275" s="9" t="str">
        <f>IF(COUNTIF('Required Materials'!$BE$4:$CH$43, $B2275)&gt;0, $B2275, "")</f>
        <v/>
      </c>
      <c r="Y2275" s="9" t="str">
        <f t="shared" si="322"/>
        <v/>
      </c>
      <c r="Z2275" s="9" t="str">
        <f t="shared" si="323"/>
        <v/>
      </c>
    </row>
    <row r="2276" spans="1:26" x14ac:dyDescent="0.25">
      <c r="A2276" s="24"/>
      <c r="B2276" s="135"/>
      <c r="C2276" s="136"/>
      <c r="D2276" s="137"/>
      <c r="E2276" s="138"/>
      <c r="F2276" s="139"/>
      <c r="G2276" s="140"/>
      <c r="H2276" s="141"/>
      <c r="I2276" s="118"/>
      <c r="J2276" s="150" t="str">
        <f t="shared" si="315"/>
        <v/>
      </c>
      <c r="K2276" s="24"/>
      <c r="M2276" s="11" t="b">
        <f t="shared" si="316"/>
        <v>0</v>
      </c>
      <c r="N2276" s="9" t="str">
        <f t="shared" si="317"/>
        <v/>
      </c>
      <c r="O2276" s="9" t="str">
        <f t="shared" si="318"/>
        <v/>
      </c>
      <c r="P2276" s="9" t="str">
        <f t="shared" si="319"/>
        <v/>
      </c>
      <c r="R2276" s="9">
        <v>2268</v>
      </c>
      <c r="T2276" s="9" t="str">
        <f t="shared" si="320"/>
        <v/>
      </c>
      <c r="V2276" s="9" t="str">
        <f t="shared" si="321"/>
        <v/>
      </c>
      <c r="X2276" s="9" t="str">
        <f>IF(COUNTIF('Required Materials'!$BE$4:$CH$43, $B2276)&gt;0, $B2276, "")</f>
        <v/>
      </c>
      <c r="Y2276" s="9" t="str">
        <f t="shared" si="322"/>
        <v/>
      </c>
      <c r="Z2276" s="9" t="str">
        <f t="shared" si="323"/>
        <v/>
      </c>
    </row>
    <row r="2277" spans="1:26" x14ac:dyDescent="0.25">
      <c r="A2277" s="24"/>
      <c r="B2277" s="135"/>
      <c r="C2277" s="136"/>
      <c r="D2277" s="137"/>
      <c r="E2277" s="138"/>
      <c r="F2277" s="139"/>
      <c r="G2277" s="140"/>
      <c r="H2277" s="141"/>
      <c r="I2277" s="118"/>
      <c r="J2277" s="150" t="str">
        <f t="shared" si="315"/>
        <v/>
      </c>
      <c r="K2277" s="24"/>
      <c r="M2277" s="11" t="b">
        <f t="shared" si="316"/>
        <v>0</v>
      </c>
      <c r="N2277" s="9" t="str">
        <f t="shared" si="317"/>
        <v/>
      </c>
      <c r="O2277" s="9" t="str">
        <f t="shared" si="318"/>
        <v/>
      </c>
      <c r="P2277" s="9" t="str">
        <f t="shared" si="319"/>
        <v/>
      </c>
      <c r="R2277" s="9">
        <v>2269</v>
      </c>
      <c r="T2277" s="9" t="str">
        <f t="shared" si="320"/>
        <v/>
      </c>
      <c r="V2277" s="9" t="str">
        <f t="shared" si="321"/>
        <v/>
      </c>
      <c r="X2277" s="9" t="str">
        <f>IF(COUNTIF('Required Materials'!$BE$4:$CH$43, $B2277)&gt;0, $B2277, "")</f>
        <v/>
      </c>
      <c r="Y2277" s="9" t="str">
        <f t="shared" si="322"/>
        <v/>
      </c>
      <c r="Z2277" s="9" t="str">
        <f t="shared" si="323"/>
        <v/>
      </c>
    </row>
    <row r="2278" spans="1:26" x14ac:dyDescent="0.25">
      <c r="A2278" s="24"/>
      <c r="B2278" s="135"/>
      <c r="C2278" s="136"/>
      <c r="D2278" s="137"/>
      <c r="E2278" s="138"/>
      <c r="F2278" s="139"/>
      <c r="G2278" s="140"/>
      <c r="H2278" s="141"/>
      <c r="I2278" s="118"/>
      <c r="J2278" s="150" t="str">
        <f t="shared" si="315"/>
        <v/>
      </c>
      <c r="K2278" s="24"/>
      <c r="M2278" s="11" t="b">
        <f t="shared" si="316"/>
        <v>0</v>
      </c>
      <c r="N2278" s="9" t="str">
        <f t="shared" si="317"/>
        <v/>
      </c>
      <c r="O2278" s="9" t="str">
        <f t="shared" si="318"/>
        <v/>
      </c>
      <c r="P2278" s="9" t="str">
        <f t="shared" si="319"/>
        <v/>
      </c>
      <c r="R2278" s="9">
        <v>2270</v>
      </c>
      <c r="T2278" s="9" t="str">
        <f t="shared" si="320"/>
        <v/>
      </c>
      <c r="V2278" s="9" t="str">
        <f t="shared" si="321"/>
        <v/>
      </c>
      <c r="X2278" s="9" t="str">
        <f>IF(COUNTIF('Required Materials'!$BE$4:$CH$43, $B2278)&gt;0, $B2278, "")</f>
        <v/>
      </c>
      <c r="Y2278" s="9" t="str">
        <f t="shared" si="322"/>
        <v/>
      </c>
      <c r="Z2278" s="9" t="str">
        <f t="shared" si="323"/>
        <v/>
      </c>
    </row>
    <row r="2279" spans="1:26" x14ac:dyDescent="0.25">
      <c r="A2279" s="24"/>
      <c r="B2279" s="135"/>
      <c r="C2279" s="136"/>
      <c r="D2279" s="137"/>
      <c r="E2279" s="138"/>
      <c r="F2279" s="139"/>
      <c r="G2279" s="140"/>
      <c r="H2279" s="141"/>
      <c r="I2279" s="118"/>
      <c r="J2279" s="150" t="str">
        <f t="shared" si="315"/>
        <v/>
      </c>
      <c r="K2279" s="24"/>
      <c r="M2279" s="11" t="b">
        <f t="shared" si="316"/>
        <v>0</v>
      </c>
      <c r="N2279" s="9" t="str">
        <f t="shared" si="317"/>
        <v/>
      </c>
      <c r="O2279" s="9" t="str">
        <f t="shared" si="318"/>
        <v/>
      </c>
      <c r="P2279" s="9" t="str">
        <f t="shared" si="319"/>
        <v/>
      </c>
      <c r="R2279" s="9">
        <v>2271</v>
      </c>
      <c r="T2279" s="9" t="str">
        <f t="shared" si="320"/>
        <v/>
      </c>
      <c r="V2279" s="9" t="str">
        <f t="shared" si="321"/>
        <v/>
      </c>
      <c r="X2279" s="9" t="str">
        <f>IF(COUNTIF('Required Materials'!$BE$4:$CH$43, $B2279)&gt;0, $B2279, "")</f>
        <v/>
      </c>
      <c r="Y2279" s="9" t="str">
        <f t="shared" si="322"/>
        <v/>
      </c>
      <c r="Z2279" s="9" t="str">
        <f t="shared" si="323"/>
        <v/>
      </c>
    </row>
    <row r="2280" spans="1:26" x14ac:dyDescent="0.25">
      <c r="A2280" s="24"/>
      <c r="B2280" s="135"/>
      <c r="C2280" s="136"/>
      <c r="D2280" s="137"/>
      <c r="E2280" s="138"/>
      <c r="F2280" s="139"/>
      <c r="G2280" s="140"/>
      <c r="H2280" s="141"/>
      <c r="I2280" s="118"/>
      <c r="J2280" s="150" t="str">
        <f t="shared" si="315"/>
        <v/>
      </c>
      <c r="K2280" s="24"/>
      <c r="M2280" s="11" t="b">
        <f t="shared" si="316"/>
        <v>0</v>
      </c>
      <c r="N2280" s="9" t="str">
        <f t="shared" si="317"/>
        <v/>
      </c>
      <c r="O2280" s="9" t="str">
        <f t="shared" si="318"/>
        <v/>
      </c>
      <c r="P2280" s="9" t="str">
        <f t="shared" si="319"/>
        <v/>
      </c>
      <c r="R2280" s="9">
        <v>2272</v>
      </c>
      <c r="T2280" s="9" t="str">
        <f t="shared" si="320"/>
        <v/>
      </c>
      <c r="V2280" s="9" t="str">
        <f t="shared" si="321"/>
        <v/>
      </c>
      <c r="X2280" s="9" t="str">
        <f>IF(COUNTIF('Required Materials'!$BE$4:$CH$43, $B2280)&gt;0, $B2280, "")</f>
        <v/>
      </c>
      <c r="Y2280" s="9" t="str">
        <f t="shared" si="322"/>
        <v/>
      </c>
      <c r="Z2280" s="9" t="str">
        <f t="shared" si="323"/>
        <v/>
      </c>
    </row>
    <row r="2281" spans="1:26" x14ac:dyDescent="0.25">
      <c r="A2281" s="24"/>
      <c r="B2281" s="135"/>
      <c r="C2281" s="136"/>
      <c r="D2281" s="137"/>
      <c r="E2281" s="138"/>
      <c r="F2281" s="139"/>
      <c r="G2281" s="140"/>
      <c r="H2281" s="141"/>
      <c r="I2281" s="118"/>
      <c r="J2281" s="150" t="str">
        <f t="shared" si="315"/>
        <v/>
      </c>
      <c r="K2281" s="24"/>
      <c r="M2281" s="11" t="b">
        <f t="shared" si="316"/>
        <v>0</v>
      </c>
      <c r="N2281" s="9" t="str">
        <f t="shared" si="317"/>
        <v/>
      </c>
      <c r="O2281" s="9" t="str">
        <f t="shared" si="318"/>
        <v/>
      </c>
      <c r="P2281" s="9" t="str">
        <f t="shared" si="319"/>
        <v/>
      </c>
      <c r="R2281" s="9">
        <v>2273</v>
      </c>
      <c r="T2281" s="9" t="str">
        <f t="shared" si="320"/>
        <v/>
      </c>
      <c r="V2281" s="9" t="str">
        <f t="shared" si="321"/>
        <v/>
      </c>
      <c r="X2281" s="9" t="str">
        <f>IF(COUNTIF('Required Materials'!$BE$4:$CH$43, $B2281)&gt;0, $B2281, "")</f>
        <v/>
      </c>
      <c r="Y2281" s="9" t="str">
        <f t="shared" si="322"/>
        <v/>
      </c>
      <c r="Z2281" s="9" t="str">
        <f t="shared" si="323"/>
        <v/>
      </c>
    </row>
    <row r="2282" spans="1:26" x14ac:dyDescent="0.25">
      <c r="A2282" s="24"/>
      <c r="B2282" s="135"/>
      <c r="C2282" s="136"/>
      <c r="D2282" s="137"/>
      <c r="E2282" s="138"/>
      <c r="F2282" s="139"/>
      <c r="G2282" s="140"/>
      <c r="H2282" s="141"/>
      <c r="I2282" s="118"/>
      <c r="J2282" s="150" t="str">
        <f t="shared" si="315"/>
        <v/>
      </c>
      <c r="K2282" s="24"/>
      <c r="M2282" s="11" t="b">
        <f t="shared" si="316"/>
        <v>0</v>
      </c>
      <c r="N2282" s="9" t="str">
        <f t="shared" si="317"/>
        <v/>
      </c>
      <c r="O2282" s="9" t="str">
        <f t="shared" si="318"/>
        <v/>
      </c>
      <c r="P2282" s="9" t="str">
        <f t="shared" si="319"/>
        <v/>
      </c>
      <c r="R2282" s="9">
        <v>2274</v>
      </c>
      <c r="T2282" s="9" t="str">
        <f t="shared" si="320"/>
        <v/>
      </c>
      <c r="V2282" s="9" t="str">
        <f t="shared" si="321"/>
        <v/>
      </c>
      <c r="X2282" s="9" t="str">
        <f>IF(COUNTIF('Required Materials'!$BE$4:$CH$43, $B2282)&gt;0, $B2282, "")</f>
        <v/>
      </c>
      <c r="Y2282" s="9" t="str">
        <f t="shared" si="322"/>
        <v/>
      </c>
      <c r="Z2282" s="9" t="str">
        <f t="shared" si="323"/>
        <v/>
      </c>
    </row>
    <row r="2283" spans="1:26" x14ac:dyDescent="0.25">
      <c r="A2283" s="24"/>
      <c r="B2283" s="135"/>
      <c r="C2283" s="136"/>
      <c r="D2283" s="137"/>
      <c r="E2283" s="138"/>
      <c r="F2283" s="139"/>
      <c r="G2283" s="140"/>
      <c r="H2283" s="141"/>
      <c r="I2283" s="118"/>
      <c r="J2283" s="150" t="str">
        <f t="shared" si="315"/>
        <v/>
      </c>
      <c r="K2283" s="24"/>
      <c r="M2283" s="11" t="b">
        <f t="shared" si="316"/>
        <v>0</v>
      </c>
      <c r="N2283" s="9" t="str">
        <f t="shared" si="317"/>
        <v/>
      </c>
      <c r="O2283" s="9" t="str">
        <f t="shared" si="318"/>
        <v/>
      </c>
      <c r="P2283" s="9" t="str">
        <f t="shared" si="319"/>
        <v/>
      </c>
      <c r="R2283" s="9">
        <v>2275</v>
      </c>
      <c r="T2283" s="9" t="str">
        <f t="shared" si="320"/>
        <v/>
      </c>
      <c r="V2283" s="9" t="str">
        <f t="shared" si="321"/>
        <v/>
      </c>
      <c r="X2283" s="9" t="str">
        <f>IF(COUNTIF('Required Materials'!$BE$4:$CH$43, $B2283)&gt;0, $B2283, "")</f>
        <v/>
      </c>
      <c r="Y2283" s="9" t="str">
        <f t="shared" si="322"/>
        <v/>
      </c>
      <c r="Z2283" s="9" t="str">
        <f t="shared" si="323"/>
        <v/>
      </c>
    </row>
    <row r="2284" spans="1:26" x14ac:dyDescent="0.25">
      <c r="A2284" s="24"/>
      <c r="B2284" s="135"/>
      <c r="C2284" s="136"/>
      <c r="D2284" s="137"/>
      <c r="E2284" s="138"/>
      <c r="F2284" s="139"/>
      <c r="G2284" s="140"/>
      <c r="H2284" s="141"/>
      <c r="I2284" s="118"/>
      <c r="J2284" s="150" t="str">
        <f t="shared" si="315"/>
        <v/>
      </c>
      <c r="K2284" s="24"/>
      <c r="M2284" s="11" t="b">
        <f t="shared" si="316"/>
        <v>0</v>
      </c>
      <c r="N2284" s="9" t="str">
        <f t="shared" si="317"/>
        <v/>
      </c>
      <c r="O2284" s="9" t="str">
        <f t="shared" si="318"/>
        <v/>
      </c>
      <c r="P2284" s="9" t="str">
        <f t="shared" si="319"/>
        <v/>
      </c>
      <c r="R2284" s="9">
        <v>2276</v>
      </c>
      <c r="T2284" s="9" t="str">
        <f t="shared" si="320"/>
        <v/>
      </c>
      <c r="V2284" s="9" t="str">
        <f t="shared" si="321"/>
        <v/>
      </c>
      <c r="X2284" s="9" t="str">
        <f>IF(COUNTIF('Required Materials'!$BE$4:$CH$43, $B2284)&gt;0, $B2284, "")</f>
        <v/>
      </c>
      <c r="Y2284" s="9" t="str">
        <f t="shared" si="322"/>
        <v/>
      </c>
      <c r="Z2284" s="9" t="str">
        <f t="shared" si="323"/>
        <v/>
      </c>
    </row>
    <row r="2285" spans="1:26" x14ac:dyDescent="0.25">
      <c r="A2285" s="24"/>
      <c r="B2285" s="135"/>
      <c r="C2285" s="136"/>
      <c r="D2285" s="137"/>
      <c r="E2285" s="138"/>
      <c r="F2285" s="139"/>
      <c r="G2285" s="140"/>
      <c r="H2285" s="141"/>
      <c r="I2285" s="118"/>
      <c r="J2285" s="150" t="str">
        <f t="shared" si="315"/>
        <v/>
      </c>
      <c r="K2285" s="24"/>
      <c r="M2285" s="11" t="b">
        <f t="shared" si="316"/>
        <v>0</v>
      </c>
      <c r="N2285" s="9" t="str">
        <f t="shared" si="317"/>
        <v/>
      </c>
      <c r="O2285" s="9" t="str">
        <f t="shared" si="318"/>
        <v/>
      </c>
      <c r="P2285" s="9" t="str">
        <f t="shared" si="319"/>
        <v/>
      </c>
      <c r="R2285" s="9">
        <v>2277</v>
      </c>
      <c r="T2285" s="9" t="str">
        <f t="shared" si="320"/>
        <v/>
      </c>
      <c r="V2285" s="9" t="str">
        <f t="shared" si="321"/>
        <v/>
      </c>
      <c r="X2285" s="9" t="str">
        <f>IF(COUNTIF('Required Materials'!$BE$4:$CH$43, $B2285)&gt;0, $B2285, "")</f>
        <v/>
      </c>
      <c r="Y2285" s="9" t="str">
        <f t="shared" si="322"/>
        <v/>
      </c>
      <c r="Z2285" s="9" t="str">
        <f t="shared" si="323"/>
        <v/>
      </c>
    </row>
    <row r="2286" spans="1:26" x14ac:dyDescent="0.25">
      <c r="A2286" s="24"/>
      <c r="B2286" s="135"/>
      <c r="C2286" s="136"/>
      <c r="D2286" s="137"/>
      <c r="E2286" s="138"/>
      <c r="F2286" s="139"/>
      <c r="G2286" s="140"/>
      <c r="H2286" s="141"/>
      <c r="I2286" s="118"/>
      <c r="J2286" s="150" t="str">
        <f t="shared" si="315"/>
        <v/>
      </c>
      <c r="K2286" s="24"/>
      <c r="M2286" s="11" t="b">
        <f t="shared" si="316"/>
        <v>0</v>
      </c>
      <c r="N2286" s="9" t="str">
        <f t="shared" si="317"/>
        <v/>
      </c>
      <c r="O2286" s="9" t="str">
        <f t="shared" si="318"/>
        <v/>
      </c>
      <c r="P2286" s="9" t="str">
        <f t="shared" si="319"/>
        <v/>
      </c>
      <c r="R2286" s="9">
        <v>2278</v>
      </c>
      <c r="T2286" s="9" t="str">
        <f t="shared" si="320"/>
        <v/>
      </c>
      <c r="V2286" s="9" t="str">
        <f t="shared" si="321"/>
        <v/>
      </c>
      <c r="X2286" s="9" t="str">
        <f>IF(COUNTIF('Required Materials'!$BE$4:$CH$43, $B2286)&gt;0, $B2286, "")</f>
        <v/>
      </c>
      <c r="Y2286" s="9" t="str">
        <f t="shared" si="322"/>
        <v/>
      </c>
      <c r="Z2286" s="9" t="str">
        <f t="shared" si="323"/>
        <v/>
      </c>
    </row>
    <row r="2287" spans="1:26" x14ac:dyDescent="0.25">
      <c r="A2287" s="24"/>
      <c r="B2287" s="135"/>
      <c r="C2287" s="136"/>
      <c r="D2287" s="137"/>
      <c r="E2287" s="138"/>
      <c r="F2287" s="139"/>
      <c r="G2287" s="140"/>
      <c r="H2287" s="141"/>
      <c r="I2287" s="118"/>
      <c r="J2287" s="150" t="str">
        <f t="shared" si="315"/>
        <v/>
      </c>
      <c r="K2287" s="24"/>
      <c r="M2287" s="11" t="b">
        <f t="shared" si="316"/>
        <v>0</v>
      </c>
      <c r="N2287" s="9" t="str">
        <f t="shared" si="317"/>
        <v/>
      </c>
      <c r="O2287" s="9" t="str">
        <f t="shared" si="318"/>
        <v/>
      </c>
      <c r="P2287" s="9" t="str">
        <f t="shared" si="319"/>
        <v/>
      </c>
      <c r="R2287" s="9">
        <v>2279</v>
      </c>
      <c r="T2287" s="9" t="str">
        <f t="shared" si="320"/>
        <v/>
      </c>
      <c r="V2287" s="9" t="str">
        <f t="shared" si="321"/>
        <v/>
      </c>
      <c r="X2287" s="9" t="str">
        <f>IF(COUNTIF('Required Materials'!$BE$4:$CH$43, $B2287)&gt;0, $B2287, "")</f>
        <v/>
      </c>
      <c r="Y2287" s="9" t="str">
        <f t="shared" si="322"/>
        <v/>
      </c>
      <c r="Z2287" s="9" t="str">
        <f t="shared" si="323"/>
        <v/>
      </c>
    </row>
    <row r="2288" spans="1:26" x14ac:dyDescent="0.25">
      <c r="A2288" s="24"/>
      <c r="B2288" s="135"/>
      <c r="C2288" s="136"/>
      <c r="D2288" s="137"/>
      <c r="E2288" s="138"/>
      <c r="F2288" s="139"/>
      <c r="G2288" s="140"/>
      <c r="H2288" s="141"/>
      <c r="I2288" s="118"/>
      <c r="J2288" s="150" t="str">
        <f t="shared" si="315"/>
        <v/>
      </c>
      <c r="K2288" s="24"/>
      <c r="M2288" s="11" t="b">
        <f t="shared" si="316"/>
        <v>0</v>
      </c>
      <c r="N2288" s="9" t="str">
        <f t="shared" si="317"/>
        <v/>
      </c>
      <c r="O2288" s="9" t="str">
        <f t="shared" si="318"/>
        <v/>
      </c>
      <c r="P2288" s="9" t="str">
        <f t="shared" si="319"/>
        <v/>
      </c>
      <c r="R2288" s="9">
        <v>2280</v>
      </c>
      <c r="T2288" s="9" t="str">
        <f t="shared" si="320"/>
        <v/>
      </c>
      <c r="V2288" s="9" t="str">
        <f t="shared" si="321"/>
        <v/>
      </c>
      <c r="X2288" s="9" t="str">
        <f>IF(COUNTIF('Required Materials'!$BE$4:$CH$43, $B2288)&gt;0, $B2288, "")</f>
        <v/>
      </c>
      <c r="Y2288" s="9" t="str">
        <f t="shared" si="322"/>
        <v/>
      </c>
      <c r="Z2288" s="9" t="str">
        <f t="shared" si="323"/>
        <v/>
      </c>
    </row>
    <row r="2289" spans="1:26" x14ac:dyDescent="0.25">
      <c r="A2289" s="24"/>
      <c r="B2289" s="135"/>
      <c r="C2289" s="136"/>
      <c r="D2289" s="137"/>
      <c r="E2289" s="138"/>
      <c r="F2289" s="139"/>
      <c r="G2289" s="140"/>
      <c r="H2289" s="141"/>
      <c r="I2289" s="118"/>
      <c r="J2289" s="150" t="str">
        <f t="shared" si="315"/>
        <v/>
      </c>
      <c r="K2289" s="24"/>
      <c r="M2289" s="11" t="b">
        <f t="shared" si="316"/>
        <v>0</v>
      </c>
      <c r="N2289" s="9" t="str">
        <f t="shared" si="317"/>
        <v/>
      </c>
      <c r="O2289" s="9" t="str">
        <f t="shared" si="318"/>
        <v/>
      </c>
      <c r="P2289" s="9" t="str">
        <f t="shared" si="319"/>
        <v/>
      </c>
      <c r="R2289" s="9">
        <v>2281</v>
      </c>
      <c r="T2289" s="9" t="str">
        <f t="shared" si="320"/>
        <v/>
      </c>
      <c r="V2289" s="9" t="str">
        <f t="shared" si="321"/>
        <v/>
      </c>
      <c r="X2289" s="9" t="str">
        <f>IF(COUNTIF('Required Materials'!$BE$4:$CH$43, $B2289)&gt;0, $B2289, "")</f>
        <v/>
      </c>
      <c r="Y2289" s="9" t="str">
        <f t="shared" si="322"/>
        <v/>
      </c>
      <c r="Z2289" s="9" t="str">
        <f t="shared" si="323"/>
        <v/>
      </c>
    </row>
    <row r="2290" spans="1:26" x14ac:dyDescent="0.25">
      <c r="A2290" s="24"/>
      <c r="B2290" s="135"/>
      <c r="C2290" s="136"/>
      <c r="D2290" s="137"/>
      <c r="E2290" s="138"/>
      <c r="F2290" s="139"/>
      <c r="G2290" s="140"/>
      <c r="H2290" s="141"/>
      <c r="I2290" s="118"/>
      <c r="J2290" s="150" t="str">
        <f t="shared" si="315"/>
        <v/>
      </c>
      <c r="K2290" s="24"/>
      <c r="M2290" s="11" t="b">
        <f t="shared" si="316"/>
        <v>0</v>
      </c>
      <c r="N2290" s="9" t="str">
        <f t="shared" si="317"/>
        <v/>
      </c>
      <c r="O2290" s="9" t="str">
        <f t="shared" si="318"/>
        <v/>
      </c>
      <c r="P2290" s="9" t="str">
        <f t="shared" si="319"/>
        <v/>
      </c>
      <c r="R2290" s="9">
        <v>2282</v>
      </c>
      <c r="T2290" s="9" t="str">
        <f t="shared" si="320"/>
        <v/>
      </c>
      <c r="V2290" s="9" t="str">
        <f t="shared" si="321"/>
        <v/>
      </c>
      <c r="X2290" s="9" t="str">
        <f>IF(COUNTIF('Required Materials'!$BE$4:$CH$43, $B2290)&gt;0, $B2290, "")</f>
        <v/>
      </c>
      <c r="Y2290" s="9" t="str">
        <f t="shared" si="322"/>
        <v/>
      </c>
      <c r="Z2290" s="9" t="str">
        <f t="shared" si="323"/>
        <v/>
      </c>
    </row>
    <row r="2291" spans="1:26" x14ac:dyDescent="0.25">
      <c r="A2291" s="24"/>
      <c r="B2291" s="135"/>
      <c r="C2291" s="136"/>
      <c r="D2291" s="137"/>
      <c r="E2291" s="138"/>
      <c r="F2291" s="139"/>
      <c r="G2291" s="140"/>
      <c r="H2291" s="141"/>
      <c r="I2291" s="118"/>
      <c r="J2291" s="150" t="str">
        <f t="shared" si="315"/>
        <v/>
      </c>
      <c r="K2291" s="24"/>
      <c r="M2291" s="11" t="b">
        <f t="shared" si="316"/>
        <v>0</v>
      </c>
      <c r="N2291" s="9" t="str">
        <f t="shared" si="317"/>
        <v/>
      </c>
      <c r="O2291" s="9" t="str">
        <f t="shared" si="318"/>
        <v/>
      </c>
      <c r="P2291" s="9" t="str">
        <f t="shared" si="319"/>
        <v/>
      </c>
      <c r="R2291" s="9">
        <v>2283</v>
      </c>
      <c r="T2291" s="9" t="str">
        <f t="shared" si="320"/>
        <v/>
      </c>
      <c r="V2291" s="9" t="str">
        <f t="shared" si="321"/>
        <v/>
      </c>
      <c r="X2291" s="9" t="str">
        <f>IF(COUNTIF('Required Materials'!$BE$4:$CH$43, $B2291)&gt;0, $B2291, "")</f>
        <v/>
      </c>
      <c r="Y2291" s="9" t="str">
        <f t="shared" si="322"/>
        <v/>
      </c>
      <c r="Z2291" s="9" t="str">
        <f t="shared" si="323"/>
        <v/>
      </c>
    </row>
    <row r="2292" spans="1:26" x14ac:dyDescent="0.25">
      <c r="A2292" s="24"/>
      <c r="B2292" s="135"/>
      <c r="C2292" s="136"/>
      <c r="D2292" s="137"/>
      <c r="E2292" s="138"/>
      <c r="F2292" s="139"/>
      <c r="G2292" s="140"/>
      <c r="H2292" s="141"/>
      <c r="I2292" s="118"/>
      <c r="J2292" s="150" t="str">
        <f t="shared" si="315"/>
        <v/>
      </c>
      <c r="K2292" s="24"/>
      <c r="M2292" s="11" t="b">
        <f t="shared" si="316"/>
        <v>0</v>
      </c>
      <c r="N2292" s="9" t="str">
        <f t="shared" si="317"/>
        <v/>
      </c>
      <c r="O2292" s="9" t="str">
        <f t="shared" si="318"/>
        <v/>
      </c>
      <c r="P2292" s="9" t="str">
        <f t="shared" si="319"/>
        <v/>
      </c>
      <c r="R2292" s="9">
        <v>2284</v>
      </c>
      <c r="T2292" s="9" t="str">
        <f t="shared" si="320"/>
        <v/>
      </c>
      <c r="V2292" s="9" t="str">
        <f t="shared" si="321"/>
        <v/>
      </c>
      <c r="X2292" s="9" t="str">
        <f>IF(COUNTIF('Required Materials'!$BE$4:$CH$43, $B2292)&gt;0, $B2292, "")</f>
        <v/>
      </c>
      <c r="Y2292" s="9" t="str">
        <f t="shared" si="322"/>
        <v/>
      </c>
      <c r="Z2292" s="9" t="str">
        <f t="shared" si="323"/>
        <v/>
      </c>
    </row>
    <row r="2293" spans="1:26" x14ac:dyDescent="0.25">
      <c r="A2293" s="24"/>
      <c r="B2293" s="135"/>
      <c r="C2293" s="136"/>
      <c r="D2293" s="137"/>
      <c r="E2293" s="138"/>
      <c r="F2293" s="139"/>
      <c r="G2293" s="140"/>
      <c r="H2293" s="141"/>
      <c r="I2293" s="118"/>
      <c r="J2293" s="150" t="str">
        <f t="shared" si="315"/>
        <v/>
      </c>
      <c r="K2293" s="24"/>
      <c r="M2293" s="11" t="b">
        <f t="shared" si="316"/>
        <v>0</v>
      </c>
      <c r="N2293" s="9" t="str">
        <f t="shared" si="317"/>
        <v/>
      </c>
      <c r="O2293" s="9" t="str">
        <f t="shared" si="318"/>
        <v/>
      </c>
      <c r="P2293" s="9" t="str">
        <f t="shared" si="319"/>
        <v/>
      </c>
      <c r="R2293" s="9">
        <v>2285</v>
      </c>
      <c r="T2293" s="9" t="str">
        <f t="shared" si="320"/>
        <v/>
      </c>
      <c r="V2293" s="9" t="str">
        <f t="shared" si="321"/>
        <v/>
      </c>
      <c r="X2293" s="9" t="str">
        <f>IF(COUNTIF('Required Materials'!$BE$4:$CH$43, $B2293)&gt;0, $B2293, "")</f>
        <v/>
      </c>
      <c r="Y2293" s="9" t="str">
        <f t="shared" si="322"/>
        <v/>
      </c>
      <c r="Z2293" s="9" t="str">
        <f t="shared" si="323"/>
        <v/>
      </c>
    </row>
    <row r="2294" spans="1:26" x14ac:dyDescent="0.25">
      <c r="A2294" s="24"/>
      <c r="B2294" s="135"/>
      <c r="C2294" s="136"/>
      <c r="D2294" s="137"/>
      <c r="E2294" s="138"/>
      <c r="F2294" s="139"/>
      <c r="G2294" s="140"/>
      <c r="H2294" s="141"/>
      <c r="I2294" s="118"/>
      <c r="J2294" s="150" t="str">
        <f t="shared" si="315"/>
        <v/>
      </c>
      <c r="K2294" s="24"/>
      <c r="M2294" s="11" t="b">
        <f t="shared" si="316"/>
        <v>0</v>
      </c>
      <c r="N2294" s="9" t="str">
        <f t="shared" si="317"/>
        <v/>
      </c>
      <c r="O2294" s="9" t="str">
        <f t="shared" si="318"/>
        <v/>
      </c>
      <c r="P2294" s="9" t="str">
        <f t="shared" si="319"/>
        <v/>
      </c>
      <c r="R2294" s="9">
        <v>2286</v>
      </c>
      <c r="T2294" s="9" t="str">
        <f t="shared" si="320"/>
        <v/>
      </c>
      <c r="V2294" s="9" t="str">
        <f t="shared" si="321"/>
        <v/>
      </c>
      <c r="X2294" s="9" t="str">
        <f>IF(COUNTIF('Required Materials'!$BE$4:$CH$43, $B2294)&gt;0, $B2294, "")</f>
        <v/>
      </c>
      <c r="Y2294" s="9" t="str">
        <f t="shared" si="322"/>
        <v/>
      </c>
      <c r="Z2294" s="9" t="str">
        <f t="shared" si="323"/>
        <v/>
      </c>
    </row>
    <row r="2295" spans="1:26" x14ac:dyDescent="0.25">
      <c r="A2295" s="24"/>
      <c r="B2295" s="135"/>
      <c r="C2295" s="136"/>
      <c r="D2295" s="137"/>
      <c r="E2295" s="138"/>
      <c r="F2295" s="139"/>
      <c r="G2295" s="140"/>
      <c r="H2295" s="141"/>
      <c r="I2295" s="118"/>
      <c r="J2295" s="150" t="str">
        <f t="shared" si="315"/>
        <v/>
      </c>
      <c r="K2295" s="24"/>
      <c r="M2295" s="11" t="b">
        <f t="shared" si="316"/>
        <v>0</v>
      </c>
      <c r="N2295" s="9" t="str">
        <f t="shared" si="317"/>
        <v/>
      </c>
      <c r="O2295" s="9" t="str">
        <f t="shared" si="318"/>
        <v/>
      </c>
      <c r="P2295" s="9" t="str">
        <f t="shared" si="319"/>
        <v/>
      </c>
      <c r="R2295" s="9">
        <v>2287</v>
      </c>
      <c r="T2295" s="9" t="str">
        <f t="shared" si="320"/>
        <v/>
      </c>
      <c r="V2295" s="9" t="str">
        <f t="shared" si="321"/>
        <v/>
      </c>
      <c r="X2295" s="9" t="str">
        <f>IF(COUNTIF('Required Materials'!$BE$4:$CH$43, $B2295)&gt;0, $B2295, "")</f>
        <v/>
      </c>
      <c r="Y2295" s="9" t="str">
        <f t="shared" si="322"/>
        <v/>
      </c>
      <c r="Z2295" s="9" t="str">
        <f t="shared" si="323"/>
        <v/>
      </c>
    </row>
    <row r="2296" spans="1:26" x14ac:dyDescent="0.25">
      <c r="A2296" s="24"/>
      <c r="B2296" s="135"/>
      <c r="C2296" s="136"/>
      <c r="D2296" s="137"/>
      <c r="E2296" s="138"/>
      <c r="F2296" s="139"/>
      <c r="G2296" s="140"/>
      <c r="H2296" s="141"/>
      <c r="I2296" s="118"/>
      <c r="J2296" s="150" t="str">
        <f t="shared" si="315"/>
        <v/>
      </c>
      <c r="K2296" s="24"/>
      <c r="M2296" s="11" t="b">
        <f t="shared" si="316"/>
        <v>0</v>
      </c>
      <c r="N2296" s="9" t="str">
        <f t="shared" si="317"/>
        <v/>
      </c>
      <c r="O2296" s="9" t="str">
        <f t="shared" si="318"/>
        <v/>
      </c>
      <c r="P2296" s="9" t="str">
        <f t="shared" si="319"/>
        <v/>
      </c>
      <c r="R2296" s="9">
        <v>2288</v>
      </c>
      <c r="T2296" s="9" t="str">
        <f t="shared" si="320"/>
        <v/>
      </c>
      <c r="V2296" s="9" t="str">
        <f t="shared" si="321"/>
        <v/>
      </c>
      <c r="X2296" s="9" t="str">
        <f>IF(COUNTIF('Required Materials'!$BE$4:$CH$43, $B2296)&gt;0, $B2296, "")</f>
        <v/>
      </c>
      <c r="Y2296" s="9" t="str">
        <f t="shared" si="322"/>
        <v/>
      </c>
      <c r="Z2296" s="9" t="str">
        <f t="shared" si="323"/>
        <v/>
      </c>
    </row>
    <row r="2297" spans="1:26" x14ac:dyDescent="0.25">
      <c r="A2297" s="24"/>
      <c r="B2297" s="135"/>
      <c r="C2297" s="136"/>
      <c r="D2297" s="137"/>
      <c r="E2297" s="138"/>
      <c r="F2297" s="139"/>
      <c r="G2297" s="140"/>
      <c r="H2297" s="141"/>
      <c r="I2297" s="118"/>
      <c r="J2297" s="150" t="str">
        <f t="shared" si="315"/>
        <v/>
      </c>
      <c r="K2297" s="24"/>
      <c r="M2297" s="11" t="b">
        <f t="shared" si="316"/>
        <v>0</v>
      </c>
      <c r="N2297" s="9" t="str">
        <f t="shared" si="317"/>
        <v/>
      </c>
      <c r="O2297" s="9" t="str">
        <f t="shared" si="318"/>
        <v/>
      </c>
      <c r="P2297" s="9" t="str">
        <f t="shared" si="319"/>
        <v/>
      </c>
      <c r="R2297" s="9">
        <v>2289</v>
      </c>
      <c r="T2297" s="9" t="str">
        <f t="shared" si="320"/>
        <v/>
      </c>
      <c r="V2297" s="9" t="str">
        <f t="shared" si="321"/>
        <v/>
      </c>
      <c r="X2297" s="9" t="str">
        <f>IF(COUNTIF('Required Materials'!$BE$4:$CH$43, $B2297)&gt;0, $B2297, "")</f>
        <v/>
      </c>
      <c r="Y2297" s="9" t="str">
        <f t="shared" si="322"/>
        <v/>
      </c>
      <c r="Z2297" s="9" t="str">
        <f t="shared" si="323"/>
        <v/>
      </c>
    </row>
    <row r="2298" spans="1:26" x14ac:dyDescent="0.25">
      <c r="A2298" s="24"/>
      <c r="B2298" s="135"/>
      <c r="C2298" s="136"/>
      <c r="D2298" s="137"/>
      <c r="E2298" s="138"/>
      <c r="F2298" s="139"/>
      <c r="G2298" s="140"/>
      <c r="H2298" s="141"/>
      <c r="I2298" s="118"/>
      <c r="J2298" s="150" t="str">
        <f t="shared" si="315"/>
        <v/>
      </c>
      <c r="K2298" s="24"/>
      <c r="M2298" s="11" t="b">
        <f t="shared" si="316"/>
        <v>0</v>
      </c>
      <c r="N2298" s="9" t="str">
        <f t="shared" si="317"/>
        <v/>
      </c>
      <c r="O2298" s="9" t="str">
        <f t="shared" si="318"/>
        <v/>
      </c>
      <c r="P2298" s="9" t="str">
        <f t="shared" si="319"/>
        <v/>
      </c>
      <c r="R2298" s="9">
        <v>2290</v>
      </c>
      <c r="T2298" s="9" t="str">
        <f t="shared" si="320"/>
        <v/>
      </c>
      <c r="V2298" s="9" t="str">
        <f t="shared" si="321"/>
        <v/>
      </c>
      <c r="X2298" s="9" t="str">
        <f>IF(COUNTIF('Required Materials'!$BE$4:$CH$43, $B2298)&gt;0, $B2298, "")</f>
        <v/>
      </c>
      <c r="Y2298" s="9" t="str">
        <f t="shared" si="322"/>
        <v/>
      </c>
      <c r="Z2298" s="9" t="str">
        <f t="shared" si="323"/>
        <v/>
      </c>
    </row>
    <row r="2299" spans="1:26" x14ac:dyDescent="0.25">
      <c r="A2299" s="24"/>
      <c r="B2299" s="135"/>
      <c r="C2299" s="136"/>
      <c r="D2299" s="137"/>
      <c r="E2299" s="138"/>
      <c r="F2299" s="139"/>
      <c r="G2299" s="140"/>
      <c r="H2299" s="141"/>
      <c r="I2299" s="118"/>
      <c r="J2299" s="150" t="str">
        <f t="shared" si="315"/>
        <v/>
      </c>
      <c r="K2299" s="24"/>
      <c r="M2299" s="11" t="b">
        <f t="shared" si="316"/>
        <v>0</v>
      </c>
      <c r="N2299" s="9" t="str">
        <f t="shared" si="317"/>
        <v/>
      </c>
      <c r="O2299" s="9" t="str">
        <f t="shared" si="318"/>
        <v/>
      </c>
      <c r="P2299" s="9" t="str">
        <f t="shared" si="319"/>
        <v/>
      </c>
      <c r="R2299" s="9">
        <v>2291</v>
      </c>
      <c r="T2299" s="9" t="str">
        <f t="shared" si="320"/>
        <v/>
      </c>
      <c r="V2299" s="9" t="str">
        <f t="shared" si="321"/>
        <v/>
      </c>
      <c r="X2299" s="9" t="str">
        <f>IF(COUNTIF('Required Materials'!$BE$4:$CH$43, $B2299)&gt;0, $B2299, "")</f>
        <v/>
      </c>
      <c r="Y2299" s="9" t="str">
        <f t="shared" si="322"/>
        <v/>
      </c>
      <c r="Z2299" s="9" t="str">
        <f t="shared" si="323"/>
        <v/>
      </c>
    </row>
    <row r="2300" spans="1:26" x14ac:dyDescent="0.25">
      <c r="A2300" s="24"/>
      <c r="B2300" s="135"/>
      <c r="C2300" s="136"/>
      <c r="D2300" s="137"/>
      <c r="E2300" s="138"/>
      <c r="F2300" s="139"/>
      <c r="G2300" s="140"/>
      <c r="H2300" s="141"/>
      <c r="I2300" s="118"/>
      <c r="J2300" s="150" t="str">
        <f t="shared" si="315"/>
        <v/>
      </c>
      <c r="K2300" s="24"/>
      <c r="M2300" s="11" t="b">
        <f t="shared" si="316"/>
        <v>0</v>
      </c>
      <c r="N2300" s="9" t="str">
        <f t="shared" si="317"/>
        <v/>
      </c>
      <c r="O2300" s="9" t="str">
        <f t="shared" si="318"/>
        <v/>
      </c>
      <c r="P2300" s="9" t="str">
        <f t="shared" si="319"/>
        <v/>
      </c>
      <c r="R2300" s="9">
        <v>2292</v>
      </c>
      <c r="T2300" s="9" t="str">
        <f t="shared" si="320"/>
        <v/>
      </c>
      <c r="V2300" s="9" t="str">
        <f t="shared" si="321"/>
        <v/>
      </c>
      <c r="X2300" s="9" t="str">
        <f>IF(COUNTIF('Required Materials'!$BE$4:$CH$43, $B2300)&gt;0, $B2300, "")</f>
        <v/>
      </c>
      <c r="Y2300" s="9" t="str">
        <f t="shared" si="322"/>
        <v/>
      </c>
      <c r="Z2300" s="9" t="str">
        <f t="shared" si="323"/>
        <v/>
      </c>
    </row>
    <row r="2301" spans="1:26" x14ac:dyDescent="0.25">
      <c r="A2301" s="24"/>
      <c r="B2301" s="135"/>
      <c r="C2301" s="136"/>
      <c r="D2301" s="137"/>
      <c r="E2301" s="138"/>
      <c r="F2301" s="139"/>
      <c r="G2301" s="140"/>
      <c r="H2301" s="141"/>
      <c r="I2301" s="118"/>
      <c r="J2301" s="150" t="str">
        <f t="shared" si="315"/>
        <v/>
      </c>
      <c r="K2301" s="24"/>
      <c r="M2301" s="11" t="b">
        <f t="shared" si="316"/>
        <v>0</v>
      </c>
      <c r="N2301" s="9" t="str">
        <f t="shared" si="317"/>
        <v/>
      </c>
      <c r="O2301" s="9" t="str">
        <f t="shared" si="318"/>
        <v/>
      </c>
      <c r="P2301" s="9" t="str">
        <f t="shared" si="319"/>
        <v/>
      </c>
      <c r="R2301" s="9">
        <v>2293</v>
      </c>
      <c r="T2301" s="9" t="str">
        <f t="shared" si="320"/>
        <v/>
      </c>
      <c r="V2301" s="9" t="str">
        <f t="shared" si="321"/>
        <v/>
      </c>
      <c r="X2301" s="9" t="str">
        <f>IF(COUNTIF('Required Materials'!$BE$4:$CH$43, $B2301)&gt;0, $B2301, "")</f>
        <v/>
      </c>
      <c r="Y2301" s="9" t="str">
        <f t="shared" si="322"/>
        <v/>
      </c>
      <c r="Z2301" s="9" t="str">
        <f t="shared" si="323"/>
        <v/>
      </c>
    </row>
    <row r="2302" spans="1:26" x14ac:dyDescent="0.25">
      <c r="A2302" s="24"/>
      <c r="B2302" s="135"/>
      <c r="C2302" s="136"/>
      <c r="D2302" s="137"/>
      <c r="E2302" s="138"/>
      <c r="F2302" s="139"/>
      <c r="G2302" s="140"/>
      <c r="H2302" s="141"/>
      <c r="I2302" s="118"/>
      <c r="J2302" s="150" t="str">
        <f t="shared" si="315"/>
        <v/>
      </c>
      <c r="K2302" s="24"/>
      <c r="M2302" s="11" t="b">
        <f t="shared" si="316"/>
        <v>0</v>
      </c>
      <c r="N2302" s="9" t="str">
        <f t="shared" si="317"/>
        <v/>
      </c>
      <c r="O2302" s="9" t="str">
        <f t="shared" si="318"/>
        <v/>
      </c>
      <c r="P2302" s="9" t="str">
        <f t="shared" si="319"/>
        <v/>
      </c>
      <c r="R2302" s="9">
        <v>2294</v>
      </c>
      <c r="T2302" s="9" t="str">
        <f t="shared" si="320"/>
        <v/>
      </c>
      <c r="V2302" s="9" t="str">
        <f t="shared" si="321"/>
        <v/>
      </c>
      <c r="X2302" s="9" t="str">
        <f>IF(COUNTIF('Required Materials'!$BE$4:$CH$43, $B2302)&gt;0, $B2302, "")</f>
        <v/>
      </c>
      <c r="Y2302" s="9" t="str">
        <f t="shared" si="322"/>
        <v/>
      </c>
      <c r="Z2302" s="9" t="str">
        <f t="shared" si="323"/>
        <v/>
      </c>
    </row>
    <row r="2303" spans="1:26" x14ac:dyDescent="0.25">
      <c r="A2303" s="24"/>
      <c r="B2303" s="135"/>
      <c r="C2303" s="136"/>
      <c r="D2303" s="137"/>
      <c r="E2303" s="138"/>
      <c r="F2303" s="139"/>
      <c r="G2303" s="140"/>
      <c r="H2303" s="141"/>
      <c r="I2303" s="118"/>
      <c r="J2303" s="150" t="str">
        <f t="shared" si="315"/>
        <v/>
      </c>
      <c r="K2303" s="24"/>
      <c r="M2303" s="11" t="b">
        <f t="shared" si="316"/>
        <v>0</v>
      </c>
      <c r="N2303" s="9" t="str">
        <f t="shared" si="317"/>
        <v/>
      </c>
      <c r="O2303" s="9" t="str">
        <f t="shared" si="318"/>
        <v/>
      </c>
      <c r="P2303" s="9" t="str">
        <f t="shared" si="319"/>
        <v/>
      </c>
      <c r="R2303" s="9">
        <v>2295</v>
      </c>
      <c r="T2303" s="9" t="str">
        <f t="shared" si="320"/>
        <v/>
      </c>
      <c r="V2303" s="9" t="str">
        <f t="shared" si="321"/>
        <v/>
      </c>
      <c r="X2303" s="9" t="str">
        <f>IF(COUNTIF('Required Materials'!$BE$4:$CH$43, $B2303)&gt;0, $B2303, "")</f>
        <v/>
      </c>
      <c r="Y2303" s="9" t="str">
        <f t="shared" si="322"/>
        <v/>
      </c>
      <c r="Z2303" s="9" t="str">
        <f t="shared" si="323"/>
        <v/>
      </c>
    </row>
    <row r="2304" spans="1:26" x14ac:dyDescent="0.25">
      <c r="A2304" s="24"/>
      <c r="B2304" s="135"/>
      <c r="C2304" s="136"/>
      <c r="D2304" s="137"/>
      <c r="E2304" s="138"/>
      <c r="F2304" s="139"/>
      <c r="G2304" s="140"/>
      <c r="H2304" s="141"/>
      <c r="I2304" s="118"/>
      <c r="J2304" s="150" t="str">
        <f t="shared" si="315"/>
        <v/>
      </c>
      <c r="K2304" s="24"/>
      <c r="M2304" s="11" t="b">
        <f t="shared" si="316"/>
        <v>0</v>
      </c>
      <c r="N2304" s="9" t="str">
        <f t="shared" si="317"/>
        <v/>
      </c>
      <c r="O2304" s="9" t="str">
        <f t="shared" si="318"/>
        <v/>
      </c>
      <c r="P2304" s="9" t="str">
        <f t="shared" si="319"/>
        <v/>
      </c>
      <c r="R2304" s="9">
        <v>2296</v>
      </c>
      <c r="T2304" s="9" t="str">
        <f t="shared" si="320"/>
        <v/>
      </c>
      <c r="V2304" s="9" t="str">
        <f t="shared" si="321"/>
        <v/>
      </c>
      <c r="X2304" s="9" t="str">
        <f>IF(COUNTIF('Required Materials'!$BE$4:$CH$43, $B2304)&gt;0, $B2304, "")</f>
        <v/>
      </c>
      <c r="Y2304" s="9" t="str">
        <f t="shared" si="322"/>
        <v/>
      </c>
      <c r="Z2304" s="9" t="str">
        <f t="shared" si="323"/>
        <v/>
      </c>
    </row>
    <row r="2305" spans="1:26" x14ac:dyDescent="0.25">
      <c r="A2305" s="24"/>
      <c r="B2305" s="135"/>
      <c r="C2305" s="136"/>
      <c r="D2305" s="137"/>
      <c r="E2305" s="138"/>
      <c r="F2305" s="139"/>
      <c r="G2305" s="140"/>
      <c r="H2305" s="141"/>
      <c r="I2305" s="118"/>
      <c r="J2305" s="150" t="str">
        <f t="shared" si="315"/>
        <v/>
      </c>
      <c r="K2305" s="24"/>
      <c r="M2305" s="11" t="b">
        <f t="shared" si="316"/>
        <v>0</v>
      </c>
      <c r="N2305" s="9" t="str">
        <f t="shared" si="317"/>
        <v/>
      </c>
      <c r="O2305" s="9" t="str">
        <f t="shared" si="318"/>
        <v/>
      </c>
      <c r="P2305" s="9" t="str">
        <f t="shared" si="319"/>
        <v/>
      </c>
      <c r="R2305" s="9">
        <v>2297</v>
      </c>
      <c r="T2305" s="9" t="str">
        <f t="shared" si="320"/>
        <v/>
      </c>
      <c r="V2305" s="9" t="str">
        <f t="shared" si="321"/>
        <v/>
      </c>
      <c r="X2305" s="9" t="str">
        <f>IF(COUNTIF('Required Materials'!$BE$4:$CH$43, $B2305)&gt;0, $B2305, "")</f>
        <v/>
      </c>
      <c r="Y2305" s="9" t="str">
        <f t="shared" si="322"/>
        <v/>
      </c>
      <c r="Z2305" s="9" t="str">
        <f t="shared" si="323"/>
        <v/>
      </c>
    </row>
    <row r="2306" spans="1:26" x14ac:dyDescent="0.25">
      <c r="A2306" s="24"/>
      <c r="B2306" s="135"/>
      <c r="C2306" s="136"/>
      <c r="D2306" s="137"/>
      <c r="E2306" s="138"/>
      <c r="F2306" s="139"/>
      <c r="G2306" s="140"/>
      <c r="H2306" s="141"/>
      <c r="I2306" s="118"/>
      <c r="J2306" s="150" t="str">
        <f t="shared" si="315"/>
        <v/>
      </c>
      <c r="K2306" s="24"/>
      <c r="M2306" s="11" t="b">
        <f t="shared" si="316"/>
        <v>0</v>
      </c>
      <c r="N2306" s="9" t="str">
        <f t="shared" si="317"/>
        <v/>
      </c>
      <c r="O2306" s="9" t="str">
        <f t="shared" si="318"/>
        <v/>
      </c>
      <c r="P2306" s="9" t="str">
        <f t="shared" si="319"/>
        <v/>
      </c>
      <c r="R2306" s="9">
        <v>2298</v>
      </c>
      <c r="T2306" s="9" t="str">
        <f t="shared" si="320"/>
        <v/>
      </c>
      <c r="V2306" s="9" t="str">
        <f t="shared" si="321"/>
        <v/>
      </c>
      <c r="X2306" s="9" t="str">
        <f>IF(COUNTIF('Required Materials'!$BE$4:$CH$43, $B2306)&gt;0, $B2306, "")</f>
        <v/>
      </c>
      <c r="Y2306" s="9" t="str">
        <f t="shared" si="322"/>
        <v/>
      </c>
      <c r="Z2306" s="9" t="str">
        <f t="shared" si="323"/>
        <v/>
      </c>
    </row>
    <row r="2307" spans="1:26" x14ac:dyDescent="0.25">
      <c r="A2307" s="24"/>
      <c r="B2307" s="135"/>
      <c r="C2307" s="136"/>
      <c r="D2307" s="137"/>
      <c r="E2307" s="138"/>
      <c r="F2307" s="139"/>
      <c r="G2307" s="140"/>
      <c r="H2307" s="141"/>
      <c r="I2307" s="118"/>
      <c r="J2307" s="150" t="str">
        <f t="shared" si="315"/>
        <v/>
      </c>
      <c r="K2307" s="24"/>
      <c r="M2307" s="11" t="b">
        <f t="shared" si="316"/>
        <v>0</v>
      </c>
      <c r="N2307" s="9" t="str">
        <f t="shared" si="317"/>
        <v/>
      </c>
      <c r="O2307" s="9" t="str">
        <f t="shared" si="318"/>
        <v/>
      </c>
      <c r="P2307" s="9" t="str">
        <f t="shared" si="319"/>
        <v/>
      </c>
      <c r="R2307" s="9">
        <v>2299</v>
      </c>
      <c r="T2307" s="9" t="str">
        <f t="shared" si="320"/>
        <v/>
      </c>
      <c r="V2307" s="9" t="str">
        <f t="shared" si="321"/>
        <v/>
      </c>
      <c r="X2307" s="9" t="str">
        <f>IF(COUNTIF('Required Materials'!$BE$4:$CH$43, $B2307)&gt;0, $B2307, "")</f>
        <v/>
      </c>
      <c r="Y2307" s="9" t="str">
        <f t="shared" si="322"/>
        <v/>
      </c>
      <c r="Z2307" s="9" t="str">
        <f t="shared" si="323"/>
        <v/>
      </c>
    </row>
    <row r="2308" spans="1:26" x14ac:dyDescent="0.25">
      <c r="A2308" s="24"/>
      <c r="B2308" s="135"/>
      <c r="C2308" s="136"/>
      <c r="D2308" s="137"/>
      <c r="E2308" s="138"/>
      <c r="F2308" s="139"/>
      <c r="G2308" s="140"/>
      <c r="H2308" s="141"/>
      <c r="I2308" s="118"/>
      <c r="J2308" s="150" t="str">
        <f t="shared" si="315"/>
        <v/>
      </c>
      <c r="K2308" s="24"/>
      <c r="M2308" s="11" t="b">
        <f t="shared" si="316"/>
        <v>0</v>
      </c>
      <c r="N2308" s="9" t="str">
        <f t="shared" si="317"/>
        <v/>
      </c>
      <c r="O2308" s="9" t="str">
        <f t="shared" si="318"/>
        <v/>
      </c>
      <c r="P2308" s="9" t="str">
        <f t="shared" si="319"/>
        <v/>
      </c>
      <c r="R2308" s="9">
        <v>2300</v>
      </c>
      <c r="T2308" s="9" t="str">
        <f t="shared" si="320"/>
        <v/>
      </c>
      <c r="V2308" s="9" t="str">
        <f t="shared" si="321"/>
        <v/>
      </c>
      <c r="X2308" s="9" t="str">
        <f>IF(COUNTIF('Required Materials'!$BE$4:$CH$43, $B2308)&gt;0, $B2308, "")</f>
        <v/>
      </c>
      <c r="Y2308" s="9" t="str">
        <f t="shared" si="322"/>
        <v/>
      </c>
      <c r="Z2308" s="9" t="str">
        <f t="shared" si="323"/>
        <v/>
      </c>
    </row>
    <row r="2309" spans="1:26" x14ac:dyDescent="0.25">
      <c r="A2309" s="24"/>
      <c r="B2309" s="135"/>
      <c r="C2309" s="136"/>
      <c r="D2309" s="137"/>
      <c r="E2309" s="138"/>
      <c r="F2309" s="139"/>
      <c r="G2309" s="140"/>
      <c r="H2309" s="141"/>
      <c r="I2309" s="118"/>
      <c r="J2309" s="150" t="str">
        <f t="shared" si="315"/>
        <v/>
      </c>
      <c r="K2309" s="24"/>
      <c r="M2309" s="11" t="b">
        <f t="shared" si="316"/>
        <v>0</v>
      </c>
      <c r="N2309" s="9" t="str">
        <f t="shared" si="317"/>
        <v/>
      </c>
      <c r="O2309" s="9" t="str">
        <f t="shared" si="318"/>
        <v/>
      </c>
      <c r="P2309" s="9" t="str">
        <f t="shared" si="319"/>
        <v/>
      </c>
      <c r="R2309" s="9">
        <v>2301</v>
      </c>
      <c r="T2309" s="9" t="str">
        <f t="shared" si="320"/>
        <v/>
      </c>
      <c r="V2309" s="9" t="str">
        <f t="shared" si="321"/>
        <v/>
      </c>
      <c r="X2309" s="9" t="str">
        <f>IF(COUNTIF('Required Materials'!$BE$4:$CH$43, $B2309)&gt;0, $B2309, "")</f>
        <v/>
      </c>
      <c r="Y2309" s="9" t="str">
        <f t="shared" si="322"/>
        <v/>
      </c>
      <c r="Z2309" s="9" t="str">
        <f t="shared" si="323"/>
        <v/>
      </c>
    </row>
    <row r="2310" spans="1:26" x14ac:dyDescent="0.25">
      <c r="A2310" s="24"/>
      <c r="B2310" s="135"/>
      <c r="C2310" s="136"/>
      <c r="D2310" s="137"/>
      <c r="E2310" s="138"/>
      <c r="F2310" s="139"/>
      <c r="G2310" s="140"/>
      <c r="H2310" s="141"/>
      <c r="I2310" s="118"/>
      <c r="J2310" s="150" t="str">
        <f t="shared" si="315"/>
        <v/>
      </c>
      <c r="K2310" s="24"/>
      <c r="M2310" s="11" t="b">
        <f t="shared" si="316"/>
        <v>0</v>
      </c>
      <c r="N2310" s="9" t="str">
        <f t="shared" si="317"/>
        <v/>
      </c>
      <c r="O2310" s="9" t="str">
        <f t="shared" si="318"/>
        <v/>
      </c>
      <c r="P2310" s="9" t="str">
        <f t="shared" si="319"/>
        <v/>
      </c>
      <c r="R2310" s="9">
        <v>2302</v>
      </c>
      <c r="T2310" s="9" t="str">
        <f t="shared" si="320"/>
        <v/>
      </c>
      <c r="V2310" s="9" t="str">
        <f t="shared" si="321"/>
        <v/>
      </c>
      <c r="X2310" s="9" t="str">
        <f>IF(COUNTIF('Required Materials'!$BE$4:$CH$43, $B2310)&gt;0, $B2310, "")</f>
        <v/>
      </c>
      <c r="Y2310" s="9" t="str">
        <f t="shared" si="322"/>
        <v/>
      </c>
      <c r="Z2310" s="9" t="str">
        <f t="shared" si="323"/>
        <v/>
      </c>
    </row>
    <row r="2311" spans="1:26" x14ac:dyDescent="0.25">
      <c r="A2311" s="24"/>
      <c r="B2311" s="135"/>
      <c r="C2311" s="136"/>
      <c r="D2311" s="137"/>
      <c r="E2311" s="138"/>
      <c r="F2311" s="139"/>
      <c r="G2311" s="140"/>
      <c r="H2311" s="141"/>
      <c r="I2311" s="118"/>
      <c r="J2311" s="150" t="str">
        <f t="shared" si="315"/>
        <v/>
      </c>
      <c r="K2311" s="24"/>
      <c r="M2311" s="11" t="b">
        <f t="shared" si="316"/>
        <v>0</v>
      </c>
      <c r="N2311" s="9" t="str">
        <f t="shared" si="317"/>
        <v/>
      </c>
      <c r="O2311" s="9" t="str">
        <f t="shared" si="318"/>
        <v/>
      </c>
      <c r="P2311" s="9" t="str">
        <f t="shared" si="319"/>
        <v/>
      </c>
      <c r="R2311" s="9">
        <v>2303</v>
      </c>
      <c r="T2311" s="9" t="str">
        <f t="shared" si="320"/>
        <v/>
      </c>
      <c r="V2311" s="9" t="str">
        <f t="shared" si="321"/>
        <v/>
      </c>
      <c r="X2311" s="9" t="str">
        <f>IF(COUNTIF('Required Materials'!$BE$4:$CH$43, $B2311)&gt;0, $B2311, "")</f>
        <v/>
      </c>
      <c r="Y2311" s="9" t="str">
        <f t="shared" si="322"/>
        <v/>
      </c>
      <c r="Z2311" s="9" t="str">
        <f t="shared" si="323"/>
        <v/>
      </c>
    </row>
    <row r="2312" spans="1:26" x14ac:dyDescent="0.25">
      <c r="A2312" s="24"/>
      <c r="B2312" s="135"/>
      <c r="C2312" s="136"/>
      <c r="D2312" s="137"/>
      <c r="E2312" s="138"/>
      <c r="F2312" s="139"/>
      <c r="G2312" s="140"/>
      <c r="H2312" s="141"/>
      <c r="I2312" s="118"/>
      <c r="J2312" s="150" t="str">
        <f t="shared" si="315"/>
        <v/>
      </c>
      <c r="K2312" s="24"/>
      <c r="M2312" s="11" t="b">
        <f t="shared" si="316"/>
        <v>0</v>
      </c>
      <c r="N2312" s="9" t="str">
        <f t="shared" si="317"/>
        <v/>
      </c>
      <c r="O2312" s="9" t="str">
        <f t="shared" si="318"/>
        <v/>
      </c>
      <c r="P2312" s="9" t="str">
        <f t="shared" si="319"/>
        <v/>
      </c>
      <c r="R2312" s="9">
        <v>2304</v>
      </c>
      <c r="T2312" s="9" t="str">
        <f t="shared" si="320"/>
        <v/>
      </c>
      <c r="V2312" s="9" t="str">
        <f t="shared" si="321"/>
        <v/>
      </c>
      <c r="X2312" s="9" t="str">
        <f>IF(COUNTIF('Required Materials'!$BE$4:$CH$43, $B2312)&gt;0, $B2312, "")</f>
        <v/>
      </c>
      <c r="Y2312" s="9" t="str">
        <f t="shared" si="322"/>
        <v/>
      </c>
      <c r="Z2312" s="9" t="str">
        <f t="shared" si="323"/>
        <v/>
      </c>
    </row>
    <row r="2313" spans="1:26" x14ac:dyDescent="0.25">
      <c r="A2313" s="24"/>
      <c r="B2313" s="135"/>
      <c r="C2313" s="136"/>
      <c r="D2313" s="137"/>
      <c r="E2313" s="138"/>
      <c r="F2313" s="139"/>
      <c r="G2313" s="140"/>
      <c r="H2313" s="141"/>
      <c r="I2313" s="118"/>
      <c r="J2313" s="150" t="str">
        <f t="shared" ref="J2313:J2376" si="324">IF(COUNTIF($B$9:$B$2508, B2313)&gt;1, $M$2, IF(M2313=TRUE, $M$3, ""))</f>
        <v/>
      </c>
      <c r="K2313" s="24"/>
      <c r="M2313" s="11" t="b">
        <f t="shared" si="316"/>
        <v>0</v>
      </c>
      <c r="N2313" s="9" t="str">
        <f t="shared" si="317"/>
        <v/>
      </c>
      <c r="O2313" s="9" t="str">
        <f t="shared" si="318"/>
        <v/>
      </c>
      <c r="P2313" s="9" t="str">
        <f t="shared" si="319"/>
        <v/>
      </c>
      <c r="R2313" s="9">
        <v>2305</v>
      </c>
      <c r="T2313" s="9" t="str">
        <f t="shared" si="320"/>
        <v/>
      </c>
      <c r="V2313" s="9" t="str">
        <f t="shared" si="321"/>
        <v/>
      </c>
      <c r="X2313" s="9" t="str">
        <f>IF(COUNTIF('Required Materials'!$BE$4:$CH$43, $B2313)&gt;0, $B2313, "")</f>
        <v/>
      </c>
      <c r="Y2313" s="9" t="str">
        <f t="shared" si="322"/>
        <v/>
      </c>
      <c r="Z2313" s="9" t="str">
        <f t="shared" si="323"/>
        <v/>
      </c>
    </row>
    <row r="2314" spans="1:26" x14ac:dyDescent="0.25">
      <c r="A2314" s="24"/>
      <c r="B2314" s="135"/>
      <c r="C2314" s="136"/>
      <c r="D2314" s="137"/>
      <c r="E2314" s="138"/>
      <c r="F2314" s="139"/>
      <c r="G2314" s="140"/>
      <c r="H2314" s="141"/>
      <c r="I2314" s="118"/>
      <c r="J2314" s="150" t="str">
        <f t="shared" si="324"/>
        <v/>
      </c>
      <c r="K2314" s="24"/>
      <c r="M2314" s="11" t="b">
        <f t="shared" ref="M2314:M2377" si="325">IF(AND(COUNTIF(C2314:H2314, "")&lt;6, B2314=""), TRUE, FALSE)</f>
        <v>0</v>
      </c>
      <c r="N2314" s="9" t="str">
        <f t="shared" ref="N2314:N2377" si="326">IF(B2314="", "", COUNTIF($O$9:$O$2508, "&lt;"&amp;O2314))</f>
        <v/>
      </c>
      <c r="O2314" s="9" t="str">
        <f t="shared" ref="O2314:O2377" si="327">IF(B2314="", "", IF(ISNUMBER(B2314)=TRUE, CONCATENATE("A", B2314), B2314))</f>
        <v/>
      </c>
      <c r="P2314" s="9" t="str">
        <f t="shared" ref="P2314:P2377" si="328">IF(N2314="", "", RANK(N2314, $N$9:$N$2508, 1))</f>
        <v/>
      </c>
      <c r="R2314" s="9">
        <v>2306</v>
      </c>
      <c r="T2314" s="9" t="str">
        <f t="shared" ref="T2314:T2377" si="329">IF(P2314="", "", IFERROR(INDEX($B$9:$B$2508, MATCH(R2314, $P$9:$P$2508, 0)), ""))</f>
        <v/>
      </c>
      <c r="V2314" s="9" t="str">
        <f t="shared" ref="V2314:V2377" si="330">IF(B2314="", "", IF(D2314=$M$5, "A", "P"))</f>
        <v/>
      </c>
      <c r="X2314" s="9" t="str">
        <f>IF(COUNTIF('Required Materials'!$BE$4:$CH$43, $B2314)&gt;0, $B2314, "")</f>
        <v/>
      </c>
      <c r="Y2314" s="9" t="str">
        <f t="shared" ref="Y2314:Y2377" si="331">IF(X2314="", "", IFERROR(INDEX($R$9:$R$2508, MATCH(X2314, $T$9:$T$2508, 0)), ""))</f>
        <v/>
      </c>
      <c r="Z2314" s="9" t="str">
        <f t="shared" ref="Z2314:Z2377" si="332">IF(Y2314="", "", RANK($Y2314, $Y$9:$Y$2508, 1))</f>
        <v/>
      </c>
    </row>
    <row r="2315" spans="1:26" x14ac:dyDescent="0.25">
      <c r="A2315" s="24"/>
      <c r="B2315" s="135"/>
      <c r="C2315" s="136"/>
      <c r="D2315" s="137"/>
      <c r="E2315" s="138"/>
      <c r="F2315" s="139"/>
      <c r="G2315" s="140"/>
      <c r="H2315" s="141"/>
      <c r="I2315" s="118"/>
      <c r="J2315" s="150" t="str">
        <f t="shared" si="324"/>
        <v/>
      </c>
      <c r="K2315" s="24"/>
      <c r="M2315" s="11" t="b">
        <f t="shared" si="325"/>
        <v>0</v>
      </c>
      <c r="N2315" s="9" t="str">
        <f t="shared" si="326"/>
        <v/>
      </c>
      <c r="O2315" s="9" t="str">
        <f t="shared" si="327"/>
        <v/>
      </c>
      <c r="P2315" s="9" t="str">
        <f t="shared" si="328"/>
        <v/>
      </c>
      <c r="R2315" s="9">
        <v>2307</v>
      </c>
      <c r="T2315" s="9" t="str">
        <f t="shared" si="329"/>
        <v/>
      </c>
      <c r="V2315" s="9" t="str">
        <f t="shared" si="330"/>
        <v/>
      </c>
      <c r="X2315" s="9" t="str">
        <f>IF(COUNTIF('Required Materials'!$BE$4:$CH$43, $B2315)&gt;0, $B2315, "")</f>
        <v/>
      </c>
      <c r="Y2315" s="9" t="str">
        <f t="shared" si="331"/>
        <v/>
      </c>
      <c r="Z2315" s="9" t="str">
        <f t="shared" si="332"/>
        <v/>
      </c>
    </row>
    <row r="2316" spans="1:26" x14ac:dyDescent="0.25">
      <c r="A2316" s="24"/>
      <c r="B2316" s="135"/>
      <c r="C2316" s="136"/>
      <c r="D2316" s="137"/>
      <c r="E2316" s="138"/>
      <c r="F2316" s="139"/>
      <c r="G2316" s="140"/>
      <c r="H2316" s="141"/>
      <c r="I2316" s="118"/>
      <c r="J2316" s="150" t="str">
        <f t="shared" si="324"/>
        <v/>
      </c>
      <c r="K2316" s="24"/>
      <c r="M2316" s="11" t="b">
        <f t="shared" si="325"/>
        <v>0</v>
      </c>
      <c r="N2316" s="9" t="str">
        <f t="shared" si="326"/>
        <v/>
      </c>
      <c r="O2316" s="9" t="str">
        <f t="shared" si="327"/>
        <v/>
      </c>
      <c r="P2316" s="9" t="str">
        <f t="shared" si="328"/>
        <v/>
      </c>
      <c r="R2316" s="9">
        <v>2308</v>
      </c>
      <c r="T2316" s="9" t="str">
        <f t="shared" si="329"/>
        <v/>
      </c>
      <c r="V2316" s="9" t="str">
        <f t="shared" si="330"/>
        <v/>
      </c>
      <c r="X2316" s="9" t="str">
        <f>IF(COUNTIF('Required Materials'!$BE$4:$CH$43, $B2316)&gt;0, $B2316, "")</f>
        <v/>
      </c>
      <c r="Y2316" s="9" t="str">
        <f t="shared" si="331"/>
        <v/>
      </c>
      <c r="Z2316" s="9" t="str">
        <f t="shared" si="332"/>
        <v/>
      </c>
    </row>
    <row r="2317" spans="1:26" x14ac:dyDescent="0.25">
      <c r="A2317" s="24"/>
      <c r="B2317" s="135"/>
      <c r="C2317" s="136"/>
      <c r="D2317" s="137"/>
      <c r="E2317" s="138"/>
      <c r="F2317" s="139"/>
      <c r="G2317" s="140"/>
      <c r="H2317" s="141"/>
      <c r="I2317" s="118"/>
      <c r="J2317" s="150" t="str">
        <f t="shared" si="324"/>
        <v/>
      </c>
      <c r="K2317" s="24"/>
      <c r="M2317" s="11" t="b">
        <f t="shared" si="325"/>
        <v>0</v>
      </c>
      <c r="N2317" s="9" t="str">
        <f t="shared" si="326"/>
        <v/>
      </c>
      <c r="O2317" s="9" t="str">
        <f t="shared" si="327"/>
        <v/>
      </c>
      <c r="P2317" s="9" t="str">
        <f t="shared" si="328"/>
        <v/>
      </c>
      <c r="R2317" s="9">
        <v>2309</v>
      </c>
      <c r="T2317" s="9" t="str">
        <f t="shared" si="329"/>
        <v/>
      </c>
      <c r="V2317" s="9" t="str">
        <f t="shared" si="330"/>
        <v/>
      </c>
      <c r="X2317" s="9" t="str">
        <f>IF(COUNTIF('Required Materials'!$BE$4:$CH$43, $B2317)&gt;0, $B2317, "")</f>
        <v/>
      </c>
      <c r="Y2317" s="9" t="str">
        <f t="shared" si="331"/>
        <v/>
      </c>
      <c r="Z2317" s="9" t="str">
        <f t="shared" si="332"/>
        <v/>
      </c>
    </row>
    <row r="2318" spans="1:26" x14ac:dyDescent="0.25">
      <c r="A2318" s="24"/>
      <c r="B2318" s="135"/>
      <c r="C2318" s="136"/>
      <c r="D2318" s="137"/>
      <c r="E2318" s="138"/>
      <c r="F2318" s="139"/>
      <c r="G2318" s="140"/>
      <c r="H2318" s="141"/>
      <c r="I2318" s="118"/>
      <c r="J2318" s="150" t="str">
        <f t="shared" si="324"/>
        <v/>
      </c>
      <c r="K2318" s="24"/>
      <c r="M2318" s="11" t="b">
        <f t="shared" si="325"/>
        <v>0</v>
      </c>
      <c r="N2318" s="9" t="str">
        <f t="shared" si="326"/>
        <v/>
      </c>
      <c r="O2318" s="9" t="str">
        <f t="shared" si="327"/>
        <v/>
      </c>
      <c r="P2318" s="9" t="str">
        <f t="shared" si="328"/>
        <v/>
      </c>
      <c r="R2318" s="9">
        <v>2310</v>
      </c>
      <c r="T2318" s="9" t="str">
        <f t="shared" si="329"/>
        <v/>
      </c>
      <c r="V2318" s="9" t="str">
        <f t="shared" si="330"/>
        <v/>
      </c>
      <c r="X2318" s="9" t="str">
        <f>IF(COUNTIF('Required Materials'!$BE$4:$CH$43, $B2318)&gt;0, $B2318, "")</f>
        <v/>
      </c>
      <c r="Y2318" s="9" t="str">
        <f t="shared" si="331"/>
        <v/>
      </c>
      <c r="Z2318" s="9" t="str">
        <f t="shared" si="332"/>
        <v/>
      </c>
    </row>
    <row r="2319" spans="1:26" x14ac:dyDescent="0.25">
      <c r="A2319" s="24"/>
      <c r="B2319" s="135"/>
      <c r="C2319" s="136"/>
      <c r="D2319" s="137"/>
      <c r="E2319" s="138"/>
      <c r="F2319" s="139"/>
      <c r="G2319" s="140"/>
      <c r="H2319" s="141"/>
      <c r="I2319" s="118"/>
      <c r="J2319" s="150" t="str">
        <f t="shared" si="324"/>
        <v/>
      </c>
      <c r="K2319" s="24"/>
      <c r="M2319" s="11" t="b">
        <f t="shared" si="325"/>
        <v>0</v>
      </c>
      <c r="N2319" s="9" t="str">
        <f t="shared" si="326"/>
        <v/>
      </c>
      <c r="O2319" s="9" t="str">
        <f t="shared" si="327"/>
        <v/>
      </c>
      <c r="P2319" s="9" t="str">
        <f t="shared" si="328"/>
        <v/>
      </c>
      <c r="R2319" s="9">
        <v>2311</v>
      </c>
      <c r="T2319" s="9" t="str">
        <f t="shared" si="329"/>
        <v/>
      </c>
      <c r="V2319" s="9" t="str">
        <f t="shared" si="330"/>
        <v/>
      </c>
      <c r="X2319" s="9" t="str">
        <f>IF(COUNTIF('Required Materials'!$BE$4:$CH$43, $B2319)&gt;0, $B2319, "")</f>
        <v/>
      </c>
      <c r="Y2319" s="9" t="str">
        <f t="shared" si="331"/>
        <v/>
      </c>
      <c r="Z2319" s="9" t="str">
        <f t="shared" si="332"/>
        <v/>
      </c>
    </row>
    <row r="2320" spans="1:26" x14ac:dyDescent="0.25">
      <c r="A2320" s="24"/>
      <c r="B2320" s="135"/>
      <c r="C2320" s="136"/>
      <c r="D2320" s="137"/>
      <c r="E2320" s="138"/>
      <c r="F2320" s="139"/>
      <c r="G2320" s="140"/>
      <c r="H2320" s="141"/>
      <c r="I2320" s="118"/>
      <c r="J2320" s="150" t="str">
        <f t="shared" si="324"/>
        <v/>
      </c>
      <c r="K2320" s="24"/>
      <c r="M2320" s="11" t="b">
        <f t="shared" si="325"/>
        <v>0</v>
      </c>
      <c r="N2320" s="9" t="str">
        <f t="shared" si="326"/>
        <v/>
      </c>
      <c r="O2320" s="9" t="str">
        <f t="shared" si="327"/>
        <v/>
      </c>
      <c r="P2320" s="9" t="str">
        <f t="shared" si="328"/>
        <v/>
      </c>
      <c r="R2320" s="9">
        <v>2312</v>
      </c>
      <c r="T2320" s="9" t="str">
        <f t="shared" si="329"/>
        <v/>
      </c>
      <c r="V2320" s="9" t="str">
        <f t="shared" si="330"/>
        <v/>
      </c>
      <c r="X2320" s="9" t="str">
        <f>IF(COUNTIF('Required Materials'!$BE$4:$CH$43, $B2320)&gt;0, $B2320, "")</f>
        <v/>
      </c>
      <c r="Y2320" s="9" t="str">
        <f t="shared" si="331"/>
        <v/>
      </c>
      <c r="Z2320" s="9" t="str">
        <f t="shared" si="332"/>
        <v/>
      </c>
    </row>
    <row r="2321" spans="1:26" x14ac:dyDescent="0.25">
      <c r="A2321" s="24"/>
      <c r="B2321" s="135"/>
      <c r="C2321" s="136"/>
      <c r="D2321" s="137"/>
      <c r="E2321" s="138"/>
      <c r="F2321" s="139"/>
      <c r="G2321" s="140"/>
      <c r="H2321" s="141"/>
      <c r="I2321" s="118"/>
      <c r="J2321" s="150" t="str">
        <f t="shared" si="324"/>
        <v/>
      </c>
      <c r="K2321" s="24"/>
      <c r="M2321" s="11" t="b">
        <f t="shared" si="325"/>
        <v>0</v>
      </c>
      <c r="N2321" s="9" t="str">
        <f t="shared" si="326"/>
        <v/>
      </c>
      <c r="O2321" s="9" t="str">
        <f t="shared" si="327"/>
        <v/>
      </c>
      <c r="P2321" s="9" t="str">
        <f t="shared" si="328"/>
        <v/>
      </c>
      <c r="R2321" s="9">
        <v>2313</v>
      </c>
      <c r="T2321" s="9" t="str">
        <f t="shared" si="329"/>
        <v/>
      </c>
      <c r="V2321" s="9" t="str">
        <f t="shared" si="330"/>
        <v/>
      </c>
      <c r="X2321" s="9" t="str">
        <f>IF(COUNTIF('Required Materials'!$BE$4:$CH$43, $B2321)&gt;0, $B2321, "")</f>
        <v/>
      </c>
      <c r="Y2321" s="9" t="str">
        <f t="shared" si="331"/>
        <v/>
      </c>
      <c r="Z2321" s="9" t="str">
        <f t="shared" si="332"/>
        <v/>
      </c>
    </row>
    <row r="2322" spans="1:26" x14ac:dyDescent="0.25">
      <c r="A2322" s="24"/>
      <c r="B2322" s="135"/>
      <c r="C2322" s="136"/>
      <c r="D2322" s="137"/>
      <c r="E2322" s="138"/>
      <c r="F2322" s="139"/>
      <c r="G2322" s="140"/>
      <c r="H2322" s="141"/>
      <c r="I2322" s="118"/>
      <c r="J2322" s="150" t="str">
        <f t="shared" si="324"/>
        <v/>
      </c>
      <c r="K2322" s="24"/>
      <c r="M2322" s="11" t="b">
        <f t="shared" si="325"/>
        <v>0</v>
      </c>
      <c r="N2322" s="9" t="str">
        <f t="shared" si="326"/>
        <v/>
      </c>
      <c r="O2322" s="9" t="str">
        <f t="shared" si="327"/>
        <v/>
      </c>
      <c r="P2322" s="9" t="str">
        <f t="shared" si="328"/>
        <v/>
      </c>
      <c r="R2322" s="9">
        <v>2314</v>
      </c>
      <c r="T2322" s="9" t="str">
        <f t="shared" si="329"/>
        <v/>
      </c>
      <c r="V2322" s="9" t="str">
        <f t="shared" si="330"/>
        <v/>
      </c>
      <c r="X2322" s="9" t="str">
        <f>IF(COUNTIF('Required Materials'!$BE$4:$CH$43, $B2322)&gt;0, $B2322, "")</f>
        <v/>
      </c>
      <c r="Y2322" s="9" t="str">
        <f t="shared" si="331"/>
        <v/>
      </c>
      <c r="Z2322" s="9" t="str">
        <f t="shared" si="332"/>
        <v/>
      </c>
    </row>
    <row r="2323" spans="1:26" x14ac:dyDescent="0.25">
      <c r="A2323" s="24"/>
      <c r="B2323" s="135"/>
      <c r="C2323" s="136"/>
      <c r="D2323" s="137"/>
      <c r="E2323" s="138"/>
      <c r="F2323" s="139"/>
      <c r="G2323" s="140"/>
      <c r="H2323" s="141"/>
      <c r="I2323" s="118"/>
      <c r="J2323" s="150" t="str">
        <f t="shared" si="324"/>
        <v/>
      </c>
      <c r="K2323" s="24"/>
      <c r="M2323" s="11" t="b">
        <f t="shared" si="325"/>
        <v>0</v>
      </c>
      <c r="N2323" s="9" t="str">
        <f t="shared" si="326"/>
        <v/>
      </c>
      <c r="O2323" s="9" t="str">
        <f t="shared" si="327"/>
        <v/>
      </c>
      <c r="P2323" s="9" t="str">
        <f t="shared" si="328"/>
        <v/>
      </c>
      <c r="R2323" s="9">
        <v>2315</v>
      </c>
      <c r="T2323" s="9" t="str">
        <f t="shared" si="329"/>
        <v/>
      </c>
      <c r="V2323" s="9" t="str">
        <f t="shared" si="330"/>
        <v/>
      </c>
      <c r="X2323" s="9" t="str">
        <f>IF(COUNTIF('Required Materials'!$BE$4:$CH$43, $B2323)&gt;0, $B2323, "")</f>
        <v/>
      </c>
      <c r="Y2323" s="9" t="str">
        <f t="shared" si="331"/>
        <v/>
      </c>
      <c r="Z2323" s="9" t="str">
        <f t="shared" si="332"/>
        <v/>
      </c>
    </row>
    <row r="2324" spans="1:26" x14ac:dyDescent="0.25">
      <c r="A2324" s="24"/>
      <c r="B2324" s="135"/>
      <c r="C2324" s="136"/>
      <c r="D2324" s="137"/>
      <c r="E2324" s="138"/>
      <c r="F2324" s="139"/>
      <c r="G2324" s="140"/>
      <c r="H2324" s="141"/>
      <c r="I2324" s="118"/>
      <c r="J2324" s="150" t="str">
        <f t="shared" si="324"/>
        <v/>
      </c>
      <c r="K2324" s="24"/>
      <c r="M2324" s="11" t="b">
        <f t="shared" si="325"/>
        <v>0</v>
      </c>
      <c r="N2324" s="9" t="str">
        <f t="shared" si="326"/>
        <v/>
      </c>
      <c r="O2324" s="9" t="str">
        <f t="shared" si="327"/>
        <v/>
      </c>
      <c r="P2324" s="9" t="str">
        <f t="shared" si="328"/>
        <v/>
      </c>
      <c r="R2324" s="9">
        <v>2316</v>
      </c>
      <c r="T2324" s="9" t="str">
        <f t="shared" si="329"/>
        <v/>
      </c>
      <c r="V2324" s="9" t="str">
        <f t="shared" si="330"/>
        <v/>
      </c>
      <c r="X2324" s="9" t="str">
        <f>IF(COUNTIF('Required Materials'!$BE$4:$CH$43, $B2324)&gt;0, $B2324, "")</f>
        <v/>
      </c>
      <c r="Y2324" s="9" t="str">
        <f t="shared" si="331"/>
        <v/>
      </c>
      <c r="Z2324" s="9" t="str">
        <f t="shared" si="332"/>
        <v/>
      </c>
    </row>
    <row r="2325" spans="1:26" x14ac:dyDescent="0.25">
      <c r="A2325" s="24"/>
      <c r="B2325" s="135"/>
      <c r="C2325" s="136"/>
      <c r="D2325" s="137"/>
      <c r="E2325" s="138"/>
      <c r="F2325" s="139"/>
      <c r="G2325" s="140"/>
      <c r="H2325" s="141"/>
      <c r="I2325" s="118"/>
      <c r="J2325" s="150" t="str">
        <f t="shared" si="324"/>
        <v/>
      </c>
      <c r="K2325" s="24"/>
      <c r="M2325" s="11" t="b">
        <f t="shared" si="325"/>
        <v>0</v>
      </c>
      <c r="N2325" s="9" t="str">
        <f t="shared" si="326"/>
        <v/>
      </c>
      <c r="O2325" s="9" t="str">
        <f t="shared" si="327"/>
        <v/>
      </c>
      <c r="P2325" s="9" t="str">
        <f t="shared" si="328"/>
        <v/>
      </c>
      <c r="R2325" s="9">
        <v>2317</v>
      </c>
      <c r="T2325" s="9" t="str">
        <f t="shared" si="329"/>
        <v/>
      </c>
      <c r="V2325" s="9" t="str">
        <f t="shared" si="330"/>
        <v/>
      </c>
      <c r="X2325" s="9" t="str">
        <f>IF(COUNTIF('Required Materials'!$BE$4:$CH$43, $B2325)&gt;0, $B2325, "")</f>
        <v/>
      </c>
      <c r="Y2325" s="9" t="str">
        <f t="shared" si="331"/>
        <v/>
      </c>
      <c r="Z2325" s="9" t="str">
        <f t="shared" si="332"/>
        <v/>
      </c>
    </row>
    <row r="2326" spans="1:26" x14ac:dyDescent="0.25">
      <c r="A2326" s="24"/>
      <c r="B2326" s="135"/>
      <c r="C2326" s="136"/>
      <c r="D2326" s="137"/>
      <c r="E2326" s="138"/>
      <c r="F2326" s="139"/>
      <c r="G2326" s="140"/>
      <c r="H2326" s="141"/>
      <c r="I2326" s="118"/>
      <c r="J2326" s="150" t="str">
        <f t="shared" si="324"/>
        <v/>
      </c>
      <c r="K2326" s="24"/>
      <c r="M2326" s="11" t="b">
        <f t="shared" si="325"/>
        <v>0</v>
      </c>
      <c r="N2326" s="9" t="str">
        <f t="shared" si="326"/>
        <v/>
      </c>
      <c r="O2326" s="9" t="str">
        <f t="shared" si="327"/>
        <v/>
      </c>
      <c r="P2326" s="9" t="str">
        <f t="shared" si="328"/>
        <v/>
      </c>
      <c r="R2326" s="9">
        <v>2318</v>
      </c>
      <c r="T2326" s="9" t="str">
        <f t="shared" si="329"/>
        <v/>
      </c>
      <c r="V2326" s="9" t="str">
        <f t="shared" si="330"/>
        <v/>
      </c>
      <c r="X2326" s="9" t="str">
        <f>IF(COUNTIF('Required Materials'!$BE$4:$CH$43, $B2326)&gt;0, $B2326, "")</f>
        <v/>
      </c>
      <c r="Y2326" s="9" t="str">
        <f t="shared" si="331"/>
        <v/>
      </c>
      <c r="Z2326" s="9" t="str">
        <f t="shared" si="332"/>
        <v/>
      </c>
    </row>
    <row r="2327" spans="1:26" x14ac:dyDescent="0.25">
      <c r="A2327" s="24"/>
      <c r="B2327" s="135"/>
      <c r="C2327" s="136"/>
      <c r="D2327" s="137"/>
      <c r="E2327" s="138"/>
      <c r="F2327" s="139"/>
      <c r="G2327" s="140"/>
      <c r="H2327" s="141"/>
      <c r="I2327" s="118"/>
      <c r="J2327" s="150" t="str">
        <f t="shared" si="324"/>
        <v/>
      </c>
      <c r="K2327" s="24"/>
      <c r="M2327" s="11" t="b">
        <f t="shared" si="325"/>
        <v>0</v>
      </c>
      <c r="N2327" s="9" t="str">
        <f t="shared" si="326"/>
        <v/>
      </c>
      <c r="O2327" s="9" t="str">
        <f t="shared" si="327"/>
        <v/>
      </c>
      <c r="P2327" s="9" t="str">
        <f t="shared" si="328"/>
        <v/>
      </c>
      <c r="R2327" s="9">
        <v>2319</v>
      </c>
      <c r="T2327" s="9" t="str">
        <f t="shared" si="329"/>
        <v/>
      </c>
      <c r="V2327" s="9" t="str">
        <f t="shared" si="330"/>
        <v/>
      </c>
      <c r="X2327" s="9" t="str">
        <f>IF(COUNTIF('Required Materials'!$BE$4:$CH$43, $B2327)&gt;0, $B2327, "")</f>
        <v/>
      </c>
      <c r="Y2327" s="9" t="str">
        <f t="shared" si="331"/>
        <v/>
      </c>
      <c r="Z2327" s="9" t="str">
        <f t="shared" si="332"/>
        <v/>
      </c>
    </row>
    <row r="2328" spans="1:26" x14ac:dyDescent="0.25">
      <c r="A2328" s="24"/>
      <c r="B2328" s="135"/>
      <c r="C2328" s="136"/>
      <c r="D2328" s="137"/>
      <c r="E2328" s="138"/>
      <c r="F2328" s="139"/>
      <c r="G2328" s="140"/>
      <c r="H2328" s="141"/>
      <c r="I2328" s="118"/>
      <c r="J2328" s="150" t="str">
        <f t="shared" si="324"/>
        <v/>
      </c>
      <c r="K2328" s="24"/>
      <c r="M2328" s="11" t="b">
        <f t="shared" si="325"/>
        <v>0</v>
      </c>
      <c r="N2328" s="9" t="str">
        <f t="shared" si="326"/>
        <v/>
      </c>
      <c r="O2328" s="9" t="str">
        <f t="shared" si="327"/>
        <v/>
      </c>
      <c r="P2328" s="9" t="str">
        <f t="shared" si="328"/>
        <v/>
      </c>
      <c r="R2328" s="9">
        <v>2320</v>
      </c>
      <c r="T2328" s="9" t="str">
        <f t="shared" si="329"/>
        <v/>
      </c>
      <c r="V2328" s="9" t="str">
        <f t="shared" si="330"/>
        <v/>
      </c>
      <c r="X2328" s="9" t="str">
        <f>IF(COUNTIF('Required Materials'!$BE$4:$CH$43, $B2328)&gt;0, $B2328, "")</f>
        <v/>
      </c>
      <c r="Y2328" s="9" t="str">
        <f t="shared" si="331"/>
        <v/>
      </c>
      <c r="Z2328" s="9" t="str">
        <f t="shared" si="332"/>
        <v/>
      </c>
    </row>
    <row r="2329" spans="1:26" x14ac:dyDescent="0.25">
      <c r="A2329" s="24"/>
      <c r="B2329" s="135"/>
      <c r="C2329" s="136"/>
      <c r="D2329" s="137"/>
      <c r="E2329" s="138"/>
      <c r="F2329" s="139"/>
      <c r="G2329" s="140"/>
      <c r="H2329" s="141"/>
      <c r="I2329" s="118"/>
      <c r="J2329" s="150" t="str">
        <f t="shared" si="324"/>
        <v/>
      </c>
      <c r="K2329" s="24"/>
      <c r="M2329" s="11" t="b">
        <f t="shared" si="325"/>
        <v>0</v>
      </c>
      <c r="N2329" s="9" t="str">
        <f t="shared" si="326"/>
        <v/>
      </c>
      <c r="O2329" s="9" t="str">
        <f t="shared" si="327"/>
        <v/>
      </c>
      <c r="P2329" s="9" t="str">
        <f t="shared" si="328"/>
        <v/>
      </c>
      <c r="R2329" s="9">
        <v>2321</v>
      </c>
      <c r="T2329" s="9" t="str">
        <f t="shared" si="329"/>
        <v/>
      </c>
      <c r="V2329" s="9" t="str">
        <f t="shared" si="330"/>
        <v/>
      </c>
      <c r="X2329" s="9" t="str">
        <f>IF(COUNTIF('Required Materials'!$BE$4:$CH$43, $B2329)&gt;0, $B2329, "")</f>
        <v/>
      </c>
      <c r="Y2329" s="9" t="str">
        <f t="shared" si="331"/>
        <v/>
      </c>
      <c r="Z2329" s="9" t="str">
        <f t="shared" si="332"/>
        <v/>
      </c>
    </row>
    <row r="2330" spans="1:26" x14ac:dyDescent="0.25">
      <c r="A2330" s="24"/>
      <c r="B2330" s="135"/>
      <c r="C2330" s="136"/>
      <c r="D2330" s="137"/>
      <c r="E2330" s="138"/>
      <c r="F2330" s="139"/>
      <c r="G2330" s="140"/>
      <c r="H2330" s="141"/>
      <c r="I2330" s="118"/>
      <c r="J2330" s="150" t="str">
        <f t="shared" si="324"/>
        <v/>
      </c>
      <c r="K2330" s="24"/>
      <c r="M2330" s="11" t="b">
        <f t="shared" si="325"/>
        <v>0</v>
      </c>
      <c r="N2330" s="9" t="str">
        <f t="shared" si="326"/>
        <v/>
      </c>
      <c r="O2330" s="9" t="str">
        <f t="shared" si="327"/>
        <v/>
      </c>
      <c r="P2330" s="9" t="str">
        <f t="shared" si="328"/>
        <v/>
      </c>
      <c r="R2330" s="9">
        <v>2322</v>
      </c>
      <c r="T2330" s="9" t="str">
        <f t="shared" si="329"/>
        <v/>
      </c>
      <c r="V2330" s="9" t="str">
        <f t="shared" si="330"/>
        <v/>
      </c>
      <c r="X2330" s="9" t="str">
        <f>IF(COUNTIF('Required Materials'!$BE$4:$CH$43, $B2330)&gt;0, $B2330, "")</f>
        <v/>
      </c>
      <c r="Y2330" s="9" t="str">
        <f t="shared" si="331"/>
        <v/>
      </c>
      <c r="Z2330" s="9" t="str">
        <f t="shared" si="332"/>
        <v/>
      </c>
    </row>
    <row r="2331" spans="1:26" x14ac:dyDescent="0.25">
      <c r="A2331" s="24"/>
      <c r="B2331" s="135"/>
      <c r="C2331" s="136"/>
      <c r="D2331" s="137"/>
      <c r="E2331" s="138"/>
      <c r="F2331" s="139"/>
      <c r="G2331" s="140"/>
      <c r="H2331" s="141"/>
      <c r="I2331" s="118"/>
      <c r="J2331" s="150" t="str">
        <f t="shared" si="324"/>
        <v/>
      </c>
      <c r="K2331" s="24"/>
      <c r="M2331" s="11" t="b">
        <f t="shared" si="325"/>
        <v>0</v>
      </c>
      <c r="N2331" s="9" t="str">
        <f t="shared" si="326"/>
        <v/>
      </c>
      <c r="O2331" s="9" t="str">
        <f t="shared" si="327"/>
        <v/>
      </c>
      <c r="P2331" s="9" t="str">
        <f t="shared" si="328"/>
        <v/>
      </c>
      <c r="R2331" s="9">
        <v>2323</v>
      </c>
      <c r="T2331" s="9" t="str">
        <f t="shared" si="329"/>
        <v/>
      </c>
      <c r="V2331" s="9" t="str">
        <f t="shared" si="330"/>
        <v/>
      </c>
      <c r="X2331" s="9" t="str">
        <f>IF(COUNTIF('Required Materials'!$BE$4:$CH$43, $B2331)&gt;0, $B2331, "")</f>
        <v/>
      </c>
      <c r="Y2331" s="9" t="str">
        <f t="shared" si="331"/>
        <v/>
      </c>
      <c r="Z2331" s="9" t="str">
        <f t="shared" si="332"/>
        <v/>
      </c>
    </row>
    <row r="2332" spans="1:26" x14ac:dyDescent="0.25">
      <c r="A2332" s="24"/>
      <c r="B2332" s="135"/>
      <c r="C2332" s="136"/>
      <c r="D2332" s="137"/>
      <c r="E2332" s="138"/>
      <c r="F2332" s="139"/>
      <c r="G2332" s="140"/>
      <c r="H2332" s="141"/>
      <c r="I2332" s="118"/>
      <c r="J2332" s="150" t="str">
        <f t="shared" si="324"/>
        <v/>
      </c>
      <c r="K2332" s="24"/>
      <c r="M2332" s="11" t="b">
        <f t="shared" si="325"/>
        <v>0</v>
      </c>
      <c r="N2332" s="9" t="str">
        <f t="shared" si="326"/>
        <v/>
      </c>
      <c r="O2332" s="9" t="str">
        <f t="shared" si="327"/>
        <v/>
      </c>
      <c r="P2332" s="9" t="str">
        <f t="shared" si="328"/>
        <v/>
      </c>
      <c r="R2332" s="9">
        <v>2324</v>
      </c>
      <c r="T2332" s="9" t="str">
        <f t="shared" si="329"/>
        <v/>
      </c>
      <c r="V2332" s="9" t="str">
        <f t="shared" si="330"/>
        <v/>
      </c>
      <c r="X2332" s="9" t="str">
        <f>IF(COUNTIF('Required Materials'!$BE$4:$CH$43, $B2332)&gt;0, $B2332, "")</f>
        <v/>
      </c>
      <c r="Y2332" s="9" t="str">
        <f t="shared" si="331"/>
        <v/>
      </c>
      <c r="Z2332" s="9" t="str">
        <f t="shared" si="332"/>
        <v/>
      </c>
    </row>
    <row r="2333" spans="1:26" x14ac:dyDescent="0.25">
      <c r="A2333" s="24"/>
      <c r="B2333" s="135"/>
      <c r="C2333" s="136"/>
      <c r="D2333" s="137"/>
      <c r="E2333" s="138"/>
      <c r="F2333" s="139"/>
      <c r="G2333" s="140"/>
      <c r="H2333" s="141"/>
      <c r="I2333" s="118"/>
      <c r="J2333" s="150" t="str">
        <f t="shared" si="324"/>
        <v/>
      </c>
      <c r="K2333" s="24"/>
      <c r="M2333" s="11" t="b">
        <f t="shared" si="325"/>
        <v>0</v>
      </c>
      <c r="N2333" s="9" t="str">
        <f t="shared" si="326"/>
        <v/>
      </c>
      <c r="O2333" s="9" t="str">
        <f t="shared" si="327"/>
        <v/>
      </c>
      <c r="P2333" s="9" t="str">
        <f t="shared" si="328"/>
        <v/>
      </c>
      <c r="R2333" s="9">
        <v>2325</v>
      </c>
      <c r="T2333" s="9" t="str">
        <f t="shared" si="329"/>
        <v/>
      </c>
      <c r="V2333" s="9" t="str">
        <f t="shared" si="330"/>
        <v/>
      </c>
      <c r="X2333" s="9" t="str">
        <f>IF(COUNTIF('Required Materials'!$BE$4:$CH$43, $B2333)&gt;0, $B2333, "")</f>
        <v/>
      </c>
      <c r="Y2333" s="9" t="str">
        <f t="shared" si="331"/>
        <v/>
      </c>
      <c r="Z2333" s="9" t="str">
        <f t="shared" si="332"/>
        <v/>
      </c>
    </row>
    <row r="2334" spans="1:26" x14ac:dyDescent="0.25">
      <c r="A2334" s="24"/>
      <c r="B2334" s="135"/>
      <c r="C2334" s="136"/>
      <c r="D2334" s="137"/>
      <c r="E2334" s="138"/>
      <c r="F2334" s="139"/>
      <c r="G2334" s="140"/>
      <c r="H2334" s="141"/>
      <c r="I2334" s="118"/>
      <c r="J2334" s="150" t="str">
        <f t="shared" si="324"/>
        <v/>
      </c>
      <c r="K2334" s="24"/>
      <c r="M2334" s="11" t="b">
        <f t="shared" si="325"/>
        <v>0</v>
      </c>
      <c r="N2334" s="9" t="str">
        <f t="shared" si="326"/>
        <v/>
      </c>
      <c r="O2334" s="9" t="str">
        <f t="shared" si="327"/>
        <v/>
      </c>
      <c r="P2334" s="9" t="str">
        <f t="shared" si="328"/>
        <v/>
      </c>
      <c r="R2334" s="9">
        <v>2326</v>
      </c>
      <c r="T2334" s="9" t="str">
        <f t="shared" si="329"/>
        <v/>
      </c>
      <c r="V2334" s="9" t="str">
        <f t="shared" si="330"/>
        <v/>
      </c>
      <c r="X2334" s="9" t="str">
        <f>IF(COUNTIF('Required Materials'!$BE$4:$CH$43, $B2334)&gt;0, $B2334, "")</f>
        <v/>
      </c>
      <c r="Y2334" s="9" t="str">
        <f t="shared" si="331"/>
        <v/>
      </c>
      <c r="Z2334" s="9" t="str">
        <f t="shared" si="332"/>
        <v/>
      </c>
    </row>
    <row r="2335" spans="1:26" x14ac:dyDescent="0.25">
      <c r="A2335" s="24"/>
      <c r="B2335" s="135"/>
      <c r="C2335" s="136"/>
      <c r="D2335" s="137"/>
      <c r="E2335" s="138"/>
      <c r="F2335" s="139"/>
      <c r="G2335" s="140"/>
      <c r="H2335" s="141"/>
      <c r="I2335" s="118"/>
      <c r="J2335" s="150" t="str">
        <f t="shared" si="324"/>
        <v/>
      </c>
      <c r="K2335" s="24"/>
      <c r="M2335" s="11" t="b">
        <f t="shared" si="325"/>
        <v>0</v>
      </c>
      <c r="N2335" s="9" t="str">
        <f t="shared" si="326"/>
        <v/>
      </c>
      <c r="O2335" s="9" t="str">
        <f t="shared" si="327"/>
        <v/>
      </c>
      <c r="P2335" s="9" t="str">
        <f t="shared" si="328"/>
        <v/>
      </c>
      <c r="R2335" s="9">
        <v>2327</v>
      </c>
      <c r="T2335" s="9" t="str">
        <f t="shared" si="329"/>
        <v/>
      </c>
      <c r="V2335" s="9" t="str">
        <f t="shared" si="330"/>
        <v/>
      </c>
      <c r="X2335" s="9" t="str">
        <f>IF(COUNTIF('Required Materials'!$BE$4:$CH$43, $B2335)&gt;0, $B2335, "")</f>
        <v/>
      </c>
      <c r="Y2335" s="9" t="str">
        <f t="shared" si="331"/>
        <v/>
      </c>
      <c r="Z2335" s="9" t="str">
        <f t="shared" si="332"/>
        <v/>
      </c>
    </row>
    <row r="2336" spans="1:26" x14ac:dyDescent="0.25">
      <c r="A2336" s="24"/>
      <c r="B2336" s="135"/>
      <c r="C2336" s="136"/>
      <c r="D2336" s="137"/>
      <c r="E2336" s="138"/>
      <c r="F2336" s="139"/>
      <c r="G2336" s="140"/>
      <c r="H2336" s="141"/>
      <c r="I2336" s="118"/>
      <c r="J2336" s="150" t="str">
        <f t="shared" si="324"/>
        <v/>
      </c>
      <c r="K2336" s="24"/>
      <c r="M2336" s="11" t="b">
        <f t="shared" si="325"/>
        <v>0</v>
      </c>
      <c r="N2336" s="9" t="str">
        <f t="shared" si="326"/>
        <v/>
      </c>
      <c r="O2336" s="9" t="str">
        <f t="shared" si="327"/>
        <v/>
      </c>
      <c r="P2336" s="9" t="str">
        <f t="shared" si="328"/>
        <v/>
      </c>
      <c r="R2336" s="9">
        <v>2328</v>
      </c>
      <c r="T2336" s="9" t="str">
        <f t="shared" si="329"/>
        <v/>
      </c>
      <c r="V2336" s="9" t="str">
        <f t="shared" si="330"/>
        <v/>
      </c>
      <c r="X2336" s="9" t="str">
        <f>IF(COUNTIF('Required Materials'!$BE$4:$CH$43, $B2336)&gt;0, $B2336, "")</f>
        <v/>
      </c>
      <c r="Y2336" s="9" t="str">
        <f t="shared" si="331"/>
        <v/>
      </c>
      <c r="Z2336" s="9" t="str">
        <f t="shared" si="332"/>
        <v/>
      </c>
    </row>
    <row r="2337" spans="1:26" x14ac:dyDescent="0.25">
      <c r="A2337" s="24"/>
      <c r="B2337" s="135"/>
      <c r="C2337" s="136"/>
      <c r="D2337" s="137"/>
      <c r="E2337" s="138"/>
      <c r="F2337" s="139"/>
      <c r="G2337" s="140"/>
      <c r="H2337" s="141"/>
      <c r="I2337" s="118"/>
      <c r="J2337" s="150" t="str">
        <f t="shared" si="324"/>
        <v/>
      </c>
      <c r="K2337" s="24"/>
      <c r="M2337" s="11" t="b">
        <f t="shared" si="325"/>
        <v>0</v>
      </c>
      <c r="N2337" s="9" t="str">
        <f t="shared" si="326"/>
        <v/>
      </c>
      <c r="O2337" s="9" t="str">
        <f t="shared" si="327"/>
        <v/>
      </c>
      <c r="P2337" s="9" t="str">
        <f t="shared" si="328"/>
        <v/>
      </c>
      <c r="R2337" s="9">
        <v>2329</v>
      </c>
      <c r="T2337" s="9" t="str">
        <f t="shared" si="329"/>
        <v/>
      </c>
      <c r="V2337" s="9" t="str">
        <f t="shared" si="330"/>
        <v/>
      </c>
      <c r="X2337" s="9" t="str">
        <f>IF(COUNTIF('Required Materials'!$BE$4:$CH$43, $B2337)&gt;0, $B2337, "")</f>
        <v/>
      </c>
      <c r="Y2337" s="9" t="str">
        <f t="shared" si="331"/>
        <v/>
      </c>
      <c r="Z2337" s="9" t="str">
        <f t="shared" si="332"/>
        <v/>
      </c>
    </row>
    <row r="2338" spans="1:26" x14ac:dyDescent="0.25">
      <c r="A2338" s="24"/>
      <c r="B2338" s="135"/>
      <c r="C2338" s="136"/>
      <c r="D2338" s="137"/>
      <c r="E2338" s="138"/>
      <c r="F2338" s="139"/>
      <c r="G2338" s="140"/>
      <c r="H2338" s="141"/>
      <c r="I2338" s="118"/>
      <c r="J2338" s="150" t="str">
        <f t="shared" si="324"/>
        <v/>
      </c>
      <c r="K2338" s="24"/>
      <c r="M2338" s="11" t="b">
        <f t="shared" si="325"/>
        <v>0</v>
      </c>
      <c r="N2338" s="9" t="str">
        <f t="shared" si="326"/>
        <v/>
      </c>
      <c r="O2338" s="9" t="str">
        <f t="shared" si="327"/>
        <v/>
      </c>
      <c r="P2338" s="9" t="str">
        <f t="shared" si="328"/>
        <v/>
      </c>
      <c r="R2338" s="9">
        <v>2330</v>
      </c>
      <c r="T2338" s="9" t="str">
        <f t="shared" si="329"/>
        <v/>
      </c>
      <c r="V2338" s="9" t="str">
        <f t="shared" si="330"/>
        <v/>
      </c>
      <c r="X2338" s="9" t="str">
        <f>IF(COUNTIF('Required Materials'!$BE$4:$CH$43, $B2338)&gt;0, $B2338, "")</f>
        <v/>
      </c>
      <c r="Y2338" s="9" t="str">
        <f t="shared" si="331"/>
        <v/>
      </c>
      <c r="Z2338" s="9" t="str">
        <f t="shared" si="332"/>
        <v/>
      </c>
    </row>
    <row r="2339" spans="1:26" x14ac:dyDescent="0.25">
      <c r="A2339" s="24"/>
      <c r="B2339" s="135"/>
      <c r="C2339" s="136"/>
      <c r="D2339" s="137"/>
      <c r="E2339" s="138"/>
      <c r="F2339" s="139"/>
      <c r="G2339" s="140"/>
      <c r="H2339" s="141"/>
      <c r="I2339" s="118"/>
      <c r="J2339" s="150" t="str">
        <f t="shared" si="324"/>
        <v/>
      </c>
      <c r="K2339" s="24"/>
      <c r="M2339" s="11" t="b">
        <f t="shared" si="325"/>
        <v>0</v>
      </c>
      <c r="N2339" s="9" t="str">
        <f t="shared" si="326"/>
        <v/>
      </c>
      <c r="O2339" s="9" t="str">
        <f t="shared" si="327"/>
        <v/>
      </c>
      <c r="P2339" s="9" t="str">
        <f t="shared" si="328"/>
        <v/>
      </c>
      <c r="R2339" s="9">
        <v>2331</v>
      </c>
      <c r="T2339" s="9" t="str">
        <f t="shared" si="329"/>
        <v/>
      </c>
      <c r="V2339" s="9" t="str">
        <f t="shared" si="330"/>
        <v/>
      </c>
      <c r="X2339" s="9" t="str">
        <f>IF(COUNTIF('Required Materials'!$BE$4:$CH$43, $B2339)&gt;0, $B2339, "")</f>
        <v/>
      </c>
      <c r="Y2339" s="9" t="str">
        <f t="shared" si="331"/>
        <v/>
      </c>
      <c r="Z2339" s="9" t="str">
        <f t="shared" si="332"/>
        <v/>
      </c>
    </row>
    <row r="2340" spans="1:26" x14ac:dyDescent="0.25">
      <c r="A2340" s="24"/>
      <c r="B2340" s="135"/>
      <c r="C2340" s="136"/>
      <c r="D2340" s="137"/>
      <c r="E2340" s="138"/>
      <c r="F2340" s="139"/>
      <c r="G2340" s="140"/>
      <c r="H2340" s="141"/>
      <c r="I2340" s="118"/>
      <c r="J2340" s="150" t="str">
        <f t="shared" si="324"/>
        <v/>
      </c>
      <c r="K2340" s="24"/>
      <c r="M2340" s="11" t="b">
        <f t="shared" si="325"/>
        <v>0</v>
      </c>
      <c r="N2340" s="9" t="str">
        <f t="shared" si="326"/>
        <v/>
      </c>
      <c r="O2340" s="9" t="str">
        <f t="shared" si="327"/>
        <v/>
      </c>
      <c r="P2340" s="9" t="str">
        <f t="shared" si="328"/>
        <v/>
      </c>
      <c r="R2340" s="9">
        <v>2332</v>
      </c>
      <c r="T2340" s="9" t="str">
        <f t="shared" si="329"/>
        <v/>
      </c>
      <c r="V2340" s="9" t="str">
        <f t="shared" si="330"/>
        <v/>
      </c>
      <c r="X2340" s="9" t="str">
        <f>IF(COUNTIF('Required Materials'!$BE$4:$CH$43, $B2340)&gt;0, $B2340, "")</f>
        <v/>
      </c>
      <c r="Y2340" s="9" t="str">
        <f t="shared" si="331"/>
        <v/>
      </c>
      <c r="Z2340" s="9" t="str">
        <f t="shared" si="332"/>
        <v/>
      </c>
    </row>
    <row r="2341" spans="1:26" x14ac:dyDescent="0.25">
      <c r="A2341" s="24"/>
      <c r="B2341" s="135"/>
      <c r="C2341" s="136"/>
      <c r="D2341" s="137"/>
      <c r="E2341" s="138"/>
      <c r="F2341" s="139"/>
      <c r="G2341" s="140"/>
      <c r="H2341" s="141"/>
      <c r="I2341" s="118"/>
      <c r="J2341" s="150" t="str">
        <f t="shared" si="324"/>
        <v/>
      </c>
      <c r="K2341" s="24"/>
      <c r="M2341" s="11" t="b">
        <f t="shared" si="325"/>
        <v>0</v>
      </c>
      <c r="N2341" s="9" t="str">
        <f t="shared" si="326"/>
        <v/>
      </c>
      <c r="O2341" s="9" t="str">
        <f t="shared" si="327"/>
        <v/>
      </c>
      <c r="P2341" s="9" t="str">
        <f t="shared" si="328"/>
        <v/>
      </c>
      <c r="R2341" s="9">
        <v>2333</v>
      </c>
      <c r="T2341" s="9" t="str">
        <f t="shared" si="329"/>
        <v/>
      </c>
      <c r="V2341" s="9" t="str">
        <f t="shared" si="330"/>
        <v/>
      </c>
      <c r="X2341" s="9" t="str">
        <f>IF(COUNTIF('Required Materials'!$BE$4:$CH$43, $B2341)&gt;0, $B2341, "")</f>
        <v/>
      </c>
      <c r="Y2341" s="9" t="str">
        <f t="shared" si="331"/>
        <v/>
      </c>
      <c r="Z2341" s="9" t="str">
        <f t="shared" si="332"/>
        <v/>
      </c>
    </row>
    <row r="2342" spans="1:26" x14ac:dyDescent="0.25">
      <c r="A2342" s="24"/>
      <c r="B2342" s="135"/>
      <c r="C2342" s="136"/>
      <c r="D2342" s="137"/>
      <c r="E2342" s="138"/>
      <c r="F2342" s="139"/>
      <c r="G2342" s="140"/>
      <c r="H2342" s="141"/>
      <c r="I2342" s="118"/>
      <c r="J2342" s="150" t="str">
        <f t="shared" si="324"/>
        <v/>
      </c>
      <c r="K2342" s="24"/>
      <c r="M2342" s="11" t="b">
        <f t="shared" si="325"/>
        <v>0</v>
      </c>
      <c r="N2342" s="9" t="str">
        <f t="shared" si="326"/>
        <v/>
      </c>
      <c r="O2342" s="9" t="str">
        <f t="shared" si="327"/>
        <v/>
      </c>
      <c r="P2342" s="9" t="str">
        <f t="shared" si="328"/>
        <v/>
      </c>
      <c r="R2342" s="9">
        <v>2334</v>
      </c>
      <c r="T2342" s="9" t="str">
        <f t="shared" si="329"/>
        <v/>
      </c>
      <c r="V2342" s="9" t="str">
        <f t="shared" si="330"/>
        <v/>
      </c>
      <c r="X2342" s="9" t="str">
        <f>IF(COUNTIF('Required Materials'!$BE$4:$CH$43, $B2342)&gt;0, $B2342, "")</f>
        <v/>
      </c>
      <c r="Y2342" s="9" t="str">
        <f t="shared" si="331"/>
        <v/>
      </c>
      <c r="Z2342" s="9" t="str">
        <f t="shared" si="332"/>
        <v/>
      </c>
    </row>
    <row r="2343" spans="1:26" x14ac:dyDescent="0.25">
      <c r="A2343" s="24"/>
      <c r="B2343" s="135"/>
      <c r="C2343" s="136"/>
      <c r="D2343" s="137"/>
      <c r="E2343" s="138"/>
      <c r="F2343" s="139"/>
      <c r="G2343" s="140"/>
      <c r="H2343" s="141"/>
      <c r="I2343" s="118"/>
      <c r="J2343" s="150" t="str">
        <f t="shared" si="324"/>
        <v/>
      </c>
      <c r="K2343" s="24"/>
      <c r="M2343" s="11" t="b">
        <f t="shared" si="325"/>
        <v>0</v>
      </c>
      <c r="N2343" s="9" t="str">
        <f t="shared" si="326"/>
        <v/>
      </c>
      <c r="O2343" s="9" t="str">
        <f t="shared" si="327"/>
        <v/>
      </c>
      <c r="P2343" s="9" t="str">
        <f t="shared" si="328"/>
        <v/>
      </c>
      <c r="R2343" s="9">
        <v>2335</v>
      </c>
      <c r="T2343" s="9" t="str">
        <f t="shared" si="329"/>
        <v/>
      </c>
      <c r="V2343" s="9" t="str">
        <f t="shared" si="330"/>
        <v/>
      </c>
      <c r="X2343" s="9" t="str">
        <f>IF(COUNTIF('Required Materials'!$BE$4:$CH$43, $B2343)&gt;0, $B2343, "")</f>
        <v/>
      </c>
      <c r="Y2343" s="9" t="str">
        <f t="shared" si="331"/>
        <v/>
      </c>
      <c r="Z2343" s="9" t="str">
        <f t="shared" si="332"/>
        <v/>
      </c>
    </row>
    <row r="2344" spans="1:26" x14ac:dyDescent="0.25">
      <c r="A2344" s="24"/>
      <c r="B2344" s="135"/>
      <c r="C2344" s="136"/>
      <c r="D2344" s="137"/>
      <c r="E2344" s="138"/>
      <c r="F2344" s="139"/>
      <c r="G2344" s="140"/>
      <c r="H2344" s="141"/>
      <c r="I2344" s="118"/>
      <c r="J2344" s="150" t="str">
        <f t="shared" si="324"/>
        <v/>
      </c>
      <c r="K2344" s="24"/>
      <c r="M2344" s="11" t="b">
        <f t="shared" si="325"/>
        <v>0</v>
      </c>
      <c r="N2344" s="9" t="str">
        <f t="shared" si="326"/>
        <v/>
      </c>
      <c r="O2344" s="9" t="str">
        <f t="shared" si="327"/>
        <v/>
      </c>
      <c r="P2344" s="9" t="str">
        <f t="shared" si="328"/>
        <v/>
      </c>
      <c r="R2344" s="9">
        <v>2336</v>
      </c>
      <c r="T2344" s="9" t="str">
        <f t="shared" si="329"/>
        <v/>
      </c>
      <c r="V2344" s="9" t="str">
        <f t="shared" si="330"/>
        <v/>
      </c>
      <c r="X2344" s="9" t="str">
        <f>IF(COUNTIF('Required Materials'!$BE$4:$CH$43, $B2344)&gt;0, $B2344, "")</f>
        <v/>
      </c>
      <c r="Y2344" s="9" t="str">
        <f t="shared" si="331"/>
        <v/>
      </c>
      <c r="Z2344" s="9" t="str">
        <f t="shared" si="332"/>
        <v/>
      </c>
    </row>
    <row r="2345" spans="1:26" x14ac:dyDescent="0.25">
      <c r="A2345" s="24"/>
      <c r="B2345" s="135"/>
      <c r="C2345" s="136"/>
      <c r="D2345" s="137"/>
      <c r="E2345" s="138"/>
      <c r="F2345" s="139"/>
      <c r="G2345" s="140"/>
      <c r="H2345" s="141"/>
      <c r="I2345" s="118"/>
      <c r="J2345" s="150" t="str">
        <f t="shared" si="324"/>
        <v/>
      </c>
      <c r="K2345" s="24"/>
      <c r="M2345" s="11" t="b">
        <f t="shared" si="325"/>
        <v>0</v>
      </c>
      <c r="N2345" s="9" t="str">
        <f t="shared" si="326"/>
        <v/>
      </c>
      <c r="O2345" s="9" t="str">
        <f t="shared" si="327"/>
        <v/>
      </c>
      <c r="P2345" s="9" t="str">
        <f t="shared" si="328"/>
        <v/>
      </c>
      <c r="R2345" s="9">
        <v>2337</v>
      </c>
      <c r="T2345" s="9" t="str">
        <f t="shared" si="329"/>
        <v/>
      </c>
      <c r="V2345" s="9" t="str">
        <f t="shared" si="330"/>
        <v/>
      </c>
      <c r="X2345" s="9" t="str">
        <f>IF(COUNTIF('Required Materials'!$BE$4:$CH$43, $B2345)&gt;0, $B2345, "")</f>
        <v/>
      </c>
      <c r="Y2345" s="9" t="str">
        <f t="shared" si="331"/>
        <v/>
      </c>
      <c r="Z2345" s="9" t="str">
        <f t="shared" si="332"/>
        <v/>
      </c>
    </row>
    <row r="2346" spans="1:26" x14ac:dyDescent="0.25">
      <c r="A2346" s="24"/>
      <c r="B2346" s="135"/>
      <c r="C2346" s="136"/>
      <c r="D2346" s="137"/>
      <c r="E2346" s="138"/>
      <c r="F2346" s="139"/>
      <c r="G2346" s="140"/>
      <c r="H2346" s="141"/>
      <c r="I2346" s="118"/>
      <c r="J2346" s="150" t="str">
        <f t="shared" si="324"/>
        <v/>
      </c>
      <c r="K2346" s="24"/>
      <c r="M2346" s="11" t="b">
        <f t="shared" si="325"/>
        <v>0</v>
      </c>
      <c r="N2346" s="9" t="str">
        <f t="shared" si="326"/>
        <v/>
      </c>
      <c r="O2346" s="9" t="str">
        <f t="shared" si="327"/>
        <v/>
      </c>
      <c r="P2346" s="9" t="str">
        <f t="shared" si="328"/>
        <v/>
      </c>
      <c r="R2346" s="9">
        <v>2338</v>
      </c>
      <c r="T2346" s="9" t="str">
        <f t="shared" si="329"/>
        <v/>
      </c>
      <c r="V2346" s="9" t="str">
        <f t="shared" si="330"/>
        <v/>
      </c>
      <c r="X2346" s="9" t="str">
        <f>IF(COUNTIF('Required Materials'!$BE$4:$CH$43, $B2346)&gt;0, $B2346, "")</f>
        <v/>
      </c>
      <c r="Y2346" s="9" t="str">
        <f t="shared" si="331"/>
        <v/>
      </c>
      <c r="Z2346" s="9" t="str">
        <f t="shared" si="332"/>
        <v/>
      </c>
    </row>
    <row r="2347" spans="1:26" x14ac:dyDescent="0.25">
      <c r="A2347" s="24"/>
      <c r="B2347" s="135"/>
      <c r="C2347" s="136"/>
      <c r="D2347" s="137"/>
      <c r="E2347" s="138"/>
      <c r="F2347" s="139"/>
      <c r="G2347" s="140"/>
      <c r="H2347" s="141"/>
      <c r="I2347" s="118"/>
      <c r="J2347" s="150" t="str">
        <f t="shared" si="324"/>
        <v/>
      </c>
      <c r="K2347" s="24"/>
      <c r="M2347" s="11" t="b">
        <f t="shared" si="325"/>
        <v>0</v>
      </c>
      <c r="N2347" s="9" t="str">
        <f t="shared" si="326"/>
        <v/>
      </c>
      <c r="O2347" s="9" t="str">
        <f t="shared" si="327"/>
        <v/>
      </c>
      <c r="P2347" s="9" t="str">
        <f t="shared" si="328"/>
        <v/>
      </c>
      <c r="R2347" s="9">
        <v>2339</v>
      </c>
      <c r="T2347" s="9" t="str">
        <f t="shared" si="329"/>
        <v/>
      </c>
      <c r="V2347" s="9" t="str">
        <f t="shared" si="330"/>
        <v/>
      </c>
      <c r="X2347" s="9" t="str">
        <f>IF(COUNTIF('Required Materials'!$BE$4:$CH$43, $B2347)&gt;0, $B2347, "")</f>
        <v/>
      </c>
      <c r="Y2347" s="9" t="str">
        <f t="shared" si="331"/>
        <v/>
      </c>
      <c r="Z2347" s="9" t="str">
        <f t="shared" si="332"/>
        <v/>
      </c>
    </row>
    <row r="2348" spans="1:26" x14ac:dyDescent="0.25">
      <c r="A2348" s="24"/>
      <c r="B2348" s="135"/>
      <c r="C2348" s="136"/>
      <c r="D2348" s="137"/>
      <c r="E2348" s="138"/>
      <c r="F2348" s="139"/>
      <c r="G2348" s="140"/>
      <c r="H2348" s="141"/>
      <c r="I2348" s="118"/>
      <c r="J2348" s="150" t="str">
        <f t="shared" si="324"/>
        <v/>
      </c>
      <c r="K2348" s="24"/>
      <c r="M2348" s="11" t="b">
        <f t="shared" si="325"/>
        <v>0</v>
      </c>
      <c r="N2348" s="9" t="str">
        <f t="shared" si="326"/>
        <v/>
      </c>
      <c r="O2348" s="9" t="str">
        <f t="shared" si="327"/>
        <v/>
      </c>
      <c r="P2348" s="9" t="str">
        <f t="shared" si="328"/>
        <v/>
      </c>
      <c r="R2348" s="9">
        <v>2340</v>
      </c>
      <c r="T2348" s="9" t="str">
        <f t="shared" si="329"/>
        <v/>
      </c>
      <c r="V2348" s="9" t="str">
        <f t="shared" si="330"/>
        <v/>
      </c>
      <c r="X2348" s="9" t="str">
        <f>IF(COUNTIF('Required Materials'!$BE$4:$CH$43, $B2348)&gt;0, $B2348, "")</f>
        <v/>
      </c>
      <c r="Y2348" s="9" t="str">
        <f t="shared" si="331"/>
        <v/>
      </c>
      <c r="Z2348" s="9" t="str">
        <f t="shared" si="332"/>
        <v/>
      </c>
    </row>
    <row r="2349" spans="1:26" x14ac:dyDescent="0.25">
      <c r="A2349" s="24"/>
      <c r="B2349" s="135"/>
      <c r="C2349" s="136"/>
      <c r="D2349" s="137"/>
      <c r="E2349" s="138"/>
      <c r="F2349" s="139"/>
      <c r="G2349" s="140"/>
      <c r="H2349" s="141"/>
      <c r="I2349" s="118"/>
      <c r="J2349" s="150" t="str">
        <f t="shared" si="324"/>
        <v/>
      </c>
      <c r="K2349" s="24"/>
      <c r="M2349" s="11" t="b">
        <f t="shared" si="325"/>
        <v>0</v>
      </c>
      <c r="N2349" s="9" t="str">
        <f t="shared" si="326"/>
        <v/>
      </c>
      <c r="O2349" s="9" t="str">
        <f t="shared" si="327"/>
        <v/>
      </c>
      <c r="P2349" s="9" t="str">
        <f t="shared" si="328"/>
        <v/>
      </c>
      <c r="R2349" s="9">
        <v>2341</v>
      </c>
      <c r="T2349" s="9" t="str">
        <f t="shared" si="329"/>
        <v/>
      </c>
      <c r="V2349" s="9" t="str">
        <f t="shared" si="330"/>
        <v/>
      </c>
      <c r="X2349" s="9" t="str">
        <f>IF(COUNTIF('Required Materials'!$BE$4:$CH$43, $B2349)&gt;0, $B2349, "")</f>
        <v/>
      </c>
      <c r="Y2349" s="9" t="str">
        <f t="shared" si="331"/>
        <v/>
      </c>
      <c r="Z2349" s="9" t="str">
        <f t="shared" si="332"/>
        <v/>
      </c>
    </row>
    <row r="2350" spans="1:26" x14ac:dyDescent="0.25">
      <c r="A2350" s="24"/>
      <c r="B2350" s="135"/>
      <c r="C2350" s="136"/>
      <c r="D2350" s="137"/>
      <c r="E2350" s="138"/>
      <c r="F2350" s="139"/>
      <c r="G2350" s="140"/>
      <c r="H2350" s="141"/>
      <c r="I2350" s="118"/>
      <c r="J2350" s="150" t="str">
        <f t="shared" si="324"/>
        <v/>
      </c>
      <c r="K2350" s="24"/>
      <c r="M2350" s="11" t="b">
        <f t="shared" si="325"/>
        <v>0</v>
      </c>
      <c r="N2350" s="9" t="str">
        <f t="shared" si="326"/>
        <v/>
      </c>
      <c r="O2350" s="9" t="str">
        <f t="shared" si="327"/>
        <v/>
      </c>
      <c r="P2350" s="9" t="str">
        <f t="shared" si="328"/>
        <v/>
      </c>
      <c r="R2350" s="9">
        <v>2342</v>
      </c>
      <c r="T2350" s="9" t="str">
        <f t="shared" si="329"/>
        <v/>
      </c>
      <c r="V2350" s="9" t="str">
        <f t="shared" si="330"/>
        <v/>
      </c>
      <c r="X2350" s="9" t="str">
        <f>IF(COUNTIF('Required Materials'!$BE$4:$CH$43, $B2350)&gt;0, $B2350, "")</f>
        <v/>
      </c>
      <c r="Y2350" s="9" t="str">
        <f t="shared" si="331"/>
        <v/>
      </c>
      <c r="Z2350" s="9" t="str">
        <f t="shared" si="332"/>
        <v/>
      </c>
    </row>
    <row r="2351" spans="1:26" x14ac:dyDescent="0.25">
      <c r="A2351" s="24"/>
      <c r="B2351" s="135"/>
      <c r="C2351" s="136"/>
      <c r="D2351" s="137"/>
      <c r="E2351" s="138"/>
      <c r="F2351" s="139"/>
      <c r="G2351" s="140"/>
      <c r="H2351" s="141"/>
      <c r="I2351" s="118"/>
      <c r="J2351" s="150" t="str">
        <f t="shared" si="324"/>
        <v/>
      </c>
      <c r="K2351" s="24"/>
      <c r="M2351" s="11" t="b">
        <f t="shared" si="325"/>
        <v>0</v>
      </c>
      <c r="N2351" s="9" t="str">
        <f t="shared" si="326"/>
        <v/>
      </c>
      <c r="O2351" s="9" t="str">
        <f t="shared" si="327"/>
        <v/>
      </c>
      <c r="P2351" s="9" t="str">
        <f t="shared" si="328"/>
        <v/>
      </c>
      <c r="R2351" s="9">
        <v>2343</v>
      </c>
      <c r="T2351" s="9" t="str">
        <f t="shared" si="329"/>
        <v/>
      </c>
      <c r="V2351" s="9" t="str">
        <f t="shared" si="330"/>
        <v/>
      </c>
      <c r="X2351" s="9" t="str">
        <f>IF(COUNTIF('Required Materials'!$BE$4:$CH$43, $B2351)&gt;0, $B2351, "")</f>
        <v/>
      </c>
      <c r="Y2351" s="9" t="str">
        <f t="shared" si="331"/>
        <v/>
      </c>
      <c r="Z2351" s="9" t="str">
        <f t="shared" si="332"/>
        <v/>
      </c>
    </row>
    <row r="2352" spans="1:26" x14ac:dyDescent="0.25">
      <c r="A2352" s="24"/>
      <c r="B2352" s="135"/>
      <c r="C2352" s="136"/>
      <c r="D2352" s="137"/>
      <c r="E2352" s="138"/>
      <c r="F2352" s="139"/>
      <c r="G2352" s="140"/>
      <c r="H2352" s="141"/>
      <c r="I2352" s="118"/>
      <c r="J2352" s="150" t="str">
        <f t="shared" si="324"/>
        <v/>
      </c>
      <c r="K2352" s="24"/>
      <c r="M2352" s="11" t="b">
        <f t="shared" si="325"/>
        <v>0</v>
      </c>
      <c r="N2352" s="9" t="str">
        <f t="shared" si="326"/>
        <v/>
      </c>
      <c r="O2352" s="9" t="str">
        <f t="shared" si="327"/>
        <v/>
      </c>
      <c r="P2352" s="9" t="str">
        <f t="shared" si="328"/>
        <v/>
      </c>
      <c r="R2352" s="9">
        <v>2344</v>
      </c>
      <c r="T2352" s="9" t="str">
        <f t="shared" si="329"/>
        <v/>
      </c>
      <c r="V2352" s="9" t="str">
        <f t="shared" si="330"/>
        <v/>
      </c>
      <c r="X2352" s="9" t="str">
        <f>IF(COUNTIF('Required Materials'!$BE$4:$CH$43, $B2352)&gt;0, $B2352, "")</f>
        <v/>
      </c>
      <c r="Y2352" s="9" t="str">
        <f t="shared" si="331"/>
        <v/>
      </c>
      <c r="Z2352" s="9" t="str">
        <f t="shared" si="332"/>
        <v/>
      </c>
    </row>
    <row r="2353" spans="1:26" x14ac:dyDescent="0.25">
      <c r="A2353" s="24"/>
      <c r="B2353" s="135"/>
      <c r="C2353" s="136"/>
      <c r="D2353" s="137"/>
      <c r="E2353" s="138"/>
      <c r="F2353" s="139"/>
      <c r="G2353" s="140"/>
      <c r="H2353" s="141"/>
      <c r="I2353" s="118"/>
      <c r="J2353" s="150" t="str">
        <f t="shared" si="324"/>
        <v/>
      </c>
      <c r="K2353" s="24"/>
      <c r="M2353" s="11" t="b">
        <f t="shared" si="325"/>
        <v>0</v>
      </c>
      <c r="N2353" s="9" t="str">
        <f t="shared" si="326"/>
        <v/>
      </c>
      <c r="O2353" s="9" t="str">
        <f t="shared" si="327"/>
        <v/>
      </c>
      <c r="P2353" s="9" t="str">
        <f t="shared" si="328"/>
        <v/>
      </c>
      <c r="R2353" s="9">
        <v>2345</v>
      </c>
      <c r="T2353" s="9" t="str">
        <f t="shared" si="329"/>
        <v/>
      </c>
      <c r="V2353" s="9" t="str">
        <f t="shared" si="330"/>
        <v/>
      </c>
      <c r="X2353" s="9" t="str">
        <f>IF(COUNTIF('Required Materials'!$BE$4:$CH$43, $B2353)&gt;0, $B2353, "")</f>
        <v/>
      </c>
      <c r="Y2353" s="9" t="str">
        <f t="shared" si="331"/>
        <v/>
      </c>
      <c r="Z2353" s="9" t="str">
        <f t="shared" si="332"/>
        <v/>
      </c>
    </row>
    <row r="2354" spans="1:26" x14ac:dyDescent="0.25">
      <c r="A2354" s="24"/>
      <c r="B2354" s="135"/>
      <c r="C2354" s="136"/>
      <c r="D2354" s="137"/>
      <c r="E2354" s="138"/>
      <c r="F2354" s="139"/>
      <c r="G2354" s="140"/>
      <c r="H2354" s="141"/>
      <c r="I2354" s="118"/>
      <c r="J2354" s="150" t="str">
        <f t="shared" si="324"/>
        <v/>
      </c>
      <c r="K2354" s="24"/>
      <c r="M2354" s="11" t="b">
        <f t="shared" si="325"/>
        <v>0</v>
      </c>
      <c r="N2354" s="9" t="str">
        <f t="shared" si="326"/>
        <v/>
      </c>
      <c r="O2354" s="9" t="str">
        <f t="shared" si="327"/>
        <v/>
      </c>
      <c r="P2354" s="9" t="str">
        <f t="shared" si="328"/>
        <v/>
      </c>
      <c r="R2354" s="9">
        <v>2346</v>
      </c>
      <c r="T2354" s="9" t="str">
        <f t="shared" si="329"/>
        <v/>
      </c>
      <c r="V2354" s="9" t="str">
        <f t="shared" si="330"/>
        <v/>
      </c>
      <c r="X2354" s="9" t="str">
        <f>IF(COUNTIF('Required Materials'!$BE$4:$CH$43, $B2354)&gt;0, $B2354, "")</f>
        <v/>
      </c>
      <c r="Y2354" s="9" t="str">
        <f t="shared" si="331"/>
        <v/>
      </c>
      <c r="Z2354" s="9" t="str">
        <f t="shared" si="332"/>
        <v/>
      </c>
    </row>
    <row r="2355" spans="1:26" x14ac:dyDescent="0.25">
      <c r="A2355" s="24"/>
      <c r="B2355" s="135"/>
      <c r="C2355" s="136"/>
      <c r="D2355" s="137"/>
      <c r="E2355" s="138"/>
      <c r="F2355" s="139"/>
      <c r="G2355" s="140"/>
      <c r="H2355" s="141"/>
      <c r="I2355" s="118"/>
      <c r="J2355" s="150" t="str">
        <f t="shared" si="324"/>
        <v/>
      </c>
      <c r="K2355" s="24"/>
      <c r="M2355" s="11" t="b">
        <f t="shared" si="325"/>
        <v>0</v>
      </c>
      <c r="N2355" s="9" t="str">
        <f t="shared" si="326"/>
        <v/>
      </c>
      <c r="O2355" s="9" t="str">
        <f t="shared" si="327"/>
        <v/>
      </c>
      <c r="P2355" s="9" t="str">
        <f t="shared" si="328"/>
        <v/>
      </c>
      <c r="R2355" s="9">
        <v>2347</v>
      </c>
      <c r="T2355" s="9" t="str">
        <f t="shared" si="329"/>
        <v/>
      </c>
      <c r="V2355" s="9" t="str">
        <f t="shared" si="330"/>
        <v/>
      </c>
      <c r="X2355" s="9" t="str">
        <f>IF(COUNTIF('Required Materials'!$BE$4:$CH$43, $B2355)&gt;0, $B2355, "")</f>
        <v/>
      </c>
      <c r="Y2355" s="9" t="str">
        <f t="shared" si="331"/>
        <v/>
      </c>
      <c r="Z2355" s="9" t="str">
        <f t="shared" si="332"/>
        <v/>
      </c>
    </row>
    <row r="2356" spans="1:26" x14ac:dyDescent="0.25">
      <c r="A2356" s="24"/>
      <c r="B2356" s="135"/>
      <c r="C2356" s="136"/>
      <c r="D2356" s="137"/>
      <c r="E2356" s="138"/>
      <c r="F2356" s="139"/>
      <c r="G2356" s="140"/>
      <c r="H2356" s="141"/>
      <c r="I2356" s="118"/>
      <c r="J2356" s="150" t="str">
        <f t="shared" si="324"/>
        <v/>
      </c>
      <c r="K2356" s="24"/>
      <c r="M2356" s="11" t="b">
        <f t="shared" si="325"/>
        <v>0</v>
      </c>
      <c r="N2356" s="9" t="str">
        <f t="shared" si="326"/>
        <v/>
      </c>
      <c r="O2356" s="9" t="str">
        <f t="shared" si="327"/>
        <v/>
      </c>
      <c r="P2356" s="9" t="str">
        <f t="shared" si="328"/>
        <v/>
      </c>
      <c r="R2356" s="9">
        <v>2348</v>
      </c>
      <c r="T2356" s="9" t="str">
        <f t="shared" si="329"/>
        <v/>
      </c>
      <c r="V2356" s="9" t="str">
        <f t="shared" si="330"/>
        <v/>
      </c>
      <c r="X2356" s="9" t="str">
        <f>IF(COUNTIF('Required Materials'!$BE$4:$CH$43, $B2356)&gt;0, $B2356, "")</f>
        <v/>
      </c>
      <c r="Y2356" s="9" t="str">
        <f t="shared" si="331"/>
        <v/>
      </c>
      <c r="Z2356" s="9" t="str">
        <f t="shared" si="332"/>
        <v/>
      </c>
    </row>
    <row r="2357" spans="1:26" x14ac:dyDescent="0.25">
      <c r="A2357" s="24"/>
      <c r="B2357" s="135"/>
      <c r="C2357" s="136"/>
      <c r="D2357" s="137"/>
      <c r="E2357" s="138"/>
      <c r="F2357" s="139"/>
      <c r="G2357" s="140"/>
      <c r="H2357" s="141"/>
      <c r="I2357" s="118"/>
      <c r="J2357" s="150" t="str">
        <f t="shared" si="324"/>
        <v/>
      </c>
      <c r="K2357" s="24"/>
      <c r="M2357" s="11" t="b">
        <f t="shared" si="325"/>
        <v>0</v>
      </c>
      <c r="N2357" s="9" t="str">
        <f t="shared" si="326"/>
        <v/>
      </c>
      <c r="O2357" s="9" t="str">
        <f t="shared" si="327"/>
        <v/>
      </c>
      <c r="P2357" s="9" t="str">
        <f t="shared" si="328"/>
        <v/>
      </c>
      <c r="R2357" s="9">
        <v>2349</v>
      </c>
      <c r="T2357" s="9" t="str">
        <f t="shared" si="329"/>
        <v/>
      </c>
      <c r="V2357" s="9" t="str">
        <f t="shared" si="330"/>
        <v/>
      </c>
      <c r="X2357" s="9" t="str">
        <f>IF(COUNTIF('Required Materials'!$BE$4:$CH$43, $B2357)&gt;0, $B2357, "")</f>
        <v/>
      </c>
      <c r="Y2357" s="9" t="str">
        <f t="shared" si="331"/>
        <v/>
      </c>
      <c r="Z2357" s="9" t="str">
        <f t="shared" si="332"/>
        <v/>
      </c>
    </row>
    <row r="2358" spans="1:26" x14ac:dyDescent="0.25">
      <c r="A2358" s="24"/>
      <c r="B2358" s="135"/>
      <c r="C2358" s="136"/>
      <c r="D2358" s="137"/>
      <c r="E2358" s="138"/>
      <c r="F2358" s="139"/>
      <c r="G2358" s="140"/>
      <c r="H2358" s="141"/>
      <c r="I2358" s="118"/>
      <c r="J2358" s="150" t="str">
        <f t="shared" si="324"/>
        <v/>
      </c>
      <c r="K2358" s="24"/>
      <c r="M2358" s="11" t="b">
        <f t="shared" si="325"/>
        <v>0</v>
      </c>
      <c r="N2358" s="9" t="str">
        <f t="shared" si="326"/>
        <v/>
      </c>
      <c r="O2358" s="9" t="str">
        <f t="shared" si="327"/>
        <v/>
      </c>
      <c r="P2358" s="9" t="str">
        <f t="shared" si="328"/>
        <v/>
      </c>
      <c r="R2358" s="9">
        <v>2350</v>
      </c>
      <c r="T2358" s="9" t="str">
        <f t="shared" si="329"/>
        <v/>
      </c>
      <c r="V2358" s="9" t="str">
        <f t="shared" si="330"/>
        <v/>
      </c>
      <c r="X2358" s="9" t="str">
        <f>IF(COUNTIF('Required Materials'!$BE$4:$CH$43, $B2358)&gt;0, $B2358, "")</f>
        <v/>
      </c>
      <c r="Y2358" s="9" t="str">
        <f t="shared" si="331"/>
        <v/>
      </c>
      <c r="Z2358" s="9" t="str">
        <f t="shared" si="332"/>
        <v/>
      </c>
    </row>
    <row r="2359" spans="1:26" x14ac:dyDescent="0.25">
      <c r="A2359" s="24"/>
      <c r="B2359" s="135"/>
      <c r="C2359" s="136"/>
      <c r="D2359" s="137"/>
      <c r="E2359" s="138"/>
      <c r="F2359" s="139"/>
      <c r="G2359" s="140"/>
      <c r="H2359" s="141"/>
      <c r="I2359" s="118"/>
      <c r="J2359" s="150" t="str">
        <f t="shared" si="324"/>
        <v/>
      </c>
      <c r="K2359" s="24"/>
      <c r="M2359" s="11" t="b">
        <f t="shared" si="325"/>
        <v>0</v>
      </c>
      <c r="N2359" s="9" t="str">
        <f t="shared" si="326"/>
        <v/>
      </c>
      <c r="O2359" s="9" t="str">
        <f t="shared" si="327"/>
        <v/>
      </c>
      <c r="P2359" s="9" t="str">
        <f t="shared" si="328"/>
        <v/>
      </c>
      <c r="R2359" s="9">
        <v>2351</v>
      </c>
      <c r="T2359" s="9" t="str">
        <f t="shared" si="329"/>
        <v/>
      </c>
      <c r="V2359" s="9" t="str">
        <f t="shared" si="330"/>
        <v/>
      </c>
      <c r="X2359" s="9" t="str">
        <f>IF(COUNTIF('Required Materials'!$BE$4:$CH$43, $B2359)&gt;0, $B2359, "")</f>
        <v/>
      </c>
      <c r="Y2359" s="9" t="str">
        <f t="shared" si="331"/>
        <v/>
      </c>
      <c r="Z2359" s="9" t="str">
        <f t="shared" si="332"/>
        <v/>
      </c>
    </row>
    <row r="2360" spans="1:26" x14ac:dyDescent="0.25">
      <c r="A2360" s="24"/>
      <c r="B2360" s="135"/>
      <c r="C2360" s="136"/>
      <c r="D2360" s="137"/>
      <c r="E2360" s="138"/>
      <c r="F2360" s="139"/>
      <c r="G2360" s="140"/>
      <c r="H2360" s="141"/>
      <c r="I2360" s="118"/>
      <c r="J2360" s="150" t="str">
        <f t="shared" si="324"/>
        <v/>
      </c>
      <c r="K2360" s="24"/>
      <c r="M2360" s="11" t="b">
        <f t="shared" si="325"/>
        <v>0</v>
      </c>
      <c r="N2360" s="9" t="str">
        <f t="shared" si="326"/>
        <v/>
      </c>
      <c r="O2360" s="9" t="str">
        <f t="shared" si="327"/>
        <v/>
      </c>
      <c r="P2360" s="9" t="str">
        <f t="shared" si="328"/>
        <v/>
      </c>
      <c r="R2360" s="9">
        <v>2352</v>
      </c>
      <c r="T2360" s="9" t="str">
        <f t="shared" si="329"/>
        <v/>
      </c>
      <c r="V2360" s="9" t="str">
        <f t="shared" si="330"/>
        <v/>
      </c>
      <c r="X2360" s="9" t="str">
        <f>IF(COUNTIF('Required Materials'!$BE$4:$CH$43, $B2360)&gt;0, $B2360, "")</f>
        <v/>
      </c>
      <c r="Y2360" s="9" t="str">
        <f t="shared" si="331"/>
        <v/>
      </c>
      <c r="Z2360" s="9" t="str">
        <f t="shared" si="332"/>
        <v/>
      </c>
    </row>
    <row r="2361" spans="1:26" x14ac:dyDescent="0.25">
      <c r="A2361" s="24"/>
      <c r="B2361" s="135"/>
      <c r="C2361" s="136"/>
      <c r="D2361" s="137"/>
      <c r="E2361" s="138"/>
      <c r="F2361" s="139"/>
      <c r="G2361" s="140"/>
      <c r="H2361" s="141"/>
      <c r="I2361" s="118"/>
      <c r="J2361" s="150" t="str">
        <f t="shared" si="324"/>
        <v/>
      </c>
      <c r="K2361" s="24"/>
      <c r="M2361" s="11" t="b">
        <f t="shared" si="325"/>
        <v>0</v>
      </c>
      <c r="N2361" s="9" t="str">
        <f t="shared" si="326"/>
        <v/>
      </c>
      <c r="O2361" s="9" t="str">
        <f t="shared" si="327"/>
        <v/>
      </c>
      <c r="P2361" s="9" t="str">
        <f t="shared" si="328"/>
        <v/>
      </c>
      <c r="R2361" s="9">
        <v>2353</v>
      </c>
      <c r="T2361" s="9" t="str">
        <f t="shared" si="329"/>
        <v/>
      </c>
      <c r="V2361" s="9" t="str">
        <f t="shared" si="330"/>
        <v/>
      </c>
      <c r="X2361" s="9" t="str">
        <f>IF(COUNTIF('Required Materials'!$BE$4:$CH$43, $B2361)&gt;0, $B2361, "")</f>
        <v/>
      </c>
      <c r="Y2361" s="9" t="str">
        <f t="shared" si="331"/>
        <v/>
      </c>
      <c r="Z2361" s="9" t="str">
        <f t="shared" si="332"/>
        <v/>
      </c>
    </row>
    <row r="2362" spans="1:26" x14ac:dyDescent="0.25">
      <c r="A2362" s="24"/>
      <c r="B2362" s="135"/>
      <c r="C2362" s="136"/>
      <c r="D2362" s="137"/>
      <c r="E2362" s="138"/>
      <c r="F2362" s="139"/>
      <c r="G2362" s="140"/>
      <c r="H2362" s="141"/>
      <c r="I2362" s="118"/>
      <c r="J2362" s="150" t="str">
        <f t="shared" si="324"/>
        <v/>
      </c>
      <c r="K2362" s="24"/>
      <c r="M2362" s="11" t="b">
        <f t="shared" si="325"/>
        <v>0</v>
      </c>
      <c r="N2362" s="9" t="str">
        <f t="shared" si="326"/>
        <v/>
      </c>
      <c r="O2362" s="9" t="str">
        <f t="shared" si="327"/>
        <v/>
      </c>
      <c r="P2362" s="9" t="str">
        <f t="shared" si="328"/>
        <v/>
      </c>
      <c r="R2362" s="9">
        <v>2354</v>
      </c>
      <c r="T2362" s="9" t="str">
        <f t="shared" si="329"/>
        <v/>
      </c>
      <c r="V2362" s="9" t="str">
        <f t="shared" si="330"/>
        <v/>
      </c>
      <c r="X2362" s="9" t="str">
        <f>IF(COUNTIF('Required Materials'!$BE$4:$CH$43, $B2362)&gt;0, $B2362, "")</f>
        <v/>
      </c>
      <c r="Y2362" s="9" t="str">
        <f t="shared" si="331"/>
        <v/>
      </c>
      <c r="Z2362" s="9" t="str">
        <f t="shared" si="332"/>
        <v/>
      </c>
    </row>
    <row r="2363" spans="1:26" x14ac:dyDescent="0.25">
      <c r="A2363" s="24"/>
      <c r="B2363" s="135"/>
      <c r="C2363" s="136"/>
      <c r="D2363" s="137"/>
      <c r="E2363" s="138"/>
      <c r="F2363" s="139"/>
      <c r="G2363" s="140"/>
      <c r="H2363" s="141"/>
      <c r="I2363" s="118"/>
      <c r="J2363" s="150" t="str">
        <f t="shared" si="324"/>
        <v/>
      </c>
      <c r="K2363" s="24"/>
      <c r="M2363" s="11" t="b">
        <f t="shared" si="325"/>
        <v>0</v>
      </c>
      <c r="N2363" s="9" t="str">
        <f t="shared" si="326"/>
        <v/>
      </c>
      <c r="O2363" s="9" t="str">
        <f t="shared" si="327"/>
        <v/>
      </c>
      <c r="P2363" s="9" t="str">
        <f t="shared" si="328"/>
        <v/>
      </c>
      <c r="R2363" s="9">
        <v>2355</v>
      </c>
      <c r="T2363" s="9" t="str">
        <f t="shared" si="329"/>
        <v/>
      </c>
      <c r="V2363" s="9" t="str">
        <f t="shared" si="330"/>
        <v/>
      </c>
      <c r="X2363" s="9" t="str">
        <f>IF(COUNTIF('Required Materials'!$BE$4:$CH$43, $B2363)&gt;0, $B2363, "")</f>
        <v/>
      </c>
      <c r="Y2363" s="9" t="str">
        <f t="shared" si="331"/>
        <v/>
      </c>
      <c r="Z2363" s="9" t="str">
        <f t="shared" si="332"/>
        <v/>
      </c>
    </row>
    <row r="2364" spans="1:26" x14ac:dyDescent="0.25">
      <c r="A2364" s="24"/>
      <c r="B2364" s="135"/>
      <c r="C2364" s="136"/>
      <c r="D2364" s="137"/>
      <c r="E2364" s="138"/>
      <c r="F2364" s="139"/>
      <c r="G2364" s="140"/>
      <c r="H2364" s="141"/>
      <c r="I2364" s="118"/>
      <c r="J2364" s="150" t="str">
        <f t="shared" si="324"/>
        <v/>
      </c>
      <c r="K2364" s="24"/>
      <c r="M2364" s="11" t="b">
        <f t="shared" si="325"/>
        <v>0</v>
      </c>
      <c r="N2364" s="9" t="str">
        <f t="shared" si="326"/>
        <v/>
      </c>
      <c r="O2364" s="9" t="str">
        <f t="shared" si="327"/>
        <v/>
      </c>
      <c r="P2364" s="9" t="str">
        <f t="shared" si="328"/>
        <v/>
      </c>
      <c r="R2364" s="9">
        <v>2356</v>
      </c>
      <c r="T2364" s="9" t="str">
        <f t="shared" si="329"/>
        <v/>
      </c>
      <c r="V2364" s="9" t="str">
        <f t="shared" si="330"/>
        <v/>
      </c>
      <c r="X2364" s="9" t="str">
        <f>IF(COUNTIF('Required Materials'!$BE$4:$CH$43, $B2364)&gt;0, $B2364, "")</f>
        <v/>
      </c>
      <c r="Y2364" s="9" t="str">
        <f t="shared" si="331"/>
        <v/>
      </c>
      <c r="Z2364" s="9" t="str">
        <f t="shared" si="332"/>
        <v/>
      </c>
    </row>
    <row r="2365" spans="1:26" x14ac:dyDescent="0.25">
      <c r="A2365" s="24"/>
      <c r="B2365" s="135"/>
      <c r="C2365" s="136"/>
      <c r="D2365" s="137"/>
      <c r="E2365" s="138"/>
      <c r="F2365" s="139"/>
      <c r="G2365" s="140"/>
      <c r="H2365" s="141"/>
      <c r="I2365" s="118"/>
      <c r="J2365" s="150" t="str">
        <f t="shared" si="324"/>
        <v/>
      </c>
      <c r="K2365" s="24"/>
      <c r="M2365" s="11" t="b">
        <f t="shared" si="325"/>
        <v>0</v>
      </c>
      <c r="N2365" s="9" t="str">
        <f t="shared" si="326"/>
        <v/>
      </c>
      <c r="O2365" s="9" t="str">
        <f t="shared" si="327"/>
        <v/>
      </c>
      <c r="P2365" s="9" t="str">
        <f t="shared" si="328"/>
        <v/>
      </c>
      <c r="R2365" s="9">
        <v>2357</v>
      </c>
      <c r="T2365" s="9" t="str">
        <f t="shared" si="329"/>
        <v/>
      </c>
      <c r="V2365" s="9" t="str">
        <f t="shared" si="330"/>
        <v/>
      </c>
      <c r="X2365" s="9" t="str">
        <f>IF(COUNTIF('Required Materials'!$BE$4:$CH$43, $B2365)&gt;0, $B2365, "")</f>
        <v/>
      </c>
      <c r="Y2365" s="9" t="str">
        <f t="shared" si="331"/>
        <v/>
      </c>
      <c r="Z2365" s="9" t="str">
        <f t="shared" si="332"/>
        <v/>
      </c>
    </row>
    <row r="2366" spans="1:26" x14ac:dyDescent="0.25">
      <c r="A2366" s="24"/>
      <c r="B2366" s="135"/>
      <c r="C2366" s="136"/>
      <c r="D2366" s="137"/>
      <c r="E2366" s="138"/>
      <c r="F2366" s="139"/>
      <c r="G2366" s="140"/>
      <c r="H2366" s="141"/>
      <c r="I2366" s="118"/>
      <c r="J2366" s="150" t="str">
        <f t="shared" si="324"/>
        <v/>
      </c>
      <c r="K2366" s="24"/>
      <c r="M2366" s="11" t="b">
        <f t="shared" si="325"/>
        <v>0</v>
      </c>
      <c r="N2366" s="9" t="str">
        <f t="shared" si="326"/>
        <v/>
      </c>
      <c r="O2366" s="9" t="str">
        <f t="shared" si="327"/>
        <v/>
      </c>
      <c r="P2366" s="9" t="str">
        <f t="shared" si="328"/>
        <v/>
      </c>
      <c r="R2366" s="9">
        <v>2358</v>
      </c>
      <c r="T2366" s="9" t="str">
        <f t="shared" si="329"/>
        <v/>
      </c>
      <c r="V2366" s="9" t="str">
        <f t="shared" si="330"/>
        <v/>
      </c>
      <c r="X2366" s="9" t="str">
        <f>IF(COUNTIF('Required Materials'!$BE$4:$CH$43, $B2366)&gt;0, $B2366, "")</f>
        <v/>
      </c>
      <c r="Y2366" s="9" t="str">
        <f t="shared" si="331"/>
        <v/>
      </c>
      <c r="Z2366" s="9" t="str">
        <f t="shared" si="332"/>
        <v/>
      </c>
    </row>
    <row r="2367" spans="1:26" x14ac:dyDescent="0.25">
      <c r="A2367" s="24"/>
      <c r="B2367" s="135"/>
      <c r="C2367" s="136"/>
      <c r="D2367" s="137"/>
      <c r="E2367" s="138"/>
      <c r="F2367" s="139"/>
      <c r="G2367" s="140"/>
      <c r="H2367" s="141"/>
      <c r="I2367" s="118"/>
      <c r="J2367" s="150" t="str">
        <f t="shared" si="324"/>
        <v/>
      </c>
      <c r="K2367" s="24"/>
      <c r="M2367" s="11" t="b">
        <f t="shared" si="325"/>
        <v>0</v>
      </c>
      <c r="N2367" s="9" t="str">
        <f t="shared" si="326"/>
        <v/>
      </c>
      <c r="O2367" s="9" t="str">
        <f t="shared" si="327"/>
        <v/>
      </c>
      <c r="P2367" s="9" t="str">
        <f t="shared" si="328"/>
        <v/>
      </c>
      <c r="R2367" s="9">
        <v>2359</v>
      </c>
      <c r="T2367" s="9" t="str">
        <f t="shared" si="329"/>
        <v/>
      </c>
      <c r="V2367" s="9" t="str">
        <f t="shared" si="330"/>
        <v/>
      </c>
      <c r="X2367" s="9" t="str">
        <f>IF(COUNTIF('Required Materials'!$BE$4:$CH$43, $B2367)&gt;0, $B2367, "")</f>
        <v/>
      </c>
      <c r="Y2367" s="9" t="str">
        <f t="shared" si="331"/>
        <v/>
      </c>
      <c r="Z2367" s="9" t="str">
        <f t="shared" si="332"/>
        <v/>
      </c>
    </row>
    <row r="2368" spans="1:26" x14ac:dyDescent="0.25">
      <c r="A2368" s="24"/>
      <c r="B2368" s="135"/>
      <c r="C2368" s="136"/>
      <c r="D2368" s="137"/>
      <c r="E2368" s="138"/>
      <c r="F2368" s="139"/>
      <c r="G2368" s="140"/>
      <c r="H2368" s="141"/>
      <c r="I2368" s="118"/>
      <c r="J2368" s="150" t="str">
        <f t="shared" si="324"/>
        <v/>
      </c>
      <c r="K2368" s="24"/>
      <c r="M2368" s="11" t="b">
        <f t="shared" si="325"/>
        <v>0</v>
      </c>
      <c r="N2368" s="9" t="str">
        <f t="shared" si="326"/>
        <v/>
      </c>
      <c r="O2368" s="9" t="str">
        <f t="shared" si="327"/>
        <v/>
      </c>
      <c r="P2368" s="9" t="str">
        <f t="shared" si="328"/>
        <v/>
      </c>
      <c r="R2368" s="9">
        <v>2360</v>
      </c>
      <c r="T2368" s="9" t="str">
        <f t="shared" si="329"/>
        <v/>
      </c>
      <c r="V2368" s="9" t="str">
        <f t="shared" si="330"/>
        <v/>
      </c>
      <c r="X2368" s="9" t="str">
        <f>IF(COUNTIF('Required Materials'!$BE$4:$CH$43, $B2368)&gt;0, $B2368, "")</f>
        <v/>
      </c>
      <c r="Y2368" s="9" t="str">
        <f t="shared" si="331"/>
        <v/>
      </c>
      <c r="Z2368" s="9" t="str">
        <f t="shared" si="332"/>
        <v/>
      </c>
    </row>
    <row r="2369" spans="1:26" x14ac:dyDescent="0.25">
      <c r="A2369" s="24"/>
      <c r="B2369" s="135"/>
      <c r="C2369" s="136"/>
      <c r="D2369" s="137"/>
      <c r="E2369" s="138"/>
      <c r="F2369" s="139"/>
      <c r="G2369" s="140"/>
      <c r="H2369" s="141"/>
      <c r="I2369" s="118"/>
      <c r="J2369" s="150" t="str">
        <f t="shared" si="324"/>
        <v/>
      </c>
      <c r="K2369" s="24"/>
      <c r="M2369" s="11" t="b">
        <f t="shared" si="325"/>
        <v>0</v>
      </c>
      <c r="N2369" s="9" t="str">
        <f t="shared" si="326"/>
        <v/>
      </c>
      <c r="O2369" s="9" t="str">
        <f t="shared" si="327"/>
        <v/>
      </c>
      <c r="P2369" s="9" t="str">
        <f t="shared" si="328"/>
        <v/>
      </c>
      <c r="R2369" s="9">
        <v>2361</v>
      </c>
      <c r="T2369" s="9" t="str">
        <f t="shared" si="329"/>
        <v/>
      </c>
      <c r="V2369" s="9" t="str">
        <f t="shared" si="330"/>
        <v/>
      </c>
      <c r="X2369" s="9" t="str">
        <f>IF(COUNTIF('Required Materials'!$BE$4:$CH$43, $B2369)&gt;0, $B2369, "")</f>
        <v/>
      </c>
      <c r="Y2369" s="9" t="str">
        <f t="shared" si="331"/>
        <v/>
      </c>
      <c r="Z2369" s="9" t="str">
        <f t="shared" si="332"/>
        <v/>
      </c>
    </row>
    <row r="2370" spans="1:26" x14ac:dyDescent="0.25">
      <c r="A2370" s="24"/>
      <c r="B2370" s="135"/>
      <c r="C2370" s="136"/>
      <c r="D2370" s="137"/>
      <c r="E2370" s="138"/>
      <c r="F2370" s="139"/>
      <c r="G2370" s="140"/>
      <c r="H2370" s="141"/>
      <c r="I2370" s="118"/>
      <c r="J2370" s="150" t="str">
        <f t="shared" si="324"/>
        <v/>
      </c>
      <c r="K2370" s="24"/>
      <c r="M2370" s="11" t="b">
        <f t="shared" si="325"/>
        <v>0</v>
      </c>
      <c r="N2370" s="9" t="str">
        <f t="shared" si="326"/>
        <v/>
      </c>
      <c r="O2370" s="9" t="str">
        <f t="shared" si="327"/>
        <v/>
      </c>
      <c r="P2370" s="9" t="str">
        <f t="shared" si="328"/>
        <v/>
      </c>
      <c r="R2370" s="9">
        <v>2362</v>
      </c>
      <c r="T2370" s="9" t="str">
        <f t="shared" si="329"/>
        <v/>
      </c>
      <c r="V2370" s="9" t="str">
        <f t="shared" si="330"/>
        <v/>
      </c>
      <c r="X2370" s="9" t="str">
        <f>IF(COUNTIF('Required Materials'!$BE$4:$CH$43, $B2370)&gt;0, $B2370, "")</f>
        <v/>
      </c>
      <c r="Y2370" s="9" t="str">
        <f t="shared" si="331"/>
        <v/>
      </c>
      <c r="Z2370" s="9" t="str">
        <f t="shared" si="332"/>
        <v/>
      </c>
    </row>
    <row r="2371" spans="1:26" x14ac:dyDescent="0.25">
      <c r="A2371" s="24"/>
      <c r="B2371" s="135"/>
      <c r="C2371" s="136"/>
      <c r="D2371" s="137"/>
      <c r="E2371" s="138"/>
      <c r="F2371" s="139"/>
      <c r="G2371" s="140"/>
      <c r="H2371" s="141"/>
      <c r="I2371" s="118"/>
      <c r="J2371" s="150" t="str">
        <f t="shared" si="324"/>
        <v/>
      </c>
      <c r="K2371" s="24"/>
      <c r="M2371" s="11" t="b">
        <f t="shared" si="325"/>
        <v>0</v>
      </c>
      <c r="N2371" s="9" t="str">
        <f t="shared" si="326"/>
        <v/>
      </c>
      <c r="O2371" s="9" t="str">
        <f t="shared" si="327"/>
        <v/>
      </c>
      <c r="P2371" s="9" t="str">
        <f t="shared" si="328"/>
        <v/>
      </c>
      <c r="R2371" s="9">
        <v>2363</v>
      </c>
      <c r="T2371" s="9" t="str">
        <f t="shared" si="329"/>
        <v/>
      </c>
      <c r="V2371" s="9" t="str">
        <f t="shared" si="330"/>
        <v/>
      </c>
      <c r="X2371" s="9" t="str">
        <f>IF(COUNTIF('Required Materials'!$BE$4:$CH$43, $B2371)&gt;0, $B2371, "")</f>
        <v/>
      </c>
      <c r="Y2371" s="9" t="str">
        <f t="shared" si="331"/>
        <v/>
      </c>
      <c r="Z2371" s="9" t="str">
        <f t="shared" si="332"/>
        <v/>
      </c>
    </row>
    <row r="2372" spans="1:26" x14ac:dyDescent="0.25">
      <c r="A2372" s="24"/>
      <c r="B2372" s="135"/>
      <c r="C2372" s="136"/>
      <c r="D2372" s="137"/>
      <c r="E2372" s="138"/>
      <c r="F2372" s="139"/>
      <c r="G2372" s="140"/>
      <c r="H2372" s="141"/>
      <c r="I2372" s="118"/>
      <c r="J2372" s="150" t="str">
        <f t="shared" si="324"/>
        <v/>
      </c>
      <c r="K2372" s="24"/>
      <c r="M2372" s="11" t="b">
        <f t="shared" si="325"/>
        <v>0</v>
      </c>
      <c r="N2372" s="9" t="str">
        <f t="shared" si="326"/>
        <v/>
      </c>
      <c r="O2372" s="9" t="str">
        <f t="shared" si="327"/>
        <v/>
      </c>
      <c r="P2372" s="9" t="str">
        <f t="shared" si="328"/>
        <v/>
      </c>
      <c r="R2372" s="9">
        <v>2364</v>
      </c>
      <c r="T2372" s="9" t="str">
        <f t="shared" si="329"/>
        <v/>
      </c>
      <c r="V2372" s="9" t="str">
        <f t="shared" si="330"/>
        <v/>
      </c>
      <c r="X2372" s="9" t="str">
        <f>IF(COUNTIF('Required Materials'!$BE$4:$CH$43, $B2372)&gt;0, $B2372, "")</f>
        <v/>
      </c>
      <c r="Y2372" s="9" t="str">
        <f t="shared" si="331"/>
        <v/>
      </c>
      <c r="Z2372" s="9" t="str">
        <f t="shared" si="332"/>
        <v/>
      </c>
    </row>
    <row r="2373" spans="1:26" x14ac:dyDescent="0.25">
      <c r="A2373" s="24"/>
      <c r="B2373" s="135"/>
      <c r="C2373" s="136"/>
      <c r="D2373" s="137"/>
      <c r="E2373" s="138"/>
      <c r="F2373" s="139"/>
      <c r="G2373" s="140"/>
      <c r="H2373" s="141"/>
      <c r="I2373" s="118"/>
      <c r="J2373" s="150" t="str">
        <f t="shared" si="324"/>
        <v/>
      </c>
      <c r="K2373" s="24"/>
      <c r="M2373" s="11" t="b">
        <f t="shared" si="325"/>
        <v>0</v>
      </c>
      <c r="N2373" s="9" t="str">
        <f t="shared" si="326"/>
        <v/>
      </c>
      <c r="O2373" s="9" t="str">
        <f t="shared" si="327"/>
        <v/>
      </c>
      <c r="P2373" s="9" t="str">
        <f t="shared" si="328"/>
        <v/>
      </c>
      <c r="R2373" s="9">
        <v>2365</v>
      </c>
      <c r="T2373" s="9" t="str">
        <f t="shared" si="329"/>
        <v/>
      </c>
      <c r="V2373" s="9" t="str">
        <f t="shared" si="330"/>
        <v/>
      </c>
      <c r="X2373" s="9" t="str">
        <f>IF(COUNTIF('Required Materials'!$BE$4:$CH$43, $B2373)&gt;0, $B2373, "")</f>
        <v/>
      </c>
      <c r="Y2373" s="9" t="str">
        <f t="shared" si="331"/>
        <v/>
      </c>
      <c r="Z2373" s="9" t="str">
        <f t="shared" si="332"/>
        <v/>
      </c>
    </row>
    <row r="2374" spans="1:26" x14ac:dyDescent="0.25">
      <c r="A2374" s="24"/>
      <c r="B2374" s="135"/>
      <c r="C2374" s="136"/>
      <c r="D2374" s="137"/>
      <c r="E2374" s="138"/>
      <c r="F2374" s="139"/>
      <c r="G2374" s="140"/>
      <c r="H2374" s="141"/>
      <c r="I2374" s="118"/>
      <c r="J2374" s="150" t="str">
        <f t="shared" si="324"/>
        <v/>
      </c>
      <c r="K2374" s="24"/>
      <c r="M2374" s="11" t="b">
        <f t="shared" si="325"/>
        <v>0</v>
      </c>
      <c r="N2374" s="9" t="str">
        <f t="shared" si="326"/>
        <v/>
      </c>
      <c r="O2374" s="9" t="str">
        <f t="shared" si="327"/>
        <v/>
      </c>
      <c r="P2374" s="9" t="str">
        <f t="shared" si="328"/>
        <v/>
      </c>
      <c r="R2374" s="9">
        <v>2366</v>
      </c>
      <c r="T2374" s="9" t="str">
        <f t="shared" si="329"/>
        <v/>
      </c>
      <c r="V2374" s="9" t="str">
        <f t="shared" si="330"/>
        <v/>
      </c>
      <c r="X2374" s="9" t="str">
        <f>IF(COUNTIF('Required Materials'!$BE$4:$CH$43, $B2374)&gt;0, $B2374, "")</f>
        <v/>
      </c>
      <c r="Y2374" s="9" t="str">
        <f t="shared" si="331"/>
        <v/>
      </c>
      <c r="Z2374" s="9" t="str">
        <f t="shared" si="332"/>
        <v/>
      </c>
    </row>
    <row r="2375" spans="1:26" x14ac:dyDescent="0.25">
      <c r="A2375" s="24"/>
      <c r="B2375" s="135"/>
      <c r="C2375" s="136"/>
      <c r="D2375" s="137"/>
      <c r="E2375" s="138"/>
      <c r="F2375" s="139"/>
      <c r="G2375" s="140"/>
      <c r="H2375" s="141"/>
      <c r="I2375" s="118"/>
      <c r="J2375" s="150" t="str">
        <f t="shared" si="324"/>
        <v/>
      </c>
      <c r="K2375" s="24"/>
      <c r="M2375" s="11" t="b">
        <f t="shared" si="325"/>
        <v>0</v>
      </c>
      <c r="N2375" s="9" t="str">
        <f t="shared" si="326"/>
        <v/>
      </c>
      <c r="O2375" s="9" t="str">
        <f t="shared" si="327"/>
        <v/>
      </c>
      <c r="P2375" s="9" t="str">
        <f t="shared" si="328"/>
        <v/>
      </c>
      <c r="R2375" s="9">
        <v>2367</v>
      </c>
      <c r="T2375" s="9" t="str">
        <f t="shared" si="329"/>
        <v/>
      </c>
      <c r="V2375" s="9" t="str">
        <f t="shared" si="330"/>
        <v/>
      </c>
      <c r="X2375" s="9" t="str">
        <f>IF(COUNTIF('Required Materials'!$BE$4:$CH$43, $B2375)&gt;0, $B2375, "")</f>
        <v/>
      </c>
      <c r="Y2375" s="9" t="str">
        <f t="shared" si="331"/>
        <v/>
      </c>
      <c r="Z2375" s="9" t="str">
        <f t="shared" si="332"/>
        <v/>
      </c>
    </row>
    <row r="2376" spans="1:26" x14ac:dyDescent="0.25">
      <c r="A2376" s="24"/>
      <c r="B2376" s="135"/>
      <c r="C2376" s="136"/>
      <c r="D2376" s="137"/>
      <c r="E2376" s="138"/>
      <c r="F2376" s="139"/>
      <c r="G2376" s="140"/>
      <c r="H2376" s="141"/>
      <c r="I2376" s="118"/>
      <c r="J2376" s="150" t="str">
        <f t="shared" si="324"/>
        <v/>
      </c>
      <c r="K2376" s="24"/>
      <c r="M2376" s="11" t="b">
        <f t="shared" si="325"/>
        <v>0</v>
      </c>
      <c r="N2376" s="9" t="str">
        <f t="shared" si="326"/>
        <v/>
      </c>
      <c r="O2376" s="9" t="str">
        <f t="shared" si="327"/>
        <v/>
      </c>
      <c r="P2376" s="9" t="str">
        <f t="shared" si="328"/>
        <v/>
      </c>
      <c r="R2376" s="9">
        <v>2368</v>
      </c>
      <c r="T2376" s="9" t="str">
        <f t="shared" si="329"/>
        <v/>
      </c>
      <c r="V2376" s="9" t="str">
        <f t="shared" si="330"/>
        <v/>
      </c>
      <c r="X2376" s="9" t="str">
        <f>IF(COUNTIF('Required Materials'!$BE$4:$CH$43, $B2376)&gt;0, $B2376, "")</f>
        <v/>
      </c>
      <c r="Y2376" s="9" t="str">
        <f t="shared" si="331"/>
        <v/>
      </c>
      <c r="Z2376" s="9" t="str">
        <f t="shared" si="332"/>
        <v/>
      </c>
    </row>
    <row r="2377" spans="1:26" x14ac:dyDescent="0.25">
      <c r="A2377" s="24"/>
      <c r="B2377" s="135"/>
      <c r="C2377" s="136"/>
      <c r="D2377" s="137"/>
      <c r="E2377" s="138"/>
      <c r="F2377" s="139"/>
      <c r="G2377" s="140"/>
      <c r="H2377" s="141"/>
      <c r="I2377" s="118"/>
      <c r="J2377" s="150" t="str">
        <f t="shared" ref="J2377:J2440" si="333">IF(COUNTIF($B$9:$B$2508, B2377)&gt;1, $M$2, IF(M2377=TRUE, $M$3, ""))</f>
        <v/>
      </c>
      <c r="K2377" s="24"/>
      <c r="M2377" s="11" t="b">
        <f t="shared" si="325"/>
        <v>0</v>
      </c>
      <c r="N2377" s="9" t="str">
        <f t="shared" si="326"/>
        <v/>
      </c>
      <c r="O2377" s="9" t="str">
        <f t="shared" si="327"/>
        <v/>
      </c>
      <c r="P2377" s="9" t="str">
        <f t="shared" si="328"/>
        <v/>
      </c>
      <c r="R2377" s="9">
        <v>2369</v>
      </c>
      <c r="T2377" s="9" t="str">
        <f t="shared" si="329"/>
        <v/>
      </c>
      <c r="V2377" s="9" t="str">
        <f t="shared" si="330"/>
        <v/>
      </c>
      <c r="X2377" s="9" t="str">
        <f>IF(COUNTIF('Required Materials'!$BE$4:$CH$43, $B2377)&gt;0, $B2377, "")</f>
        <v/>
      </c>
      <c r="Y2377" s="9" t="str">
        <f t="shared" si="331"/>
        <v/>
      </c>
      <c r="Z2377" s="9" t="str">
        <f t="shared" si="332"/>
        <v/>
      </c>
    </row>
    <row r="2378" spans="1:26" x14ac:dyDescent="0.25">
      <c r="A2378" s="24"/>
      <c r="B2378" s="135"/>
      <c r="C2378" s="136"/>
      <c r="D2378" s="137"/>
      <c r="E2378" s="138"/>
      <c r="F2378" s="139"/>
      <c r="G2378" s="140"/>
      <c r="H2378" s="141"/>
      <c r="I2378" s="118"/>
      <c r="J2378" s="150" t="str">
        <f t="shared" si="333"/>
        <v/>
      </c>
      <c r="K2378" s="24"/>
      <c r="M2378" s="11" t="b">
        <f t="shared" ref="M2378:M2441" si="334">IF(AND(COUNTIF(C2378:H2378, "")&lt;6, B2378=""), TRUE, FALSE)</f>
        <v>0</v>
      </c>
      <c r="N2378" s="9" t="str">
        <f t="shared" ref="N2378:N2441" si="335">IF(B2378="", "", COUNTIF($O$9:$O$2508, "&lt;"&amp;O2378))</f>
        <v/>
      </c>
      <c r="O2378" s="9" t="str">
        <f t="shared" ref="O2378:O2441" si="336">IF(B2378="", "", IF(ISNUMBER(B2378)=TRUE, CONCATENATE("A", B2378), B2378))</f>
        <v/>
      </c>
      <c r="P2378" s="9" t="str">
        <f t="shared" ref="P2378:P2441" si="337">IF(N2378="", "", RANK(N2378, $N$9:$N$2508, 1))</f>
        <v/>
      </c>
      <c r="R2378" s="9">
        <v>2370</v>
      </c>
      <c r="T2378" s="9" t="str">
        <f t="shared" ref="T2378:T2441" si="338">IF(P2378="", "", IFERROR(INDEX($B$9:$B$2508, MATCH(R2378, $P$9:$P$2508, 0)), ""))</f>
        <v/>
      </c>
      <c r="V2378" s="9" t="str">
        <f t="shared" ref="V2378:V2441" si="339">IF(B2378="", "", IF(D2378=$M$5, "A", "P"))</f>
        <v/>
      </c>
      <c r="X2378" s="9" t="str">
        <f>IF(COUNTIF('Required Materials'!$BE$4:$CH$43, $B2378)&gt;0, $B2378, "")</f>
        <v/>
      </c>
      <c r="Y2378" s="9" t="str">
        <f t="shared" ref="Y2378:Y2441" si="340">IF(X2378="", "", IFERROR(INDEX($R$9:$R$2508, MATCH(X2378, $T$9:$T$2508, 0)), ""))</f>
        <v/>
      </c>
      <c r="Z2378" s="9" t="str">
        <f t="shared" ref="Z2378:Z2441" si="341">IF(Y2378="", "", RANK($Y2378, $Y$9:$Y$2508, 1))</f>
        <v/>
      </c>
    </row>
    <row r="2379" spans="1:26" x14ac:dyDescent="0.25">
      <c r="A2379" s="24"/>
      <c r="B2379" s="135"/>
      <c r="C2379" s="136"/>
      <c r="D2379" s="137"/>
      <c r="E2379" s="138"/>
      <c r="F2379" s="139"/>
      <c r="G2379" s="140"/>
      <c r="H2379" s="141"/>
      <c r="I2379" s="118"/>
      <c r="J2379" s="150" t="str">
        <f t="shared" si="333"/>
        <v/>
      </c>
      <c r="K2379" s="24"/>
      <c r="M2379" s="11" t="b">
        <f t="shared" si="334"/>
        <v>0</v>
      </c>
      <c r="N2379" s="9" t="str">
        <f t="shared" si="335"/>
        <v/>
      </c>
      <c r="O2379" s="9" t="str">
        <f t="shared" si="336"/>
        <v/>
      </c>
      <c r="P2379" s="9" t="str">
        <f t="shared" si="337"/>
        <v/>
      </c>
      <c r="R2379" s="9">
        <v>2371</v>
      </c>
      <c r="T2379" s="9" t="str">
        <f t="shared" si="338"/>
        <v/>
      </c>
      <c r="V2379" s="9" t="str">
        <f t="shared" si="339"/>
        <v/>
      </c>
      <c r="X2379" s="9" t="str">
        <f>IF(COUNTIF('Required Materials'!$BE$4:$CH$43, $B2379)&gt;0, $B2379, "")</f>
        <v/>
      </c>
      <c r="Y2379" s="9" t="str">
        <f t="shared" si="340"/>
        <v/>
      </c>
      <c r="Z2379" s="9" t="str">
        <f t="shared" si="341"/>
        <v/>
      </c>
    </row>
    <row r="2380" spans="1:26" x14ac:dyDescent="0.25">
      <c r="A2380" s="24"/>
      <c r="B2380" s="135"/>
      <c r="C2380" s="136"/>
      <c r="D2380" s="137"/>
      <c r="E2380" s="138"/>
      <c r="F2380" s="139"/>
      <c r="G2380" s="140"/>
      <c r="H2380" s="141"/>
      <c r="I2380" s="118"/>
      <c r="J2380" s="150" t="str">
        <f t="shared" si="333"/>
        <v/>
      </c>
      <c r="K2380" s="24"/>
      <c r="M2380" s="11" t="b">
        <f t="shared" si="334"/>
        <v>0</v>
      </c>
      <c r="N2380" s="9" t="str">
        <f t="shared" si="335"/>
        <v/>
      </c>
      <c r="O2380" s="9" t="str">
        <f t="shared" si="336"/>
        <v/>
      </c>
      <c r="P2380" s="9" t="str">
        <f t="shared" si="337"/>
        <v/>
      </c>
      <c r="R2380" s="9">
        <v>2372</v>
      </c>
      <c r="T2380" s="9" t="str">
        <f t="shared" si="338"/>
        <v/>
      </c>
      <c r="V2380" s="9" t="str">
        <f t="shared" si="339"/>
        <v/>
      </c>
      <c r="X2380" s="9" t="str">
        <f>IF(COUNTIF('Required Materials'!$BE$4:$CH$43, $B2380)&gt;0, $B2380, "")</f>
        <v/>
      </c>
      <c r="Y2380" s="9" t="str">
        <f t="shared" si="340"/>
        <v/>
      </c>
      <c r="Z2380" s="9" t="str">
        <f t="shared" si="341"/>
        <v/>
      </c>
    </row>
    <row r="2381" spans="1:26" x14ac:dyDescent="0.25">
      <c r="A2381" s="24"/>
      <c r="B2381" s="135"/>
      <c r="C2381" s="136"/>
      <c r="D2381" s="137"/>
      <c r="E2381" s="138"/>
      <c r="F2381" s="139"/>
      <c r="G2381" s="140"/>
      <c r="H2381" s="141"/>
      <c r="I2381" s="118"/>
      <c r="J2381" s="150" t="str">
        <f t="shared" si="333"/>
        <v/>
      </c>
      <c r="K2381" s="24"/>
      <c r="M2381" s="11" t="b">
        <f t="shared" si="334"/>
        <v>0</v>
      </c>
      <c r="N2381" s="9" t="str">
        <f t="shared" si="335"/>
        <v/>
      </c>
      <c r="O2381" s="9" t="str">
        <f t="shared" si="336"/>
        <v/>
      </c>
      <c r="P2381" s="9" t="str">
        <f t="shared" si="337"/>
        <v/>
      </c>
      <c r="R2381" s="9">
        <v>2373</v>
      </c>
      <c r="T2381" s="9" t="str">
        <f t="shared" si="338"/>
        <v/>
      </c>
      <c r="V2381" s="9" t="str">
        <f t="shared" si="339"/>
        <v/>
      </c>
      <c r="X2381" s="9" t="str">
        <f>IF(COUNTIF('Required Materials'!$BE$4:$CH$43, $B2381)&gt;0, $B2381, "")</f>
        <v/>
      </c>
      <c r="Y2381" s="9" t="str">
        <f t="shared" si="340"/>
        <v/>
      </c>
      <c r="Z2381" s="9" t="str">
        <f t="shared" si="341"/>
        <v/>
      </c>
    </row>
    <row r="2382" spans="1:26" x14ac:dyDescent="0.25">
      <c r="A2382" s="24"/>
      <c r="B2382" s="135"/>
      <c r="C2382" s="136"/>
      <c r="D2382" s="137"/>
      <c r="E2382" s="138"/>
      <c r="F2382" s="139"/>
      <c r="G2382" s="140"/>
      <c r="H2382" s="141"/>
      <c r="I2382" s="118"/>
      <c r="J2382" s="150" t="str">
        <f t="shared" si="333"/>
        <v/>
      </c>
      <c r="K2382" s="24"/>
      <c r="M2382" s="11" t="b">
        <f t="shared" si="334"/>
        <v>0</v>
      </c>
      <c r="N2382" s="9" t="str">
        <f t="shared" si="335"/>
        <v/>
      </c>
      <c r="O2382" s="9" t="str">
        <f t="shared" si="336"/>
        <v/>
      </c>
      <c r="P2382" s="9" t="str">
        <f t="shared" si="337"/>
        <v/>
      </c>
      <c r="R2382" s="9">
        <v>2374</v>
      </c>
      <c r="T2382" s="9" t="str">
        <f t="shared" si="338"/>
        <v/>
      </c>
      <c r="V2382" s="9" t="str">
        <f t="shared" si="339"/>
        <v/>
      </c>
      <c r="X2382" s="9" t="str">
        <f>IF(COUNTIF('Required Materials'!$BE$4:$CH$43, $B2382)&gt;0, $B2382, "")</f>
        <v/>
      </c>
      <c r="Y2382" s="9" t="str">
        <f t="shared" si="340"/>
        <v/>
      </c>
      <c r="Z2382" s="9" t="str">
        <f t="shared" si="341"/>
        <v/>
      </c>
    </row>
    <row r="2383" spans="1:26" x14ac:dyDescent="0.25">
      <c r="A2383" s="24"/>
      <c r="B2383" s="135"/>
      <c r="C2383" s="136"/>
      <c r="D2383" s="137"/>
      <c r="E2383" s="138"/>
      <c r="F2383" s="139"/>
      <c r="G2383" s="140"/>
      <c r="H2383" s="141"/>
      <c r="I2383" s="118"/>
      <c r="J2383" s="150" t="str">
        <f t="shared" si="333"/>
        <v/>
      </c>
      <c r="K2383" s="24"/>
      <c r="M2383" s="11" t="b">
        <f t="shared" si="334"/>
        <v>0</v>
      </c>
      <c r="N2383" s="9" t="str">
        <f t="shared" si="335"/>
        <v/>
      </c>
      <c r="O2383" s="9" t="str">
        <f t="shared" si="336"/>
        <v/>
      </c>
      <c r="P2383" s="9" t="str">
        <f t="shared" si="337"/>
        <v/>
      </c>
      <c r="R2383" s="9">
        <v>2375</v>
      </c>
      <c r="T2383" s="9" t="str">
        <f t="shared" si="338"/>
        <v/>
      </c>
      <c r="V2383" s="9" t="str">
        <f t="shared" si="339"/>
        <v/>
      </c>
      <c r="X2383" s="9" t="str">
        <f>IF(COUNTIF('Required Materials'!$BE$4:$CH$43, $B2383)&gt;0, $B2383, "")</f>
        <v/>
      </c>
      <c r="Y2383" s="9" t="str">
        <f t="shared" si="340"/>
        <v/>
      </c>
      <c r="Z2383" s="9" t="str">
        <f t="shared" si="341"/>
        <v/>
      </c>
    </row>
    <row r="2384" spans="1:26" x14ac:dyDescent="0.25">
      <c r="A2384" s="24"/>
      <c r="B2384" s="135"/>
      <c r="C2384" s="136"/>
      <c r="D2384" s="137"/>
      <c r="E2384" s="138"/>
      <c r="F2384" s="139"/>
      <c r="G2384" s="140"/>
      <c r="H2384" s="141"/>
      <c r="I2384" s="118"/>
      <c r="J2384" s="150" t="str">
        <f t="shared" si="333"/>
        <v/>
      </c>
      <c r="K2384" s="24"/>
      <c r="M2384" s="11" t="b">
        <f t="shared" si="334"/>
        <v>0</v>
      </c>
      <c r="N2384" s="9" t="str">
        <f t="shared" si="335"/>
        <v/>
      </c>
      <c r="O2384" s="9" t="str">
        <f t="shared" si="336"/>
        <v/>
      </c>
      <c r="P2384" s="9" t="str">
        <f t="shared" si="337"/>
        <v/>
      </c>
      <c r="R2384" s="9">
        <v>2376</v>
      </c>
      <c r="T2384" s="9" t="str">
        <f t="shared" si="338"/>
        <v/>
      </c>
      <c r="V2384" s="9" t="str">
        <f t="shared" si="339"/>
        <v/>
      </c>
      <c r="X2384" s="9" t="str">
        <f>IF(COUNTIF('Required Materials'!$BE$4:$CH$43, $B2384)&gt;0, $B2384, "")</f>
        <v/>
      </c>
      <c r="Y2384" s="9" t="str">
        <f t="shared" si="340"/>
        <v/>
      </c>
      <c r="Z2384" s="9" t="str">
        <f t="shared" si="341"/>
        <v/>
      </c>
    </row>
    <row r="2385" spans="1:26" x14ac:dyDescent="0.25">
      <c r="A2385" s="24"/>
      <c r="B2385" s="135"/>
      <c r="C2385" s="136"/>
      <c r="D2385" s="137"/>
      <c r="E2385" s="138"/>
      <c r="F2385" s="139"/>
      <c r="G2385" s="140"/>
      <c r="H2385" s="141"/>
      <c r="I2385" s="118"/>
      <c r="J2385" s="150" t="str">
        <f t="shared" si="333"/>
        <v/>
      </c>
      <c r="K2385" s="24"/>
      <c r="M2385" s="11" t="b">
        <f t="shared" si="334"/>
        <v>0</v>
      </c>
      <c r="N2385" s="9" t="str">
        <f t="shared" si="335"/>
        <v/>
      </c>
      <c r="O2385" s="9" t="str">
        <f t="shared" si="336"/>
        <v/>
      </c>
      <c r="P2385" s="9" t="str">
        <f t="shared" si="337"/>
        <v/>
      </c>
      <c r="R2385" s="9">
        <v>2377</v>
      </c>
      <c r="T2385" s="9" t="str">
        <f t="shared" si="338"/>
        <v/>
      </c>
      <c r="V2385" s="9" t="str">
        <f t="shared" si="339"/>
        <v/>
      </c>
      <c r="X2385" s="9" t="str">
        <f>IF(COUNTIF('Required Materials'!$BE$4:$CH$43, $B2385)&gt;0, $B2385, "")</f>
        <v/>
      </c>
      <c r="Y2385" s="9" t="str">
        <f t="shared" si="340"/>
        <v/>
      </c>
      <c r="Z2385" s="9" t="str">
        <f t="shared" si="341"/>
        <v/>
      </c>
    </row>
    <row r="2386" spans="1:26" x14ac:dyDescent="0.25">
      <c r="A2386" s="24"/>
      <c r="B2386" s="135"/>
      <c r="C2386" s="136"/>
      <c r="D2386" s="137"/>
      <c r="E2386" s="138"/>
      <c r="F2386" s="139"/>
      <c r="G2386" s="140"/>
      <c r="H2386" s="141"/>
      <c r="I2386" s="118"/>
      <c r="J2386" s="150" t="str">
        <f t="shared" si="333"/>
        <v/>
      </c>
      <c r="K2386" s="24"/>
      <c r="M2386" s="11" t="b">
        <f t="shared" si="334"/>
        <v>0</v>
      </c>
      <c r="N2386" s="9" t="str">
        <f t="shared" si="335"/>
        <v/>
      </c>
      <c r="O2386" s="9" t="str">
        <f t="shared" si="336"/>
        <v/>
      </c>
      <c r="P2386" s="9" t="str">
        <f t="shared" si="337"/>
        <v/>
      </c>
      <c r="R2386" s="9">
        <v>2378</v>
      </c>
      <c r="T2386" s="9" t="str">
        <f t="shared" si="338"/>
        <v/>
      </c>
      <c r="V2386" s="9" t="str">
        <f t="shared" si="339"/>
        <v/>
      </c>
      <c r="X2386" s="9" t="str">
        <f>IF(COUNTIF('Required Materials'!$BE$4:$CH$43, $B2386)&gt;0, $B2386, "")</f>
        <v/>
      </c>
      <c r="Y2386" s="9" t="str">
        <f t="shared" si="340"/>
        <v/>
      </c>
      <c r="Z2386" s="9" t="str">
        <f t="shared" si="341"/>
        <v/>
      </c>
    </row>
    <row r="2387" spans="1:26" x14ac:dyDescent="0.25">
      <c r="A2387" s="24"/>
      <c r="B2387" s="135"/>
      <c r="C2387" s="136"/>
      <c r="D2387" s="137"/>
      <c r="E2387" s="138"/>
      <c r="F2387" s="139"/>
      <c r="G2387" s="140"/>
      <c r="H2387" s="141"/>
      <c r="I2387" s="118"/>
      <c r="J2387" s="150" t="str">
        <f t="shared" si="333"/>
        <v/>
      </c>
      <c r="K2387" s="24"/>
      <c r="M2387" s="11" t="b">
        <f t="shared" si="334"/>
        <v>0</v>
      </c>
      <c r="N2387" s="9" t="str">
        <f t="shared" si="335"/>
        <v/>
      </c>
      <c r="O2387" s="9" t="str">
        <f t="shared" si="336"/>
        <v/>
      </c>
      <c r="P2387" s="9" t="str">
        <f t="shared" si="337"/>
        <v/>
      </c>
      <c r="R2387" s="9">
        <v>2379</v>
      </c>
      <c r="T2387" s="9" t="str">
        <f t="shared" si="338"/>
        <v/>
      </c>
      <c r="V2387" s="9" t="str">
        <f t="shared" si="339"/>
        <v/>
      </c>
      <c r="X2387" s="9" t="str">
        <f>IF(COUNTIF('Required Materials'!$BE$4:$CH$43, $B2387)&gt;0, $B2387, "")</f>
        <v/>
      </c>
      <c r="Y2387" s="9" t="str">
        <f t="shared" si="340"/>
        <v/>
      </c>
      <c r="Z2387" s="9" t="str">
        <f t="shared" si="341"/>
        <v/>
      </c>
    </row>
    <row r="2388" spans="1:26" x14ac:dyDescent="0.25">
      <c r="A2388" s="24"/>
      <c r="B2388" s="135"/>
      <c r="C2388" s="136"/>
      <c r="D2388" s="137"/>
      <c r="E2388" s="138"/>
      <c r="F2388" s="139"/>
      <c r="G2388" s="140"/>
      <c r="H2388" s="141"/>
      <c r="I2388" s="118"/>
      <c r="J2388" s="150" t="str">
        <f t="shared" si="333"/>
        <v/>
      </c>
      <c r="K2388" s="24"/>
      <c r="M2388" s="11" t="b">
        <f t="shared" si="334"/>
        <v>0</v>
      </c>
      <c r="N2388" s="9" t="str">
        <f t="shared" si="335"/>
        <v/>
      </c>
      <c r="O2388" s="9" t="str">
        <f t="shared" si="336"/>
        <v/>
      </c>
      <c r="P2388" s="9" t="str">
        <f t="shared" si="337"/>
        <v/>
      </c>
      <c r="R2388" s="9">
        <v>2380</v>
      </c>
      <c r="T2388" s="9" t="str">
        <f t="shared" si="338"/>
        <v/>
      </c>
      <c r="V2388" s="9" t="str">
        <f t="shared" si="339"/>
        <v/>
      </c>
      <c r="X2388" s="9" t="str">
        <f>IF(COUNTIF('Required Materials'!$BE$4:$CH$43, $B2388)&gt;0, $B2388, "")</f>
        <v/>
      </c>
      <c r="Y2388" s="9" t="str">
        <f t="shared" si="340"/>
        <v/>
      </c>
      <c r="Z2388" s="9" t="str">
        <f t="shared" si="341"/>
        <v/>
      </c>
    </row>
    <row r="2389" spans="1:26" x14ac:dyDescent="0.25">
      <c r="A2389" s="24"/>
      <c r="B2389" s="135"/>
      <c r="C2389" s="136"/>
      <c r="D2389" s="137"/>
      <c r="E2389" s="138"/>
      <c r="F2389" s="139"/>
      <c r="G2389" s="140"/>
      <c r="H2389" s="141"/>
      <c r="I2389" s="118"/>
      <c r="J2389" s="150" t="str">
        <f t="shared" si="333"/>
        <v/>
      </c>
      <c r="K2389" s="24"/>
      <c r="M2389" s="11" t="b">
        <f t="shared" si="334"/>
        <v>0</v>
      </c>
      <c r="N2389" s="9" t="str">
        <f t="shared" si="335"/>
        <v/>
      </c>
      <c r="O2389" s="9" t="str">
        <f t="shared" si="336"/>
        <v/>
      </c>
      <c r="P2389" s="9" t="str">
        <f t="shared" si="337"/>
        <v/>
      </c>
      <c r="R2389" s="9">
        <v>2381</v>
      </c>
      <c r="T2389" s="9" t="str">
        <f t="shared" si="338"/>
        <v/>
      </c>
      <c r="V2389" s="9" t="str">
        <f t="shared" si="339"/>
        <v/>
      </c>
      <c r="X2389" s="9" t="str">
        <f>IF(COUNTIF('Required Materials'!$BE$4:$CH$43, $B2389)&gt;0, $B2389, "")</f>
        <v/>
      </c>
      <c r="Y2389" s="9" t="str">
        <f t="shared" si="340"/>
        <v/>
      </c>
      <c r="Z2389" s="9" t="str">
        <f t="shared" si="341"/>
        <v/>
      </c>
    </row>
    <row r="2390" spans="1:26" x14ac:dyDescent="0.25">
      <c r="A2390" s="24"/>
      <c r="B2390" s="135"/>
      <c r="C2390" s="136"/>
      <c r="D2390" s="137"/>
      <c r="E2390" s="138"/>
      <c r="F2390" s="139"/>
      <c r="G2390" s="140"/>
      <c r="H2390" s="141"/>
      <c r="I2390" s="118"/>
      <c r="J2390" s="150" t="str">
        <f t="shared" si="333"/>
        <v/>
      </c>
      <c r="K2390" s="24"/>
      <c r="M2390" s="11" t="b">
        <f t="shared" si="334"/>
        <v>0</v>
      </c>
      <c r="N2390" s="9" t="str">
        <f t="shared" si="335"/>
        <v/>
      </c>
      <c r="O2390" s="9" t="str">
        <f t="shared" si="336"/>
        <v/>
      </c>
      <c r="P2390" s="9" t="str">
        <f t="shared" si="337"/>
        <v/>
      </c>
      <c r="R2390" s="9">
        <v>2382</v>
      </c>
      <c r="T2390" s="9" t="str">
        <f t="shared" si="338"/>
        <v/>
      </c>
      <c r="V2390" s="9" t="str">
        <f t="shared" si="339"/>
        <v/>
      </c>
      <c r="X2390" s="9" t="str">
        <f>IF(COUNTIF('Required Materials'!$BE$4:$CH$43, $B2390)&gt;0, $B2390, "")</f>
        <v/>
      </c>
      <c r="Y2390" s="9" t="str">
        <f t="shared" si="340"/>
        <v/>
      </c>
      <c r="Z2390" s="9" t="str">
        <f t="shared" si="341"/>
        <v/>
      </c>
    </row>
    <row r="2391" spans="1:26" x14ac:dyDescent="0.25">
      <c r="A2391" s="24"/>
      <c r="B2391" s="135"/>
      <c r="C2391" s="136"/>
      <c r="D2391" s="137"/>
      <c r="E2391" s="138"/>
      <c r="F2391" s="139"/>
      <c r="G2391" s="140"/>
      <c r="H2391" s="141"/>
      <c r="I2391" s="118"/>
      <c r="J2391" s="150" t="str">
        <f t="shared" si="333"/>
        <v/>
      </c>
      <c r="K2391" s="24"/>
      <c r="M2391" s="11" t="b">
        <f t="shared" si="334"/>
        <v>0</v>
      </c>
      <c r="N2391" s="9" t="str">
        <f t="shared" si="335"/>
        <v/>
      </c>
      <c r="O2391" s="9" t="str">
        <f t="shared" si="336"/>
        <v/>
      </c>
      <c r="P2391" s="9" t="str">
        <f t="shared" si="337"/>
        <v/>
      </c>
      <c r="R2391" s="9">
        <v>2383</v>
      </c>
      <c r="T2391" s="9" t="str">
        <f t="shared" si="338"/>
        <v/>
      </c>
      <c r="V2391" s="9" t="str">
        <f t="shared" si="339"/>
        <v/>
      </c>
      <c r="X2391" s="9" t="str">
        <f>IF(COUNTIF('Required Materials'!$BE$4:$CH$43, $B2391)&gt;0, $B2391, "")</f>
        <v/>
      </c>
      <c r="Y2391" s="9" t="str">
        <f t="shared" si="340"/>
        <v/>
      </c>
      <c r="Z2391" s="9" t="str">
        <f t="shared" si="341"/>
        <v/>
      </c>
    </row>
    <row r="2392" spans="1:26" x14ac:dyDescent="0.25">
      <c r="A2392" s="24"/>
      <c r="B2392" s="135"/>
      <c r="C2392" s="136"/>
      <c r="D2392" s="137"/>
      <c r="E2392" s="138"/>
      <c r="F2392" s="139"/>
      <c r="G2392" s="140"/>
      <c r="H2392" s="141"/>
      <c r="I2392" s="118"/>
      <c r="J2392" s="150" t="str">
        <f t="shared" si="333"/>
        <v/>
      </c>
      <c r="K2392" s="24"/>
      <c r="M2392" s="11" t="b">
        <f t="shared" si="334"/>
        <v>0</v>
      </c>
      <c r="N2392" s="9" t="str">
        <f t="shared" si="335"/>
        <v/>
      </c>
      <c r="O2392" s="9" t="str">
        <f t="shared" si="336"/>
        <v/>
      </c>
      <c r="P2392" s="9" t="str">
        <f t="shared" si="337"/>
        <v/>
      </c>
      <c r="R2392" s="9">
        <v>2384</v>
      </c>
      <c r="T2392" s="9" t="str">
        <f t="shared" si="338"/>
        <v/>
      </c>
      <c r="V2392" s="9" t="str">
        <f t="shared" si="339"/>
        <v/>
      </c>
      <c r="X2392" s="9" t="str">
        <f>IF(COUNTIF('Required Materials'!$BE$4:$CH$43, $B2392)&gt;0, $B2392, "")</f>
        <v/>
      </c>
      <c r="Y2392" s="9" t="str">
        <f t="shared" si="340"/>
        <v/>
      </c>
      <c r="Z2392" s="9" t="str">
        <f t="shared" si="341"/>
        <v/>
      </c>
    </row>
    <row r="2393" spans="1:26" x14ac:dyDescent="0.25">
      <c r="A2393" s="24"/>
      <c r="B2393" s="135"/>
      <c r="C2393" s="136"/>
      <c r="D2393" s="137"/>
      <c r="E2393" s="138"/>
      <c r="F2393" s="139"/>
      <c r="G2393" s="140"/>
      <c r="H2393" s="141"/>
      <c r="I2393" s="118"/>
      <c r="J2393" s="150" t="str">
        <f t="shared" si="333"/>
        <v/>
      </c>
      <c r="K2393" s="24"/>
      <c r="M2393" s="11" t="b">
        <f t="shared" si="334"/>
        <v>0</v>
      </c>
      <c r="N2393" s="9" t="str">
        <f t="shared" si="335"/>
        <v/>
      </c>
      <c r="O2393" s="9" t="str">
        <f t="shared" si="336"/>
        <v/>
      </c>
      <c r="P2393" s="9" t="str">
        <f t="shared" si="337"/>
        <v/>
      </c>
      <c r="R2393" s="9">
        <v>2385</v>
      </c>
      <c r="T2393" s="9" t="str">
        <f t="shared" si="338"/>
        <v/>
      </c>
      <c r="V2393" s="9" t="str">
        <f t="shared" si="339"/>
        <v/>
      </c>
      <c r="X2393" s="9" t="str">
        <f>IF(COUNTIF('Required Materials'!$BE$4:$CH$43, $B2393)&gt;0, $B2393, "")</f>
        <v/>
      </c>
      <c r="Y2393" s="9" t="str">
        <f t="shared" si="340"/>
        <v/>
      </c>
      <c r="Z2393" s="9" t="str">
        <f t="shared" si="341"/>
        <v/>
      </c>
    </row>
    <row r="2394" spans="1:26" x14ac:dyDescent="0.25">
      <c r="A2394" s="24"/>
      <c r="B2394" s="135"/>
      <c r="C2394" s="136"/>
      <c r="D2394" s="137"/>
      <c r="E2394" s="138"/>
      <c r="F2394" s="139"/>
      <c r="G2394" s="140"/>
      <c r="H2394" s="141"/>
      <c r="I2394" s="118"/>
      <c r="J2394" s="150" t="str">
        <f t="shared" si="333"/>
        <v/>
      </c>
      <c r="K2394" s="24"/>
      <c r="M2394" s="11" t="b">
        <f t="shared" si="334"/>
        <v>0</v>
      </c>
      <c r="N2394" s="9" t="str">
        <f t="shared" si="335"/>
        <v/>
      </c>
      <c r="O2394" s="9" t="str">
        <f t="shared" si="336"/>
        <v/>
      </c>
      <c r="P2394" s="9" t="str">
        <f t="shared" si="337"/>
        <v/>
      </c>
      <c r="R2394" s="9">
        <v>2386</v>
      </c>
      <c r="T2394" s="9" t="str">
        <f t="shared" si="338"/>
        <v/>
      </c>
      <c r="V2394" s="9" t="str">
        <f t="shared" si="339"/>
        <v/>
      </c>
      <c r="X2394" s="9" t="str">
        <f>IF(COUNTIF('Required Materials'!$BE$4:$CH$43, $B2394)&gt;0, $B2394, "")</f>
        <v/>
      </c>
      <c r="Y2394" s="9" t="str">
        <f t="shared" si="340"/>
        <v/>
      </c>
      <c r="Z2394" s="9" t="str">
        <f t="shared" si="341"/>
        <v/>
      </c>
    </row>
    <row r="2395" spans="1:26" x14ac:dyDescent="0.25">
      <c r="A2395" s="24"/>
      <c r="B2395" s="135"/>
      <c r="C2395" s="136"/>
      <c r="D2395" s="137"/>
      <c r="E2395" s="138"/>
      <c r="F2395" s="139"/>
      <c r="G2395" s="140"/>
      <c r="H2395" s="141"/>
      <c r="I2395" s="118"/>
      <c r="J2395" s="150" t="str">
        <f t="shared" si="333"/>
        <v/>
      </c>
      <c r="K2395" s="24"/>
      <c r="M2395" s="11" t="b">
        <f t="shared" si="334"/>
        <v>0</v>
      </c>
      <c r="N2395" s="9" t="str">
        <f t="shared" si="335"/>
        <v/>
      </c>
      <c r="O2395" s="9" t="str">
        <f t="shared" si="336"/>
        <v/>
      </c>
      <c r="P2395" s="9" t="str">
        <f t="shared" si="337"/>
        <v/>
      </c>
      <c r="R2395" s="9">
        <v>2387</v>
      </c>
      <c r="T2395" s="9" t="str">
        <f t="shared" si="338"/>
        <v/>
      </c>
      <c r="V2395" s="9" t="str">
        <f t="shared" si="339"/>
        <v/>
      </c>
      <c r="X2395" s="9" t="str">
        <f>IF(COUNTIF('Required Materials'!$BE$4:$CH$43, $B2395)&gt;0, $B2395, "")</f>
        <v/>
      </c>
      <c r="Y2395" s="9" t="str">
        <f t="shared" si="340"/>
        <v/>
      </c>
      <c r="Z2395" s="9" t="str">
        <f t="shared" si="341"/>
        <v/>
      </c>
    </row>
    <row r="2396" spans="1:26" x14ac:dyDescent="0.25">
      <c r="A2396" s="24"/>
      <c r="B2396" s="135"/>
      <c r="C2396" s="136"/>
      <c r="D2396" s="137"/>
      <c r="E2396" s="138"/>
      <c r="F2396" s="139"/>
      <c r="G2396" s="140"/>
      <c r="H2396" s="141"/>
      <c r="I2396" s="118"/>
      <c r="J2396" s="150" t="str">
        <f t="shared" si="333"/>
        <v/>
      </c>
      <c r="K2396" s="24"/>
      <c r="M2396" s="11" t="b">
        <f t="shared" si="334"/>
        <v>0</v>
      </c>
      <c r="N2396" s="9" t="str">
        <f t="shared" si="335"/>
        <v/>
      </c>
      <c r="O2396" s="9" t="str">
        <f t="shared" si="336"/>
        <v/>
      </c>
      <c r="P2396" s="9" t="str">
        <f t="shared" si="337"/>
        <v/>
      </c>
      <c r="R2396" s="9">
        <v>2388</v>
      </c>
      <c r="T2396" s="9" t="str">
        <f t="shared" si="338"/>
        <v/>
      </c>
      <c r="V2396" s="9" t="str">
        <f t="shared" si="339"/>
        <v/>
      </c>
      <c r="X2396" s="9" t="str">
        <f>IF(COUNTIF('Required Materials'!$BE$4:$CH$43, $B2396)&gt;0, $B2396, "")</f>
        <v/>
      </c>
      <c r="Y2396" s="9" t="str">
        <f t="shared" si="340"/>
        <v/>
      </c>
      <c r="Z2396" s="9" t="str">
        <f t="shared" si="341"/>
        <v/>
      </c>
    </row>
    <row r="2397" spans="1:26" x14ac:dyDescent="0.25">
      <c r="A2397" s="24"/>
      <c r="B2397" s="135"/>
      <c r="C2397" s="136"/>
      <c r="D2397" s="137"/>
      <c r="E2397" s="138"/>
      <c r="F2397" s="139"/>
      <c r="G2397" s="140"/>
      <c r="H2397" s="141"/>
      <c r="I2397" s="118"/>
      <c r="J2397" s="150" t="str">
        <f t="shared" si="333"/>
        <v/>
      </c>
      <c r="K2397" s="24"/>
      <c r="M2397" s="11" t="b">
        <f t="shared" si="334"/>
        <v>0</v>
      </c>
      <c r="N2397" s="9" t="str">
        <f t="shared" si="335"/>
        <v/>
      </c>
      <c r="O2397" s="9" t="str">
        <f t="shared" si="336"/>
        <v/>
      </c>
      <c r="P2397" s="9" t="str">
        <f t="shared" si="337"/>
        <v/>
      </c>
      <c r="R2397" s="9">
        <v>2389</v>
      </c>
      <c r="T2397" s="9" t="str">
        <f t="shared" si="338"/>
        <v/>
      </c>
      <c r="V2397" s="9" t="str">
        <f t="shared" si="339"/>
        <v/>
      </c>
      <c r="X2397" s="9" t="str">
        <f>IF(COUNTIF('Required Materials'!$BE$4:$CH$43, $B2397)&gt;0, $B2397, "")</f>
        <v/>
      </c>
      <c r="Y2397" s="9" t="str">
        <f t="shared" si="340"/>
        <v/>
      </c>
      <c r="Z2397" s="9" t="str">
        <f t="shared" si="341"/>
        <v/>
      </c>
    </row>
    <row r="2398" spans="1:26" x14ac:dyDescent="0.25">
      <c r="A2398" s="24"/>
      <c r="B2398" s="135"/>
      <c r="C2398" s="136"/>
      <c r="D2398" s="137"/>
      <c r="E2398" s="138"/>
      <c r="F2398" s="139"/>
      <c r="G2398" s="140"/>
      <c r="H2398" s="141"/>
      <c r="I2398" s="118"/>
      <c r="J2398" s="150" t="str">
        <f t="shared" si="333"/>
        <v/>
      </c>
      <c r="K2398" s="24"/>
      <c r="M2398" s="11" t="b">
        <f t="shared" si="334"/>
        <v>0</v>
      </c>
      <c r="N2398" s="9" t="str">
        <f t="shared" si="335"/>
        <v/>
      </c>
      <c r="O2398" s="9" t="str">
        <f t="shared" si="336"/>
        <v/>
      </c>
      <c r="P2398" s="9" t="str">
        <f t="shared" si="337"/>
        <v/>
      </c>
      <c r="R2398" s="9">
        <v>2390</v>
      </c>
      <c r="T2398" s="9" t="str">
        <f t="shared" si="338"/>
        <v/>
      </c>
      <c r="V2398" s="9" t="str">
        <f t="shared" si="339"/>
        <v/>
      </c>
      <c r="X2398" s="9" t="str">
        <f>IF(COUNTIF('Required Materials'!$BE$4:$CH$43, $B2398)&gt;0, $B2398, "")</f>
        <v/>
      </c>
      <c r="Y2398" s="9" t="str">
        <f t="shared" si="340"/>
        <v/>
      </c>
      <c r="Z2398" s="9" t="str">
        <f t="shared" si="341"/>
        <v/>
      </c>
    </row>
    <row r="2399" spans="1:26" x14ac:dyDescent="0.25">
      <c r="A2399" s="24"/>
      <c r="B2399" s="135"/>
      <c r="C2399" s="136"/>
      <c r="D2399" s="137"/>
      <c r="E2399" s="138"/>
      <c r="F2399" s="139"/>
      <c r="G2399" s="140"/>
      <c r="H2399" s="141"/>
      <c r="I2399" s="118"/>
      <c r="J2399" s="150" t="str">
        <f t="shared" si="333"/>
        <v/>
      </c>
      <c r="K2399" s="24"/>
      <c r="M2399" s="11" t="b">
        <f t="shared" si="334"/>
        <v>0</v>
      </c>
      <c r="N2399" s="9" t="str">
        <f t="shared" si="335"/>
        <v/>
      </c>
      <c r="O2399" s="9" t="str">
        <f t="shared" si="336"/>
        <v/>
      </c>
      <c r="P2399" s="9" t="str">
        <f t="shared" si="337"/>
        <v/>
      </c>
      <c r="R2399" s="9">
        <v>2391</v>
      </c>
      <c r="T2399" s="9" t="str">
        <f t="shared" si="338"/>
        <v/>
      </c>
      <c r="V2399" s="9" t="str">
        <f t="shared" si="339"/>
        <v/>
      </c>
      <c r="X2399" s="9" t="str">
        <f>IF(COUNTIF('Required Materials'!$BE$4:$CH$43, $B2399)&gt;0, $B2399, "")</f>
        <v/>
      </c>
      <c r="Y2399" s="9" t="str">
        <f t="shared" si="340"/>
        <v/>
      </c>
      <c r="Z2399" s="9" t="str">
        <f t="shared" si="341"/>
        <v/>
      </c>
    </row>
    <row r="2400" spans="1:26" x14ac:dyDescent="0.25">
      <c r="A2400" s="24"/>
      <c r="B2400" s="135"/>
      <c r="C2400" s="136"/>
      <c r="D2400" s="137"/>
      <c r="E2400" s="138"/>
      <c r="F2400" s="139"/>
      <c r="G2400" s="140"/>
      <c r="H2400" s="141"/>
      <c r="I2400" s="118"/>
      <c r="J2400" s="150" t="str">
        <f t="shared" si="333"/>
        <v/>
      </c>
      <c r="K2400" s="24"/>
      <c r="M2400" s="11" t="b">
        <f t="shared" si="334"/>
        <v>0</v>
      </c>
      <c r="N2400" s="9" t="str">
        <f t="shared" si="335"/>
        <v/>
      </c>
      <c r="O2400" s="9" t="str">
        <f t="shared" si="336"/>
        <v/>
      </c>
      <c r="P2400" s="9" t="str">
        <f t="shared" si="337"/>
        <v/>
      </c>
      <c r="R2400" s="9">
        <v>2392</v>
      </c>
      <c r="T2400" s="9" t="str">
        <f t="shared" si="338"/>
        <v/>
      </c>
      <c r="V2400" s="9" t="str">
        <f t="shared" si="339"/>
        <v/>
      </c>
      <c r="X2400" s="9" t="str">
        <f>IF(COUNTIF('Required Materials'!$BE$4:$CH$43, $B2400)&gt;0, $B2400, "")</f>
        <v/>
      </c>
      <c r="Y2400" s="9" t="str">
        <f t="shared" si="340"/>
        <v/>
      </c>
      <c r="Z2400" s="9" t="str">
        <f t="shared" si="341"/>
        <v/>
      </c>
    </row>
    <row r="2401" spans="1:26" x14ac:dyDescent="0.25">
      <c r="A2401" s="24"/>
      <c r="B2401" s="135"/>
      <c r="C2401" s="136"/>
      <c r="D2401" s="137"/>
      <c r="E2401" s="138"/>
      <c r="F2401" s="139"/>
      <c r="G2401" s="140"/>
      <c r="H2401" s="141"/>
      <c r="I2401" s="118"/>
      <c r="J2401" s="150" t="str">
        <f t="shared" si="333"/>
        <v/>
      </c>
      <c r="K2401" s="24"/>
      <c r="M2401" s="11" t="b">
        <f t="shared" si="334"/>
        <v>0</v>
      </c>
      <c r="N2401" s="9" t="str">
        <f t="shared" si="335"/>
        <v/>
      </c>
      <c r="O2401" s="9" t="str">
        <f t="shared" si="336"/>
        <v/>
      </c>
      <c r="P2401" s="9" t="str">
        <f t="shared" si="337"/>
        <v/>
      </c>
      <c r="R2401" s="9">
        <v>2393</v>
      </c>
      <c r="T2401" s="9" t="str">
        <f t="shared" si="338"/>
        <v/>
      </c>
      <c r="V2401" s="9" t="str">
        <f t="shared" si="339"/>
        <v/>
      </c>
      <c r="X2401" s="9" t="str">
        <f>IF(COUNTIF('Required Materials'!$BE$4:$CH$43, $B2401)&gt;0, $B2401, "")</f>
        <v/>
      </c>
      <c r="Y2401" s="9" t="str">
        <f t="shared" si="340"/>
        <v/>
      </c>
      <c r="Z2401" s="9" t="str">
        <f t="shared" si="341"/>
        <v/>
      </c>
    </row>
    <row r="2402" spans="1:26" x14ac:dyDescent="0.25">
      <c r="A2402" s="24"/>
      <c r="B2402" s="135"/>
      <c r="C2402" s="136"/>
      <c r="D2402" s="137"/>
      <c r="E2402" s="138"/>
      <c r="F2402" s="139"/>
      <c r="G2402" s="140"/>
      <c r="H2402" s="141"/>
      <c r="I2402" s="118"/>
      <c r="J2402" s="150" t="str">
        <f t="shared" si="333"/>
        <v/>
      </c>
      <c r="K2402" s="24"/>
      <c r="M2402" s="11" t="b">
        <f t="shared" si="334"/>
        <v>0</v>
      </c>
      <c r="N2402" s="9" t="str">
        <f t="shared" si="335"/>
        <v/>
      </c>
      <c r="O2402" s="9" t="str">
        <f t="shared" si="336"/>
        <v/>
      </c>
      <c r="P2402" s="9" t="str">
        <f t="shared" si="337"/>
        <v/>
      </c>
      <c r="R2402" s="9">
        <v>2394</v>
      </c>
      <c r="T2402" s="9" t="str">
        <f t="shared" si="338"/>
        <v/>
      </c>
      <c r="V2402" s="9" t="str">
        <f t="shared" si="339"/>
        <v/>
      </c>
      <c r="X2402" s="9" t="str">
        <f>IF(COUNTIF('Required Materials'!$BE$4:$CH$43, $B2402)&gt;0, $B2402, "")</f>
        <v/>
      </c>
      <c r="Y2402" s="9" t="str">
        <f t="shared" si="340"/>
        <v/>
      </c>
      <c r="Z2402" s="9" t="str">
        <f t="shared" si="341"/>
        <v/>
      </c>
    </row>
    <row r="2403" spans="1:26" x14ac:dyDescent="0.25">
      <c r="A2403" s="24"/>
      <c r="B2403" s="135"/>
      <c r="C2403" s="136"/>
      <c r="D2403" s="137"/>
      <c r="E2403" s="138"/>
      <c r="F2403" s="139"/>
      <c r="G2403" s="140"/>
      <c r="H2403" s="141"/>
      <c r="I2403" s="118"/>
      <c r="J2403" s="150" t="str">
        <f t="shared" si="333"/>
        <v/>
      </c>
      <c r="K2403" s="24"/>
      <c r="M2403" s="11" t="b">
        <f t="shared" si="334"/>
        <v>0</v>
      </c>
      <c r="N2403" s="9" t="str">
        <f t="shared" si="335"/>
        <v/>
      </c>
      <c r="O2403" s="9" t="str">
        <f t="shared" si="336"/>
        <v/>
      </c>
      <c r="P2403" s="9" t="str">
        <f t="shared" si="337"/>
        <v/>
      </c>
      <c r="R2403" s="9">
        <v>2395</v>
      </c>
      <c r="T2403" s="9" t="str">
        <f t="shared" si="338"/>
        <v/>
      </c>
      <c r="V2403" s="9" t="str">
        <f t="shared" si="339"/>
        <v/>
      </c>
      <c r="X2403" s="9" t="str">
        <f>IF(COUNTIF('Required Materials'!$BE$4:$CH$43, $B2403)&gt;0, $B2403, "")</f>
        <v/>
      </c>
      <c r="Y2403" s="9" t="str">
        <f t="shared" si="340"/>
        <v/>
      </c>
      <c r="Z2403" s="9" t="str">
        <f t="shared" si="341"/>
        <v/>
      </c>
    </row>
    <row r="2404" spans="1:26" x14ac:dyDescent="0.25">
      <c r="A2404" s="24"/>
      <c r="B2404" s="135"/>
      <c r="C2404" s="136"/>
      <c r="D2404" s="137"/>
      <c r="E2404" s="138"/>
      <c r="F2404" s="139"/>
      <c r="G2404" s="140"/>
      <c r="H2404" s="141"/>
      <c r="I2404" s="118"/>
      <c r="J2404" s="150" t="str">
        <f t="shared" si="333"/>
        <v/>
      </c>
      <c r="K2404" s="24"/>
      <c r="M2404" s="11" t="b">
        <f t="shared" si="334"/>
        <v>0</v>
      </c>
      <c r="N2404" s="9" t="str">
        <f t="shared" si="335"/>
        <v/>
      </c>
      <c r="O2404" s="9" t="str">
        <f t="shared" si="336"/>
        <v/>
      </c>
      <c r="P2404" s="9" t="str">
        <f t="shared" si="337"/>
        <v/>
      </c>
      <c r="R2404" s="9">
        <v>2396</v>
      </c>
      <c r="T2404" s="9" t="str">
        <f t="shared" si="338"/>
        <v/>
      </c>
      <c r="V2404" s="9" t="str">
        <f t="shared" si="339"/>
        <v/>
      </c>
      <c r="X2404" s="9" t="str">
        <f>IF(COUNTIF('Required Materials'!$BE$4:$CH$43, $B2404)&gt;0, $B2404, "")</f>
        <v/>
      </c>
      <c r="Y2404" s="9" t="str">
        <f t="shared" si="340"/>
        <v/>
      </c>
      <c r="Z2404" s="9" t="str">
        <f t="shared" si="341"/>
        <v/>
      </c>
    </row>
    <row r="2405" spans="1:26" x14ac:dyDescent="0.25">
      <c r="A2405" s="24"/>
      <c r="B2405" s="135"/>
      <c r="C2405" s="136"/>
      <c r="D2405" s="137"/>
      <c r="E2405" s="138"/>
      <c r="F2405" s="139"/>
      <c r="G2405" s="140"/>
      <c r="H2405" s="141"/>
      <c r="I2405" s="118"/>
      <c r="J2405" s="150" t="str">
        <f t="shared" si="333"/>
        <v/>
      </c>
      <c r="K2405" s="24"/>
      <c r="M2405" s="11" t="b">
        <f t="shared" si="334"/>
        <v>0</v>
      </c>
      <c r="N2405" s="9" t="str">
        <f t="shared" si="335"/>
        <v/>
      </c>
      <c r="O2405" s="9" t="str">
        <f t="shared" si="336"/>
        <v/>
      </c>
      <c r="P2405" s="9" t="str">
        <f t="shared" si="337"/>
        <v/>
      </c>
      <c r="R2405" s="9">
        <v>2397</v>
      </c>
      <c r="T2405" s="9" t="str">
        <f t="shared" si="338"/>
        <v/>
      </c>
      <c r="V2405" s="9" t="str">
        <f t="shared" si="339"/>
        <v/>
      </c>
      <c r="X2405" s="9" t="str">
        <f>IF(COUNTIF('Required Materials'!$BE$4:$CH$43, $B2405)&gt;0, $B2405, "")</f>
        <v/>
      </c>
      <c r="Y2405" s="9" t="str">
        <f t="shared" si="340"/>
        <v/>
      </c>
      <c r="Z2405" s="9" t="str">
        <f t="shared" si="341"/>
        <v/>
      </c>
    </row>
    <row r="2406" spans="1:26" x14ac:dyDescent="0.25">
      <c r="A2406" s="24"/>
      <c r="B2406" s="135"/>
      <c r="C2406" s="136"/>
      <c r="D2406" s="137"/>
      <c r="E2406" s="138"/>
      <c r="F2406" s="139"/>
      <c r="G2406" s="140"/>
      <c r="H2406" s="141"/>
      <c r="I2406" s="118"/>
      <c r="J2406" s="150" t="str">
        <f t="shared" si="333"/>
        <v/>
      </c>
      <c r="K2406" s="24"/>
      <c r="M2406" s="11" t="b">
        <f t="shared" si="334"/>
        <v>0</v>
      </c>
      <c r="N2406" s="9" t="str">
        <f t="shared" si="335"/>
        <v/>
      </c>
      <c r="O2406" s="9" t="str">
        <f t="shared" si="336"/>
        <v/>
      </c>
      <c r="P2406" s="9" t="str">
        <f t="shared" si="337"/>
        <v/>
      </c>
      <c r="R2406" s="9">
        <v>2398</v>
      </c>
      <c r="T2406" s="9" t="str">
        <f t="shared" si="338"/>
        <v/>
      </c>
      <c r="V2406" s="9" t="str">
        <f t="shared" si="339"/>
        <v/>
      </c>
      <c r="X2406" s="9" t="str">
        <f>IF(COUNTIF('Required Materials'!$BE$4:$CH$43, $B2406)&gt;0, $B2406, "")</f>
        <v/>
      </c>
      <c r="Y2406" s="9" t="str">
        <f t="shared" si="340"/>
        <v/>
      </c>
      <c r="Z2406" s="9" t="str">
        <f t="shared" si="341"/>
        <v/>
      </c>
    </row>
    <row r="2407" spans="1:26" x14ac:dyDescent="0.25">
      <c r="A2407" s="24"/>
      <c r="B2407" s="135"/>
      <c r="C2407" s="136"/>
      <c r="D2407" s="137"/>
      <c r="E2407" s="138"/>
      <c r="F2407" s="139"/>
      <c r="G2407" s="140"/>
      <c r="H2407" s="141"/>
      <c r="I2407" s="118"/>
      <c r="J2407" s="150" t="str">
        <f t="shared" si="333"/>
        <v/>
      </c>
      <c r="K2407" s="24"/>
      <c r="M2407" s="11" t="b">
        <f t="shared" si="334"/>
        <v>0</v>
      </c>
      <c r="N2407" s="9" t="str">
        <f t="shared" si="335"/>
        <v/>
      </c>
      <c r="O2407" s="9" t="str">
        <f t="shared" si="336"/>
        <v/>
      </c>
      <c r="P2407" s="9" t="str">
        <f t="shared" si="337"/>
        <v/>
      </c>
      <c r="R2407" s="9">
        <v>2399</v>
      </c>
      <c r="T2407" s="9" t="str">
        <f t="shared" si="338"/>
        <v/>
      </c>
      <c r="V2407" s="9" t="str">
        <f t="shared" si="339"/>
        <v/>
      </c>
      <c r="X2407" s="9" t="str">
        <f>IF(COUNTIF('Required Materials'!$BE$4:$CH$43, $B2407)&gt;0, $B2407, "")</f>
        <v/>
      </c>
      <c r="Y2407" s="9" t="str">
        <f t="shared" si="340"/>
        <v/>
      </c>
      <c r="Z2407" s="9" t="str">
        <f t="shared" si="341"/>
        <v/>
      </c>
    </row>
    <row r="2408" spans="1:26" x14ac:dyDescent="0.25">
      <c r="A2408" s="24"/>
      <c r="B2408" s="135"/>
      <c r="C2408" s="136"/>
      <c r="D2408" s="137"/>
      <c r="E2408" s="138"/>
      <c r="F2408" s="139"/>
      <c r="G2408" s="140"/>
      <c r="H2408" s="141"/>
      <c r="I2408" s="118"/>
      <c r="J2408" s="150" t="str">
        <f t="shared" si="333"/>
        <v/>
      </c>
      <c r="K2408" s="24"/>
      <c r="M2408" s="11" t="b">
        <f t="shared" si="334"/>
        <v>0</v>
      </c>
      <c r="N2408" s="9" t="str">
        <f t="shared" si="335"/>
        <v/>
      </c>
      <c r="O2408" s="9" t="str">
        <f t="shared" si="336"/>
        <v/>
      </c>
      <c r="P2408" s="9" t="str">
        <f t="shared" si="337"/>
        <v/>
      </c>
      <c r="R2408" s="9">
        <v>2400</v>
      </c>
      <c r="T2408" s="9" t="str">
        <f t="shared" si="338"/>
        <v/>
      </c>
      <c r="V2408" s="9" t="str">
        <f t="shared" si="339"/>
        <v/>
      </c>
      <c r="X2408" s="9" t="str">
        <f>IF(COUNTIF('Required Materials'!$BE$4:$CH$43, $B2408)&gt;0, $B2408, "")</f>
        <v/>
      </c>
      <c r="Y2408" s="9" t="str">
        <f t="shared" si="340"/>
        <v/>
      </c>
      <c r="Z2408" s="9" t="str">
        <f t="shared" si="341"/>
        <v/>
      </c>
    </row>
    <row r="2409" spans="1:26" x14ac:dyDescent="0.25">
      <c r="A2409" s="24"/>
      <c r="B2409" s="135"/>
      <c r="C2409" s="136"/>
      <c r="D2409" s="137"/>
      <c r="E2409" s="138"/>
      <c r="F2409" s="139"/>
      <c r="G2409" s="140"/>
      <c r="H2409" s="141"/>
      <c r="I2409" s="118"/>
      <c r="J2409" s="150" t="str">
        <f t="shared" si="333"/>
        <v/>
      </c>
      <c r="K2409" s="24"/>
      <c r="M2409" s="11" t="b">
        <f t="shared" si="334"/>
        <v>0</v>
      </c>
      <c r="N2409" s="9" t="str">
        <f t="shared" si="335"/>
        <v/>
      </c>
      <c r="O2409" s="9" t="str">
        <f t="shared" si="336"/>
        <v/>
      </c>
      <c r="P2409" s="9" t="str">
        <f t="shared" si="337"/>
        <v/>
      </c>
      <c r="R2409" s="9">
        <v>2401</v>
      </c>
      <c r="T2409" s="9" t="str">
        <f t="shared" si="338"/>
        <v/>
      </c>
      <c r="V2409" s="9" t="str">
        <f t="shared" si="339"/>
        <v/>
      </c>
      <c r="X2409" s="9" t="str">
        <f>IF(COUNTIF('Required Materials'!$BE$4:$CH$43, $B2409)&gt;0, $B2409, "")</f>
        <v/>
      </c>
      <c r="Y2409" s="9" t="str">
        <f t="shared" si="340"/>
        <v/>
      </c>
      <c r="Z2409" s="9" t="str">
        <f t="shared" si="341"/>
        <v/>
      </c>
    </row>
    <row r="2410" spans="1:26" x14ac:dyDescent="0.25">
      <c r="A2410" s="24"/>
      <c r="B2410" s="135"/>
      <c r="C2410" s="136"/>
      <c r="D2410" s="137"/>
      <c r="E2410" s="138"/>
      <c r="F2410" s="139"/>
      <c r="G2410" s="140"/>
      <c r="H2410" s="141"/>
      <c r="I2410" s="118"/>
      <c r="J2410" s="150" t="str">
        <f t="shared" si="333"/>
        <v/>
      </c>
      <c r="K2410" s="24"/>
      <c r="M2410" s="11" t="b">
        <f t="shared" si="334"/>
        <v>0</v>
      </c>
      <c r="N2410" s="9" t="str">
        <f t="shared" si="335"/>
        <v/>
      </c>
      <c r="O2410" s="9" t="str">
        <f t="shared" si="336"/>
        <v/>
      </c>
      <c r="P2410" s="9" t="str">
        <f t="shared" si="337"/>
        <v/>
      </c>
      <c r="R2410" s="9">
        <v>2402</v>
      </c>
      <c r="T2410" s="9" t="str">
        <f t="shared" si="338"/>
        <v/>
      </c>
      <c r="V2410" s="9" t="str">
        <f t="shared" si="339"/>
        <v/>
      </c>
      <c r="X2410" s="9" t="str">
        <f>IF(COUNTIF('Required Materials'!$BE$4:$CH$43, $B2410)&gt;0, $B2410, "")</f>
        <v/>
      </c>
      <c r="Y2410" s="9" t="str">
        <f t="shared" si="340"/>
        <v/>
      </c>
      <c r="Z2410" s="9" t="str">
        <f t="shared" si="341"/>
        <v/>
      </c>
    </row>
    <row r="2411" spans="1:26" x14ac:dyDescent="0.25">
      <c r="A2411" s="24"/>
      <c r="B2411" s="135"/>
      <c r="C2411" s="136"/>
      <c r="D2411" s="137"/>
      <c r="E2411" s="138"/>
      <c r="F2411" s="139"/>
      <c r="G2411" s="140"/>
      <c r="H2411" s="141"/>
      <c r="I2411" s="118"/>
      <c r="J2411" s="150" t="str">
        <f t="shared" si="333"/>
        <v/>
      </c>
      <c r="K2411" s="24"/>
      <c r="M2411" s="11" t="b">
        <f t="shared" si="334"/>
        <v>0</v>
      </c>
      <c r="N2411" s="9" t="str">
        <f t="shared" si="335"/>
        <v/>
      </c>
      <c r="O2411" s="9" t="str">
        <f t="shared" si="336"/>
        <v/>
      </c>
      <c r="P2411" s="9" t="str">
        <f t="shared" si="337"/>
        <v/>
      </c>
      <c r="R2411" s="9">
        <v>2403</v>
      </c>
      <c r="T2411" s="9" t="str">
        <f t="shared" si="338"/>
        <v/>
      </c>
      <c r="V2411" s="9" t="str">
        <f t="shared" si="339"/>
        <v/>
      </c>
      <c r="X2411" s="9" t="str">
        <f>IF(COUNTIF('Required Materials'!$BE$4:$CH$43, $B2411)&gt;0, $B2411, "")</f>
        <v/>
      </c>
      <c r="Y2411" s="9" t="str">
        <f t="shared" si="340"/>
        <v/>
      </c>
      <c r="Z2411" s="9" t="str">
        <f t="shared" si="341"/>
        <v/>
      </c>
    </row>
    <row r="2412" spans="1:26" x14ac:dyDescent="0.25">
      <c r="A2412" s="24"/>
      <c r="B2412" s="135"/>
      <c r="C2412" s="136"/>
      <c r="D2412" s="137"/>
      <c r="E2412" s="138"/>
      <c r="F2412" s="139"/>
      <c r="G2412" s="140"/>
      <c r="H2412" s="141"/>
      <c r="I2412" s="118"/>
      <c r="J2412" s="150" t="str">
        <f t="shared" si="333"/>
        <v/>
      </c>
      <c r="K2412" s="24"/>
      <c r="M2412" s="11" t="b">
        <f t="shared" si="334"/>
        <v>0</v>
      </c>
      <c r="N2412" s="9" t="str">
        <f t="shared" si="335"/>
        <v/>
      </c>
      <c r="O2412" s="9" t="str">
        <f t="shared" si="336"/>
        <v/>
      </c>
      <c r="P2412" s="9" t="str">
        <f t="shared" si="337"/>
        <v/>
      </c>
      <c r="R2412" s="9">
        <v>2404</v>
      </c>
      <c r="T2412" s="9" t="str">
        <f t="shared" si="338"/>
        <v/>
      </c>
      <c r="V2412" s="9" t="str">
        <f t="shared" si="339"/>
        <v/>
      </c>
      <c r="X2412" s="9" t="str">
        <f>IF(COUNTIF('Required Materials'!$BE$4:$CH$43, $B2412)&gt;0, $B2412, "")</f>
        <v/>
      </c>
      <c r="Y2412" s="9" t="str">
        <f t="shared" si="340"/>
        <v/>
      </c>
      <c r="Z2412" s="9" t="str">
        <f t="shared" si="341"/>
        <v/>
      </c>
    </row>
    <row r="2413" spans="1:26" x14ac:dyDescent="0.25">
      <c r="A2413" s="24"/>
      <c r="B2413" s="135"/>
      <c r="C2413" s="136"/>
      <c r="D2413" s="137"/>
      <c r="E2413" s="138"/>
      <c r="F2413" s="139"/>
      <c r="G2413" s="140"/>
      <c r="H2413" s="141"/>
      <c r="I2413" s="118"/>
      <c r="J2413" s="150" t="str">
        <f t="shared" si="333"/>
        <v/>
      </c>
      <c r="K2413" s="24"/>
      <c r="M2413" s="11" t="b">
        <f t="shared" si="334"/>
        <v>0</v>
      </c>
      <c r="N2413" s="9" t="str">
        <f t="shared" si="335"/>
        <v/>
      </c>
      <c r="O2413" s="9" t="str">
        <f t="shared" si="336"/>
        <v/>
      </c>
      <c r="P2413" s="9" t="str">
        <f t="shared" si="337"/>
        <v/>
      </c>
      <c r="R2413" s="9">
        <v>2405</v>
      </c>
      <c r="T2413" s="9" t="str">
        <f t="shared" si="338"/>
        <v/>
      </c>
      <c r="V2413" s="9" t="str">
        <f t="shared" si="339"/>
        <v/>
      </c>
      <c r="X2413" s="9" t="str">
        <f>IF(COUNTIF('Required Materials'!$BE$4:$CH$43, $B2413)&gt;0, $B2413, "")</f>
        <v/>
      </c>
      <c r="Y2413" s="9" t="str">
        <f t="shared" si="340"/>
        <v/>
      </c>
      <c r="Z2413" s="9" t="str">
        <f t="shared" si="341"/>
        <v/>
      </c>
    </row>
    <row r="2414" spans="1:26" x14ac:dyDescent="0.25">
      <c r="A2414" s="24"/>
      <c r="B2414" s="135"/>
      <c r="C2414" s="136"/>
      <c r="D2414" s="137"/>
      <c r="E2414" s="138"/>
      <c r="F2414" s="139"/>
      <c r="G2414" s="140"/>
      <c r="H2414" s="141"/>
      <c r="I2414" s="118"/>
      <c r="J2414" s="150" t="str">
        <f t="shared" si="333"/>
        <v/>
      </c>
      <c r="K2414" s="24"/>
      <c r="M2414" s="11" t="b">
        <f t="shared" si="334"/>
        <v>0</v>
      </c>
      <c r="N2414" s="9" t="str">
        <f t="shared" si="335"/>
        <v/>
      </c>
      <c r="O2414" s="9" t="str">
        <f t="shared" si="336"/>
        <v/>
      </c>
      <c r="P2414" s="9" t="str">
        <f t="shared" si="337"/>
        <v/>
      </c>
      <c r="R2414" s="9">
        <v>2406</v>
      </c>
      <c r="T2414" s="9" t="str">
        <f t="shared" si="338"/>
        <v/>
      </c>
      <c r="V2414" s="9" t="str">
        <f t="shared" si="339"/>
        <v/>
      </c>
      <c r="X2414" s="9" t="str">
        <f>IF(COUNTIF('Required Materials'!$BE$4:$CH$43, $B2414)&gt;0, $B2414, "")</f>
        <v/>
      </c>
      <c r="Y2414" s="9" t="str">
        <f t="shared" si="340"/>
        <v/>
      </c>
      <c r="Z2414" s="9" t="str">
        <f t="shared" si="341"/>
        <v/>
      </c>
    </row>
    <row r="2415" spans="1:26" x14ac:dyDescent="0.25">
      <c r="A2415" s="24"/>
      <c r="B2415" s="135"/>
      <c r="C2415" s="136"/>
      <c r="D2415" s="137"/>
      <c r="E2415" s="138"/>
      <c r="F2415" s="139"/>
      <c r="G2415" s="140"/>
      <c r="H2415" s="141"/>
      <c r="I2415" s="118"/>
      <c r="J2415" s="150" t="str">
        <f t="shared" si="333"/>
        <v/>
      </c>
      <c r="K2415" s="24"/>
      <c r="M2415" s="11" t="b">
        <f t="shared" si="334"/>
        <v>0</v>
      </c>
      <c r="N2415" s="9" t="str">
        <f t="shared" si="335"/>
        <v/>
      </c>
      <c r="O2415" s="9" t="str">
        <f t="shared" si="336"/>
        <v/>
      </c>
      <c r="P2415" s="9" t="str">
        <f t="shared" si="337"/>
        <v/>
      </c>
      <c r="R2415" s="9">
        <v>2407</v>
      </c>
      <c r="T2415" s="9" t="str">
        <f t="shared" si="338"/>
        <v/>
      </c>
      <c r="V2415" s="9" t="str">
        <f t="shared" si="339"/>
        <v/>
      </c>
      <c r="X2415" s="9" t="str">
        <f>IF(COUNTIF('Required Materials'!$BE$4:$CH$43, $B2415)&gt;0, $B2415, "")</f>
        <v/>
      </c>
      <c r="Y2415" s="9" t="str">
        <f t="shared" si="340"/>
        <v/>
      </c>
      <c r="Z2415" s="9" t="str">
        <f t="shared" si="341"/>
        <v/>
      </c>
    </row>
    <row r="2416" spans="1:26" x14ac:dyDescent="0.25">
      <c r="A2416" s="24"/>
      <c r="B2416" s="135"/>
      <c r="C2416" s="136"/>
      <c r="D2416" s="137"/>
      <c r="E2416" s="138"/>
      <c r="F2416" s="139"/>
      <c r="G2416" s="140"/>
      <c r="H2416" s="141"/>
      <c r="I2416" s="118"/>
      <c r="J2416" s="150" t="str">
        <f t="shared" si="333"/>
        <v/>
      </c>
      <c r="K2416" s="24"/>
      <c r="M2416" s="11" t="b">
        <f t="shared" si="334"/>
        <v>0</v>
      </c>
      <c r="N2416" s="9" t="str">
        <f t="shared" si="335"/>
        <v/>
      </c>
      <c r="O2416" s="9" t="str">
        <f t="shared" si="336"/>
        <v/>
      </c>
      <c r="P2416" s="9" t="str">
        <f t="shared" si="337"/>
        <v/>
      </c>
      <c r="R2416" s="9">
        <v>2408</v>
      </c>
      <c r="T2416" s="9" t="str">
        <f t="shared" si="338"/>
        <v/>
      </c>
      <c r="V2416" s="9" t="str">
        <f t="shared" si="339"/>
        <v/>
      </c>
      <c r="X2416" s="9" t="str">
        <f>IF(COUNTIF('Required Materials'!$BE$4:$CH$43, $B2416)&gt;0, $B2416, "")</f>
        <v/>
      </c>
      <c r="Y2416" s="9" t="str">
        <f t="shared" si="340"/>
        <v/>
      </c>
      <c r="Z2416" s="9" t="str">
        <f t="shared" si="341"/>
        <v/>
      </c>
    </row>
    <row r="2417" spans="1:26" x14ac:dyDescent="0.25">
      <c r="A2417" s="24"/>
      <c r="B2417" s="135"/>
      <c r="C2417" s="136"/>
      <c r="D2417" s="137"/>
      <c r="E2417" s="138"/>
      <c r="F2417" s="139"/>
      <c r="G2417" s="140"/>
      <c r="H2417" s="141"/>
      <c r="I2417" s="118"/>
      <c r="J2417" s="150" t="str">
        <f t="shared" si="333"/>
        <v/>
      </c>
      <c r="K2417" s="24"/>
      <c r="M2417" s="11" t="b">
        <f t="shared" si="334"/>
        <v>0</v>
      </c>
      <c r="N2417" s="9" t="str">
        <f t="shared" si="335"/>
        <v/>
      </c>
      <c r="O2417" s="9" t="str">
        <f t="shared" si="336"/>
        <v/>
      </c>
      <c r="P2417" s="9" t="str">
        <f t="shared" si="337"/>
        <v/>
      </c>
      <c r="R2417" s="9">
        <v>2409</v>
      </c>
      <c r="T2417" s="9" t="str">
        <f t="shared" si="338"/>
        <v/>
      </c>
      <c r="V2417" s="9" t="str">
        <f t="shared" si="339"/>
        <v/>
      </c>
      <c r="X2417" s="9" t="str">
        <f>IF(COUNTIF('Required Materials'!$BE$4:$CH$43, $B2417)&gt;0, $B2417, "")</f>
        <v/>
      </c>
      <c r="Y2417" s="9" t="str">
        <f t="shared" si="340"/>
        <v/>
      </c>
      <c r="Z2417" s="9" t="str">
        <f t="shared" si="341"/>
        <v/>
      </c>
    </row>
    <row r="2418" spans="1:26" x14ac:dyDescent="0.25">
      <c r="A2418" s="24"/>
      <c r="B2418" s="135"/>
      <c r="C2418" s="136"/>
      <c r="D2418" s="137"/>
      <c r="E2418" s="138"/>
      <c r="F2418" s="139"/>
      <c r="G2418" s="140"/>
      <c r="H2418" s="141"/>
      <c r="I2418" s="118"/>
      <c r="J2418" s="150" t="str">
        <f t="shared" si="333"/>
        <v/>
      </c>
      <c r="K2418" s="24"/>
      <c r="M2418" s="11" t="b">
        <f t="shared" si="334"/>
        <v>0</v>
      </c>
      <c r="N2418" s="9" t="str">
        <f t="shared" si="335"/>
        <v/>
      </c>
      <c r="O2418" s="9" t="str">
        <f t="shared" si="336"/>
        <v/>
      </c>
      <c r="P2418" s="9" t="str">
        <f t="shared" si="337"/>
        <v/>
      </c>
      <c r="R2418" s="9">
        <v>2410</v>
      </c>
      <c r="T2418" s="9" t="str">
        <f t="shared" si="338"/>
        <v/>
      </c>
      <c r="V2418" s="9" t="str">
        <f t="shared" si="339"/>
        <v/>
      </c>
      <c r="X2418" s="9" t="str">
        <f>IF(COUNTIF('Required Materials'!$BE$4:$CH$43, $B2418)&gt;0, $B2418, "")</f>
        <v/>
      </c>
      <c r="Y2418" s="9" t="str">
        <f t="shared" si="340"/>
        <v/>
      </c>
      <c r="Z2418" s="9" t="str">
        <f t="shared" si="341"/>
        <v/>
      </c>
    </row>
    <row r="2419" spans="1:26" x14ac:dyDescent="0.25">
      <c r="A2419" s="24"/>
      <c r="B2419" s="135"/>
      <c r="C2419" s="136"/>
      <c r="D2419" s="137"/>
      <c r="E2419" s="138"/>
      <c r="F2419" s="139"/>
      <c r="G2419" s="140"/>
      <c r="H2419" s="141"/>
      <c r="I2419" s="118"/>
      <c r="J2419" s="150" t="str">
        <f t="shared" si="333"/>
        <v/>
      </c>
      <c r="K2419" s="24"/>
      <c r="M2419" s="11" t="b">
        <f t="shared" si="334"/>
        <v>0</v>
      </c>
      <c r="N2419" s="9" t="str">
        <f t="shared" si="335"/>
        <v/>
      </c>
      <c r="O2419" s="9" t="str">
        <f t="shared" si="336"/>
        <v/>
      </c>
      <c r="P2419" s="9" t="str">
        <f t="shared" si="337"/>
        <v/>
      </c>
      <c r="R2419" s="9">
        <v>2411</v>
      </c>
      <c r="T2419" s="9" t="str">
        <f t="shared" si="338"/>
        <v/>
      </c>
      <c r="V2419" s="9" t="str">
        <f t="shared" si="339"/>
        <v/>
      </c>
      <c r="X2419" s="9" t="str">
        <f>IF(COUNTIF('Required Materials'!$BE$4:$CH$43, $B2419)&gt;0, $B2419, "")</f>
        <v/>
      </c>
      <c r="Y2419" s="9" t="str">
        <f t="shared" si="340"/>
        <v/>
      </c>
      <c r="Z2419" s="9" t="str">
        <f t="shared" si="341"/>
        <v/>
      </c>
    </row>
    <row r="2420" spans="1:26" x14ac:dyDescent="0.25">
      <c r="A2420" s="24"/>
      <c r="B2420" s="135"/>
      <c r="C2420" s="136"/>
      <c r="D2420" s="137"/>
      <c r="E2420" s="138"/>
      <c r="F2420" s="139"/>
      <c r="G2420" s="140"/>
      <c r="H2420" s="141"/>
      <c r="I2420" s="118"/>
      <c r="J2420" s="150" t="str">
        <f t="shared" si="333"/>
        <v/>
      </c>
      <c r="K2420" s="24"/>
      <c r="M2420" s="11" t="b">
        <f t="shared" si="334"/>
        <v>0</v>
      </c>
      <c r="N2420" s="9" t="str">
        <f t="shared" si="335"/>
        <v/>
      </c>
      <c r="O2420" s="9" t="str">
        <f t="shared" si="336"/>
        <v/>
      </c>
      <c r="P2420" s="9" t="str">
        <f t="shared" si="337"/>
        <v/>
      </c>
      <c r="R2420" s="9">
        <v>2412</v>
      </c>
      <c r="T2420" s="9" t="str">
        <f t="shared" si="338"/>
        <v/>
      </c>
      <c r="V2420" s="9" t="str">
        <f t="shared" si="339"/>
        <v/>
      </c>
      <c r="X2420" s="9" t="str">
        <f>IF(COUNTIF('Required Materials'!$BE$4:$CH$43, $B2420)&gt;0, $B2420, "")</f>
        <v/>
      </c>
      <c r="Y2420" s="9" t="str">
        <f t="shared" si="340"/>
        <v/>
      </c>
      <c r="Z2420" s="9" t="str">
        <f t="shared" si="341"/>
        <v/>
      </c>
    </row>
    <row r="2421" spans="1:26" x14ac:dyDescent="0.25">
      <c r="A2421" s="24"/>
      <c r="B2421" s="135"/>
      <c r="C2421" s="136"/>
      <c r="D2421" s="137"/>
      <c r="E2421" s="138"/>
      <c r="F2421" s="139"/>
      <c r="G2421" s="140"/>
      <c r="H2421" s="141"/>
      <c r="I2421" s="118"/>
      <c r="J2421" s="150" t="str">
        <f t="shared" si="333"/>
        <v/>
      </c>
      <c r="K2421" s="24"/>
      <c r="M2421" s="11" t="b">
        <f t="shared" si="334"/>
        <v>0</v>
      </c>
      <c r="N2421" s="9" t="str">
        <f t="shared" si="335"/>
        <v/>
      </c>
      <c r="O2421" s="9" t="str">
        <f t="shared" si="336"/>
        <v/>
      </c>
      <c r="P2421" s="9" t="str">
        <f t="shared" si="337"/>
        <v/>
      </c>
      <c r="R2421" s="9">
        <v>2413</v>
      </c>
      <c r="T2421" s="9" t="str">
        <f t="shared" si="338"/>
        <v/>
      </c>
      <c r="V2421" s="9" t="str">
        <f t="shared" si="339"/>
        <v/>
      </c>
      <c r="X2421" s="9" t="str">
        <f>IF(COUNTIF('Required Materials'!$BE$4:$CH$43, $B2421)&gt;0, $B2421, "")</f>
        <v/>
      </c>
      <c r="Y2421" s="9" t="str">
        <f t="shared" si="340"/>
        <v/>
      </c>
      <c r="Z2421" s="9" t="str">
        <f t="shared" si="341"/>
        <v/>
      </c>
    </row>
    <row r="2422" spans="1:26" x14ac:dyDescent="0.25">
      <c r="A2422" s="24"/>
      <c r="B2422" s="135"/>
      <c r="C2422" s="136"/>
      <c r="D2422" s="137"/>
      <c r="E2422" s="138"/>
      <c r="F2422" s="139"/>
      <c r="G2422" s="140"/>
      <c r="H2422" s="141"/>
      <c r="I2422" s="118"/>
      <c r="J2422" s="150" t="str">
        <f t="shared" si="333"/>
        <v/>
      </c>
      <c r="K2422" s="24"/>
      <c r="M2422" s="11" t="b">
        <f t="shared" si="334"/>
        <v>0</v>
      </c>
      <c r="N2422" s="9" t="str">
        <f t="shared" si="335"/>
        <v/>
      </c>
      <c r="O2422" s="9" t="str">
        <f t="shared" si="336"/>
        <v/>
      </c>
      <c r="P2422" s="9" t="str">
        <f t="shared" si="337"/>
        <v/>
      </c>
      <c r="R2422" s="9">
        <v>2414</v>
      </c>
      <c r="T2422" s="9" t="str">
        <f t="shared" si="338"/>
        <v/>
      </c>
      <c r="V2422" s="9" t="str">
        <f t="shared" si="339"/>
        <v/>
      </c>
      <c r="X2422" s="9" t="str">
        <f>IF(COUNTIF('Required Materials'!$BE$4:$CH$43, $B2422)&gt;0, $B2422, "")</f>
        <v/>
      </c>
      <c r="Y2422" s="9" t="str">
        <f t="shared" si="340"/>
        <v/>
      </c>
      <c r="Z2422" s="9" t="str">
        <f t="shared" si="341"/>
        <v/>
      </c>
    </row>
    <row r="2423" spans="1:26" x14ac:dyDescent="0.25">
      <c r="A2423" s="24"/>
      <c r="B2423" s="135"/>
      <c r="C2423" s="136"/>
      <c r="D2423" s="137"/>
      <c r="E2423" s="138"/>
      <c r="F2423" s="139"/>
      <c r="G2423" s="140"/>
      <c r="H2423" s="141"/>
      <c r="I2423" s="118"/>
      <c r="J2423" s="150" t="str">
        <f t="shared" si="333"/>
        <v/>
      </c>
      <c r="K2423" s="24"/>
      <c r="M2423" s="11" t="b">
        <f t="shared" si="334"/>
        <v>0</v>
      </c>
      <c r="N2423" s="9" t="str">
        <f t="shared" si="335"/>
        <v/>
      </c>
      <c r="O2423" s="9" t="str">
        <f t="shared" si="336"/>
        <v/>
      </c>
      <c r="P2423" s="9" t="str">
        <f t="shared" si="337"/>
        <v/>
      </c>
      <c r="R2423" s="9">
        <v>2415</v>
      </c>
      <c r="T2423" s="9" t="str">
        <f t="shared" si="338"/>
        <v/>
      </c>
      <c r="V2423" s="9" t="str">
        <f t="shared" si="339"/>
        <v/>
      </c>
      <c r="X2423" s="9" t="str">
        <f>IF(COUNTIF('Required Materials'!$BE$4:$CH$43, $B2423)&gt;0, $B2423, "")</f>
        <v/>
      </c>
      <c r="Y2423" s="9" t="str">
        <f t="shared" si="340"/>
        <v/>
      </c>
      <c r="Z2423" s="9" t="str">
        <f t="shared" si="341"/>
        <v/>
      </c>
    </row>
    <row r="2424" spans="1:26" x14ac:dyDescent="0.25">
      <c r="A2424" s="24"/>
      <c r="B2424" s="135"/>
      <c r="C2424" s="136"/>
      <c r="D2424" s="137"/>
      <c r="E2424" s="138"/>
      <c r="F2424" s="139"/>
      <c r="G2424" s="140"/>
      <c r="H2424" s="141"/>
      <c r="I2424" s="118"/>
      <c r="J2424" s="150" t="str">
        <f t="shared" si="333"/>
        <v/>
      </c>
      <c r="K2424" s="24"/>
      <c r="M2424" s="11" t="b">
        <f t="shared" si="334"/>
        <v>0</v>
      </c>
      <c r="N2424" s="9" t="str">
        <f t="shared" si="335"/>
        <v/>
      </c>
      <c r="O2424" s="9" t="str">
        <f t="shared" si="336"/>
        <v/>
      </c>
      <c r="P2424" s="9" t="str">
        <f t="shared" si="337"/>
        <v/>
      </c>
      <c r="R2424" s="9">
        <v>2416</v>
      </c>
      <c r="T2424" s="9" t="str">
        <f t="shared" si="338"/>
        <v/>
      </c>
      <c r="V2424" s="9" t="str">
        <f t="shared" si="339"/>
        <v/>
      </c>
      <c r="X2424" s="9" t="str">
        <f>IF(COUNTIF('Required Materials'!$BE$4:$CH$43, $B2424)&gt;0, $B2424, "")</f>
        <v/>
      </c>
      <c r="Y2424" s="9" t="str">
        <f t="shared" si="340"/>
        <v/>
      </c>
      <c r="Z2424" s="9" t="str">
        <f t="shared" si="341"/>
        <v/>
      </c>
    </row>
    <row r="2425" spans="1:26" x14ac:dyDescent="0.25">
      <c r="A2425" s="24"/>
      <c r="B2425" s="135"/>
      <c r="C2425" s="136"/>
      <c r="D2425" s="137"/>
      <c r="E2425" s="138"/>
      <c r="F2425" s="139"/>
      <c r="G2425" s="140"/>
      <c r="H2425" s="141"/>
      <c r="I2425" s="118"/>
      <c r="J2425" s="150" t="str">
        <f t="shared" si="333"/>
        <v/>
      </c>
      <c r="K2425" s="24"/>
      <c r="M2425" s="11" t="b">
        <f t="shared" si="334"/>
        <v>0</v>
      </c>
      <c r="N2425" s="9" t="str">
        <f t="shared" si="335"/>
        <v/>
      </c>
      <c r="O2425" s="9" t="str">
        <f t="shared" si="336"/>
        <v/>
      </c>
      <c r="P2425" s="9" t="str">
        <f t="shared" si="337"/>
        <v/>
      </c>
      <c r="R2425" s="9">
        <v>2417</v>
      </c>
      <c r="T2425" s="9" t="str">
        <f t="shared" si="338"/>
        <v/>
      </c>
      <c r="V2425" s="9" t="str">
        <f t="shared" si="339"/>
        <v/>
      </c>
      <c r="X2425" s="9" t="str">
        <f>IF(COUNTIF('Required Materials'!$BE$4:$CH$43, $B2425)&gt;0, $B2425, "")</f>
        <v/>
      </c>
      <c r="Y2425" s="9" t="str">
        <f t="shared" si="340"/>
        <v/>
      </c>
      <c r="Z2425" s="9" t="str">
        <f t="shared" si="341"/>
        <v/>
      </c>
    </row>
    <row r="2426" spans="1:26" x14ac:dyDescent="0.25">
      <c r="A2426" s="24"/>
      <c r="B2426" s="135"/>
      <c r="C2426" s="136"/>
      <c r="D2426" s="137"/>
      <c r="E2426" s="138"/>
      <c r="F2426" s="139"/>
      <c r="G2426" s="140"/>
      <c r="H2426" s="141"/>
      <c r="I2426" s="118"/>
      <c r="J2426" s="150" t="str">
        <f t="shared" si="333"/>
        <v/>
      </c>
      <c r="K2426" s="24"/>
      <c r="M2426" s="11" t="b">
        <f t="shared" si="334"/>
        <v>0</v>
      </c>
      <c r="N2426" s="9" t="str">
        <f t="shared" si="335"/>
        <v/>
      </c>
      <c r="O2426" s="9" t="str">
        <f t="shared" si="336"/>
        <v/>
      </c>
      <c r="P2426" s="9" t="str">
        <f t="shared" si="337"/>
        <v/>
      </c>
      <c r="R2426" s="9">
        <v>2418</v>
      </c>
      <c r="T2426" s="9" t="str">
        <f t="shared" si="338"/>
        <v/>
      </c>
      <c r="V2426" s="9" t="str">
        <f t="shared" si="339"/>
        <v/>
      </c>
      <c r="X2426" s="9" t="str">
        <f>IF(COUNTIF('Required Materials'!$BE$4:$CH$43, $B2426)&gt;0, $B2426, "")</f>
        <v/>
      </c>
      <c r="Y2426" s="9" t="str">
        <f t="shared" si="340"/>
        <v/>
      </c>
      <c r="Z2426" s="9" t="str">
        <f t="shared" si="341"/>
        <v/>
      </c>
    </row>
    <row r="2427" spans="1:26" x14ac:dyDescent="0.25">
      <c r="A2427" s="24"/>
      <c r="B2427" s="135"/>
      <c r="C2427" s="136"/>
      <c r="D2427" s="137"/>
      <c r="E2427" s="138"/>
      <c r="F2427" s="139"/>
      <c r="G2427" s="140"/>
      <c r="H2427" s="141"/>
      <c r="I2427" s="118"/>
      <c r="J2427" s="150" t="str">
        <f t="shared" si="333"/>
        <v/>
      </c>
      <c r="K2427" s="24"/>
      <c r="M2427" s="11" t="b">
        <f t="shared" si="334"/>
        <v>0</v>
      </c>
      <c r="N2427" s="9" t="str">
        <f t="shared" si="335"/>
        <v/>
      </c>
      <c r="O2427" s="9" t="str">
        <f t="shared" si="336"/>
        <v/>
      </c>
      <c r="P2427" s="9" t="str">
        <f t="shared" si="337"/>
        <v/>
      </c>
      <c r="R2427" s="9">
        <v>2419</v>
      </c>
      <c r="T2427" s="9" t="str">
        <f t="shared" si="338"/>
        <v/>
      </c>
      <c r="V2427" s="9" t="str">
        <f t="shared" si="339"/>
        <v/>
      </c>
      <c r="X2427" s="9" t="str">
        <f>IF(COUNTIF('Required Materials'!$BE$4:$CH$43, $B2427)&gt;0, $B2427, "")</f>
        <v/>
      </c>
      <c r="Y2427" s="9" t="str">
        <f t="shared" si="340"/>
        <v/>
      </c>
      <c r="Z2427" s="9" t="str">
        <f t="shared" si="341"/>
        <v/>
      </c>
    </row>
    <row r="2428" spans="1:26" x14ac:dyDescent="0.25">
      <c r="A2428" s="24"/>
      <c r="B2428" s="135"/>
      <c r="C2428" s="136"/>
      <c r="D2428" s="137"/>
      <c r="E2428" s="138"/>
      <c r="F2428" s="139"/>
      <c r="G2428" s="140"/>
      <c r="H2428" s="141"/>
      <c r="I2428" s="118"/>
      <c r="J2428" s="150" t="str">
        <f t="shared" si="333"/>
        <v/>
      </c>
      <c r="K2428" s="24"/>
      <c r="M2428" s="11" t="b">
        <f t="shared" si="334"/>
        <v>0</v>
      </c>
      <c r="N2428" s="9" t="str">
        <f t="shared" si="335"/>
        <v/>
      </c>
      <c r="O2428" s="9" t="str">
        <f t="shared" si="336"/>
        <v/>
      </c>
      <c r="P2428" s="9" t="str">
        <f t="shared" si="337"/>
        <v/>
      </c>
      <c r="R2428" s="9">
        <v>2420</v>
      </c>
      <c r="T2428" s="9" t="str">
        <f t="shared" si="338"/>
        <v/>
      </c>
      <c r="V2428" s="9" t="str">
        <f t="shared" si="339"/>
        <v/>
      </c>
      <c r="X2428" s="9" t="str">
        <f>IF(COUNTIF('Required Materials'!$BE$4:$CH$43, $B2428)&gt;0, $B2428, "")</f>
        <v/>
      </c>
      <c r="Y2428" s="9" t="str">
        <f t="shared" si="340"/>
        <v/>
      </c>
      <c r="Z2428" s="9" t="str">
        <f t="shared" si="341"/>
        <v/>
      </c>
    </row>
    <row r="2429" spans="1:26" x14ac:dyDescent="0.25">
      <c r="A2429" s="24"/>
      <c r="B2429" s="135"/>
      <c r="C2429" s="136"/>
      <c r="D2429" s="137"/>
      <c r="E2429" s="138"/>
      <c r="F2429" s="139"/>
      <c r="G2429" s="140"/>
      <c r="H2429" s="141"/>
      <c r="I2429" s="118"/>
      <c r="J2429" s="150" t="str">
        <f t="shared" si="333"/>
        <v/>
      </c>
      <c r="K2429" s="24"/>
      <c r="M2429" s="11" t="b">
        <f t="shared" si="334"/>
        <v>0</v>
      </c>
      <c r="N2429" s="9" t="str">
        <f t="shared" si="335"/>
        <v/>
      </c>
      <c r="O2429" s="9" t="str">
        <f t="shared" si="336"/>
        <v/>
      </c>
      <c r="P2429" s="9" t="str">
        <f t="shared" si="337"/>
        <v/>
      </c>
      <c r="R2429" s="9">
        <v>2421</v>
      </c>
      <c r="T2429" s="9" t="str">
        <f t="shared" si="338"/>
        <v/>
      </c>
      <c r="V2429" s="9" t="str">
        <f t="shared" si="339"/>
        <v/>
      </c>
      <c r="X2429" s="9" t="str">
        <f>IF(COUNTIF('Required Materials'!$BE$4:$CH$43, $B2429)&gt;0, $B2429, "")</f>
        <v/>
      </c>
      <c r="Y2429" s="9" t="str">
        <f t="shared" si="340"/>
        <v/>
      </c>
      <c r="Z2429" s="9" t="str">
        <f t="shared" si="341"/>
        <v/>
      </c>
    </row>
    <row r="2430" spans="1:26" x14ac:dyDescent="0.25">
      <c r="A2430" s="24"/>
      <c r="B2430" s="135"/>
      <c r="C2430" s="136"/>
      <c r="D2430" s="137"/>
      <c r="E2430" s="138"/>
      <c r="F2430" s="139"/>
      <c r="G2430" s="140"/>
      <c r="H2430" s="141"/>
      <c r="I2430" s="118"/>
      <c r="J2430" s="150" t="str">
        <f t="shared" si="333"/>
        <v/>
      </c>
      <c r="K2430" s="24"/>
      <c r="M2430" s="11" t="b">
        <f t="shared" si="334"/>
        <v>0</v>
      </c>
      <c r="N2430" s="9" t="str">
        <f t="shared" si="335"/>
        <v/>
      </c>
      <c r="O2430" s="9" t="str">
        <f t="shared" si="336"/>
        <v/>
      </c>
      <c r="P2430" s="9" t="str">
        <f t="shared" si="337"/>
        <v/>
      </c>
      <c r="R2430" s="9">
        <v>2422</v>
      </c>
      <c r="T2430" s="9" t="str">
        <f t="shared" si="338"/>
        <v/>
      </c>
      <c r="V2430" s="9" t="str">
        <f t="shared" si="339"/>
        <v/>
      </c>
      <c r="X2430" s="9" t="str">
        <f>IF(COUNTIF('Required Materials'!$BE$4:$CH$43, $B2430)&gt;0, $B2430, "")</f>
        <v/>
      </c>
      <c r="Y2430" s="9" t="str">
        <f t="shared" si="340"/>
        <v/>
      </c>
      <c r="Z2430" s="9" t="str">
        <f t="shared" si="341"/>
        <v/>
      </c>
    </row>
    <row r="2431" spans="1:26" x14ac:dyDescent="0.25">
      <c r="A2431" s="24"/>
      <c r="B2431" s="135"/>
      <c r="C2431" s="136"/>
      <c r="D2431" s="137"/>
      <c r="E2431" s="138"/>
      <c r="F2431" s="139"/>
      <c r="G2431" s="140"/>
      <c r="H2431" s="141"/>
      <c r="I2431" s="118"/>
      <c r="J2431" s="150" t="str">
        <f t="shared" si="333"/>
        <v/>
      </c>
      <c r="K2431" s="24"/>
      <c r="M2431" s="11" t="b">
        <f t="shared" si="334"/>
        <v>0</v>
      </c>
      <c r="N2431" s="9" t="str">
        <f t="shared" si="335"/>
        <v/>
      </c>
      <c r="O2431" s="9" t="str">
        <f t="shared" si="336"/>
        <v/>
      </c>
      <c r="P2431" s="9" t="str">
        <f t="shared" si="337"/>
        <v/>
      </c>
      <c r="R2431" s="9">
        <v>2423</v>
      </c>
      <c r="T2431" s="9" t="str">
        <f t="shared" si="338"/>
        <v/>
      </c>
      <c r="V2431" s="9" t="str">
        <f t="shared" si="339"/>
        <v/>
      </c>
      <c r="X2431" s="9" t="str">
        <f>IF(COUNTIF('Required Materials'!$BE$4:$CH$43, $B2431)&gt;0, $B2431, "")</f>
        <v/>
      </c>
      <c r="Y2431" s="9" t="str">
        <f t="shared" si="340"/>
        <v/>
      </c>
      <c r="Z2431" s="9" t="str">
        <f t="shared" si="341"/>
        <v/>
      </c>
    </row>
    <row r="2432" spans="1:26" x14ac:dyDescent="0.25">
      <c r="A2432" s="24"/>
      <c r="B2432" s="135"/>
      <c r="C2432" s="136"/>
      <c r="D2432" s="137"/>
      <c r="E2432" s="138"/>
      <c r="F2432" s="139"/>
      <c r="G2432" s="140"/>
      <c r="H2432" s="141"/>
      <c r="I2432" s="118"/>
      <c r="J2432" s="150" t="str">
        <f t="shared" si="333"/>
        <v/>
      </c>
      <c r="K2432" s="24"/>
      <c r="M2432" s="11" t="b">
        <f t="shared" si="334"/>
        <v>0</v>
      </c>
      <c r="N2432" s="9" t="str">
        <f t="shared" si="335"/>
        <v/>
      </c>
      <c r="O2432" s="9" t="str">
        <f t="shared" si="336"/>
        <v/>
      </c>
      <c r="P2432" s="9" t="str">
        <f t="shared" si="337"/>
        <v/>
      </c>
      <c r="R2432" s="9">
        <v>2424</v>
      </c>
      <c r="T2432" s="9" t="str">
        <f t="shared" si="338"/>
        <v/>
      </c>
      <c r="V2432" s="9" t="str">
        <f t="shared" si="339"/>
        <v/>
      </c>
      <c r="X2432" s="9" t="str">
        <f>IF(COUNTIF('Required Materials'!$BE$4:$CH$43, $B2432)&gt;0, $B2432, "")</f>
        <v/>
      </c>
      <c r="Y2432" s="9" t="str">
        <f t="shared" si="340"/>
        <v/>
      </c>
      <c r="Z2432" s="9" t="str">
        <f t="shared" si="341"/>
        <v/>
      </c>
    </row>
    <row r="2433" spans="1:26" x14ac:dyDescent="0.25">
      <c r="A2433" s="24"/>
      <c r="B2433" s="135"/>
      <c r="C2433" s="136"/>
      <c r="D2433" s="137"/>
      <c r="E2433" s="138"/>
      <c r="F2433" s="139"/>
      <c r="G2433" s="140"/>
      <c r="H2433" s="141"/>
      <c r="I2433" s="118"/>
      <c r="J2433" s="150" t="str">
        <f t="shared" si="333"/>
        <v/>
      </c>
      <c r="K2433" s="24"/>
      <c r="M2433" s="11" t="b">
        <f t="shared" si="334"/>
        <v>0</v>
      </c>
      <c r="N2433" s="9" t="str">
        <f t="shared" si="335"/>
        <v/>
      </c>
      <c r="O2433" s="9" t="str">
        <f t="shared" si="336"/>
        <v/>
      </c>
      <c r="P2433" s="9" t="str">
        <f t="shared" si="337"/>
        <v/>
      </c>
      <c r="R2433" s="9">
        <v>2425</v>
      </c>
      <c r="T2433" s="9" t="str">
        <f t="shared" si="338"/>
        <v/>
      </c>
      <c r="V2433" s="9" t="str">
        <f t="shared" si="339"/>
        <v/>
      </c>
      <c r="X2433" s="9" t="str">
        <f>IF(COUNTIF('Required Materials'!$BE$4:$CH$43, $B2433)&gt;0, $B2433, "")</f>
        <v/>
      </c>
      <c r="Y2433" s="9" t="str">
        <f t="shared" si="340"/>
        <v/>
      </c>
      <c r="Z2433" s="9" t="str">
        <f t="shared" si="341"/>
        <v/>
      </c>
    </row>
    <row r="2434" spans="1:26" x14ac:dyDescent="0.25">
      <c r="A2434" s="24"/>
      <c r="B2434" s="135"/>
      <c r="C2434" s="136"/>
      <c r="D2434" s="137"/>
      <c r="E2434" s="138"/>
      <c r="F2434" s="139"/>
      <c r="G2434" s="140"/>
      <c r="H2434" s="141"/>
      <c r="I2434" s="118"/>
      <c r="J2434" s="150" t="str">
        <f t="shared" si="333"/>
        <v/>
      </c>
      <c r="K2434" s="24"/>
      <c r="M2434" s="11" t="b">
        <f t="shared" si="334"/>
        <v>0</v>
      </c>
      <c r="N2434" s="9" t="str">
        <f t="shared" si="335"/>
        <v/>
      </c>
      <c r="O2434" s="9" t="str">
        <f t="shared" si="336"/>
        <v/>
      </c>
      <c r="P2434" s="9" t="str">
        <f t="shared" si="337"/>
        <v/>
      </c>
      <c r="R2434" s="9">
        <v>2426</v>
      </c>
      <c r="T2434" s="9" t="str">
        <f t="shared" si="338"/>
        <v/>
      </c>
      <c r="V2434" s="9" t="str">
        <f t="shared" si="339"/>
        <v/>
      </c>
      <c r="X2434" s="9" t="str">
        <f>IF(COUNTIF('Required Materials'!$BE$4:$CH$43, $B2434)&gt;0, $B2434, "")</f>
        <v/>
      </c>
      <c r="Y2434" s="9" t="str">
        <f t="shared" si="340"/>
        <v/>
      </c>
      <c r="Z2434" s="9" t="str">
        <f t="shared" si="341"/>
        <v/>
      </c>
    </row>
    <row r="2435" spans="1:26" x14ac:dyDescent="0.25">
      <c r="A2435" s="24"/>
      <c r="B2435" s="135"/>
      <c r="C2435" s="136"/>
      <c r="D2435" s="137"/>
      <c r="E2435" s="138"/>
      <c r="F2435" s="139"/>
      <c r="G2435" s="140"/>
      <c r="H2435" s="141"/>
      <c r="I2435" s="118"/>
      <c r="J2435" s="150" t="str">
        <f t="shared" si="333"/>
        <v/>
      </c>
      <c r="K2435" s="24"/>
      <c r="M2435" s="11" t="b">
        <f t="shared" si="334"/>
        <v>0</v>
      </c>
      <c r="N2435" s="9" t="str">
        <f t="shared" si="335"/>
        <v/>
      </c>
      <c r="O2435" s="9" t="str">
        <f t="shared" si="336"/>
        <v/>
      </c>
      <c r="P2435" s="9" t="str">
        <f t="shared" si="337"/>
        <v/>
      </c>
      <c r="R2435" s="9">
        <v>2427</v>
      </c>
      <c r="T2435" s="9" t="str">
        <f t="shared" si="338"/>
        <v/>
      </c>
      <c r="V2435" s="9" t="str">
        <f t="shared" si="339"/>
        <v/>
      </c>
      <c r="X2435" s="9" t="str">
        <f>IF(COUNTIF('Required Materials'!$BE$4:$CH$43, $B2435)&gt;0, $B2435, "")</f>
        <v/>
      </c>
      <c r="Y2435" s="9" t="str">
        <f t="shared" si="340"/>
        <v/>
      </c>
      <c r="Z2435" s="9" t="str">
        <f t="shared" si="341"/>
        <v/>
      </c>
    </row>
    <row r="2436" spans="1:26" x14ac:dyDescent="0.25">
      <c r="A2436" s="24"/>
      <c r="B2436" s="135"/>
      <c r="C2436" s="136"/>
      <c r="D2436" s="137"/>
      <c r="E2436" s="138"/>
      <c r="F2436" s="139"/>
      <c r="G2436" s="140"/>
      <c r="H2436" s="141"/>
      <c r="I2436" s="118"/>
      <c r="J2436" s="150" t="str">
        <f t="shared" si="333"/>
        <v/>
      </c>
      <c r="K2436" s="24"/>
      <c r="M2436" s="11" t="b">
        <f t="shared" si="334"/>
        <v>0</v>
      </c>
      <c r="N2436" s="9" t="str">
        <f t="shared" si="335"/>
        <v/>
      </c>
      <c r="O2436" s="9" t="str">
        <f t="shared" si="336"/>
        <v/>
      </c>
      <c r="P2436" s="9" t="str">
        <f t="shared" si="337"/>
        <v/>
      </c>
      <c r="R2436" s="9">
        <v>2428</v>
      </c>
      <c r="T2436" s="9" t="str">
        <f t="shared" si="338"/>
        <v/>
      </c>
      <c r="V2436" s="9" t="str">
        <f t="shared" si="339"/>
        <v/>
      </c>
      <c r="X2436" s="9" t="str">
        <f>IF(COUNTIF('Required Materials'!$BE$4:$CH$43, $B2436)&gt;0, $B2436, "")</f>
        <v/>
      </c>
      <c r="Y2436" s="9" t="str">
        <f t="shared" si="340"/>
        <v/>
      </c>
      <c r="Z2436" s="9" t="str">
        <f t="shared" si="341"/>
        <v/>
      </c>
    </row>
    <row r="2437" spans="1:26" x14ac:dyDescent="0.25">
      <c r="A2437" s="24"/>
      <c r="B2437" s="135"/>
      <c r="C2437" s="136"/>
      <c r="D2437" s="137"/>
      <c r="E2437" s="138"/>
      <c r="F2437" s="139"/>
      <c r="G2437" s="140"/>
      <c r="H2437" s="141"/>
      <c r="I2437" s="118"/>
      <c r="J2437" s="150" t="str">
        <f t="shared" si="333"/>
        <v/>
      </c>
      <c r="K2437" s="24"/>
      <c r="M2437" s="11" t="b">
        <f t="shared" si="334"/>
        <v>0</v>
      </c>
      <c r="N2437" s="9" t="str">
        <f t="shared" si="335"/>
        <v/>
      </c>
      <c r="O2437" s="9" t="str">
        <f t="shared" si="336"/>
        <v/>
      </c>
      <c r="P2437" s="9" t="str">
        <f t="shared" si="337"/>
        <v/>
      </c>
      <c r="R2437" s="9">
        <v>2429</v>
      </c>
      <c r="T2437" s="9" t="str">
        <f t="shared" si="338"/>
        <v/>
      </c>
      <c r="V2437" s="9" t="str">
        <f t="shared" si="339"/>
        <v/>
      </c>
      <c r="X2437" s="9" t="str">
        <f>IF(COUNTIF('Required Materials'!$BE$4:$CH$43, $B2437)&gt;0, $B2437, "")</f>
        <v/>
      </c>
      <c r="Y2437" s="9" t="str">
        <f t="shared" si="340"/>
        <v/>
      </c>
      <c r="Z2437" s="9" t="str">
        <f t="shared" si="341"/>
        <v/>
      </c>
    </row>
    <row r="2438" spans="1:26" x14ac:dyDescent="0.25">
      <c r="A2438" s="24"/>
      <c r="B2438" s="135"/>
      <c r="C2438" s="136"/>
      <c r="D2438" s="137"/>
      <c r="E2438" s="138"/>
      <c r="F2438" s="139"/>
      <c r="G2438" s="140"/>
      <c r="H2438" s="141"/>
      <c r="I2438" s="118"/>
      <c r="J2438" s="150" t="str">
        <f t="shared" si="333"/>
        <v/>
      </c>
      <c r="K2438" s="24"/>
      <c r="M2438" s="11" t="b">
        <f t="shared" si="334"/>
        <v>0</v>
      </c>
      <c r="N2438" s="9" t="str">
        <f t="shared" si="335"/>
        <v/>
      </c>
      <c r="O2438" s="9" t="str">
        <f t="shared" si="336"/>
        <v/>
      </c>
      <c r="P2438" s="9" t="str">
        <f t="shared" si="337"/>
        <v/>
      </c>
      <c r="R2438" s="9">
        <v>2430</v>
      </c>
      <c r="T2438" s="9" t="str">
        <f t="shared" si="338"/>
        <v/>
      </c>
      <c r="V2438" s="9" t="str">
        <f t="shared" si="339"/>
        <v/>
      </c>
      <c r="X2438" s="9" t="str">
        <f>IF(COUNTIF('Required Materials'!$BE$4:$CH$43, $B2438)&gt;0, $B2438, "")</f>
        <v/>
      </c>
      <c r="Y2438" s="9" t="str">
        <f t="shared" si="340"/>
        <v/>
      </c>
      <c r="Z2438" s="9" t="str">
        <f t="shared" si="341"/>
        <v/>
      </c>
    </row>
    <row r="2439" spans="1:26" x14ac:dyDescent="0.25">
      <c r="A2439" s="24"/>
      <c r="B2439" s="135"/>
      <c r="C2439" s="136"/>
      <c r="D2439" s="137"/>
      <c r="E2439" s="138"/>
      <c r="F2439" s="139"/>
      <c r="G2439" s="140"/>
      <c r="H2439" s="141"/>
      <c r="I2439" s="118"/>
      <c r="J2439" s="150" t="str">
        <f t="shared" si="333"/>
        <v/>
      </c>
      <c r="K2439" s="24"/>
      <c r="M2439" s="11" t="b">
        <f t="shared" si="334"/>
        <v>0</v>
      </c>
      <c r="N2439" s="9" t="str">
        <f t="shared" si="335"/>
        <v/>
      </c>
      <c r="O2439" s="9" t="str">
        <f t="shared" si="336"/>
        <v/>
      </c>
      <c r="P2439" s="9" t="str">
        <f t="shared" si="337"/>
        <v/>
      </c>
      <c r="R2439" s="9">
        <v>2431</v>
      </c>
      <c r="T2439" s="9" t="str">
        <f t="shared" si="338"/>
        <v/>
      </c>
      <c r="V2439" s="9" t="str">
        <f t="shared" si="339"/>
        <v/>
      </c>
      <c r="X2439" s="9" t="str">
        <f>IF(COUNTIF('Required Materials'!$BE$4:$CH$43, $B2439)&gt;0, $B2439, "")</f>
        <v/>
      </c>
      <c r="Y2439" s="9" t="str">
        <f t="shared" si="340"/>
        <v/>
      </c>
      <c r="Z2439" s="9" t="str">
        <f t="shared" si="341"/>
        <v/>
      </c>
    </row>
    <row r="2440" spans="1:26" x14ac:dyDescent="0.25">
      <c r="A2440" s="24"/>
      <c r="B2440" s="135"/>
      <c r="C2440" s="136"/>
      <c r="D2440" s="137"/>
      <c r="E2440" s="138"/>
      <c r="F2440" s="139"/>
      <c r="G2440" s="140"/>
      <c r="H2440" s="141"/>
      <c r="I2440" s="118"/>
      <c r="J2440" s="150" t="str">
        <f t="shared" si="333"/>
        <v/>
      </c>
      <c r="K2440" s="24"/>
      <c r="M2440" s="11" t="b">
        <f t="shared" si="334"/>
        <v>0</v>
      </c>
      <c r="N2440" s="9" t="str">
        <f t="shared" si="335"/>
        <v/>
      </c>
      <c r="O2440" s="9" t="str">
        <f t="shared" si="336"/>
        <v/>
      </c>
      <c r="P2440" s="9" t="str">
        <f t="shared" si="337"/>
        <v/>
      </c>
      <c r="R2440" s="9">
        <v>2432</v>
      </c>
      <c r="T2440" s="9" t="str">
        <f t="shared" si="338"/>
        <v/>
      </c>
      <c r="V2440" s="9" t="str">
        <f t="shared" si="339"/>
        <v/>
      </c>
      <c r="X2440" s="9" t="str">
        <f>IF(COUNTIF('Required Materials'!$BE$4:$CH$43, $B2440)&gt;0, $B2440, "")</f>
        <v/>
      </c>
      <c r="Y2440" s="9" t="str">
        <f t="shared" si="340"/>
        <v/>
      </c>
      <c r="Z2440" s="9" t="str">
        <f t="shared" si="341"/>
        <v/>
      </c>
    </row>
    <row r="2441" spans="1:26" x14ac:dyDescent="0.25">
      <c r="A2441" s="24"/>
      <c r="B2441" s="135"/>
      <c r="C2441" s="136"/>
      <c r="D2441" s="137"/>
      <c r="E2441" s="138"/>
      <c r="F2441" s="139"/>
      <c r="G2441" s="140"/>
      <c r="H2441" s="141"/>
      <c r="I2441" s="118"/>
      <c r="J2441" s="150" t="str">
        <f t="shared" ref="J2441:J2508" si="342">IF(COUNTIF($B$9:$B$2508, B2441)&gt;1, $M$2, IF(M2441=TRUE, $M$3, ""))</f>
        <v/>
      </c>
      <c r="K2441" s="24"/>
      <c r="M2441" s="11" t="b">
        <f t="shared" si="334"/>
        <v>0</v>
      </c>
      <c r="N2441" s="9" t="str">
        <f t="shared" si="335"/>
        <v/>
      </c>
      <c r="O2441" s="9" t="str">
        <f t="shared" si="336"/>
        <v/>
      </c>
      <c r="P2441" s="9" t="str">
        <f t="shared" si="337"/>
        <v/>
      </c>
      <c r="R2441" s="9">
        <v>2433</v>
      </c>
      <c r="T2441" s="9" t="str">
        <f t="shared" si="338"/>
        <v/>
      </c>
      <c r="V2441" s="9" t="str">
        <f t="shared" si="339"/>
        <v/>
      </c>
      <c r="X2441" s="9" t="str">
        <f>IF(COUNTIF('Required Materials'!$BE$4:$CH$43, $B2441)&gt;0, $B2441, "")</f>
        <v/>
      </c>
      <c r="Y2441" s="9" t="str">
        <f t="shared" si="340"/>
        <v/>
      </c>
      <c r="Z2441" s="9" t="str">
        <f t="shared" si="341"/>
        <v/>
      </c>
    </row>
    <row r="2442" spans="1:26" x14ac:dyDescent="0.25">
      <c r="A2442" s="24"/>
      <c r="B2442" s="135"/>
      <c r="C2442" s="136"/>
      <c r="D2442" s="137"/>
      <c r="E2442" s="138"/>
      <c r="F2442" s="139"/>
      <c r="G2442" s="140"/>
      <c r="H2442" s="141"/>
      <c r="I2442" s="118"/>
      <c r="J2442" s="150" t="str">
        <f t="shared" si="342"/>
        <v/>
      </c>
      <c r="K2442" s="24"/>
      <c r="M2442" s="11" t="b">
        <f t="shared" ref="M2442:M2505" si="343">IF(AND(COUNTIF(C2442:H2442, "")&lt;6, B2442=""), TRUE, FALSE)</f>
        <v>0</v>
      </c>
      <c r="N2442" s="9" t="str">
        <f t="shared" ref="N2442:N2505" si="344">IF(B2442="", "", COUNTIF($O$9:$O$2508, "&lt;"&amp;O2442))</f>
        <v/>
      </c>
      <c r="O2442" s="9" t="str">
        <f t="shared" ref="O2442:O2505" si="345">IF(B2442="", "", IF(ISNUMBER(B2442)=TRUE, CONCATENATE("A", B2442), B2442))</f>
        <v/>
      </c>
      <c r="P2442" s="9" t="str">
        <f t="shared" ref="P2442:P2505" si="346">IF(N2442="", "", RANK(N2442, $N$9:$N$2508, 1))</f>
        <v/>
      </c>
      <c r="R2442" s="9">
        <v>2434</v>
      </c>
      <c r="T2442" s="9" t="str">
        <f t="shared" ref="T2442:T2505" si="347">IF(P2442="", "", IFERROR(INDEX($B$9:$B$2508, MATCH(R2442, $P$9:$P$2508, 0)), ""))</f>
        <v/>
      </c>
      <c r="V2442" s="9" t="str">
        <f t="shared" ref="V2442:V2505" si="348">IF(B2442="", "", IF(D2442=$M$5, "A", "P"))</f>
        <v/>
      </c>
      <c r="X2442" s="9" t="str">
        <f>IF(COUNTIF('Required Materials'!$BE$4:$CH$43, $B2442)&gt;0, $B2442, "")</f>
        <v/>
      </c>
      <c r="Y2442" s="9" t="str">
        <f t="shared" ref="Y2442:Y2505" si="349">IF(X2442="", "", IFERROR(INDEX($R$9:$R$2508, MATCH(X2442, $T$9:$T$2508, 0)), ""))</f>
        <v/>
      </c>
      <c r="Z2442" s="9" t="str">
        <f t="shared" ref="Z2442:Z2505" si="350">IF(Y2442="", "", RANK($Y2442, $Y$9:$Y$2508, 1))</f>
        <v/>
      </c>
    </row>
    <row r="2443" spans="1:26" x14ac:dyDescent="0.25">
      <c r="A2443" s="24"/>
      <c r="B2443" s="135"/>
      <c r="C2443" s="136"/>
      <c r="D2443" s="137"/>
      <c r="E2443" s="138"/>
      <c r="F2443" s="139"/>
      <c r="G2443" s="140"/>
      <c r="H2443" s="141"/>
      <c r="I2443" s="118"/>
      <c r="J2443" s="150" t="str">
        <f t="shared" si="342"/>
        <v/>
      </c>
      <c r="K2443" s="24"/>
      <c r="M2443" s="11" t="b">
        <f t="shared" si="343"/>
        <v>0</v>
      </c>
      <c r="N2443" s="9" t="str">
        <f t="shared" si="344"/>
        <v/>
      </c>
      <c r="O2443" s="9" t="str">
        <f t="shared" si="345"/>
        <v/>
      </c>
      <c r="P2443" s="9" t="str">
        <f t="shared" si="346"/>
        <v/>
      </c>
      <c r="R2443" s="9">
        <v>2435</v>
      </c>
      <c r="T2443" s="9" t="str">
        <f t="shared" si="347"/>
        <v/>
      </c>
      <c r="V2443" s="9" t="str">
        <f t="shared" si="348"/>
        <v/>
      </c>
      <c r="X2443" s="9" t="str">
        <f>IF(COUNTIF('Required Materials'!$BE$4:$CH$43, $B2443)&gt;0, $B2443, "")</f>
        <v/>
      </c>
      <c r="Y2443" s="9" t="str">
        <f t="shared" si="349"/>
        <v/>
      </c>
      <c r="Z2443" s="9" t="str">
        <f t="shared" si="350"/>
        <v/>
      </c>
    </row>
    <row r="2444" spans="1:26" x14ac:dyDescent="0.25">
      <c r="A2444" s="24"/>
      <c r="B2444" s="135"/>
      <c r="C2444" s="136"/>
      <c r="D2444" s="137"/>
      <c r="E2444" s="138"/>
      <c r="F2444" s="139"/>
      <c r="G2444" s="140"/>
      <c r="H2444" s="141"/>
      <c r="I2444" s="118"/>
      <c r="J2444" s="150" t="str">
        <f t="shared" si="342"/>
        <v/>
      </c>
      <c r="K2444" s="24"/>
      <c r="M2444" s="11" t="b">
        <f t="shared" si="343"/>
        <v>0</v>
      </c>
      <c r="N2444" s="9" t="str">
        <f t="shared" si="344"/>
        <v/>
      </c>
      <c r="O2444" s="9" t="str">
        <f t="shared" si="345"/>
        <v/>
      </c>
      <c r="P2444" s="9" t="str">
        <f t="shared" si="346"/>
        <v/>
      </c>
      <c r="R2444" s="9">
        <v>2436</v>
      </c>
      <c r="T2444" s="9" t="str">
        <f t="shared" si="347"/>
        <v/>
      </c>
      <c r="V2444" s="9" t="str">
        <f t="shared" si="348"/>
        <v/>
      </c>
      <c r="X2444" s="9" t="str">
        <f>IF(COUNTIF('Required Materials'!$BE$4:$CH$43, $B2444)&gt;0, $B2444, "")</f>
        <v/>
      </c>
      <c r="Y2444" s="9" t="str">
        <f t="shared" si="349"/>
        <v/>
      </c>
      <c r="Z2444" s="9" t="str">
        <f t="shared" si="350"/>
        <v/>
      </c>
    </row>
    <row r="2445" spans="1:26" x14ac:dyDescent="0.25">
      <c r="A2445" s="24"/>
      <c r="B2445" s="135"/>
      <c r="C2445" s="136"/>
      <c r="D2445" s="137"/>
      <c r="E2445" s="138"/>
      <c r="F2445" s="139"/>
      <c r="G2445" s="140"/>
      <c r="H2445" s="141"/>
      <c r="I2445" s="118"/>
      <c r="J2445" s="150" t="str">
        <f t="shared" si="342"/>
        <v/>
      </c>
      <c r="K2445" s="24"/>
      <c r="M2445" s="11" t="b">
        <f t="shared" si="343"/>
        <v>0</v>
      </c>
      <c r="N2445" s="9" t="str">
        <f t="shared" si="344"/>
        <v/>
      </c>
      <c r="O2445" s="9" t="str">
        <f t="shared" si="345"/>
        <v/>
      </c>
      <c r="P2445" s="9" t="str">
        <f t="shared" si="346"/>
        <v/>
      </c>
      <c r="R2445" s="9">
        <v>2437</v>
      </c>
      <c r="T2445" s="9" t="str">
        <f t="shared" si="347"/>
        <v/>
      </c>
      <c r="V2445" s="9" t="str">
        <f t="shared" si="348"/>
        <v/>
      </c>
      <c r="X2445" s="9" t="str">
        <f>IF(COUNTIF('Required Materials'!$BE$4:$CH$43, $B2445)&gt;0, $B2445, "")</f>
        <v/>
      </c>
      <c r="Y2445" s="9" t="str">
        <f t="shared" si="349"/>
        <v/>
      </c>
      <c r="Z2445" s="9" t="str">
        <f t="shared" si="350"/>
        <v/>
      </c>
    </row>
    <row r="2446" spans="1:26" x14ac:dyDescent="0.25">
      <c r="A2446" s="24"/>
      <c r="B2446" s="135"/>
      <c r="C2446" s="136"/>
      <c r="D2446" s="137"/>
      <c r="E2446" s="138"/>
      <c r="F2446" s="139"/>
      <c r="G2446" s="140"/>
      <c r="H2446" s="141"/>
      <c r="I2446" s="118"/>
      <c r="J2446" s="150" t="str">
        <f t="shared" si="342"/>
        <v/>
      </c>
      <c r="K2446" s="24"/>
      <c r="M2446" s="11" t="b">
        <f t="shared" si="343"/>
        <v>0</v>
      </c>
      <c r="N2446" s="9" t="str">
        <f t="shared" si="344"/>
        <v/>
      </c>
      <c r="O2446" s="9" t="str">
        <f t="shared" si="345"/>
        <v/>
      </c>
      <c r="P2446" s="9" t="str">
        <f t="shared" si="346"/>
        <v/>
      </c>
      <c r="R2446" s="9">
        <v>2438</v>
      </c>
      <c r="T2446" s="9" t="str">
        <f t="shared" si="347"/>
        <v/>
      </c>
      <c r="V2446" s="9" t="str">
        <f t="shared" si="348"/>
        <v/>
      </c>
      <c r="X2446" s="9" t="str">
        <f>IF(COUNTIF('Required Materials'!$BE$4:$CH$43, $B2446)&gt;0, $B2446, "")</f>
        <v/>
      </c>
      <c r="Y2446" s="9" t="str">
        <f t="shared" si="349"/>
        <v/>
      </c>
      <c r="Z2446" s="9" t="str">
        <f t="shared" si="350"/>
        <v/>
      </c>
    </row>
    <row r="2447" spans="1:26" x14ac:dyDescent="0.25">
      <c r="A2447" s="24"/>
      <c r="B2447" s="135"/>
      <c r="C2447" s="136"/>
      <c r="D2447" s="137"/>
      <c r="E2447" s="138"/>
      <c r="F2447" s="139"/>
      <c r="G2447" s="140"/>
      <c r="H2447" s="141"/>
      <c r="I2447" s="118"/>
      <c r="J2447" s="150" t="str">
        <f t="shared" si="342"/>
        <v/>
      </c>
      <c r="K2447" s="24"/>
      <c r="M2447" s="11" t="b">
        <f t="shared" si="343"/>
        <v>0</v>
      </c>
      <c r="N2447" s="9" t="str">
        <f t="shared" si="344"/>
        <v/>
      </c>
      <c r="O2447" s="9" t="str">
        <f t="shared" si="345"/>
        <v/>
      </c>
      <c r="P2447" s="9" t="str">
        <f t="shared" si="346"/>
        <v/>
      </c>
      <c r="R2447" s="9">
        <v>2439</v>
      </c>
      <c r="T2447" s="9" t="str">
        <f t="shared" si="347"/>
        <v/>
      </c>
      <c r="V2447" s="9" t="str">
        <f t="shared" si="348"/>
        <v/>
      </c>
      <c r="X2447" s="9" t="str">
        <f>IF(COUNTIF('Required Materials'!$BE$4:$CH$43, $B2447)&gt;0, $B2447, "")</f>
        <v/>
      </c>
      <c r="Y2447" s="9" t="str">
        <f t="shared" si="349"/>
        <v/>
      </c>
      <c r="Z2447" s="9" t="str">
        <f t="shared" si="350"/>
        <v/>
      </c>
    </row>
    <row r="2448" spans="1:26" x14ac:dyDescent="0.25">
      <c r="A2448" s="24"/>
      <c r="B2448" s="135"/>
      <c r="C2448" s="136"/>
      <c r="D2448" s="137"/>
      <c r="E2448" s="138"/>
      <c r="F2448" s="139"/>
      <c r="G2448" s="140"/>
      <c r="H2448" s="141"/>
      <c r="I2448" s="118"/>
      <c r="J2448" s="150" t="str">
        <f t="shared" si="342"/>
        <v/>
      </c>
      <c r="K2448" s="24"/>
      <c r="M2448" s="11" t="b">
        <f t="shared" si="343"/>
        <v>0</v>
      </c>
      <c r="N2448" s="9" t="str">
        <f t="shared" si="344"/>
        <v/>
      </c>
      <c r="O2448" s="9" t="str">
        <f t="shared" si="345"/>
        <v/>
      </c>
      <c r="P2448" s="9" t="str">
        <f t="shared" si="346"/>
        <v/>
      </c>
      <c r="R2448" s="9">
        <v>2440</v>
      </c>
      <c r="T2448" s="9" t="str">
        <f t="shared" si="347"/>
        <v/>
      </c>
      <c r="V2448" s="9" t="str">
        <f t="shared" si="348"/>
        <v/>
      </c>
      <c r="X2448" s="9" t="str">
        <f>IF(COUNTIF('Required Materials'!$BE$4:$CH$43, $B2448)&gt;0, $B2448, "")</f>
        <v/>
      </c>
      <c r="Y2448" s="9" t="str">
        <f t="shared" si="349"/>
        <v/>
      </c>
      <c r="Z2448" s="9" t="str">
        <f t="shared" si="350"/>
        <v/>
      </c>
    </row>
    <row r="2449" spans="1:26" x14ac:dyDescent="0.25">
      <c r="A2449" s="24"/>
      <c r="B2449" s="135"/>
      <c r="C2449" s="136"/>
      <c r="D2449" s="137"/>
      <c r="E2449" s="138"/>
      <c r="F2449" s="139"/>
      <c r="G2449" s="140"/>
      <c r="H2449" s="141"/>
      <c r="I2449" s="118"/>
      <c r="J2449" s="150" t="str">
        <f t="shared" si="342"/>
        <v/>
      </c>
      <c r="K2449" s="24"/>
      <c r="M2449" s="11" t="b">
        <f t="shared" si="343"/>
        <v>0</v>
      </c>
      <c r="N2449" s="9" t="str">
        <f t="shared" si="344"/>
        <v/>
      </c>
      <c r="O2449" s="9" t="str">
        <f t="shared" si="345"/>
        <v/>
      </c>
      <c r="P2449" s="9" t="str">
        <f t="shared" si="346"/>
        <v/>
      </c>
      <c r="R2449" s="9">
        <v>2441</v>
      </c>
      <c r="T2449" s="9" t="str">
        <f t="shared" si="347"/>
        <v/>
      </c>
      <c r="V2449" s="9" t="str">
        <f t="shared" si="348"/>
        <v/>
      </c>
      <c r="X2449" s="9" t="str">
        <f>IF(COUNTIF('Required Materials'!$BE$4:$CH$43, $B2449)&gt;0, $B2449, "")</f>
        <v/>
      </c>
      <c r="Y2449" s="9" t="str">
        <f t="shared" si="349"/>
        <v/>
      </c>
      <c r="Z2449" s="9" t="str">
        <f t="shared" si="350"/>
        <v/>
      </c>
    </row>
    <row r="2450" spans="1:26" x14ac:dyDescent="0.25">
      <c r="A2450" s="24"/>
      <c r="B2450" s="135"/>
      <c r="C2450" s="136"/>
      <c r="D2450" s="137"/>
      <c r="E2450" s="138"/>
      <c r="F2450" s="139"/>
      <c r="G2450" s="140"/>
      <c r="H2450" s="141"/>
      <c r="I2450" s="118"/>
      <c r="J2450" s="150" t="str">
        <f t="shared" si="342"/>
        <v/>
      </c>
      <c r="K2450" s="24"/>
      <c r="M2450" s="11" t="b">
        <f t="shared" si="343"/>
        <v>0</v>
      </c>
      <c r="N2450" s="9" t="str">
        <f t="shared" si="344"/>
        <v/>
      </c>
      <c r="O2450" s="9" t="str">
        <f t="shared" si="345"/>
        <v/>
      </c>
      <c r="P2450" s="9" t="str">
        <f t="shared" si="346"/>
        <v/>
      </c>
      <c r="R2450" s="9">
        <v>2442</v>
      </c>
      <c r="T2450" s="9" t="str">
        <f t="shared" si="347"/>
        <v/>
      </c>
      <c r="V2450" s="9" t="str">
        <f t="shared" si="348"/>
        <v/>
      </c>
      <c r="X2450" s="9" t="str">
        <f>IF(COUNTIF('Required Materials'!$BE$4:$CH$43, $B2450)&gt;0, $B2450, "")</f>
        <v/>
      </c>
      <c r="Y2450" s="9" t="str">
        <f t="shared" si="349"/>
        <v/>
      </c>
      <c r="Z2450" s="9" t="str">
        <f t="shared" si="350"/>
        <v/>
      </c>
    </row>
    <row r="2451" spans="1:26" x14ac:dyDescent="0.25">
      <c r="A2451" s="24"/>
      <c r="B2451" s="135"/>
      <c r="C2451" s="136"/>
      <c r="D2451" s="137"/>
      <c r="E2451" s="138"/>
      <c r="F2451" s="139"/>
      <c r="G2451" s="140"/>
      <c r="H2451" s="141"/>
      <c r="I2451" s="118"/>
      <c r="J2451" s="150" t="str">
        <f t="shared" si="342"/>
        <v/>
      </c>
      <c r="K2451" s="24"/>
      <c r="M2451" s="11" t="b">
        <f t="shared" si="343"/>
        <v>0</v>
      </c>
      <c r="N2451" s="9" t="str">
        <f t="shared" si="344"/>
        <v/>
      </c>
      <c r="O2451" s="9" t="str">
        <f t="shared" si="345"/>
        <v/>
      </c>
      <c r="P2451" s="9" t="str">
        <f t="shared" si="346"/>
        <v/>
      </c>
      <c r="R2451" s="9">
        <v>2443</v>
      </c>
      <c r="T2451" s="9" t="str">
        <f t="shared" si="347"/>
        <v/>
      </c>
      <c r="V2451" s="9" t="str">
        <f t="shared" si="348"/>
        <v/>
      </c>
      <c r="X2451" s="9" t="str">
        <f>IF(COUNTIF('Required Materials'!$BE$4:$CH$43, $B2451)&gt;0, $B2451, "")</f>
        <v/>
      </c>
      <c r="Y2451" s="9" t="str">
        <f t="shared" si="349"/>
        <v/>
      </c>
      <c r="Z2451" s="9" t="str">
        <f t="shared" si="350"/>
        <v/>
      </c>
    </row>
    <row r="2452" spans="1:26" x14ac:dyDescent="0.25">
      <c r="A2452" s="24"/>
      <c r="B2452" s="135"/>
      <c r="C2452" s="136"/>
      <c r="D2452" s="137"/>
      <c r="E2452" s="138"/>
      <c r="F2452" s="139"/>
      <c r="G2452" s="140"/>
      <c r="H2452" s="141"/>
      <c r="I2452" s="118"/>
      <c r="J2452" s="150" t="str">
        <f t="shared" si="342"/>
        <v/>
      </c>
      <c r="K2452" s="24"/>
      <c r="M2452" s="11" t="b">
        <f t="shared" si="343"/>
        <v>0</v>
      </c>
      <c r="N2452" s="9" t="str">
        <f t="shared" si="344"/>
        <v/>
      </c>
      <c r="O2452" s="9" t="str">
        <f t="shared" si="345"/>
        <v/>
      </c>
      <c r="P2452" s="9" t="str">
        <f t="shared" si="346"/>
        <v/>
      </c>
      <c r="R2452" s="9">
        <v>2444</v>
      </c>
      <c r="T2452" s="9" t="str">
        <f t="shared" si="347"/>
        <v/>
      </c>
      <c r="V2452" s="9" t="str">
        <f t="shared" si="348"/>
        <v/>
      </c>
      <c r="X2452" s="9" t="str">
        <f>IF(COUNTIF('Required Materials'!$BE$4:$CH$43, $B2452)&gt;0, $B2452, "")</f>
        <v/>
      </c>
      <c r="Y2452" s="9" t="str">
        <f t="shared" si="349"/>
        <v/>
      </c>
      <c r="Z2452" s="9" t="str">
        <f t="shared" si="350"/>
        <v/>
      </c>
    </row>
    <row r="2453" spans="1:26" x14ac:dyDescent="0.25">
      <c r="A2453" s="24"/>
      <c r="B2453" s="135"/>
      <c r="C2453" s="136"/>
      <c r="D2453" s="137"/>
      <c r="E2453" s="138"/>
      <c r="F2453" s="139"/>
      <c r="G2453" s="140"/>
      <c r="H2453" s="141"/>
      <c r="I2453" s="118"/>
      <c r="J2453" s="150" t="str">
        <f t="shared" si="342"/>
        <v/>
      </c>
      <c r="K2453" s="24"/>
      <c r="M2453" s="11" t="b">
        <f t="shared" si="343"/>
        <v>0</v>
      </c>
      <c r="N2453" s="9" t="str">
        <f t="shared" si="344"/>
        <v/>
      </c>
      <c r="O2453" s="9" t="str">
        <f t="shared" si="345"/>
        <v/>
      </c>
      <c r="P2453" s="9" t="str">
        <f t="shared" si="346"/>
        <v/>
      </c>
      <c r="R2453" s="9">
        <v>2445</v>
      </c>
      <c r="T2453" s="9" t="str">
        <f t="shared" si="347"/>
        <v/>
      </c>
      <c r="V2453" s="9" t="str">
        <f t="shared" si="348"/>
        <v/>
      </c>
      <c r="X2453" s="9" t="str">
        <f>IF(COUNTIF('Required Materials'!$BE$4:$CH$43, $B2453)&gt;0, $B2453, "")</f>
        <v/>
      </c>
      <c r="Y2453" s="9" t="str">
        <f t="shared" si="349"/>
        <v/>
      </c>
      <c r="Z2453" s="9" t="str">
        <f t="shared" si="350"/>
        <v/>
      </c>
    </row>
    <row r="2454" spans="1:26" x14ac:dyDescent="0.25">
      <c r="A2454" s="24"/>
      <c r="B2454" s="135"/>
      <c r="C2454" s="136"/>
      <c r="D2454" s="137"/>
      <c r="E2454" s="138"/>
      <c r="F2454" s="139"/>
      <c r="G2454" s="140"/>
      <c r="H2454" s="141"/>
      <c r="I2454" s="118"/>
      <c r="J2454" s="150" t="str">
        <f t="shared" si="342"/>
        <v/>
      </c>
      <c r="K2454" s="24"/>
      <c r="M2454" s="11" t="b">
        <f t="shared" si="343"/>
        <v>0</v>
      </c>
      <c r="N2454" s="9" t="str">
        <f t="shared" si="344"/>
        <v/>
      </c>
      <c r="O2454" s="9" t="str">
        <f t="shared" si="345"/>
        <v/>
      </c>
      <c r="P2454" s="9" t="str">
        <f t="shared" si="346"/>
        <v/>
      </c>
      <c r="R2454" s="9">
        <v>2446</v>
      </c>
      <c r="T2454" s="9" t="str">
        <f t="shared" si="347"/>
        <v/>
      </c>
      <c r="V2454" s="9" t="str">
        <f t="shared" si="348"/>
        <v/>
      </c>
      <c r="X2454" s="9" t="str">
        <f>IF(COUNTIF('Required Materials'!$BE$4:$CH$43, $B2454)&gt;0, $B2454, "")</f>
        <v/>
      </c>
      <c r="Y2454" s="9" t="str">
        <f t="shared" si="349"/>
        <v/>
      </c>
      <c r="Z2454" s="9" t="str">
        <f t="shared" si="350"/>
        <v/>
      </c>
    </row>
    <row r="2455" spans="1:26" x14ac:dyDescent="0.25">
      <c r="A2455" s="24"/>
      <c r="B2455" s="135"/>
      <c r="C2455" s="136"/>
      <c r="D2455" s="137"/>
      <c r="E2455" s="138"/>
      <c r="F2455" s="139"/>
      <c r="G2455" s="140"/>
      <c r="H2455" s="141"/>
      <c r="I2455" s="118"/>
      <c r="J2455" s="150" t="str">
        <f t="shared" si="342"/>
        <v/>
      </c>
      <c r="K2455" s="24"/>
      <c r="M2455" s="11" t="b">
        <f t="shared" si="343"/>
        <v>0</v>
      </c>
      <c r="N2455" s="9" t="str">
        <f t="shared" si="344"/>
        <v/>
      </c>
      <c r="O2455" s="9" t="str">
        <f t="shared" si="345"/>
        <v/>
      </c>
      <c r="P2455" s="9" t="str">
        <f t="shared" si="346"/>
        <v/>
      </c>
      <c r="R2455" s="9">
        <v>2447</v>
      </c>
      <c r="T2455" s="9" t="str">
        <f t="shared" si="347"/>
        <v/>
      </c>
      <c r="V2455" s="9" t="str">
        <f t="shared" si="348"/>
        <v/>
      </c>
      <c r="X2455" s="9" t="str">
        <f>IF(COUNTIF('Required Materials'!$BE$4:$CH$43, $B2455)&gt;0, $B2455, "")</f>
        <v/>
      </c>
      <c r="Y2455" s="9" t="str">
        <f t="shared" si="349"/>
        <v/>
      </c>
      <c r="Z2455" s="9" t="str">
        <f t="shared" si="350"/>
        <v/>
      </c>
    </row>
    <row r="2456" spans="1:26" x14ac:dyDescent="0.25">
      <c r="A2456" s="24"/>
      <c r="B2456" s="135"/>
      <c r="C2456" s="136"/>
      <c r="D2456" s="137"/>
      <c r="E2456" s="138"/>
      <c r="F2456" s="139"/>
      <c r="G2456" s="140"/>
      <c r="H2456" s="141"/>
      <c r="I2456" s="118"/>
      <c r="J2456" s="150" t="str">
        <f t="shared" si="342"/>
        <v/>
      </c>
      <c r="K2456" s="24"/>
      <c r="M2456" s="11" t="b">
        <f t="shared" si="343"/>
        <v>0</v>
      </c>
      <c r="N2456" s="9" t="str">
        <f t="shared" si="344"/>
        <v/>
      </c>
      <c r="O2456" s="9" t="str">
        <f t="shared" si="345"/>
        <v/>
      </c>
      <c r="P2456" s="9" t="str">
        <f t="shared" si="346"/>
        <v/>
      </c>
      <c r="R2456" s="9">
        <v>2448</v>
      </c>
      <c r="T2456" s="9" t="str">
        <f t="shared" si="347"/>
        <v/>
      </c>
      <c r="V2456" s="9" t="str">
        <f t="shared" si="348"/>
        <v/>
      </c>
      <c r="X2456" s="9" t="str">
        <f>IF(COUNTIF('Required Materials'!$BE$4:$CH$43, $B2456)&gt;0, $B2456, "")</f>
        <v/>
      </c>
      <c r="Y2456" s="9" t="str">
        <f t="shared" si="349"/>
        <v/>
      </c>
      <c r="Z2456" s="9" t="str">
        <f t="shared" si="350"/>
        <v/>
      </c>
    </row>
    <row r="2457" spans="1:26" x14ac:dyDescent="0.25">
      <c r="A2457" s="24"/>
      <c r="B2457" s="135"/>
      <c r="C2457" s="136"/>
      <c r="D2457" s="137"/>
      <c r="E2457" s="138"/>
      <c r="F2457" s="139"/>
      <c r="G2457" s="140"/>
      <c r="H2457" s="141"/>
      <c r="I2457" s="118"/>
      <c r="J2457" s="150" t="str">
        <f t="shared" si="342"/>
        <v/>
      </c>
      <c r="K2457" s="24"/>
      <c r="M2457" s="11" t="b">
        <f t="shared" si="343"/>
        <v>0</v>
      </c>
      <c r="N2457" s="9" t="str">
        <f t="shared" si="344"/>
        <v/>
      </c>
      <c r="O2457" s="9" t="str">
        <f t="shared" si="345"/>
        <v/>
      </c>
      <c r="P2457" s="9" t="str">
        <f t="shared" si="346"/>
        <v/>
      </c>
      <c r="R2457" s="9">
        <v>2449</v>
      </c>
      <c r="T2457" s="9" t="str">
        <f t="shared" si="347"/>
        <v/>
      </c>
      <c r="V2457" s="9" t="str">
        <f t="shared" si="348"/>
        <v/>
      </c>
      <c r="X2457" s="9" t="str">
        <f>IF(COUNTIF('Required Materials'!$BE$4:$CH$43, $B2457)&gt;0, $B2457, "")</f>
        <v/>
      </c>
      <c r="Y2457" s="9" t="str">
        <f t="shared" si="349"/>
        <v/>
      </c>
      <c r="Z2457" s="9" t="str">
        <f t="shared" si="350"/>
        <v/>
      </c>
    </row>
    <row r="2458" spans="1:26" x14ac:dyDescent="0.25">
      <c r="A2458" s="24"/>
      <c r="B2458" s="135"/>
      <c r="C2458" s="136"/>
      <c r="D2458" s="137"/>
      <c r="E2458" s="138"/>
      <c r="F2458" s="139"/>
      <c r="G2458" s="140"/>
      <c r="H2458" s="141"/>
      <c r="I2458" s="118"/>
      <c r="J2458" s="150" t="str">
        <f t="shared" si="342"/>
        <v/>
      </c>
      <c r="K2458" s="24"/>
      <c r="M2458" s="11" t="b">
        <f t="shared" si="343"/>
        <v>0</v>
      </c>
      <c r="N2458" s="9" t="str">
        <f t="shared" si="344"/>
        <v/>
      </c>
      <c r="O2458" s="9" t="str">
        <f t="shared" si="345"/>
        <v/>
      </c>
      <c r="P2458" s="9" t="str">
        <f t="shared" si="346"/>
        <v/>
      </c>
      <c r="R2458" s="9">
        <v>2450</v>
      </c>
      <c r="T2458" s="9" t="str">
        <f t="shared" si="347"/>
        <v/>
      </c>
      <c r="V2458" s="9" t="str">
        <f t="shared" si="348"/>
        <v/>
      </c>
      <c r="X2458" s="9" t="str">
        <f>IF(COUNTIF('Required Materials'!$BE$4:$CH$43, $B2458)&gt;0, $B2458, "")</f>
        <v/>
      </c>
      <c r="Y2458" s="9" t="str">
        <f t="shared" si="349"/>
        <v/>
      </c>
      <c r="Z2458" s="9" t="str">
        <f t="shared" si="350"/>
        <v/>
      </c>
    </row>
    <row r="2459" spans="1:26" x14ac:dyDescent="0.25">
      <c r="A2459" s="24"/>
      <c r="B2459" s="135"/>
      <c r="C2459" s="136"/>
      <c r="D2459" s="137"/>
      <c r="E2459" s="138"/>
      <c r="F2459" s="139"/>
      <c r="G2459" s="140"/>
      <c r="H2459" s="141"/>
      <c r="I2459" s="118"/>
      <c r="J2459" s="150" t="str">
        <f t="shared" si="342"/>
        <v/>
      </c>
      <c r="K2459" s="24"/>
      <c r="M2459" s="11" t="b">
        <f t="shared" si="343"/>
        <v>0</v>
      </c>
      <c r="N2459" s="9" t="str">
        <f t="shared" si="344"/>
        <v/>
      </c>
      <c r="O2459" s="9" t="str">
        <f t="shared" si="345"/>
        <v/>
      </c>
      <c r="P2459" s="9" t="str">
        <f t="shared" si="346"/>
        <v/>
      </c>
      <c r="R2459" s="9">
        <v>2451</v>
      </c>
      <c r="T2459" s="9" t="str">
        <f t="shared" si="347"/>
        <v/>
      </c>
      <c r="V2459" s="9" t="str">
        <f t="shared" si="348"/>
        <v/>
      </c>
      <c r="X2459" s="9" t="str">
        <f>IF(COUNTIF('Required Materials'!$BE$4:$CH$43, $B2459)&gt;0, $B2459, "")</f>
        <v/>
      </c>
      <c r="Y2459" s="9" t="str">
        <f t="shared" si="349"/>
        <v/>
      </c>
      <c r="Z2459" s="9" t="str">
        <f t="shared" si="350"/>
        <v/>
      </c>
    </row>
    <row r="2460" spans="1:26" x14ac:dyDescent="0.25">
      <c r="A2460" s="24"/>
      <c r="B2460" s="135"/>
      <c r="C2460" s="136"/>
      <c r="D2460" s="137"/>
      <c r="E2460" s="138"/>
      <c r="F2460" s="139"/>
      <c r="G2460" s="140"/>
      <c r="H2460" s="141"/>
      <c r="I2460" s="118"/>
      <c r="J2460" s="150" t="str">
        <f t="shared" si="342"/>
        <v/>
      </c>
      <c r="K2460" s="24"/>
      <c r="M2460" s="11" t="b">
        <f t="shared" si="343"/>
        <v>0</v>
      </c>
      <c r="N2460" s="9" t="str">
        <f t="shared" si="344"/>
        <v/>
      </c>
      <c r="O2460" s="9" t="str">
        <f t="shared" si="345"/>
        <v/>
      </c>
      <c r="P2460" s="9" t="str">
        <f t="shared" si="346"/>
        <v/>
      </c>
      <c r="R2460" s="9">
        <v>2452</v>
      </c>
      <c r="T2460" s="9" t="str">
        <f t="shared" si="347"/>
        <v/>
      </c>
      <c r="V2460" s="9" t="str">
        <f t="shared" si="348"/>
        <v/>
      </c>
      <c r="X2460" s="9" t="str">
        <f>IF(COUNTIF('Required Materials'!$BE$4:$CH$43, $B2460)&gt;0, $B2460, "")</f>
        <v/>
      </c>
      <c r="Y2460" s="9" t="str">
        <f t="shared" si="349"/>
        <v/>
      </c>
      <c r="Z2460" s="9" t="str">
        <f t="shared" si="350"/>
        <v/>
      </c>
    </row>
    <row r="2461" spans="1:26" x14ac:dyDescent="0.25">
      <c r="A2461" s="24"/>
      <c r="B2461" s="135"/>
      <c r="C2461" s="136"/>
      <c r="D2461" s="137"/>
      <c r="E2461" s="138"/>
      <c r="F2461" s="139"/>
      <c r="G2461" s="140"/>
      <c r="H2461" s="141"/>
      <c r="I2461" s="118"/>
      <c r="J2461" s="150" t="str">
        <f t="shared" si="342"/>
        <v/>
      </c>
      <c r="K2461" s="24"/>
      <c r="M2461" s="11" t="b">
        <f t="shared" si="343"/>
        <v>0</v>
      </c>
      <c r="N2461" s="9" t="str">
        <f t="shared" si="344"/>
        <v/>
      </c>
      <c r="O2461" s="9" t="str">
        <f t="shared" si="345"/>
        <v/>
      </c>
      <c r="P2461" s="9" t="str">
        <f t="shared" si="346"/>
        <v/>
      </c>
      <c r="R2461" s="9">
        <v>2453</v>
      </c>
      <c r="T2461" s="9" t="str">
        <f t="shared" si="347"/>
        <v/>
      </c>
      <c r="V2461" s="9" t="str">
        <f t="shared" si="348"/>
        <v/>
      </c>
      <c r="X2461" s="9" t="str">
        <f>IF(COUNTIF('Required Materials'!$BE$4:$CH$43, $B2461)&gt;0, $B2461, "")</f>
        <v/>
      </c>
      <c r="Y2461" s="9" t="str">
        <f t="shared" si="349"/>
        <v/>
      </c>
      <c r="Z2461" s="9" t="str">
        <f t="shared" si="350"/>
        <v/>
      </c>
    </row>
    <row r="2462" spans="1:26" x14ac:dyDescent="0.25">
      <c r="A2462" s="24"/>
      <c r="B2462" s="135"/>
      <c r="C2462" s="136"/>
      <c r="D2462" s="137"/>
      <c r="E2462" s="138"/>
      <c r="F2462" s="139"/>
      <c r="G2462" s="140"/>
      <c r="H2462" s="141"/>
      <c r="I2462" s="118"/>
      <c r="J2462" s="150" t="str">
        <f t="shared" si="342"/>
        <v/>
      </c>
      <c r="K2462" s="24"/>
      <c r="M2462" s="11" t="b">
        <f t="shared" si="343"/>
        <v>0</v>
      </c>
      <c r="N2462" s="9" t="str">
        <f t="shared" si="344"/>
        <v/>
      </c>
      <c r="O2462" s="9" t="str">
        <f t="shared" si="345"/>
        <v/>
      </c>
      <c r="P2462" s="9" t="str">
        <f t="shared" si="346"/>
        <v/>
      </c>
      <c r="R2462" s="9">
        <v>2454</v>
      </c>
      <c r="T2462" s="9" t="str">
        <f t="shared" si="347"/>
        <v/>
      </c>
      <c r="V2462" s="9" t="str">
        <f t="shared" si="348"/>
        <v/>
      </c>
      <c r="X2462" s="9" t="str">
        <f>IF(COUNTIF('Required Materials'!$BE$4:$CH$43, $B2462)&gt;0, $B2462, "")</f>
        <v/>
      </c>
      <c r="Y2462" s="9" t="str">
        <f t="shared" si="349"/>
        <v/>
      </c>
      <c r="Z2462" s="9" t="str">
        <f t="shared" si="350"/>
        <v/>
      </c>
    </row>
    <row r="2463" spans="1:26" x14ac:dyDescent="0.25">
      <c r="A2463" s="24"/>
      <c r="B2463" s="135"/>
      <c r="C2463" s="136"/>
      <c r="D2463" s="137"/>
      <c r="E2463" s="138"/>
      <c r="F2463" s="139"/>
      <c r="G2463" s="140"/>
      <c r="H2463" s="141"/>
      <c r="I2463" s="118"/>
      <c r="J2463" s="150" t="str">
        <f t="shared" si="342"/>
        <v/>
      </c>
      <c r="K2463" s="24"/>
      <c r="M2463" s="11" t="b">
        <f t="shared" si="343"/>
        <v>0</v>
      </c>
      <c r="N2463" s="9" t="str">
        <f t="shared" si="344"/>
        <v/>
      </c>
      <c r="O2463" s="9" t="str">
        <f t="shared" si="345"/>
        <v/>
      </c>
      <c r="P2463" s="9" t="str">
        <f t="shared" si="346"/>
        <v/>
      </c>
      <c r="R2463" s="9">
        <v>2455</v>
      </c>
      <c r="T2463" s="9" t="str">
        <f t="shared" si="347"/>
        <v/>
      </c>
      <c r="V2463" s="9" t="str">
        <f t="shared" si="348"/>
        <v/>
      </c>
      <c r="X2463" s="9" t="str">
        <f>IF(COUNTIF('Required Materials'!$BE$4:$CH$43, $B2463)&gt;0, $B2463, "")</f>
        <v/>
      </c>
      <c r="Y2463" s="9" t="str">
        <f t="shared" si="349"/>
        <v/>
      </c>
      <c r="Z2463" s="9" t="str">
        <f t="shared" si="350"/>
        <v/>
      </c>
    </row>
    <row r="2464" spans="1:26" x14ac:dyDescent="0.25">
      <c r="A2464" s="24"/>
      <c r="B2464" s="135"/>
      <c r="C2464" s="136"/>
      <c r="D2464" s="137"/>
      <c r="E2464" s="138"/>
      <c r="F2464" s="139"/>
      <c r="G2464" s="140"/>
      <c r="H2464" s="141"/>
      <c r="I2464" s="118"/>
      <c r="J2464" s="150" t="str">
        <f t="shared" si="342"/>
        <v/>
      </c>
      <c r="K2464" s="24"/>
      <c r="M2464" s="11" t="b">
        <f t="shared" si="343"/>
        <v>0</v>
      </c>
      <c r="N2464" s="9" t="str">
        <f t="shared" si="344"/>
        <v/>
      </c>
      <c r="O2464" s="9" t="str">
        <f t="shared" si="345"/>
        <v/>
      </c>
      <c r="P2464" s="9" t="str">
        <f t="shared" si="346"/>
        <v/>
      </c>
      <c r="R2464" s="9">
        <v>2456</v>
      </c>
      <c r="T2464" s="9" t="str">
        <f t="shared" si="347"/>
        <v/>
      </c>
      <c r="V2464" s="9" t="str">
        <f t="shared" si="348"/>
        <v/>
      </c>
      <c r="X2464" s="9" t="str">
        <f>IF(COUNTIF('Required Materials'!$BE$4:$CH$43, $B2464)&gt;0, $B2464, "")</f>
        <v/>
      </c>
      <c r="Y2464" s="9" t="str">
        <f t="shared" si="349"/>
        <v/>
      </c>
      <c r="Z2464" s="9" t="str">
        <f t="shared" si="350"/>
        <v/>
      </c>
    </row>
    <row r="2465" spans="1:26" x14ac:dyDescent="0.25">
      <c r="A2465" s="24"/>
      <c r="B2465" s="135"/>
      <c r="C2465" s="136"/>
      <c r="D2465" s="137"/>
      <c r="E2465" s="138"/>
      <c r="F2465" s="139"/>
      <c r="G2465" s="140"/>
      <c r="H2465" s="141"/>
      <c r="I2465" s="118"/>
      <c r="J2465" s="150" t="str">
        <f t="shared" si="342"/>
        <v/>
      </c>
      <c r="K2465" s="24"/>
      <c r="M2465" s="11" t="b">
        <f t="shared" si="343"/>
        <v>0</v>
      </c>
      <c r="N2465" s="9" t="str">
        <f t="shared" si="344"/>
        <v/>
      </c>
      <c r="O2465" s="9" t="str">
        <f t="shared" si="345"/>
        <v/>
      </c>
      <c r="P2465" s="9" t="str">
        <f t="shared" si="346"/>
        <v/>
      </c>
      <c r="R2465" s="9">
        <v>2457</v>
      </c>
      <c r="T2465" s="9" t="str">
        <f t="shared" si="347"/>
        <v/>
      </c>
      <c r="V2465" s="9" t="str">
        <f t="shared" si="348"/>
        <v/>
      </c>
      <c r="X2465" s="9" t="str">
        <f>IF(COUNTIF('Required Materials'!$BE$4:$CH$43, $B2465)&gt;0, $B2465, "")</f>
        <v/>
      </c>
      <c r="Y2465" s="9" t="str">
        <f t="shared" si="349"/>
        <v/>
      </c>
      <c r="Z2465" s="9" t="str">
        <f t="shared" si="350"/>
        <v/>
      </c>
    </row>
    <row r="2466" spans="1:26" x14ac:dyDescent="0.25">
      <c r="A2466" s="24"/>
      <c r="B2466" s="135"/>
      <c r="C2466" s="136"/>
      <c r="D2466" s="137"/>
      <c r="E2466" s="138"/>
      <c r="F2466" s="139"/>
      <c r="G2466" s="140"/>
      <c r="H2466" s="141"/>
      <c r="I2466" s="118"/>
      <c r="J2466" s="150" t="str">
        <f t="shared" si="342"/>
        <v/>
      </c>
      <c r="K2466" s="24"/>
      <c r="M2466" s="11" t="b">
        <f t="shared" si="343"/>
        <v>0</v>
      </c>
      <c r="N2466" s="9" t="str">
        <f t="shared" si="344"/>
        <v/>
      </c>
      <c r="O2466" s="9" t="str">
        <f t="shared" si="345"/>
        <v/>
      </c>
      <c r="P2466" s="9" t="str">
        <f t="shared" si="346"/>
        <v/>
      </c>
      <c r="R2466" s="9">
        <v>2458</v>
      </c>
      <c r="T2466" s="9" t="str">
        <f t="shared" si="347"/>
        <v/>
      </c>
      <c r="V2466" s="9" t="str">
        <f t="shared" si="348"/>
        <v/>
      </c>
      <c r="X2466" s="9" t="str">
        <f>IF(COUNTIF('Required Materials'!$BE$4:$CH$43, $B2466)&gt;0, $B2466, "")</f>
        <v/>
      </c>
      <c r="Y2466" s="9" t="str">
        <f t="shared" si="349"/>
        <v/>
      </c>
      <c r="Z2466" s="9" t="str">
        <f t="shared" si="350"/>
        <v/>
      </c>
    </row>
    <row r="2467" spans="1:26" x14ac:dyDescent="0.25">
      <c r="A2467" s="24"/>
      <c r="B2467" s="135"/>
      <c r="C2467" s="136"/>
      <c r="D2467" s="137"/>
      <c r="E2467" s="138"/>
      <c r="F2467" s="139"/>
      <c r="G2467" s="140"/>
      <c r="H2467" s="141"/>
      <c r="I2467" s="118"/>
      <c r="J2467" s="150" t="str">
        <f t="shared" si="342"/>
        <v/>
      </c>
      <c r="K2467" s="24"/>
      <c r="M2467" s="11" t="b">
        <f t="shared" si="343"/>
        <v>0</v>
      </c>
      <c r="N2467" s="9" t="str">
        <f t="shared" si="344"/>
        <v/>
      </c>
      <c r="O2467" s="9" t="str">
        <f t="shared" si="345"/>
        <v/>
      </c>
      <c r="P2467" s="9" t="str">
        <f t="shared" si="346"/>
        <v/>
      </c>
      <c r="R2467" s="9">
        <v>2459</v>
      </c>
      <c r="T2467" s="9" t="str">
        <f t="shared" si="347"/>
        <v/>
      </c>
      <c r="V2467" s="9" t="str">
        <f t="shared" si="348"/>
        <v/>
      </c>
      <c r="X2467" s="9" t="str">
        <f>IF(COUNTIF('Required Materials'!$BE$4:$CH$43, $B2467)&gt;0, $B2467, "")</f>
        <v/>
      </c>
      <c r="Y2467" s="9" t="str">
        <f t="shared" si="349"/>
        <v/>
      </c>
      <c r="Z2467" s="9" t="str">
        <f t="shared" si="350"/>
        <v/>
      </c>
    </row>
    <row r="2468" spans="1:26" x14ac:dyDescent="0.25">
      <c r="A2468" s="24"/>
      <c r="B2468" s="135"/>
      <c r="C2468" s="136"/>
      <c r="D2468" s="137"/>
      <c r="E2468" s="138"/>
      <c r="F2468" s="139"/>
      <c r="G2468" s="140"/>
      <c r="H2468" s="141"/>
      <c r="I2468" s="118"/>
      <c r="J2468" s="150" t="str">
        <f t="shared" si="342"/>
        <v/>
      </c>
      <c r="K2468" s="24"/>
      <c r="M2468" s="11" t="b">
        <f t="shared" si="343"/>
        <v>0</v>
      </c>
      <c r="N2468" s="9" t="str">
        <f t="shared" si="344"/>
        <v/>
      </c>
      <c r="O2468" s="9" t="str">
        <f t="shared" si="345"/>
        <v/>
      </c>
      <c r="P2468" s="9" t="str">
        <f t="shared" si="346"/>
        <v/>
      </c>
      <c r="R2468" s="9">
        <v>2460</v>
      </c>
      <c r="T2468" s="9" t="str">
        <f t="shared" si="347"/>
        <v/>
      </c>
      <c r="V2468" s="9" t="str">
        <f t="shared" si="348"/>
        <v/>
      </c>
      <c r="X2468" s="9" t="str">
        <f>IF(COUNTIF('Required Materials'!$BE$4:$CH$43, $B2468)&gt;0, $B2468, "")</f>
        <v/>
      </c>
      <c r="Y2468" s="9" t="str">
        <f t="shared" si="349"/>
        <v/>
      </c>
      <c r="Z2468" s="9" t="str">
        <f t="shared" si="350"/>
        <v/>
      </c>
    </row>
    <row r="2469" spans="1:26" x14ac:dyDescent="0.25">
      <c r="A2469" s="24"/>
      <c r="B2469" s="135"/>
      <c r="C2469" s="136"/>
      <c r="D2469" s="137"/>
      <c r="E2469" s="138"/>
      <c r="F2469" s="139"/>
      <c r="G2469" s="140"/>
      <c r="H2469" s="141"/>
      <c r="I2469" s="118"/>
      <c r="J2469" s="150" t="str">
        <f t="shared" si="342"/>
        <v/>
      </c>
      <c r="K2469" s="24"/>
      <c r="M2469" s="11" t="b">
        <f t="shared" si="343"/>
        <v>0</v>
      </c>
      <c r="N2469" s="9" t="str">
        <f t="shared" si="344"/>
        <v/>
      </c>
      <c r="O2469" s="9" t="str">
        <f t="shared" si="345"/>
        <v/>
      </c>
      <c r="P2469" s="9" t="str">
        <f t="shared" si="346"/>
        <v/>
      </c>
      <c r="R2469" s="9">
        <v>2461</v>
      </c>
      <c r="T2469" s="9" t="str">
        <f t="shared" si="347"/>
        <v/>
      </c>
      <c r="V2469" s="9" t="str">
        <f t="shared" si="348"/>
        <v/>
      </c>
      <c r="X2469" s="9" t="str">
        <f>IF(COUNTIF('Required Materials'!$BE$4:$CH$43, $B2469)&gt;0, $B2469, "")</f>
        <v/>
      </c>
      <c r="Y2469" s="9" t="str">
        <f t="shared" si="349"/>
        <v/>
      </c>
      <c r="Z2469" s="9" t="str">
        <f t="shared" si="350"/>
        <v/>
      </c>
    </row>
    <row r="2470" spans="1:26" x14ac:dyDescent="0.25">
      <c r="A2470" s="24"/>
      <c r="B2470" s="135"/>
      <c r="C2470" s="136"/>
      <c r="D2470" s="137"/>
      <c r="E2470" s="138"/>
      <c r="F2470" s="139"/>
      <c r="G2470" s="140"/>
      <c r="H2470" s="141"/>
      <c r="I2470" s="118"/>
      <c r="J2470" s="150" t="str">
        <f t="shared" si="342"/>
        <v/>
      </c>
      <c r="K2470" s="24"/>
      <c r="M2470" s="11" t="b">
        <f t="shared" si="343"/>
        <v>0</v>
      </c>
      <c r="N2470" s="9" t="str">
        <f t="shared" si="344"/>
        <v/>
      </c>
      <c r="O2470" s="9" t="str">
        <f t="shared" si="345"/>
        <v/>
      </c>
      <c r="P2470" s="9" t="str">
        <f t="shared" si="346"/>
        <v/>
      </c>
      <c r="R2470" s="9">
        <v>2462</v>
      </c>
      <c r="T2470" s="9" t="str">
        <f t="shared" si="347"/>
        <v/>
      </c>
      <c r="V2470" s="9" t="str">
        <f t="shared" si="348"/>
        <v/>
      </c>
      <c r="X2470" s="9" t="str">
        <f>IF(COUNTIF('Required Materials'!$BE$4:$CH$43, $B2470)&gt;0, $B2470, "")</f>
        <v/>
      </c>
      <c r="Y2470" s="9" t="str">
        <f t="shared" si="349"/>
        <v/>
      </c>
      <c r="Z2470" s="9" t="str">
        <f t="shared" si="350"/>
        <v/>
      </c>
    </row>
    <row r="2471" spans="1:26" x14ac:dyDescent="0.25">
      <c r="A2471" s="24"/>
      <c r="B2471" s="135"/>
      <c r="C2471" s="136"/>
      <c r="D2471" s="137"/>
      <c r="E2471" s="138"/>
      <c r="F2471" s="139"/>
      <c r="G2471" s="140"/>
      <c r="H2471" s="141"/>
      <c r="I2471" s="118"/>
      <c r="J2471" s="150" t="str">
        <f t="shared" si="342"/>
        <v/>
      </c>
      <c r="K2471" s="24"/>
      <c r="M2471" s="11" t="b">
        <f t="shared" si="343"/>
        <v>0</v>
      </c>
      <c r="N2471" s="9" t="str">
        <f t="shared" si="344"/>
        <v/>
      </c>
      <c r="O2471" s="9" t="str">
        <f t="shared" si="345"/>
        <v/>
      </c>
      <c r="P2471" s="9" t="str">
        <f t="shared" si="346"/>
        <v/>
      </c>
      <c r="R2471" s="9">
        <v>2463</v>
      </c>
      <c r="T2471" s="9" t="str">
        <f t="shared" si="347"/>
        <v/>
      </c>
      <c r="V2471" s="9" t="str">
        <f t="shared" si="348"/>
        <v/>
      </c>
      <c r="X2471" s="9" t="str">
        <f>IF(COUNTIF('Required Materials'!$BE$4:$CH$43, $B2471)&gt;0, $B2471, "")</f>
        <v/>
      </c>
      <c r="Y2471" s="9" t="str">
        <f t="shared" si="349"/>
        <v/>
      </c>
      <c r="Z2471" s="9" t="str">
        <f t="shared" si="350"/>
        <v/>
      </c>
    </row>
    <row r="2472" spans="1:26" x14ac:dyDescent="0.25">
      <c r="A2472" s="24"/>
      <c r="B2472" s="135"/>
      <c r="C2472" s="136"/>
      <c r="D2472" s="137"/>
      <c r="E2472" s="138"/>
      <c r="F2472" s="139"/>
      <c r="G2472" s="140"/>
      <c r="H2472" s="141"/>
      <c r="I2472" s="118"/>
      <c r="J2472" s="150" t="str">
        <f t="shared" si="342"/>
        <v/>
      </c>
      <c r="K2472" s="24"/>
      <c r="M2472" s="11" t="b">
        <f t="shared" si="343"/>
        <v>0</v>
      </c>
      <c r="N2472" s="9" t="str">
        <f t="shared" si="344"/>
        <v/>
      </c>
      <c r="O2472" s="9" t="str">
        <f t="shared" si="345"/>
        <v/>
      </c>
      <c r="P2472" s="9" t="str">
        <f t="shared" si="346"/>
        <v/>
      </c>
      <c r="R2472" s="9">
        <v>2464</v>
      </c>
      <c r="T2472" s="9" t="str">
        <f t="shared" si="347"/>
        <v/>
      </c>
      <c r="V2472" s="9" t="str">
        <f t="shared" si="348"/>
        <v/>
      </c>
      <c r="X2472" s="9" t="str">
        <f>IF(COUNTIF('Required Materials'!$BE$4:$CH$43, $B2472)&gt;0, $B2472, "")</f>
        <v/>
      </c>
      <c r="Y2472" s="9" t="str">
        <f t="shared" si="349"/>
        <v/>
      </c>
      <c r="Z2472" s="9" t="str">
        <f t="shared" si="350"/>
        <v/>
      </c>
    </row>
    <row r="2473" spans="1:26" x14ac:dyDescent="0.25">
      <c r="A2473" s="24"/>
      <c r="B2473" s="135"/>
      <c r="C2473" s="136"/>
      <c r="D2473" s="137"/>
      <c r="E2473" s="138"/>
      <c r="F2473" s="139"/>
      <c r="G2473" s="140"/>
      <c r="H2473" s="141"/>
      <c r="I2473" s="118"/>
      <c r="J2473" s="150" t="str">
        <f t="shared" si="342"/>
        <v/>
      </c>
      <c r="K2473" s="24"/>
      <c r="M2473" s="11" t="b">
        <f t="shared" si="343"/>
        <v>0</v>
      </c>
      <c r="N2473" s="9" t="str">
        <f t="shared" si="344"/>
        <v/>
      </c>
      <c r="O2473" s="9" t="str">
        <f t="shared" si="345"/>
        <v/>
      </c>
      <c r="P2473" s="9" t="str">
        <f t="shared" si="346"/>
        <v/>
      </c>
      <c r="R2473" s="9">
        <v>2465</v>
      </c>
      <c r="T2473" s="9" t="str">
        <f t="shared" si="347"/>
        <v/>
      </c>
      <c r="V2473" s="9" t="str">
        <f t="shared" si="348"/>
        <v/>
      </c>
      <c r="X2473" s="9" t="str">
        <f>IF(COUNTIF('Required Materials'!$BE$4:$CH$43, $B2473)&gt;0, $B2473, "")</f>
        <v/>
      </c>
      <c r="Y2473" s="9" t="str">
        <f t="shared" si="349"/>
        <v/>
      </c>
      <c r="Z2473" s="9" t="str">
        <f t="shared" si="350"/>
        <v/>
      </c>
    </row>
    <row r="2474" spans="1:26" x14ac:dyDescent="0.25">
      <c r="A2474" s="24"/>
      <c r="B2474" s="135"/>
      <c r="C2474" s="136"/>
      <c r="D2474" s="137"/>
      <c r="E2474" s="138"/>
      <c r="F2474" s="139"/>
      <c r="G2474" s="140"/>
      <c r="H2474" s="141"/>
      <c r="I2474" s="118"/>
      <c r="J2474" s="150" t="str">
        <f t="shared" si="342"/>
        <v/>
      </c>
      <c r="K2474" s="24"/>
      <c r="M2474" s="11" t="b">
        <f t="shared" si="343"/>
        <v>0</v>
      </c>
      <c r="N2474" s="9" t="str">
        <f t="shared" si="344"/>
        <v/>
      </c>
      <c r="O2474" s="9" t="str">
        <f t="shared" si="345"/>
        <v/>
      </c>
      <c r="P2474" s="9" t="str">
        <f t="shared" si="346"/>
        <v/>
      </c>
      <c r="R2474" s="9">
        <v>2466</v>
      </c>
      <c r="T2474" s="9" t="str">
        <f t="shared" si="347"/>
        <v/>
      </c>
      <c r="V2474" s="9" t="str">
        <f t="shared" si="348"/>
        <v/>
      </c>
      <c r="X2474" s="9" t="str">
        <f>IF(COUNTIF('Required Materials'!$BE$4:$CH$43, $B2474)&gt;0, $B2474, "")</f>
        <v/>
      </c>
      <c r="Y2474" s="9" t="str">
        <f t="shared" si="349"/>
        <v/>
      </c>
      <c r="Z2474" s="9" t="str">
        <f t="shared" si="350"/>
        <v/>
      </c>
    </row>
    <row r="2475" spans="1:26" x14ac:dyDescent="0.25">
      <c r="A2475" s="24"/>
      <c r="B2475" s="135"/>
      <c r="C2475" s="136"/>
      <c r="D2475" s="137"/>
      <c r="E2475" s="138"/>
      <c r="F2475" s="139"/>
      <c r="G2475" s="140"/>
      <c r="H2475" s="141"/>
      <c r="I2475" s="118"/>
      <c r="J2475" s="150" t="str">
        <f t="shared" si="342"/>
        <v/>
      </c>
      <c r="K2475" s="24"/>
      <c r="M2475" s="11" t="b">
        <f t="shared" si="343"/>
        <v>0</v>
      </c>
      <c r="N2475" s="9" t="str">
        <f t="shared" si="344"/>
        <v/>
      </c>
      <c r="O2475" s="9" t="str">
        <f t="shared" si="345"/>
        <v/>
      </c>
      <c r="P2475" s="9" t="str">
        <f t="shared" si="346"/>
        <v/>
      </c>
      <c r="R2475" s="9">
        <v>2467</v>
      </c>
      <c r="T2475" s="9" t="str">
        <f t="shared" si="347"/>
        <v/>
      </c>
      <c r="V2475" s="9" t="str">
        <f t="shared" si="348"/>
        <v/>
      </c>
      <c r="X2475" s="9" t="str">
        <f>IF(COUNTIF('Required Materials'!$BE$4:$CH$43, $B2475)&gt;0, $B2475, "")</f>
        <v/>
      </c>
      <c r="Y2475" s="9" t="str">
        <f t="shared" si="349"/>
        <v/>
      </c>
      <c r="Z2475" s="9" t="str">
        <f t="shared" si="350"/>
        <v/>
      </c>
    </row>
    <row r="2476" spans="1:26" x14ac:dyDescent="0.25">
      <c r="A2476" s="24"/>
      <c r="B2476" s="135"/>
      <c r="C2476" s="136"/>
      <c r="D2476" s="137"/>
      <c r="E2476" s="138"/>
      <c r="F2476" s="139"/>
      <c r="G2476" s="140"/>
      <c r="H2476" s="141"/>
      <c r="I2476" s="118"/>
      <c r="J2476" s="150" t="str">
        <f t="shared" si="342"/>
        <v/>
      </c>
      <c r="K2476" s="24"/>
      <c r="M2476" s="11" t="b">
        <f t="shared" si="343"/>
        <v>0</v>
      </c>
      <c r="N2476" s="9" t="str">
        <f t="shared" si="344"/>
        <v/>
      </c>
      <c r="O2476" s="9" t="str">
        <f t="shared" si="345"/>
        <v/>
      </c>
      <c r="P2476" s="9" t="str">
        <f t="shared" si="346"/>
        <v/>
      </c>
      <c r="R2476" s="9">
        <v>2468</v>
      </c>
      <c r="T2476" s="9" t="str">
        <f t="shared" si="347"/>
        <v/>
      </c>
      <c r="V2476" s="9" t="str">
        <f t="shared" si="348"/>
        <v/>
      </c>
      <c r="X2476" s="9" t="str">
        <f>IF(COUNTIF('Required Materials'!$BE$4:$CH$43, $B2476)&gt;0, $B2476, "")</f>
        <v/>
      </c>
      <c r="Y2476" s="9" t="str">
        <f t="shared" si="349"/>
        <v/>
      </c>
      <c r="Z2476" s="9" t="str">
        <f t="shared" si="350"/>
        <v/>
      </c>
    </row>
    <row r="2477" spans="1:26" x14ac:dyDescent="0.25">
      <c r="A2477" s="24"/>
      <c r="B2477" s="135"/>
      <c r="C2477" s="136"/>
      <c r="D2477" s="137"/>
      <c r="E2477" s="138"/>
      <c r="F2477" s="139"/>
      <c r="G2477" s="140"/>
      <c r="H2477" s="141"/>
      <c r="I2477" s="118"/>
      <c r="J2477" s="150" t="str">
        <f t="shared" si="342"/>
        <v/>
      </c>
      <c r="K2477" s="24"/>
      <c r="M2477" s="11" t="b">
        <f t="shared" si="343"/>
        <v>0</v>
      </c>
      <c r="N2477" s="9" t="str">
        <f t="shared" si="344"/>
        <v/>
      </c>
      <c r="O2477" s="9" t="str">
        <f t="shared" si="345"/>
        <v/>
      </c>
      <c r="P2477" s="9" t="str">
        <f t="shared" si="346"/>
        <v/>
      </c>
      <c r="R2477" s="9">
        <v>2469</v>
      </c>
      <c r="T2477" s="9" t="str">
        <f t="shared" si="347"/>
        <v/>
      </c>
      <c r="V2477" s="9" t="str">
        <f t="shared" si="348"/>
        <v/>
      </c>
      <c r="X2477" s="9" t="str">
        <f>IF(COUNTIF('Required Materials'!$BE$4:$CH$43, $B2477)&gt;0, $B2477, "")</f>
        <v/>
      </c>
      <c r="Y2477" s="9" t="str">
        <f t="shared" si="349"/>
        <v/>
      </c>
      <c r="Z2477" s="9" t="str">
        <f t="shared" si="350"/>
        <v/>
      </c>
    </row>
    <row r="2478" spans="1:26" x14ac:dyDescent="0.25">
      <c r="A2478" s="24"/>
      <c r="B2478" s="135"/>
      <c r="C2478" s="136"/>
      <c r="D2478" s="137"/>
      <c r="E2478" s="138"/>
      <c r="F2478" s="139"/>
      <c r="G2478" s="140"/>
      <c r="H2478" s="141"/>
      <c r="I2478" s="118"/>
      <c r="J2478" s="150" t="str">
        <f t="shared" si="342"/>
        <v/>
      </c>
      <c r="K2478" s="24"/>
      <c r="M2478" s="11" t="b">
        <f t="shared" si="343"/>
        <v>0</v>
      </c>
      <c r="N2478" s="9" t="str">
        <f t="shared" si="344"/>
        <v/>
      </c>
      <c r="O2478" s="9" t="str">
        <f t="shared" si="345"/>
        <v/>
      </c>
      <c r="P2478" s="9" t="str">
        <f t="shared" si="346"/>
        <v/>
      </c>
      <c r="R2478" s="9">
        <v>2470</v>
      </c>
      <c r="T2478" s="9" t="str">
        <f t="shared" si="347"/>
        <v/>
      </c>
      <c r="V2478" s="9" t="str">
        <f t="shared" si="348"/>
        <v/>
      </c>
      <c r="X2478" s="9" t="str">
        <f>IF(COUNTIF('Required Materials'!$BE$4:$CH$43, $B2478)&gt;0, $B2478, "")</f>
        <v/>
      </c>
      <c r="Y2478" s="9" t="str">
        <f t="shared" si="349"/>
        <v/>
      </c>
      <c r="Z2478" s="9" t="str">
        <f t="shared" si="350"/>
        <v/>
      </c>
    </row>
    <row r="2479" spans="1:26" x14ac:dyDescent="0.25">
      <c r="A2479" s="24"/>
      <c r="B2479" s="135"/>
      <c r="C2479" s="136"/>
      <c r="D2479" s="137"/>
      <c r="E2479" s="138"/>
      <c r="F2479" s="139"/>
      <c r="G2479" s="140"/>
      <c r="H2479" s="141"/>
      <c r="I2479" s="118"/>
      <c r="J2479" s="150" t="str">
        <f t="shared" si="342"/>
        <v/>
      </c>
      <c r="K2479" s="24"/>
      <c r="M2479" s="11" t="b">
        <f t="shared" si="343"/>
        <v>0</v>
      </c>
      <c r="N2479" s="9" t="str">
        <f t="shared" si="344"/>
        <v/>
      </c>
      <c r="O2479" s="9" t="str">
        <f t="shared" si="345"/>
        <v/>
      </c>
      <c r="P2479" s="9" t="str">
        <f t="shared" si="346"/>
        <v/>
      </c>
      <c r="R2479" s="9">
        <v>2471</v>
      </c>
      <c r="T2479" s="9" t="str">
        <f t="shared" si="347"/>
        <v/>
      </c>
      <c r="V2479" s="9" t="str">
        <f t="shared" si="348"/>
        <v/>
      </c>
      <c r="X2479" s="9" t="str">
        <f>IF(COUNTIF('Required Materials'!$BE$4:$CH$43, $B2479)&gt;0, $B2479, "")</f>
        <v/>
      </c>
      <c r="Y2479" s="9" t="str">
        <f t="shared" si="349"/>
        <v/>
      </c>
      <c r="Z2479" s="9" t="str">
        <f t="shared" si="350"/>
        <v/>
      </c>
    </row>
    <row r="2480" spans="1:26" x14ac:dyDescent="0.25">
      <c r="A2480" s="24"/>
      <c r="B2480" s="135"/>
      <c r="C2480" s="136"/>
      <c r="D2480" s="137"/>
      <c r="E2480" s="138"/>
      <c r="F2480" s="139"/>
      <c r="G2480" s="140"/>
      <c r="H2480" s="141"/>
      <c r="I2480" s="118"/>
      <c r="J2480" s="150" t="str">
        <f t="shared" si="342"/>
        <v/>
      </c>
      <c r="K2480" s="24"/>
      <c r="M2480" s="11" t="b">
        <f t="shared" si="343"/>
        <v>0</v>
      </c>
      <c r="N2480" s="9" t="str">
        <f t="shared" si="344"/>
        <v/>
      </c>
      <c r="O2480" s="9" t="str">
        <f t="shared" si="345"/>
        <v/>
      </c>
      <c r="P2480" s="9" t="str">
        <f t="shared" si="346"/>
        <v/>
      </c>
      <c r="R2480" s="9">
        <v>2472</v>
      </c>
      <c r="T2480" s="9" t="str">
        <f t="shared" si="347"/>
        <v/>
      </c>
      <c r="V2480" s="9" t="str">
        <f t="shared" si="348"/>
        <v/>
      </c>
      <c r="X2480" s="9" t="str">
        <f>IF(COUNTIF('Required Materials'!$BE$4:$CH$43, $B2480)&gt;0, $B2480, "")</f>
        <v/>
      </c>
      <c r="Y2480" s="9" t="str">
        <f t="shared" si="349"/>
        <v/>
      </c>
      <c r="Z2480" s="9" t="str">
        <f t="shared" si="350"/>
        <v/>
      </c>
    </row>
    <row r="2481" spans="1:26" x14ac:dyDescent="0.25">
      <c r="A2481" s="24"/>
      <c r="B2481" s="135"/>
      <c r="C2481" s="136"/>
      <c r="D2481" s="137"/>
      <c r="E2481" s="138"/>
      <c r="F2481" s="139"/>
      <c r="G2481" s="140"/>
      <c r="H2481" s="141"/>
      <c r="I2481" s="118"/>
      <c r="J2481" s="150" t="str">
        <f t="shared" si="342"/>
        <v/>
      </c>
      <c r="K2481" s="24"/>
      <c r="M2481" s="11" t="b">
        <f t="shared" si="343"/>
        <v>0</v>
      </c>
      <c r="N2481" s="9" t="str">
        <f t="shared" si="344"/>
        <v/>
      </c>
      <c r="O2481" s="9" t="str">
        <f t="shared" si="345"/>
        <v/>
      </c>
      <c r="P2481" s="9" t="str">
        <f t="shared" si="346"/>
        <v/>
      </c>
      <c r="R2481" s="9">
        <v>2473</v>
      </c>
      <c r="T2481" s="9" t="str">
        <f t="shared" si="347"/>
        <v/>
      </c>
      <c r="V2481" s="9" t="str">
        <f t="shared" si="348"/>
        <v/>
      </c>
      <c r="X2481" s="9" t="str">
        <f>IF(COUNTIF('Required Materials'!$BE$4:$CH$43, $B2481)&gt;0, $B2481, "")</f>
        <v/>
      </c>
      <c r="Y2481" s="9" t="str">
        <f t="shared" si="349"/>
        <v/>
      </c>
      <c r="Z2481" s="9" t="str">
        <f t="shared" si="350"/>
        <v/>
      </c>
    </row>
    <row r="2482" spans="1:26" x14ac:dyDescent="0.25">
      <c r="A2482" s="24"/>
      <c r="B2482" s="135"/>
      <c r="C2482" s="136"/>
      <c r="D2482" s="137"/>
      <c r="E2482" s="138"/>
      <c r="F2482" s="139"/>
      <c r="G2482" s="140"/>
      <c r="H2482" s="141"/>
      <c r="I2482" s="118"/>
      <c r="J2482" s="150" t="str">
        <f t="shared" si="342"/>
        <v/>
      </c>
      <c r="K2482" s="24"/>
      <c r="M2482" s="11" t="b">
        <f t="shared" si="343"/>
        <v>0</v>
      </c>
      <c r="N2482" s="9" t="str">
        <f t="shared" si="344"/>
        <v/>
      </c>
      <c r="O2482" s="9" t="str">
        <f t="shared" si="345"/>
        <v/>
      </c>
      <c r="P2482" s="9" t="str">
        <f t="shared" si="346"/>
        <v/>
      </c>
      <c r="R2482" s="9">
        <v>2474</v>
      </c>
      <c r="T2482" s="9" t="str">
        <f t="shared" si="347"/>
        <v/>
      </c>
      <c r="V2482" s="9" t="str">
        <f t="shared" si="348"/>
        <v/>
      </c>
      <c r="X2482" s="9" t="str">
        <f>IF(COUNTIF('Required Materials'!$BE$4:$CH$43, $B2482)&gt;0, $B2482, "")</f>
        <v/>
      </c>
      <c r="Y2482" s="9" t="str">
        <f t="shared" si="349"/>
        <v/>
      </c>
      <c r="Z2482" s="9" t="str">
        <f t="shared" si="350"/>
        <v/>
      </c>
    </row>
    <row r="2483" spans="1:26" x14ac:dyDescent="0.25">
      <c r="A2483" s="24"/>
      <c r="B2483" s="135"/>
      <c r="C2483" s="136"/>
      <c r="D2483" s="137"/>
      <c r="E2483" s="138"/>
      <c r="F2483" s="139"/>
      <c r="G2483" s="140"/>
      <c r="H2483" s="141"/>
      <c r="I2483" s="118"/>
      <c r="J2483" s="150" t="str">
        <f t="shared" si="342"/>
        <v/>
      </c>
      <c r="K2483" s="24"/>
      <c r="M2483" s="11" t="b">
        <f t="shared" si="343"/>
        <v>0</v>
      </c>
      <c r="N2483" s="9" t="str">
        <f t="shared" si="344"/>
        <v/>
      </c>
      <c r="O2483" s="9" t="str">
        <f t="shared" si="345"/>
        <v/>
      </c>
      <c r="P2483" s="9" t="str">
        <f t="shared" si="346"/>
        <v/>
      </c>
      <c r="R2483" s="9">
        <v>2475</v>
      </c>
      <c r="T2483" s="9" t="str">
        <f t="shared" si="347"/>
        <v/>
      </c>
      <c r="V2483" s="9" t="str">
        <f t="shared" si="348"/>
        <v/>
      </c>
      <c r="X2483" s="9" t="str">
        <f>IF(COUNTIF('Required Materials'!$BE$4:$CH$43, $B2483)&gt;0, $B2483, "")</f>
        <v/>
      </c>
      <c r="Y2483" s="9" t="str">
        <f t="shared" si="349"/>
        <v/>
      </c>
      <c r="Z2483" s="9" t="str">
        <f t="shared" si="350"/>
        <v/>
      </c>
    </row>
    <row r="2484" spans="1:26" x14ac:dyDescent="0.25">
      <c r="A2484" s="24"/>
      <c r="B2484" s="135"/>
      <c r="C2484" s="136"/>
      <c r="D2484" s="137"/>
      <c r="E2484" s="138"/>
      <c r="F2484" s="139"/>
      <c r="G2484" s="140"/>
      <c r="H2484" s="141"/>
      <c r="I2484" s="118"/>
      <c r="J2484" s="150" t="str">
        <f t="shared" si="342"/>
        <v/>
      </c>
      <c r="K2484" s="24"/>
      <c r="M2484" s="11" t="b">
        <f t="shared" si="343"/>
        <v>0</v>
      </c>
      <c r="N2484" s="9" t="str">
        <f t="shared" si="344"/>
        <v/>
      </c>
      <c r="O2484" s="9" t="str">
        <f t="shared" si="345"/>
        <v/>
      </c>
      <c r="P2484" s="9" t="str">
        <f t="shared" si="346"/>
        <v/>
      </c>
      <c r="R2484" s="9">
        <v>2476</v>
      </c>
      <c r="T2484" s="9" t="str">
        <f t="shared" si="347"/>
        <v/>
      </c>
      <c r="V2484" s="9" t="str">
        <f t="shared" si="348"/>
        <v/>
      </c>
      <c r="X2484" s="9" t="str">
        <f>IF(COUNTIF('Required Materials'!$BE$4:$CH$43, $B2484)&gt;0, $B2484, "")</f>
        <v/>
      </c>
      <c r="Y2484" s="9" t="str">
        <f t="shared" si="349"/>
        <v/>
      </c>
      <c r="Z2484" s="9" t="str">
        <f t="shared" si="350"/>
        <v/>
      </c>
    </row>
    <row r="2485" spans="1:26" x14ac:dyDescent="0.25">
      <c r="A2485" s="24"/>
      <c r="B2485" s="135"/>
      <c r="C2485" s="136"/>
      <c r="D2485" s="137"/>
      <c r="E2485" s="138"/>
      <c r="F2485" s="139"/>
      <c r="G2485" s="140"/>
      <c r="H2485" s="141"/>
      <c r="I2485" s="118"/>
      <c r="J2485" s="150" t="str">
        <f t="shared" si="342"/>
        <v/>
      </c>
      <c r="K2485" s="24"/>
      <c r="M2485" s="11" t="b">
        <f t="shared" si="343"/>
        <v>0</v>
      </c>
      <c r="N2485" s="9" t="str">
        <f t="shared" si="344"/>
        <v/>
      </c>
      <c r="O2485" s="9" t="str">
        <f t="shared" si="345"/>
        <v/>
      </c>
      <c r="P2485" s="9" t="str">
        <f t="shared" si="346"/>
        <v/>
      </c>
      <c r="R2485" s="9">
        <v>2477</v>
      </c>
      <c r="T2485" s="9" t="str">
        <f t="shared" si="347"/>
        <v/>
      </c>
      <c r="V2485" s="9" t="str">
        <f t="shared" si="348"/>
        <v/>
      </c>
      <c r="X2485" s="9" t="str">
        <f>IF(COUNTIF('Required Materials'!$BE$4:$CH$43, $B2485)&gt;0, $B2485, "")</f>
        <v/>
      </c>
      <c r="Y2485" s="9" t="str">
        <f t="shared" si="349"/>
        <v/>
      </c>
      <c r="Z2485" s="9" t="str">
        <f t="shared" si="350"/>
        <v/>
      </c>
    </row>
    <row r="2486" spans="1:26" x14ac:dyDescent="0.25">
      <c r="A2486" s="24"/>
      <c r="B2486" s="135"/>
      <c r="C2486" s="136"/>
      <c r="D2486" s="137"/>
      <c r="E2486" s="138"/>
      <c r="F2486" s="139"/>
      <c r="G2486" s="140"/>
      <c r="H2486" s="141"/>
      <c r="I2486" s="118"/>
      <c r="J2486" s="150" t="str">
        <f t="shared" si="342"/>
        <v/>
      </c>
      <c r="K2486" s="24"/>
      <c r="M2486" s="11" t="b">
        <f t="shared" si="343"/>
        <v>0</v>
      </c>
      <c r="N2486" s="9" t="str">
        <f t="shared" si="344"/>
        <v/>
      </c>
      <c r="O2486" s="9" t="str">
        <f t="shared" si="345"/>
        <v/>
      </c>
      <c r="P2486" s="9" t="str">
        <f t="shared" si="346"/>
        <v/>
      </c>
      <c r="R2486" s="9">
        <v>2478</v>
      </c>
      <c r="T2486" s="9" t="str">
        <f t="shared" si="347"/>
        <v/>
      </c>
      <c r="V2486" s="9" t="str">
        <f t="shared" si="348"/>
        <v/>
      </c>
      <c r="X2486" s="9" t="str">
        <f>IF(COUNTIF('Required Materials'!$BE$4:$CH$43, $B2486)&gt;0, $B2486, "")</f>
        <v/>
      </c>
      <c r="Y2486" s="9" t="str">
        <f t="shared" si="349"/>
        <v/>
      </c>
      <c r="Z2486" s="9" t="str">
        <f t="shared" si="350"/>
        <v/>
      </c>
    </row>
    <row r="2487" spans="1:26" x14ac:dyDescent="0.25">
      <c r="A2487" s="24"/>
      <c r="B2487" s="135"/>
      <c r="C2487" s="136"/>
      <c r="D2487" s="137"/>
      <c r="E2487" s="138"/>
      <c r="F2487" s="139"/>
      <c r="G2487" s="140"/>
      <c r="H2487" s="141"/>
      <c r="I2487" s="118"/>
      <c r="J2487" s="150" t="str">
        <f t="shared" si="342"/>
        <v/>
      </c>
      <c r="K2487" s="24"/>
      <c r="M2487" s="11" t="b">
        <f t="shared" si="343"/>
        <v>0</v>
      </c>
      <c r="N2487" s="9" t="str">
        <f t="shared" si="344"/>
        <v/>
      </c>
      <c r="O2487" s="9" t="str">
        <f t="shared" si="345"/>
        <v/>
      </c>
      <c r="P2487" s="9" t="str">
        <f t="shared" si="346"/>
        <v/>
      </c>
      <c r="R2487" s="9">
        <v>2479</v>
      </c>
      <c r="T2487" s="9" t="str">
        <f t="shared" si="347"/>
        <v/>
      </c>
      <c r="V2487" s="9" t="str">
        <f t="shared" si="348"/>
        <v/>
      </c>
      <c r="X2487" s="9" t="str">
        <f>IF(COUNTIF('Required Materials'!$BE$4:$CH$43, $B2487)&gt;0, $B2487, "")</f>
        <v/>
      </c>
      <c r="Y2487" s="9" t="str">
        <f t="shared" si="349"/>
        <v/>
      </c>
      <c r="Z2487" s="9" t="str">
        <f t="shared" si="350"/>
        <v/>
      </c>
    </row>
    <row r="2488" spans="1:26" x14ac:dyDescent="0.25">
      <c r="A2488" s="24"/>
      <c r="B2488" s="135"/>
      <c r="C2488" s="136"/>
      <c r="D2488" s="137"/>
      <c r="E2488" s="138"/>
      <c r="F2488" s="139"/>
      <c r="G2488" s="140"/>
      <c r="H2488" s="141"/>
      <c r="I2488" s="118"/>
      <c r="J2488" s="150" t="str">
        <f t="shared" si="342"/>
        <v/>
      </c>
      <c r="K2488" s="24"/>
      <c r="M2488" s="11" t="b">
        <f t="shared" si="343"/>
        <v>0</v>
      </c>
      <c r="N2488" s="9" t="str">
        <f t="shared" si="344"/>
        <v/>
      </c>
      <c r="O2488" s="9" t="str">
        <f t="shared" si="345"/>
        <v/>
      </c>
      <c r="P2488" s="9" t="str">
        <f t="shared" si="346"/>
        <v/>
      </c>
      <c r="R2488" s="9">
        <v>2480</v>
      </c>
      <c r="T2488" s="9" t="str">
        <f t="shared" si="347"/>
        <v/>
      </c>
      <c r="V2488" s="9" t="str">
        <f t="shared" si="348"/>
        <v/>
      </c>
      <c r="X2488" s="9" t="str">
        <f>IF(COUNTIF('Required Materials'!$BE$4:$CH$43, $B2488)&gt;0, $B2488, "")</f>
        <v/>
      </c>
      <c r="Y2488" s="9" t="str">
        <f t="shared" si="349"/>
        <v/>
      </c>
      <c r="Z2488" s="9" t="str">
        <f t="shared" si="350"/>
        <v/>
      </c>
    </row>
    <row r="2489" spans="1:26" x14ac:dyDescent="0.25">
      <c r="A2489" s="24"/>
      <c r="B2489" s="135"/>
      <c r="C2489" s="136"/>
      <c r="D2489" s="137"/>
      <c r="E2489" s="138"/>
      <c r="F2489" s="139"/>
      <c r="G2489" s="140"/>
      <c r="H2489" s="141"/>
      <c r="I2489" s="118"/>
      <c r="J2489" s="150" t="str">
        <f t="shared" si="342"/>
        <v/>
      </c>
      <c r="K2489" s="24"/>
      <c r="M2489" s="11" t="b">
        <f t="shared" si="343"/>
        <v>0</v>
      </c>
      <c r="N2489" s="9" t="str">
        <f t="shared" si="344"/>
        <v/>
      </c>
      <c r="O2489" s="9" t="str">
        <f t="shared" si="345"/>
        <v/>
      </c>
      <c r="P2489" s="9" t="str">
        <f t="shared" si="346"/>
        <v/>
      </c>
      <c r="R2489" s="9">
        <v>2481</v>
      </c>
      <c r="T2489" s="9" t="str">
        <f t="shared" si="347"/>
        <v/>
      </c>
      <c r="V2489" s="9" t="str">
        <f t="shared" si="348"/>
        <v/>
      </c>
      <c r="X2489" s="9" t="str">
        <f>IF(COUNTIF('Required Materials'!$BE$4:$CH$43, $B2489)&gt;0, $B2489, "")</f>
        <v/>
      </c>
      <c r="Y2489" s="9" t="str">
        <f t="shared" si="349"/>
        <v/>
      </c>
      <c r="Z2489" s="9" t="str">
        <f t="shared" si="350"/>
        <v/>
      </c>
    </row>
    <row r="2490" spans="1:26" x14ac:dyDescent="0.25">
      <c r="A2490" s="24"/>
      <c r="B2490" s="135"/>
      <c r="C2490" s="136"/>
      <c r="D2490" s="137"/>
      <c r="E2490" s="138"/>
      <c r="F2490" s="139"/>
      <c r="G2490" s="140"/>
      <c r="H2490" s="141"/>
      <c r="I2490" s="118"/>
      <c r="J2490" s="150" t="str">
        <f t="shared" si="342"/>
        <v/>
      </c>
      <c r="K2490" s="24"/>
      <c r="M2490" s="11" t="b">
        <f t="shared" si="343"/>
        <v>0</v>
      </c>
      <c r="N2490" s="9" t="str">
        <f t="shared" si="344"/>
        <v/>
      </c>
      <c r="O2490" s="9" t="str">
        <f t="shared" si="345"/>
        <v/>
      </c>
      <c r="P2490" s="9" t="str">
        <f t="shared" si="346"/>
        <v/>
      </c>
      <c r="R2490" s="9">
        <v>2482</v>
      </c>
      <c r="T2490" s="9" t="str">
        <f t="shared" si="347"/>
        <v/>
      </c>
      <c r="V2490" s="9" t="str">
        <f t="shared" si="348"/>
        <v/>
      </c>
      <c r="X2490" s="9" t="str">
        <f>IF(COUNTIF('Required Materials'!$BE$4:$CH$43, $B2490)&gt;0, $B2490, "")</f>
        <v/>
      </c>
      <c r="Y2490" s="9" t="str">
        <f t="shared" si="349"/>
        <v/>
      </c>
      <c r="Z2490" s="9" t="str">
        <f t="shared" si="350"/>
        <v/>
      </c>
    </row>
    <row r="2491" spans="1:26" x14ac:dyDescent="0.25">
      <c r="A2491" s="24"/>
      <c r="B2491" s="135"/>
      <c r="C2491" s="136"/>
      <c r="D2491" s="137"/>
      <c r="E2491" s="138"/>
      <c r="F2491" s="139"/>
      <c r="G2491" s="140"/>
      <c r="H2491" s="141"/>
      <c r="I2491" s="118"/>
      <c r="J2491" s="150" t="str">
        <f t="shared" si="342"/>
        <v/>
      </c>
      <c r="K2491" s="24"/>
      <c r="M2491" s="11" t="b">
        <f t="shared" si="343"/>
        <v>0</v>
      </c>
      <c r="N2491" s="9" t="str">
        <f t="shared" si="344"/>
        <v/>
      </c>
      <c r="O2491" s="9" t="str">
        <f t="shared" si="345"/>
        <v/>
      </c>
      <c r="P2491" s="9" t="str">
        <f t="shared" si="346"/>
        <v/>
      </c>
      <c r="R2491" s="9">
        <v>2483</v>
      </c>
      <c r="T2491" s="9" t="str">
        <f t="shared" si="347"/>
        <v/>
      </c>
      <c r="V2491" s="9" t="str">
        <f t="shared" si="348"/>
        <v/>
      </c>
      <c r="X2491" s="9" t="str">
        <f>IF(COUNTIF('Required Materials'!$BE$4:$CH$43, $B2491)&gt;0, $B2491, "")</f>
        <v/>
      </c>
      <c r="Y2491" s="9" t="str">
        <f t="shared" si="349"/>
        <v/>
      </c>
      <c r="Z2491" s="9" t="str">
        <f t="shared" si="350"/>
        <v/>
      </c>
    </row>
    <row r="2492" spans="1:26" x14ac:dyDescent="0.25">
      <c r="A2492" s="24"/>
      <c r="B2492" s="135"/>
      <c r="C2492" s="136"/>
      <c r="D2492" s="137"/>
      <c r="E2492" s="138"/>
      <c r="F2492" s="139"/>
      <c r="G2492" s="140"/>
      <c r="H2492" s="141"/>
      <c r="I2492" s="118"/>
      <c r="J2492" s="150" t="str">
        <f t="shared" si="342"/>
        <v/>
      </c>
      <c r="K2492" s="24"/>
      <c r="M2492" s="11" t="b">
        <f t="shared" si="343"/>
        <v>0</v>
      </c>
      <c r="N2492" s="9" t="str">
        <f t="shared" si="344"/>
        <v/>
      </c>
      <c r="O2492" s="9" t="str">
        <f t="shared" si="345"/>
        <v/>
      </c>
      <c r="P2492" s="9" t="str">
        <f t="shared" si="346"/>
        <v/>
      </c>
      <c r="R2492" s="9">
        <v>2484</v>
      </c>
      <c r="T2492" s="9" t="str">
        <f t="shared" si="347"/>
        <v/>
      </c>
      <c r="V2492" s="9" t="str">
        <f t="shared" si="348"/>
        <v/>
      </c>
      <c r="X2492" s="9" t="str">
        <f>IF(COUNTIF('Required Materials'!$BE$4:$CH$43, $B2492)&gt;0, $B2492, "")</f>
        <v/>
      </c>
      <c r="Y2492" s="9" t="str">
        <f t="shared" si="349"/>
        <v/>
      </c>
      <c r="Z2492" s="9" t="str">
        <f t="shared" si="350"/>
        <v/>
      </c>
    </row>
    <row r="2493" spans="1:26" x14ac:dyDescent="0.25">
      <c r="A2493" s="24"/>
      <c r="B2493" s="135"/>
      <c r="C2493" s="136"/>
      <c r="D2493" s="137"/>
      <c r="E2493" s="138"/>
      <c r="F2493" s="139"/>
      <c r="G2493" s="140"/>
      <c r="H2493" s="141"/>
      <c r="I2493" s="118"/>
      <c r="J2493" s="150" t="str">
        <f t="shared" si="342"/>
        <v/>
      </c>
      <c r="K2493" s="24"/>
      <c r="M2493" s="11" t="b">
        <f t="shared" si="343"/>
        <v>0</v>
      </c>
      <c r="N2493" s="9" t="str">
        <f t="shared" si="344"/>
        <v/>
      </c>
      <c r="O2493" s="9" t="str">
        <f t="shared" si="345"/>
        <v/>
      </c>
      <c r="P2493" s="9" t="str">
        <f t="shared" si="346"/>
        <v/>
      </c>
      <c r="R2493" s="9">
        <v>2485</v>
      </c>
      <c r="T2493" s="9" t="str">
        <f t="shared" si="347"/>
        <v/>
      </c>
      <c r="V2493" s="9" t="str">
        <f t="shared" si="348"/>
        <v/>
      </c>
      <c r="X2493" s="9" t="str">
        <f>IF(COUNTIF('Required Materials'!$BE$4:$CH$43, $B2493)&gt;0, $B2493, "")</f>
        <v/>
      </c>
      <c r="Y2493" s="9" t="str">
        <f t="shared" si="349"/>
        <v/>
      </c>
      <c r="Z2493" s="9" t="str">
        <f t="shared" si="350"/>
        <v/>
      </c>
    </row>
    <row r="2494" spans="1:26" x14ac:dyDescent="0.25">
      <c r="A2494" s="24"/>
      <c r="B2494" s="135"/>
      <c r="C2494" s="136"/>
      <c r="D2494" s="137"/>
      <c r="E2494" s="138"/>
      <c r="F2494" s="139"/>
      <c r="G2494" s="140"/>
      <c r="H2494" s="141"/>
      <c r="I2494" s="118"/>
      <c r="J2494" s="150" t="str">
        <f t="shared" si="342"/>
        <v/>
      </c>
      <c r="K2494" s="24"/>
      <c r="M2494" s="11" t="b">
        <f t="shared" si="343"/>
        <v>0</v>
      </c>
      <c r="N2494" s="9" t="str">
        <f t="shared" si="344"/>
        <v/>
      </c>
      <c r="O2494" s="9" t="str">
        <f t="shared" si="345"/>
        <v/>
      </c>
      <c r="P2494" s="9" t="str">
        <f t="shared" si="346"/>
        <v/>
      </c>
      <c r="R2494" s="9">
        <v>2486</v>
      </c>
      <c r="T2494" s="9" t="str">
        <f t="shared" si="347"/>
        <v/>
      </c>
      <c r="V2494" s="9" t="str">
        <f t="shared" si="348"/>
        <v/>
      </c>
      <c r="X2494" s="9" t="str">
        <f>IF(COUNTIF('Required Materials'!$BE$4:$CH$43, $B2494)&gt;0, $B2494, "")</f>
        <v/>
      </c>
      <c r="Y2494" s="9" t="str">
        <f t="shared" si="349"/>
        <v/>
      </c>
      <c r="Z2494" s="9" t="str">
        <f t="shared" si="350"/>
        <v/>
      </c>
    </row>
    <row r="2495" spans="1:26" x14ac:dyDescent="0.25">
      <c r="A2495" s="24"/>
      <c r="B2495" s="135"/>
      <c r="C2495" s="136"/>
      <c r="D2495" s="137"/>
      <c r="E2495" s="138"/>
      <c r="F2495" s="139"/>
      <c r="G2495" s="140"/>
      <c r="H2495" s="141"/>
      <c r="I2495" s="118"/>
      <c r="J2495" s="150" t="str">
        <f t="shared" si="342"/>
        <v/>
      </c>
      <c r="K2495" s="24"/>
      <c r="M2495" s="11" t="b">
        <f t="shared" si="343"/>
        <v>0</v>
      </c>
      <c r="N2495" s="9" t="str">
        <f t="shared" si="344"/>
        <v/>
      </c>
      <c r="O2495" s="9" t="str">
        <f t="shared" si="345"/>
        <v/>
      </c>
      <c r="P2495" s="9" t="str">
        <f t="shared" si="346"/>
        <v/>
      </c>
      <c r="R2495" s="9">
        <v>2487</v>
      </c>
      <c r="T2495" s="9" t="str">
        <f t="shared" si="347"/>
        <v/>
      </c>
      <c r="V2495" s="9" t="str">
        <f t="shared" si="348"/>
        <v/>
      </c>
      <c r="X2495" s="9" t="str">
        <f>IF(COUNTIF('Required Materials'!$BE$4:$CH$43, $B2495)&gt;0, $B2495, "")</f>
        <v/>
      </c>
      <c r="Y2495" s="9" t="str">
        <f t="shared" si="349"/>
        <v/>
      </c>
      <c r="Z2495" s="9" t="str">
        <f t="shared" si="350"/>
        <v/>
      </c>
    </row>
    <row r="2496" spans="1:26" x14ac:dyDescent="0.25">
      <c r="A2496" s="24"/>
      <c r="B2496" s="135"/>
      <c r="C2496" s="136"/>
      <c r="D2496" s="137"/>
      <c r="E2496" s="138"/>
      <c r="F2496" s="139"/>
      <c r="G2496" s="140"/>
      <c r="H2496" s="141"/>
      <c r="I2496" s="118"/>
      <c r="J2496" s="150" t="str">
        <f t="shared" si="342"/>
        <v/>
      </c>
      <c r="K2496" s="24"/>
      <c r="M2496" s="11" t="b">
        <f t="shared" si="343"/>
        <v>0</v>
      </c>
      <c r="N2496" s="9" t="str">
        <f t="shared" si="344"/>
        <v/>
      </c>
      <c r="O2496" s="9" t="str">
        <f t="shared" si="345"/>
        <v/>
      </c>
      <c r="P2496" s="9" t="str">
        <f t="shared" si="346"/>
        <v/>
      </c>
      <c r="R2496" s="9">
        <v>2488</v>
      </c>
      <c r="T2496" s="9" t="str">
        <f t="shared" si="347"/>
        <v/>
      </c>
      <c r="V2496" s="9" t="str">
        <f t="shared" si="348"/>
        <v/>
      </c>
      <c r="X2496" s="9" t="str">
        <f>IF(COUNTIF('Required Materials'!$BE$4:$CH$43, $B2496)&gt;0, $B2496, "")</f>
        <v/>
      </c>
      <c r="Y2496" s="9" t="str">
        <f t="shared" si="349"/>
        <v/>
      </c>
      <c r="Z2496" s="9" t="str">
        <f t="shared" si="350"/>
        <v/>
      </c>
    </row>
    <row r="2497" spans="1:26" x14ac:dyDescent="0.25">
      <c r="A2497" s="24"/>
      <c r="B2497" s="135"/>
      <c r="C2497" s="136"/>
      <c r="D2497" s="137"/>
      <c r="E2497" s="138"/>
      <c r="F2497" s="139"/>
      <c r="G2497" s="140"/>
      <c r="H2497" s="141"/>
      <c r="I2497" s="118"/>
      <c r="J2497" s="150" t="str">
        <f t="shared" si="342"/>
        <v/>
      </c>
      <c r="K2497" s="24"/>
      <c r="M2497" s="11" t="b">
        <f t="shared" si="343"/>
        <v>0</v>
      </c>
      <c r="N2497" s="9" t="str">
        <f t="shared" si="344"/>
        <v/>
      </c>
      <c r="O2497" s="9" t="str">
        <f t="shared" si="345"/>
        <v/>
      </c>
      <c r="P2497" s="9" t="str">
        <f t="shared" si="346"/>
        <v/>
      </c>
      <c r="R2497" s="9">
        <v>2489</v>
      </c>
      <c r="T2497" s="9" t="str">
        <f t="shared" si="347"/>
        <v/>
      </c>
      <c r="V2497" s="9" t="str">
        <f t="shared" si="348"/>
        <v/>
      </c>
      <c r="X2497" s="9" t="str">
        <f>IF(COUNTIF('Required Materials'!$BE$4:$CH$43, $B2497)&gt;0, $B2497, "")</f>
        <v/>
      </c>
      <c r="Y2497" s="9" t="str">
        <f t="shared" si="349"/>
        <v/>
      </c>
      <c r="Z2497" s="9" t="str">
        <f t="shared" si="350"/>
        <v/>
      </c>
    </row>
    <row r="2498" spans="1:26" x14ac:dyDescent="0.25">
      <c r="A2498" s="24"/>
      <c r="B2498" s="135"/>
      <c r="C2498" s="136"/>
      <c r="D2498" s="137"/>
      <c r="E2498" s="138"/>
      <c r="F2498" s="139"/>
      <c r="G2498" s="140"/>
      <c r="H2498" s="141"/>
      <c r="I2498" s="118"/>
      <c r="J2498" s="150" t="str">
        <f t="shared" si="342"/>
        <v/>
      </c>
      <c r="K2498" s="24"/>
      <c r="M2498" s="11" t="b">
        <f t="shared" si="343"/>
        <v>0</v>
      </c>
      <c r="N2498" s="9" t="str">
        <f t="shared" si="344"/>
        <v/>
      </c>
      <c r="O2498" s="9" t="str">
        <f t="shared" si="345"/>
        <v/>
      </c>
      <c r="P2498" s="9" t="str">
        <f t="shared" si="346"/>
        <v/>
      </c>
      <c r="R2498" s="9">
        <v>2490</v>
      </c>
      <c r="T2498" s="9" t="str">
        <f t="shared" si="347"/>
        <v/>
      </c>
      <c r="V2498" s="9" t="str">
        <f t="shared" si="348"/>
        <v/>
      </c>
      <c r="X2498" s="9" t="str">
        <f>IF(COUNTIF('Required Materials'!$BE$4:$CH$43, $B2498)&gt;0, $B2498, "")</f>
        <v/>
      </c>
      <c r="Y2498" s="9" t="str">
        <f t="shared" si="349"/>
        <v/>
      </c>
      <c r="Z2498" s="9" t="str">
        <f t="shared" si="350"/>
        <v/>
      </c>
    </row>
    <row r="2499" spans="1:26" x14ac:dyDescent="0.25">
      <c r="A2499" s="24"/>
      <c r="B2499" s="135"/>
      <c r="C2499" s="136"/>
      <c r="D2499" s="137"/>
      <c r="E2499" s="138"/>
      <c r="F2499" s="139"/>
      <c r="G2499" s="140"/>
      <c r="H2499" s="141"/>
      <c r="I2499" s="118"/>
      <c r="J2499" s="150" t="str">
        <f t="shared" si="342"/>
        <v/>
      </c>
      <c r="K2499" s="24"/>
      <c r="M2499" s="11" t="b">
        <f t="shared" si="343"/>
        <v>0</v>
      </c>
      <c r="N2499" s="9" t="str">
        <f t="shared" si="344"/>
        <v/>
      </c>
      <c r="O2499" s="9" t="str">
        <f t="shared" si="345"/>
        <v/>
      </c>
      <c r="P2499" s="9" t="str">
        <f t="shared" si="346"/>
        <v/>
      </c>
      <c r="R2499" s="9">
        <v>2491</v>
      </c>
      <c r="T2499" s="9" t="str">
        <f t="shared" si="347"/>
        <v/>
      </c>
      <c r="V2499" s="9" t="str">
        <f t="shared" si="348"/>
        <v/>
      </c>
      <c r="X2499" s="9" t="str">
        <f>IF(COUNTIF('Required Materials'!$BE$4:$CH$43, $B2499)&gt;0, $B2499, "")</f>
        <v/>
      </c>
      <c r="Y2499" s="9" t="str">
        <f t="shared" si="349"/>
        <v/>
      </c>
      <c r="Z2499" s="9" t="str">
        <f t="shared" si="350"/>
        <v/>
      </c>
    </row>
    <row r="2500" spans="1:26" x14ac:dyDescent="0.25">
      <c r="A2500" s="24"/>
      <c r="B2500" s="135"/>
      <c r="C2500" s="136"/>
      <c r="D2500" s="137"/>
      <c r="E2500" s="138"/>
      <c r="F2500" s="139"/>
      <c r="G2500" s="140"/>
      <c r="H2500" s="141"/>
      <c r="I2500" s="118"/>
      <c r="J2500" s="150" t="str">
        <f t="shared" si="342"/>
        <v/>
      </c>
      <c r="K2500" s="24"/>
      <c r="M2500" s="11" t="b">
        <f t="shared" si="343"/>
        <v>0</v>
      </c>
      <c r="N2500" s="9" t="str">
        <f t="shared" si="344"/>
        <v/>
      </c>
      <c r="O2500" s="9" t="str">
        <f t="shared" si="345"/>
        <v/>
      </c>
      <c r="P2500" s="9" t="str">
        <f t="shared" si="346"/>
        <v/>
      </c>
      <c r="R2500" s="9">
        <v>2492</v>
      </c>
      <c r="T2500" s="9" t="str">
        <f t="shared" si="347"/>
        <v/>
      </c>
      <c r="V2500" s="9" t="str">
        <f t="shared" si="348"/>
        <v/>
      </c>
      <c r="X2500" s="9" t="str">
        <f>IF(COUNTIF('Required Materials'!$BE$4:$CH$43, $B2500)&gt;0, $B2500, "")</f>
        <v/>
      </c>
      <c r="Y2500" s="9" t="str">
        <f t="shared" si="349"/>
        <v/>
      </c>
      <c r="Z2500" s="9" t="str">
        <f t="shared" si="350"/>
        <v/>
      </c>
    </row>
    <row r="2501" spans="1:26" x14ac:dyDescent="0.25">
      <c r="A2501" s="24"/>
      <c r="B2501" s="135"/>
      <c r="C2501" s="136"/>
      <c r="D2501" s="137"/>
      <c r="E2501" s="138"/>
      <c r="F2501" s="139"/>
      <c r="G2501" s="140"/>
      <c r="H2501" s="141"/>
      <c r="I2501" s="118"/>
      <c r="J2501" s="150" t="str">
        <f t="shared" si="342"/>
        <v/>
      </c>
      <c r="K2501" s="24"/>
      <c r="M2501" s="11" t="b">
        <f t="shared" si="343"/>
        <v>0</v>
      </c>
      <c r="N2501" s="9" t="str">
        <f t="shared" si="344"/>
        <v/>
      </c>
      <c r="O2501" s="9" t="str">
        <f t="shared" si="345"/>
        <v/>
      </c>
      <c r="P2501" s="9" t="str">
        <f t="shared" si="346"/>
        <v/>
      </c>
      <c r="R2501" s="9">
        <v>2493</v>
      </c>
      <c r="T2501" s="9" t="str">
        <f t="shared" si="347"/>
        <v/>
      </c>
      <c r="V2501" s="9" t="str">
        <f t="shared" si="348"/>
        <v/>
      </c>
      <c r="X2501" s="9" t="str">
        <f>IF(COUNTIF('Required Materials'!$BE$4:$CH$43, $B2501)&gt;0, $B2501, "")</f>
        <v/>
      </c>
      <c r="Y2501" s="9" t="str">
        <f t="shared" si="349"/>
        <v/>
      </c>
      <c r="Z2501" s="9" t="str">
        <f t="shared" si="350"/>
        <v/>
      </c>
    </row>
    <row r="2502" spans="1:26" x14ac:dyDescent="0.25">
      <c r="A2502" s="24"/>
      <c r="B2502" s="135"/>
      <c r="C2502" s="136"/>
      <c r="D2502" s="137"/>
      <c r="E2502" s="138"/>
      <c r="F2502" s="139"/>
      <c r="G2502" s="140"/>
      <c r="H2502" s="141"/>
      <c r="I2502" s="118"/>
      <c r="J2502" s="150" t="str">
        <f t="shared" si="342"/>
        <v/>
      </c>
      <c r="K2502" s="24"/>
      <c r="M2502" s="11" t="b">
        <f t="shared" si="343"/>
        <v>0</v>
      </c>
      <c r="N2502" s="9" t="str">
        <f t="shared" si="344"/>
        <v/>
      </c>
      <c r="O2502" s="9" t="str">
        <f t="shared" si="345"/>
        <v/>
      </c>
      <c r="P2502" s="9" t="str">
        <f t="shared" si="346"/>
        <v/>
      </c>
      <c r="R2502" s="9">
        <v>2494</v>
      </c>
      <c r="T2502" s="9" t="str">
        <f t="shared" si="347"/>
        <v/>
      </c>
      <c r="V2502" s="9" t="str">
        <f t="shared" si="348"/>
        <v/>
      </c>
      <c r="X2502" s="9" t="str">
        <f>IF(COUNTIF('Required Materials'!$BE$4:$CH$43, $B2502)&gt;0, $B2502, "")</f>
        <v/>
      </c>
      <c r="Y2502" s="9" t="str">
        <f t="shared" si="349"/>
        <v/>
      </c>
      <c r="Z2502" s="9" t="str">
        <f t="shared" si="350"/>
        <v/>
      </c>
    </row>
    <row r="2503" spans="1:26" x14ac:dyDescent="0.25">
      <c r="A2503" s="24"/>
      <c r="B2503" s="135"/>
      <c r="C2503" s="136"/>
      <c r="D2503" s="137"/>
      <c r="E2503" s="138"/>
      <c r="F2503" s="139"/>
      <c r="G2503" s="140"/>
      <c r="H2503" s="141"/>
      <c r="I2503" s="118"/>
      <c r="J2503" s="150" t="str">
        <f t="shared" si="342"/>
        <v/>
      </c>
      <c r="K2503" s="24"/>
      <c r="M2503" s="11" t="b">
        <f t="shared" si="343"/>
        <v>0</v>
      </c>
      <c r="N2503" s="9" t="str">
        <f t="shared" si="344"/>
        <v/>
      </c>
      <c r="O2503" s="9" t="str">
        <f t="shared" si="345"/>
        <v/>
      </c>
      <c r="P2503" s="9" t="str">
        <f t="shared" si="346"/>
        <v/>
      </c>
      <c r="R2503" s="9">
        <v>2495</v>
      </c>
      <c r="T2503" s="9" t="str">
        <f t="shared" si="347"/>
        <v/>
      </c>
      <c r="V2503" s="9" t="str">
        <f t="shared" si="348"/>
        <v/>
      </c>
      <c r="X2503" s="9" t="str">
        <f>IF(COUNTIF('Required Materials'!$BE$4:$CH$43, $B2503)&gt;0, $B2503, "")</f>
        <v/>
      </c>
      <c r="Y2503" s="9" t="str">
        <f t="shared" si="349"/>
        <v/>
      </c>
      <c r="Z2503" s="9" t="str">
        <f t="shared" si="350"/>
        <v/>
      </c>
    </row>
    <row r="2504" spans="1:26" x14ac:dyDescent="0.25">
      <c r="A2504" s="24"/>
      <c r="B2504" s="135"/>
      <c r="C2504" s="136"/>
      <c r="D2504" s="137"/>
      <c r="E2504" s="138"/>
      <c r="F2504" s="139"/>
      <c r="G2504" s="140"/>
      <c r="H2504" s="141"/>
      <c r="I2504" s="118"/>
      <c r="J2504" s="150" t="str">
        <f t="shared" si="342"/>
        <v/>
      </c>
      <c r="K2504" s="24"/>
      <c r="M2504" s="11" t="b">
        <f t="shared" si="343"/>
        <v>0</v>
      </c>
      <c r="N2504" s="9" t="str">
        <f t="shared" si="344"/>
        <v/>
      </c>
      <c r="O2504" s="9" t="str">
        <f t="shared" si="345"/>
        <v/>
      </c>
      <c r="P2504" s="9" t="str">
        <f t="shared" si="346"/>
        <v/>
      </c>
      <c r="R2504" s="9">
        <v>2496</v>
      </c>
      <c r="T2504" s="9" t="str">
        <f t="shared" si="347"/>
        <v/>
      </c>
      <c r="V2504" s="9" t="str">
        <f t="shared" si="348"/>
        <v/>
      </c>
      <c r="X2504" s="9" t="str">
        <f>IF(COUNTIF('Required Materials'!$BE$4:$CH$43, $B2504)&gt;0, $B2504, "")</f>
        <v/>
      </c>
      <c r="Y2504" s="9" t="str">
        <f t="shared" si="349"/>
        <v/>
      </c>
      <c r="Z2504" s="9" t="str">
        <f t="shared" si="350"/>
        <v/>
      </c>
    </row>
    <row r="2505" spans="1:26" x14ac:dyDescent="0.25">
      <c r="A2505" s="24"/>
      <c r="B2505" s="135"/>
      <c r="C2505" s="136"/>
      <c r="D2505" s="137"/>
      <c r="E2505" s="138"/>
      <c r="F2505" s="139"/>
      <c r="G2505" s="140"/>
      <c r="H2505" s="141"/>
      <c r="I2505" s="118"/>
      <c r="J2505" s="150" t="str">
        <f t="shared" si="342"/>
        <v/>
      </c>
      <c r="K2505" s="24"/>
      <c r="M2505" s="11" t="b">
        <f t="shared" si="343"/>
        <v>0</v>
      </c>
      <c r="N2505" s="9" t="str">
        <f t="shared" si="344"/>
        <v/>
      </c>
      <c r="O2505" s="9" t="str">
        <f t="shared" si="345"/>
        <v/>
      </c>
      <c r="P2505" s="9" t="str">
        <f t="shared" si="346"/>
        <v/>
      </c>
      <c r="R2505" s="9">
        <v>2497</v>
      </c>
      <c r="T2505" s="9" t="str">
        <f t="shared" si="347"/>
        <v/>
      </c>
      <c r="V2505" s="9" t="str">
        <f t="shared" si="348"/>
        <v/>
      </c>
      <c r="X2505" s="9" t="str">
        <f>IF(COUNTIF('Required Materials'!$BE$4:$CH$43, $B2505)&gt;0, $B2505, "")</f>
        <v/>
      </c>
      <c r="Y2505" s="9" t="str">
        <f t="shared" si="349"/>
        <v/>
      </c>
      <c r="Z2505" s="9" t="str">
        <f t="shared" si="350"/>
        <v/>
      </c>
    </row>
    <row r="2506" spans="1:26" x14ac:dyDescent="0.25">
      <c r="A2506" s="24"/>
      <c r="B2506" s="135"/>
      <c r="C2506" s="136"/>
      <c r="D2506" s="137"/>
      <c r="E2506" s="138"/>
      <c r="F2506" s="139"/>
      <c r="G2506" s="140"/>
      <c r="H2506" s="141"/>
      <c r="I2506" s="118"/>
      <c r="J2506" s="150" t="str">
        <f t="shared" si="342"/>
        <v/>
      </c>
      <c r="K2506" s="24"/>
      <c r="M2506" s="11" t="b">
        <f t="shared" ref="M2506:M2508" si="351">IF(AND(COUNTIF(C2506:H2506, "")&lt;6, B2506=""), TRUE, FALSE)</f>
        <v>0</v>
      </c>
      <c r="N2506" s="9" t="str">
        <f t="shared" ref="N2506:N2508" si="352">IF(B2506="", "", COUNTIF($O$9:$O$2508, "&lt;"&amp;O2506))</f>
        <v/>
      </c>
      <c r="O2506" s="9" t="str">
        <f t="shared" ref="O2506:O2508" si="353">IF(B2506="", "", IF(ISNUMBER(B2506)=TRUE, CONCATENATE("A", B2506), B2506))</f>
        <v/>
      </c>
      <c r="P2506" s="9" t="str">
        <f t="shared" ref="P2506:P2508" si="354">IF(N2506="", "", RANK(N2506, $N$9:$N$2508, 1))</f>
        <v/>
      </c>
      <c r="R2506" s="9">
        <v>2498</v>
      </c>
      <c r="T2506" s="9" t="str">
        <f t="shared" ref="T2506:T2508" si="355">IF(P2506="", "", IFERROR(INDEX($B$9:$B$2508, MATCH(R2506, $P$9:$P$2508, 0)), ""))</f>
        <v/>
      </c>
      <c r="V2506" s="9" t="str">
        <f t="shared" ref="V2506:V2508" si="356">IF(B2506="", "", IF(D2506=$M$5, "A", "P"))</f>
        <v/>
      </c>
      <c r="X2506" s="9" t="str">
        <f>IF(COUNTIF('Required Materials'!$BE$4:$CH$43, $B2506)&gt;0, $B2506, "")</f>
        <v/>
      </c>
      <c r="Y2506" s="9" t="str">
        <f t="shared" ref="Y2506:Y2508" si="357">IF(X2506="", "", IFERROR(INDEX($R$9:$R$2508, MATCH(X2506, $T$9:$T$2508, 0)), ""))</f>
        <v/>
      </c>
      <c r="Z2506" s="9" t="str">
        <f t="shared" ref="Z2506:Z2508" si="358">IF(Y2506="", "", RANK($Y2506, $Y$9:$Y$2508, 1))</f>
        <v/>
      </c>
    </row>
    <row r="2507" spans="1:26" x14ac:dyDescent="0.25">
      <c r="A2507" s="24"/>
      <c r="B2507" s="135"/>
      <c r="C2507" s="136"/>
      <c r="D2507" s="137"/>
      <c r="E2507" s="138"/>
      <c r="F2507" s="139"/>
      <c r="G2507" s="140"/>
      <c r="H2507" s="141"/>
      <c r="I2507" s="118"/>
      <c r="J2507" s="150" t="str">
        <f t="shared" si="342"/>
        <v/>
      </c>
      <c r="K2507" s="24"/>
      <c r="M2507" s="11" t="b">
        <f t="shared" si="351"/>
        <v>0</v>
      </c>
      <c r="N2507" s="9" t="str">
        <f t="shared" si="352"/>
        <v/>
      </c>
      <c r="O2507" s="9" t="str">
        <f t="shared" si="353"/>
        <v/>
      </c>
      <c r="P2507" s="9" t="str">
        <f t="shared" si="354"/>
        <v/>
      </c>
      <c r="R2507" s="9">
        <v>2499</v>
      </c>
      <c r="T2507" s="9" t="str">
        <f t="shared" si="355"/>
        <v/>
      </c>
      <c r="V2507" s="9" t="str">
        <f t="shared" si="356"/>
        <v/>
      </c>
      <c r="X2507" s="9" t="str">
        <f>IF(COUNTIF('Required Materials'!$BE$4:$CH$43, $B2507)&gt;0, $B2507, "")</f>
        <v/>
      </c>
      <c r="Y2507" s="9" t="str">
        <f t="shared" si="357"/>
        <v/>
      </c>
      <c r="Z2507" s="9" t="str">
        <f t="shared" si="358"/>
        <v/>
      </c>
    </row>
    <row r="2508" spans="1:26" x14ac:dyDescent="0.25">
      <c r="A2508" s="24"/>
      <c r="B2508" s="142"/>
      <c r="C2508" s="143"/>
      <c r="D2508" s="144"/>
      <c r="E2508" s="145"/>
      <c r="F2508" s="146"/>
      <c r="G2508" s="147"/>
      <c r="H2508" s="148"/>
      <c r="I2508" s="118"/>
      <c r="J2508" s="151" t="str">
        <f t="shared" si="342"/>
        <v/>
      </c>
      <c r="K2508" s="24"/>
      <c r="M2508" s="3" t="b">
        <f t="shared" si="351"/>
        <v>0</v>
      </c>
      <c r="N2508" s="4" t="str">
        <f t="shared" si="352"/>
        <v/>
      </c>
      <c r="O2508" s="4" t="str">
        <f t="shared" si="353"/>
        <v/>
      </c>
      <c r="P2508" s="4" t="str">
        <f t="shared" si="354"/>
        <v/>
      </c>
      <c r="R2508" s="4">
        <v>2500</v>
      </c>
      <c r="T2508" s="4" t="str">
        <f t="shared" si="355"/>
        <v/>
      </c>
      <c r="V2508" s="4" t="str">
        <f t="shared" si="356"/>
        <v/>
      </c>
      <c r="X2508" s="4" t="str">
        <f>IF(COUNTIF('Required Materials'!$BE$4:$CH$43, $B2508)&gt;0, $B2508, "")</f>
        <v/>
      </c>
      <c r="Y2508" s="4" t="str">
        <f t="shared" si="357"/>
        <v/>
      </c>
      <c r="Z2508" s="4" t="str">
        <f t="shared" si="358"/>
        <v/>
      </c>
    </row>
    <row r="2509" spans="1:26" x14ac:dyDescent="0.25">
      <c r="A2509" s="24"/>
      <c r="B2509" s="24"/>
      <c r="C2509" s="24"/>
      <c r="D2509" s="24"/>
      <c r="E2509" s="24"/>
      <c r="F2509" s="24"/>
      <c r="G2509" s="24"/>
      <c r="H2509" s="24"/>
      <c r="I2509" s="114"/>
      <c r="J2509" s="24"/>
      <c r="K2509" s="24"/>
    </row>
    <row r="2510" spans="1:26" hidden="1" x14ac:dyDescent="0.25"/>
    <row r="2511" spans="1:26" hidden="1" x14ac:dyDescent="0.25"/>
    <row r="2512" spans="1:26" hidden="1" x14ac:dyDescent="0.25"/>
  </sheetData>
  <sheetProtection algorithmName="SHA-512" hashValue="CoJl6dwMjvcdai1IPXwFmnYZ/9a4Xq1gGX+JoBCNxbMlZygMcTVoum2YL4vGcITEN2Qc9q6pgMJVyS4C/x2c7Q==" saltValue="B/4PEtV8w04WZV1zw2uZHQ==" spinCount="100000" sheet="1" objects="1" scenarios="1" sort="0" autoFilter="0"/>
  <autoFilter ref="B8:H2508" xr:uid="{00000000-0009-0000-0000-000001000000}"/>
  <mergeCells count="3">
    <mergeCell ref="B2:B3"/>
    <mergeCell ref="E2:J5"/>
    <mergeCell ref="D6:E6"/>
  </mergeCells>
  <conditionalFormatting sqref="B9:B2508">
    <cfRule type="expression" dxfId="21" priority="6">
      <formula>$J9=$M$3</formula>
    </cfRule>
    <cfRule type="expression" dxfId="20" priority="7">
      <formula>$J9=$M$2</formula>
    </cfRule>
  </conditionalFormatting>
  <dataValidations count="1">
    <dataValidation type="list" allowBlank="1" showInputMessage="1" showErrorMessage="1" sqref="D9:D2508" xr:uid="{00000000-0002-0000-0100-000000000000}">
      <formula1>$M$5</formula1>
    </dataValidation>
  </dataValidations>
  <pageMargins left="0.7" right="0.7" top="0.75" bottom="0.75" header="0.3" footer="0.3"/>
  <pageSetup paperSize="9" scale="98" orientation="landscape" verticalDpi="300" r:id="rId1"/>
  <rowBreaks count="1" manualBreakCount="1">
    <brk id="2475" max="8" man="1"/>
  </rowBreaks>
  <drawing r:id="rId2"/>
  <extLst>
    <ext xmlns:x14="http://schemas.microsoft.com/office/spreadsheetml/2009/9/main" uri="{78C0D931-6437-407d-A8EE-F0AAD7539E65}">
      <x14:conditionalFormattings>
        <x14:conditionalFormatting xmlns:xm="http://schemas.microsoft.com/office/excel/2006/main">
          <x14:cfRule type="expression" priority="1" id="{06A104D4-3A59-4073-99A8-8C6F692C848C}">
            <xm:f>'Intro &amp; Setup'!$P$25='Intro &amp; Setup'!$BC$27</xm:f>
            <x14:dxf>
              <numFmt numFmtId="168" formatCode="[$€-2]\ #,##0.00;[Red]\-[$€-2]\ #,##0.00"/>
            </x14:dxf>
          </x14:cfRule>
          <x14:cfRule type="expression" priority="2" id="{F1E1DE74-8B55-4CDB-B0AF-9CEF45E2B858}">
            <xm:f>'Intro &amp; Setup'!$P$25='Intro &amp; Setup'!$BC$26</xm:f>
            <x14:dxf>
              <numFmt numFmtId="167" formatCode="[$R-1C09]#,##0.00;[Red]\-[$R-1C09]#,##0.00"/>
            </x14:dxf>
          </x14:cfRule>
          <x14:cfRule type="expression" priority="3" id="{94A3EB36-CF28-43A7-A266-633F10897C1F}">
            <xm:f>'Intro &amp; Setup'!$P$25='Intro &amp; Setup'!$BC$25</xm:f>
            <x14:dxf>
              <numFmt numFmtId="166" formatCode="[$$-409]#,##0.00_ ;[Red]\-[$$-409]#,##0.00\ "/>
            </x14:dxf>
          </x14:cfRule>
          <xm:sqref>F9:F2508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E230C"/>
  </sheetPr>
  <dimension ref="A1:KX2509"/>
  <sheetViews>
    <sheetView zoomScaleNormal="100" workbookViewId="0">
      <pane xSplit="8" ySplit="8" topLeftCell="I9" activePane="bottomRight" state="frozen"/>
      <selection pane="topRight" activeCell="I1" sqref="I1"/>
      <selection pane="bottomLeft" activeCell="A9" sqref="A9"/>
      <selection pane="bottomRight"/>
    </sheetView>
  </sheetViews>
  <sheetFormatPr defaultColWidth="0" defaultRowHeight="15" zeroHeight="1" x14ac:dyDescent="0.25"/>
  <cols>
    <col min="1" max="1" width="2.85546875" style="1" customWidth="1"/>
    <col min="2" max="2" width="14.28515625" style="1" customWidth="1"/>
    <col min="3" max="3" width="12.85546875" style="1" customWidth="1"/>
    <col min="4" max="4" width="2.85546875" style="1" customWidth="1"/>
    <col min="5" max="5" width="20" style="1" customWidth="1"/>
    <col min="6" max="6" width="35.7109375" style="1" customWidth="1"/>
    <col min="7" max="7" width="14.28515625" style="1" customWidth="1"/>
    <col min="8" max="8" width="8.5703125" style="1" customWidth="1"/>
    <col min="9" max="9" width="20" style="1" customWidth="1"/>
    <col min="10" max="10" width="9.140625" style="1" customWidth="1"/>
    <col min="11" max="11" width="20" style="1" customWidth="1"/>
    <col min="12" max="12" width="9.140625" style="1" customWidth="1"/>
    <col min="13" max="13" width="20" style="1" customWidth="1"/>
    <col min="14" max="14" width="9.140625" style="1" customWidth="1"/>
    <col min="15" max="15" width="20" style="1" customWidth="1"/>
    <col min="16" max="16" width="9.140625" style="1" customWidth="1"/>
    <col min="17" max="17" width="20" style="1" customWidth="1"/>
    <col min="18" max="18" width="9.140625" style="1" customWidth="1"/>
    <col min="19" max="19" width="20" style="1" customWidth="1"/>
    <col min="20" max="20" width="9.140625" style="1" customWidth="1"/>
    <col min="21" max="21" width="20" style="1" customWidth="1"/>
    <col min="22" max="22" width="9.140625" style="1" customWidth="1"/>
    <col min="23" max="23" width="20" style="1" customWidth="1"/>
    <col min="24" max="24" width="9.140625" style="1" customWidth="1"/>
    <col min="25" max="25" width="20" style="1" customWidth="1"/>
    <col min="26" max="26" width="9.140625" style="1" customWidth="1"/>
    <col min="27" max="27" width="20" style="1" customWidth="1"/>
    <col min="28" max="28" width="9.140625" style="1" customWidth="1"/>
    <col min="29" max="29" width="20" style="1" customWidth="1"/>
    <col min="30" max="30" width="9.140625" style="1" customWidth="1"/>
    <col min="31" max="31" width="20" style="1" customWidth="1"/>
    <col min="32" max="32" width="9.140625" style="1" customWidth="1"/>
    <col min="33" max="33" width="20" style="1" customWidth="1"/>
    <col min="34" max="34" width="9.140625" style="1" customWidth="1"/>
    <col min="35" max="35" width="20" style="1" customWidth="1"/>
    <col min="36" max="36" width="9.140625" style="1" customWidth="1"/>
    <col min="37" max="37" width="20" style="1" customWidth="1"/>
    <col min="38" max="38" width="9.140625" style="1" customWidth="1"/>
    <col min="39" max="39" width="20" style="1" customWidth="1"/>
    <col min="40" max="40" width="9.140625" style="1" customWidth="1"/>
    <col min="41" max="41" width="20" style="1" customWidth="1"/>
    <col min="42" max="42" width="9.140625" style="1" customWidth="1"/>
    <col min="43" max="43" width="20" style="1" customWidth="1"/>
    <col min="44" max="44" width="9.140625" style="1" customWidth="1"/>
    <col min="45" max="45" width="20" style="1" customWidth="1"/>
    <col min="46" max="46" width="9.140625" style="1" customWidth="1"/>
    <col min="47" max="47" width="20" style="1" customWidth="1"/>
    <col min="48" max="48" width="9.140625" style="1" customWidth="1"/>
    <col min="49" max="49" width="20" style="1" customWidth="1"/>
    <col min="50" max="50" width="9.140625" style="1" customWidth="1"/>
    <col min="51" max="51" width="20" style="1" customWidth="1"/>
    <col min="52" max="52" width="9.140625" style="1" customWidth="1"/>
    <col min="53" max="53" width="20" style="1" customWidth="1"/>
    <col min="54" max="54" width="9.140625" style="1" customWidth="1"/>
    <col min="55" max="55" width="20" style="1" customWidth="1"/>
    <col min="56" max="56" width="9.140625" style="1" customWidth="1"/>
    <col min="57" max="57" width="20" style="1" customWidth="1"/>
    <col min="58" max="58" width="9.140625" style="1" customWidth="1"/>
    <col min="59" max="59" width="20" style="1" customWidth="1"/>
    <col min="60" max="60" width="9.140625" style="1" customWidth="1"/>
    <col min="61" max="61" width="20" style="1" customWidth="1"/>
    <col min="62" max="62" width="9.140625" style="1" customWidth="1"/>
    <col min="63" max="63" width="20" style="1" customWidth="1"/>
    <col min="64" max="64" width="9.140625" style="1" customWidth="1"/>
    <col min="65" max="65" width="20" style="1" customWidth="1"/>
    <col min="66" max="66" width="9.140625" style="1" customWidth="1"/>
    <col min="67" max="67" width="20" style="1" customWidth="1"/>
    <col min="68" max="68" width="9.140625" style="1" customWidth="1"/>
    <col min="69" max="69" width="2.85546875" style="1" customWidth="1"/>
    <col min="70" max="70" width="2.85546875" style="1" hidden="1" customWidth="1"/>
    <col min="71" max="71" width="20" style="1" hidden="1" customWidth="1"/>
    <col min="72" max="72" width="2.85546875" style="1" hidden="1" customWidth="1"/>
    <col min="73" max="76" width="9.140625" style="1" hidden="1" customWidth="1"/>
    <col min="77" max="77" width="2.85546875" style="1" hidden="1" customWidth="1"/>
    <col min="78" max="78" width="9.140625" style="1" hidden="1" customWidth="1"/>
    <col min="79" max="79" width="2.85546875" style="1" hidden="1" customWidth="1"/>
    <col min="80" max="80" width="20" style="1" hidden="1" customWidth="1"/>
    <col min="81" max="81" width="2.85546875" style="1" hidden="1" customWidth="1"/>
    <col min="82" max="82" width="8.7109375" style="1" hidden="1" customWidth="1"/>
    <col min="83" max="83" width="2.85546875" style="1" hidden="1" customWidth="1"/>
    <col min="84" max="84" width="8.5703125" style="1" hidden="1" customWidth="1"/>
    <col min="85" max="85" width="2.85546875" style="1" hidden="1" customWidth="1"/>
    <col min="86" max="115" width="5.7109375" style="43" hidden="1" customWidth="1"/>
    <col min="116" max="116" width="2.85546875" style="1" hidden="1" customWidth="1"/>
    <col min="117" max="146" width="5.7109375" style="43" hidden="1" customWidth="1"/>
    <col min="147" max="147" width="2.85546875" style="1" hidden="1" customWidth="1"/>
    <col min="148" max="177" width="5.7109375" style="43" hidden="1" customWidth="1"/>
    <col min="178" max="178" width="2.85546875" style="1" hidden="1" customWidth="1"/>
    <col min="179" max="208" width="5.7109375" style="43" hidden="1" customWidth="1"/>
    <col min="209" max="209" width="2.85546875" style="1" hidden="1" customWidth="1"/>
    <col min="210" max="210" width="9.140625" style="1" hidden="1" customWidth="1"/>
    <col min="211" max="211" width="2.85546875" style="1" hidden="1" customWidth="1"/>
    <col min="212" max="241" width="5.7109375" style="43" hidden="1" customWidth="1"/>
    <col min="242" max="242" width="2.85546875" style="1" hidden="1" customWidth="1"/>
    <col min="243" max="246" width="9.140625" style="1" hidden="1" customWidth="1"/>
    <col min="247" max="247" width="2.85546875" style="1" hidden="1" customWidth="1"/>
    <col min="248" max="277" width="5.7109375" style="43" hidden="1" customWidth="1"/>
    <col min="278" max="278" width="2.85546875" style="1" hidden="1" customWidth="1"/>
    <col min="279" max="308" width="5.7109375" style="43" hidden="1" customWidth="1"/>
    <col min="309" max="309" width="2.85546875" style="1" hidden="1" customWidth="1"/>
    <col min="310" max="16384" width="9.140625" style="1" hidden="1"/>
  </cols>
  <sheetData>
    <row r="1" spans="1:310"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row>
    <row r="2" spans="1:310" ht="15" customHeight="1" x14ac:dyDescent="0.25">
      <c r="A2" s="24"/>
      <c r="B2" s="304" t="s">
        <v>22</v>
      </c>
      <c r="C2" s="305"/>
      <c r="D2" s="79"/>
      <c r="E2" s="292" t="s">
        <v>81</v>
      </c>
      <c r="F2" s="293"/>
      <c r="G2" s="294"/>
      <c r="H2" s="119"/>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T2" s="43" t="s">
        <v>24</v>
      </c>
      <c r="BU2" s="23" t="s">
        <v>4</v>
      </c>
    </row>
    <row r="3" spans="1:310" ht="15" customHeight="1" x14ac:dyDescent="0.25">
      <c r="A3" s="24"/>
      <c r="B3" s="306"/>
      <c r="C3" s="307"/>
      <c r="D3" s="79"/>
      <c r="E3" s="295"/>
      <c r="F3" s="296"/>
      <c r="G3" s="297"/>
      <c r="H3" s="119"/>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T3" s="43" t="s">
        <v>24</v>
      </c>
      <c r="BU3" s="23" t="s">
        <v>5</v>
      </c>
    </row>
    <row r="4" spans="1:310" x14ac:dyDescent="0.25">
      <c r="A4" s="24"/>
      <c r="B4" s="308" t="str">
        <f>IF('Intro &amp; Setup'!$BC$3="", "", 'Intro &amp; Setup'!$BC$3)</f>
        <v>FREE TRIAL VERSION</v>
      </c>
      <c r="C4" s="308"/>
      <c r="D4" s="24"/>
      <c r="E4" s="295"/>
      <c r="F4" s="296"/>
      <c r="G4" s="297"/>
      <c r="H4" s="119"/>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row>
    <row r="5" spans="1:310" x14ac:dyDescent="0.25">
      <c r="A5" s="24"/>
      <c r="B5" s="44"/>
      <c r="C5" s="44"/>
      <c r="D5" s="24"/>
      <c r="E5" s="298"/>
      <c r="F5" s="299"/>
      <c r="G5" s="300"/>
      <c r="H5" s="119"/>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row>
    <row r="6" spans="1:310" x14ac:dyDescent="0.25">
      <c r="A6" s="24"/>
      <c r="B6" s="24"/>
      <c r="C6" s="25" t="str">
        <f>"*Exc "&amp;'Intro &amp; Setup'!$BC$9&amp;""</f>
        <v>*Exc VAT</v>
      </c>
      <c r="D6" s="24"/>
      <c r="E6" s="25" t="s">
        <v>23</v>
      </c>
      <c r="F6" s="24"/>
      <c r="G6" s="25" t="str">
        <f>"*Exc "&amp;'Intro &amp; Setup'!$BC$9&amp;""</f>
        <v>*Exc VAT</v>
      </c>
      <c r="H6" s="25" t="s">
        <v>61</v>
      </c>
      <c r="I6" s="302" t="s">
        <v>25</v>
      </c>
      <c r="J6" s="303"/>
      <c r="K6" s="302" t="s">
        <v>26</v>
      </c>
      <c r="L6" s="303"/>
      <c r="M6" s="302" t="s">
        <v>27</v>
      </c>
      <c r="N6" s="303"/>
      <c r="O6" s="302" t="s">
        <v>28</v>
      </c>
      <c r="P6" s="303"/>
      <c r="Q6" s="302" t="s">
        <v>29</v>
      </c>
      <c r="R6" s="303"/>
      <c r="S6" s="302" t="s">
        <v>30</v>
      </c>
      <c r="T6" s="303"/>
      <c r="U6" s="302" t="s">
        <v>31</v>
      </c>
      <c r="V6" s="303"/>
      <c r="W6" s="302" t="s">
        <v>32</v>
      </c>
      <c r="X6" s="303"/>
      <c r="Y6" s="302" t="s">
        <v>33</v>
      </c>
      <c r="Z6" s="303"/>
      <c r="AA6" s="302" t="s">
        <v>34</v>
      </c>
      <c r="AB6" s="303"/>
      <c r="AC6" s="302" t="s">
        <v>35</v>
      </c>
      <c r="AD6" s="303"/>
      <c r="AE6" s="302" t="s">
        <v>36</v>
      </c>
      <c r="AF6" s="303"/>
      <c r="AG6" s="302" t="s">
        <v>37</v>
      </c>
      <c r="AH6" s="303"/>
      <c r="AI6" s="302" t="s">
        <v>38</v>
      </c>
      <c r="AJ6" s="303"/>
      <c r="AK6" s="302" t="s">
        <v>39</v>
      </c>
      <c r="AL6" s="303"/>
      <c r="AM6" s="302" t="s">
        <v>40</v>
      </c>
      <c r="AN6" s="303"/>
      <c r="AO6" s="302" t="s">
        <v>41</v>
      </c>
      <c r="AP6" s="303"/>
      <c r="AQ6" s="302" t="s">
        <v>42</v>
      </c>
      <c r="AR6" s="303"/>
      <c r="AS6" s="302" t="s">
        <v>43</v>
      </c>
      <c r="AT6" s="303"/>
      <c r="AU6" s="302" t="s">
        <v>44</v>
      </c>
      <c r="AV6" s="303"/>
      <c r="AW6" s="302" t="s">
        <v>45</v>
      </c>
      <c r="AX6" s="303"/>
      <c r="AY6" s="302" t="s">
        <v>46</v>
      </c>
      <c r="AZ6" s="303"/>
      <c r="BA6" s="302" t="s">
        <v>47</v>
      </c>
      <c r="BB6" s="303"/>
      <c r="BC6" s="302" t="s">
        <v>48</v>
      </c>
      <c r="BD6" s="303"/>
      <c r="BE6" s="302" t="s">
        <v>49</v>
      </c>
      <c r="BF6" s="303"/>
      <c r="BG6" s="302" t="s">
        <v>50</v>
      </c>
      <c r="BH6" s="303"/>
      <c r="BI6" s="302" t="s">
        <v>51</v>
      </c>
      <c r="BJ6" s="303"/>
      <c r="BK6" s="302" t="s">
        <v>52</v>
      </c>
      <c r="BL6" s="303"/>
      <c r="BM6" s="302" t="s">
        <v>53</v>
      </c>
      <c r="BN6" s="303"/>
      <c r="BO6" s="302" t="s">
        <v>54</v>
      </c>
      <c r="BP6" s="303"/>
      <c r="BQ6" s="24"/>
    </row>
    <row r="7" spans="1:310" x14ac:dyDescent="0.25">
      <c r="A7" s="24"/>
      <c r="B7" s="5" t="s">
        <v>6</v>
      </c>
      <c r="C7" s="5" t="s">
        <v>62</v>
      </c>
      <c r="D7" s="24"/>
      <c r="E7" s="26" t="s">
        <v>17</v>
      </c>
      <c r="F7" s="7" t="s">
        <v>18</v>
      </c>
      <c r="G7" s="7" t="s">
        <v>59</v>
      </c>
      <c r="H7" s="7" t="s">
        <v>60</v>
      </c>
      <c r="I7" s="64" t="s">
        <v>0</v>
      </c>
      <c r="J7" s="65" t="s">
        <v>19</v>
      </c>
      <c r="K7" s="64" t="s">
        <v>0</v>
      </c>
      <c r="L7" s="65" t="s">
        <v>19</v>
      </c>
      <c r="M7" s="64" t="s">
        <v>0</v>
      </c>
      <c r="N7" s="65" t="s">
        <v>19</v>
      </c>
      <c r="O7" s="64" t="s">
        <v>0</v>
      </c>
      <c r="P7" s="65" t="s">
        <v>19</v>
      </c>
      <c r="Q7" s="64" t="s">
        <v>0</v>
      </c>
      <c r="R7" s="65" t="s">
        <v>19</v>
      </c>
      <c r="S7" s="64" t="s">
        <v>0</v>
      </c>
      <c r="T7" s="65" t="s">
        <v>19</v>
      </c>
      <c r="U7" s="64" t="s">
        <v>0</v>
      </c>
      <c r="V7" s="65" t="s">
        <v>19</v>
      </c>
      <c r="W7" s="64" t="s">
        <v>0</v>
      </c>
      <c r="X7" s="65" t="s">
        <v>19</v>
      </c>
      <c r="Y7" s="64" t="s">
        <v>0</v>
      </c>
      <c r="Z7" s="65" t="s">
        <v>19</v>
      </c>
      <c r="AA7" s="64" t="s">
        <v>0</v>
      </c>
      <c r="AB7" s="65" t="s">
        <v>19</v>
      </c>
      <c r="AC7" s="64" t="s">
        <v>0</v>
      </c>
      <c r="AD7" s="65" t="s">
        <v>19</v>
      </c>
      <c r="AE7" s="64" t="s">
        <v>0</v>
      </c>
      <c r="AF7" s="65" t="s">
        <v>19</v>
      </c>
      <c r="AG7" s="64" t="s">
        <v>0</v>
      </c>
      <c r="AH7" s="65" t="s">
        <v>19</v>
      </c>
      <c r="AI7" s="64" t="s">
        <v>0</v>
      </c>
      <c r="AJ7" s="65" t="s">
        <v>19</v>
      </c>
      <c r="AK7" s="64" t="s">
        <v>0</v>
      </c>
      <c r="AL7" s="65" t="s">
        <v>19</v>
      </c>
      <c r="AM7" s="64" t="s">
        <v>0</v>
      </c>
      <c r="AN7" s="65" t="s">
        <v>19</v>
      </c>
      <c r="AO7" s="64" t="s">
        <v>0</v>
      </c>
      <c r="AP7" s="65" t="s">
        <v>19</v>
      </c>
      <c r="AQ7" s="64" t="s">
        <v>0</v>
      </c>
      <c r="AR7" s="65" t="s">
        <v>19</v>
      </c>
      <c r="AS7" s="64" t="s">
        <v>0</v>
      </c>
      <c r="AT7" s="65" t="s">
        <v>19</v>
      </c>
      <c r="AU7" s="64" t="s">
        <v>0</v>
      </c>
      <c r="AV7" s="65" t="s">
        <v>19</v>
      </c>
      <c r="AW7" s="64" t="s">
        <v>0</v>
      </c>
      <c r="AX7" s="65" t="s">
        <v>19</v>
      </c>
      <c r="AY7" s="64" t="s">
        <v>0</v>
      </c>
      <c r="AZ7" s="65" t="s">
        <v>19</v>
      </c>
      <c r="BA7" s="64" t="s">
        <v>0</v>
      </c>
      <c r="BB7" s="65" t="s">
        <v>19</v>
      </c>
      <c r="BC7" s="64" t="s">
        <v>0</v>
      </c>
      <c r="BD7" s="65" t="s">
        <v>19</v>
      </c>
      <c r="BE7" s="64" t="s">
        <v>0</v>
      </c>
      <c r="BF7" s="65" t="s">
        <v>19</v>
      </c>
      <c r="BG7" s="64" t="s">
        <v>0</v>
      </c>
      <c r="BH7" s="65" t="s">
        <v>19</v>
      </c>
      <c r="BI7" s="64" t="s">
        <v>0</v>
      </c>
      <c r="BJ7" s="65" t="s">
        <v>19</v>
      </c>
      <c r="BK7" s="64" t="s">
        <v>0</v>
      </c>
      <c r="BL7" s="65" t="s">
        <v>19</v>
      </c>
      <c r="BM7" s="64" t="s">
        <v>0</v>
      </c>
      <c r="BN7" s="65" t="s">
        <v>19</v>
      </c>
      <c r="BO7" s="64" t="s">
        <v>0</v>
      </c>
      <c r="BP7" s="65" t="s">
        <v>19</v>
      </c>
      <c r="BQ7" s="24"/>
      <c r="BS7" s="22" t="s">
        <v>20</v>
      </c>
      <c r="CB7" s="22" t="s">
        <v>21</v>
      </c>
      <c r="CC7" s="22"/>
      <c r="CD7" s="22"/>
      <c r="CE7" s="22"/>
      <c r="CF7" s="22" t="s">
        <v>60</v>
      </c>
      <c r="CH7" s="301" t="s">
        <v>55</v>
      </c>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M7" s="301" t="s">
        <v>56</v>
      </c>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R7" s="301" t="s">
        <v>57</v>
      </c>
      <c r="ES7" s="301"/>
      <c r="ET7" s="301"/>
      <c r="EU7" s="301"/>
      <c r="EV7" s="301"/>
      <c r="EW7" s="301"/>
      <c r="EX7" s="301"/>
      <c r="EY7" s="301"/>
      <c r="EZ7" s="301"/>
      <c r="FA7" s="301"/>
      <c r="FB7" s="301"/>
      <c r="FC7" s="301"/>
      <c r="FD7" s="301"/>
      <c r="FE7" s="301"/>
      <c r="FF7" s="301"/>
      <c r="FG7" s="301"/>
      <c r="FH7" s="301"/>
      <c r="FI7" s="301"/>
      <c r="FJ7" s="301"/>
      <c r="FK7" s="301"/>
      <c r="FL7" s="301"/>
      <c r="FM7" s="301"/>
      <c r="FN7" s="301"/>
      <c r="FO7" s="301"/>
      <c r="FP7" s="301"/>
      <c r="FQ7" s="301"/>
      <c r="FR7" s="301"/>
      <c r="FS7" s="301"/>
      <c r="FT7" s="301"/>
      <c r="FU7" s="301"/>
      <c r="FW7" s="301" t="s">
        <v>58</v>
      </c>
      <c r="FX7" s="301"/>
      <c r="FY7" s="301"/>
      <c r="FZ7" s="301"/>
      <c r="GA7" s="301"/>
      <c r="GB7" s="301"/>
      <c r="GC7" s="301"/>
      <c r="GD7" s="301"/>
      <c r="GE7" s="301"/>
      <c r="GF7" s="301"/>
      <c r="GG7" s="301"/>
      <c r="GH7" s="301"/>
      <c r="GI7" s="301"/>
      <c r="GJ7" s="301"/>
      <c r="GK7" s="301"/>
      <c r="GL7" s="301"/>
      <c r="GM7" s="301"/>
      <c r="GN7" s="301"/>
      <c r="GO7" s="301"/>
      <c r="GP7" s="301"/>
      <c r="GQ7" s="301"/>
      <c r="GR7" s="301"/>
      <c r="GS7" s="301"/>
      <c r="GT7" s="301"/>
      <c r="GU7" s="301"/>
      <c r="GV7" s="301"/>
      <c r="GW7" s="301"/>
      <c r="GX7" s="301"/>
      <c r="GY7" s="301"/>
      <c r="GZ7" s="301"/>
      <c r="HD7" s="301" t="s">
        <v>80</v>
      </c>
      <c r="HE7" s="301"/>
      <c r="HF7" s="301"/>
      <c r="HG7" s="301"/>
      <c r="HH7" s="301"/>
      <c r="HI7" s="301"/>
      <c r="HJ7" s="301"/>
      <c r="HK7" s="301"/>
      <c r="HL7" s="301"/>
      <c r="HM7" s="301"/>
      <c r="HN7" s="301"/>
      <c r="HO7" s="301"/>
      <c r="HP7" s="301"/>
      <c r="HQ7" s="301"/>
      <c r="HR7" s="301"/>
      <c r="HS7" s="301"/>
      <c r="HT7" s="301"/>
      <c r="HU7" s="301"/>
      <c r="HV7" s="301"/>
      <c r="HW7" s="301"/>
      <c r="HX7" s="301"/>
      <c r="HY7" s="301"/>
      <c r="HZ7" s="301"/>
      <c r="IA7" s="301"/>
      <c r="IB7" s="301"/>
      <c r="IC7" s="301"/>
      <c r="ID7" s="301"/>
      <c r="IE7" s="301"/>
      <c r="IF7" s="301"/>
      <c r="IG7" s="301"/>
      <c r="II7" s="301" t="s">
        <v>82</v>
      </c>
      <c r="IJ7" s="301"/>
      <c r="IK7" s="301" t="s">
        <v>83</v>
      </c>
      <c r="IL7" s="301"/>
      <c r="IN7" s="301" t="s">
        <v>93</v>
      </c>
      <c r="IO7" s="301"/>
      <c r="IP7" s="301"/>
      <c r="IQ7" s="301"/>
      <c r="IR7" s="301"/>
      <c r="IS7" s="301"/>
      <c r="IT7" s="301"/>
      <c r="IU7" s="301"/>
      <c r="IV7" s="301"/>
      <c r="IW7" s="301"/>
      <c r="IX7" s="301"/>
      <c r="IY7" s="301"/>
      <c r="IZ7" s="301"/>
      <c r="JA7" s="301"/>
      <c r="JB7" s="301"/>
      <c r="JC7" s="301"/>
      <c r="JD7" s="301"/>
      <c r="JE7" s="301"/>
      <c r="JF7" s="301"/>
      <c r="JG7" s="301"/>
      <c r="JH7" s="301"/>
      <c r="JI7" s="301"/>
      <c r="JJ7" s="301"/>
      <c r="JK7" s="301"/>
      <c r="JL7" s="301"/>
      <c r="JM7" s="301"/>
      <c r="JN7" s="301"/>
      <c r="JO7" s="301"/>
      <c r="JP7" s="301"/>
      <c r="JQ7" s="301"/>
      <c r="JS7" s="301" t="s">
        <v>94</v>
      </c>
      <c r="JT7" s="301"/>
      <c r="JU7" s="301"/>
      <c r="JV7" s="301"/>
      <c r="JW7" s="301"/>
      <c r="JX7" s="301"/>
      <c r="JY7" s="301"/>
      <c r="JZ7" s="301"/>
      <c r="KA7" s="301"/>
      <c r="KB7" s="301"/>
      <c r="KC7" s="301"/>
      <c r="KD7" s="301"/>
      <c r="KE7" s="301"/>
      <c r="KF7" s="301"/>
      <c r="KG7" s="301"/>
      <c r="KH7" s="301"/>
      <c r="KI7" s="301"/>
      <c r="KJ7" s="301"/>
      <c r="KK7" s="301"/>
      <c r="KL7" s="301"/>
      <c r="KM7" s="301"/>
      <c r="KN7" s="301"/>
      <c r="KO7" s="301"/>
      <c r="KP7" s="301"/>
      <c r="KQ7" s="301"/>
      <c r="KR7" s="301"/>
      <c r="KS7" s="301"/>
      <c r="KT7" s="301"/>
      <c r="KU7" s="301"/>
      <c r="KV7" s="301"/>
    </row>
    <row r="8" spans="1:310" x14ac:dyDescent="0.25">
      <c r="A8" s="24"/>
      <c r="B8" s="31"/>
      <c r="C8" s="31"/>
      <c r="D8" s="24"/>
      <c r="E8" s="38"/>
      <c r="F8" s="39"/>
      <c r="G8" s="39"/>
      <c r="H8" s="39"/>
      <c r="I8" s="66"/>
      <c r="J8" s="67"/>
      <c r="K8" s="66"/>
      <c r="L8" s="67"/>
      <c r="M8" s="66"/>
      <c r="N8" s="67"/>
      <c r="O8" s="66"/>
      <c r="P8" s="67"/>
      <c r="Q8" s="66"/>
      <c r="R8" s="67"/>
      <c r="S8" s="66"/>
      <c r="T8" s="67"/>
      <c r="U8" s="66"/>
      <c r="V8" s="67"/>
      <c r="W8" s="66"/>
      <c r="X8" s="67"/>
      <c r="Y8" s="66"/>
      <c r="Z8" s="67"/>
      <c r="AA8" s="66"/>
      <c r="AB8" s="67"/>
      <c r="AC8" s="66"/>
      <c r="AD8" s="67"/>
      <c r="AE8" s="66"/>
      <c r="AF8" s="67"/>
      <c r="AG8" s="66"/>
      <c r="AH8" s="67"/>
      <c r="AI8" s="66"/>
      <c r="AJ8" s="67"/>
      <c r="AK8" s="66"/>
      <c r="AL8" s="67"/>
      <c r="AM8" s="66"/>
      <c r="AN8" s="67"/>
      <c r="AO8" s="66"/>
      <c r="AP8" s="67"/>
      <c r="AQ8" s="66"/>
      <c r="AR8" s="67"/>
      <c r="AS8" s="66"/>
      <c r="AT8" s="67"/>
      <c r="AU8" s="66"/>
      <c r="AV8" s="67"/>
      <c r="AW8" s="66"/>
      <c r="AX8" s="67"/>
      <c r="AY8" s="66"/>
      <c r="AZ8" s="67"/>
      <c r="BA8" s="66"/>
      <c r="BB8" s="67"/>
      <c r="BC8" s="66"/>
      <c r="BD8" s="67"/>
      <c r="BE8" s="66"/>
      <c r="BF8" s="67"/>
      <c r="BG8" s="66"/>
      <c r="BH8" s="67"/>
      <c r="BI8" s="66"/>
      <c r="BJ8" s="67"/>
      <c r="BK8" s="66"/>
      <c r="BL8" s="67"/>
      <c r="BM8" s="66"/>
      <c r="BN8" s="67"/>
      <c r="BO8" s="66"/>
      <c r="BP8" s="67"/>
      <c r="BQ8" s="24"/>
      <c r="BS8" s="23"/>
      <c r="BU8" s="22" t="s">
        <v>7</v>
      </c>
      <c r="BV8" s="22" t="s">
        <v>8</v>
      </c>
      <c r="BW8" s="22" t="s">
        <v>9</v>
      </c>
      <c r="BX8" s="22" t="s">
        <v>10</v>
      </c>
      <c r="BZ8" s="22" t="s">
        <v>11</v>
      </c>
      <c r="CB8" s="23"/>
      <c r="CC8" s="32"/>
      <c r="CD8" s="70" t="s">
        <v>60</v>
      </c>
      <c r="CE8" s="70"/>
      <c r="CF8" s="78"/>
      <c r="CH8" s="45">
        <v>1</v>
      </c>
      <c r="CI8" s="45">
        <v>2</v>
      </c>
      <c r="CJ8" s="45">
        <v>3</v>
      </c>
      <c r="CK8" s="45">
        <v>4</v>
      </c>
      <c r="CL8" s="45">
        <v>5</v>
      </c>
      <c r="CM8" s="45">
        <v>6</v>
      </c>
      <c r="CN8" s="45">
        <v>7</v>
      </c>
      <c r="CO8" s="45">
        <v>8</v>
      </c>
      <c r="CP8" s="45">
        <v>9</v>
      </c>
      <c r="CQ8" s="45">
        <v>10</v>
      </c>
      <c r="CR8" s="45">
        <v>11</v>
      </c>
      <c r="CS8" s="45">
        <v>12</v>
      </c>
      <c r="CT8" s="45">
        <v>13</v>
      </c>
      <c r="CU8" s="45">
        <v>14</v>
      </c>
      <c r="CV8" s="45">
        <v>15</v>
      </c>
      <c r="CW8" s="45">
        <v>16</v>
      </c>
      <c r="CX8" s="45">
        <v>17</v>
      </c>
      <c r="CY8" s="45">
        <v>18</v>
      </c>
      <c r="CZ8" s="45">
        <v>19</v>
      </c>
      <c r="DA8" s="45">
        <v>20</v>
      </c>
      <c r="DB8" s="45">
        <v>21</v>
      </c>
      <c r="DC8" s="45">
        <v>22</v>
      </c>
      <c r="DD8" s="45">
        <v>23</v>
      </c>
      <c r="DE8" s="45">
        <v>24</v>
      </c>
      <c r="DF8" s="45">
        <v>25</v>
      </c>
      <c r="DG8" s="45">
        <v>26</v>
      </c>
      <c r="DH8" s="45">
        <v>27</v>
      </c>
      <c r="DI8" s="45">
        <v>28</v>
      </c>
      <c r="DJ8" s="45">
        <v>29</v>
      </c>
      <c r="DK8" s="45">
        <v>30</v>
      </c>
      <c r="DM8" s="2">
        <v>1</v>
      </c>
      <c r="DN8" s="2">
        <v>2</v>
      </c>
      <c r="DO8" s="2">
        <v>3</v>
      </c>
      <c r="DP8" s="2">
        <v>4</v>
      </c>
      <c r="DQ8" s="2">
        <v>5</v>
      </c>
      <c r="DR8" s="2">
        <v>6</v>
      </c>
      <c r="DS8" s="2">
        <v>7</v>
      </c>
      <c r="DT8" s="2">
        <v>8</v>
      </c>
      <c r="DU8" s="2">
        <v>9</v>
      </c>
      <c r="DV8" s="2">
        <v>10</v>
      </c>
      <c r="DW8" s="2">
        <v>11</v>
      </c>
      <c r="DX8" s="2">
        <v>12</v>
      </c>
      <c r="DY8" s="2">
        <v>13</v>
      </c>
      <c r="DZ8" s="2">
        <v>14</v>
      </c>
      <c r="EA8" s="2">
        <v>15</v>
      </c>
      <c r="EB8" s="2">
        <v>16</v>
      </c>
      <c r="EC8" s="2">
        <v>17</v>
      </c>
      <c r="ED8" s="2">
        <v>18</v>
      </c>
      <c r="EE8" s="2">
        <v>19</v>
      </c>
      <c r="EF8" s="2">
        <v>20</v>
      </c>
      <c r="EG8" s="2">
        <v>21</v>
      </c>
      <c r="EH8" s="2">
        <v>22</v>
      </c>
      <c r="EI8" s="2">
        <v>23</v>
      </c>
      <c r="EJ8" s="2">
        <v>24</v>
      </c>
      <c r="EK8" s="2">
        <v>25</v>
      </c>
      <c r="EL8" s="2">
        <v>26</v>
      </c>
      <c r="EM8" s="2">
        <v>27</v>
      </c>
      <c r="EN8" s="2">
        <v>28</v>
      </c>
      <c r="EO8" s="2">
        <v>29</v>
      </c>
      <c r="EP8" s="2">
        <v>30</v>
      </c>
      <c r="ER8" s="2">
        <v>1</v>
      </c>
      <c r="ES8" s="2">
        <v>2</v>
      </c>
      <c r="ET8" s="2">
        <v>3</v>
      </c>
      <c r="EU8" s="2">
        <v>4</v>
      </c>
      <c r="EV8" s="2">
        <v>5</v>
      </c>
      <c r="EW8" s="2">
        <v>6</v>
      </c>
      <c r="EX8" s="2">
        <v>7</v>
      </c>
      <c r="EY8" s="2">
        <v>8</v>
      </c>
      <c r="EZ8" s="2">
        <v>9</v>
      </c>
      <c r="FA8" s="2">
        <v>10</v>
      </c>
      <c r="FB8" s="2">
        <v>11</v>
      </c>
      <c r="FC8" s="2">
        <v>12</v>
      </c>
      <c r="FD8" s="2">
        <v>13</v>
      </c>
      <c r="FE8" s="2">
        <v>14</v>
      </c>
      <c r="FF8" s="2">
        <v>15</v>
      </c>
      <c r="FG8" s="2">
        <v>16</v>
      </c>
      <c r="FH8" s="2">
        <v>17</v>
      </c>
      <c r="FI8" s="2">
        <v>18</v>
      </c>
      <c r="FJ8" s="2">
        <v>19</v>
      </c>
      <c r="FK8" s="2">
        <v>20</v>
      </c>
      <c r="FL8" s="2">
        <v>21</v>
      </c>
      <c r="FM8" s="2">
        <v>22</v>
      </c>
      <c r="FN8" s="2">
        <v>23</v>
      </c>
      <c r="FO8" s="2">
        <v>24</v>
      </c>
      <c r="FP8" s="2">
        <v>25</v>
      </c>
      <c r="FQ8" s="2">
        <v>26</v>
      </c>
      <c r="FR8" s="2">
        <v>27</v>
      </c>
      <c r="FS8" s="2">
        <v>28</v>
      </c>
      <c r="FT8" s="2">
        <v>29</v>
      </c>
      <c r="FU8" s="2">
        <v>30</v>
      </c>
      <c r="FW8" s="2">
        <v>1</v>
      </c>
      <c r="FX8" s="2">
        <v>2</v>
      </c>
      <c r="FY8" s="2">
        <v>3</v>
      </c>
      <c r="FZ8" s="2">
        <v>4</v>
      </c>
      <c r="GA8" s="2">
        <v>5</v>
      </c>
      <c r="GB8" s="2">
        <v>6</v>
      </c>
      <c r="GC8" s="2">
        <v>7</v>
      </c>
      <c r="GD8" s="2">
        <v>8</v>
      </c>
      <c r="GE8" s="2">
        <v>9</v>
      </c>
      <c r="GF8" s="2">
        <v>10</v>
      </c>
      <c r="GG8" s="2">
        <v>11</v>
      </c>
      <c r="GH8" s="2">
        <v>12</v>
      </c>
      <c r="GI8" s="2">
        <v>13</v>
      </c>
      <c r="GJ8" s="2">
        <v>14</v>
      </c>
      <c r="GK8" s="2">
        <v>15</v>
      </c>
      <c r="GL8" s="2">
        <v>16</v>
      </c>
      <c r="GM8" s="2">
        <v>17</v>
      </c>
      <c r="GN8" s="2">
        <v>18</v>
      </c>
      <c r="GO8" s="2">
        <v>19</v>
      </c>
      <c r="GP8" s="2">
        <v>20</v>
      </c>
      <c r="GQ8" s="2">
        <v>21</v>
      </c>
      <c r="GR8" s="2">
        <v>22</v>
      </c>
      <c r="GS8" s="2">
        <v>23</v>
      </c>
      <c r="GT8" s="2">
        <v>24</v>
      </c>
      <c r="GU8" s="2">
        <v>25</v>
      </c>
      <c r="GV8" s="2">
        <v>26</v>
      </c>
      <c r="GW8" s="2">
        <v>27</v>
      </c>
      <c r="GX8" s="2">
        <v>28</v>
      </c>
      <c r="GY8" s="2">
        <v>29</v>
      </c>
      <c r="GZ8" s="2">
        <v>30</v>
      </c>
      <c r="HB8" s="22" t="s">
        <v>74</v>
      </c>
      <c r="HD8" s="2">
        <v>1</v>
      </c>
      <c r="HE8" s="2">
        <v>2</v>
      </c>
      <c r="HF8" s="2">
        <v>3</v>
      </c>
      <c r="HG8" s="2">
        <v>4</v>
      </c>
      <c r="HH8" s="2">
        <v>5</v>
      </c>
      <c r="HI8" s="2">
        <v>6</v>
      </c>
      <c r="HJ8" s="2">
        <v>7</v>
      </c>
      <c r="HK8" s="2">
        <v>8</v>
      </c>
      <c r="HL8" s="2">
        <v>9</v>
      </c>
      <c r="HM8" s="2">
        <v>10</v>
      </c>
      <c r="HN8" s="2">
        <v>11</v>
      </c>
      <c r="HO8" s="2">
        <v>12</v>
      </c>
      <c r="HP8" s="2">
        <v>13</v>
      </c>
      <c r="HQ8" s="2">
        <v>14</v>
      </c>
      <c r="HR8" s="2">
        <v>15</v>
      </c>
      <c r="HS8" s="2">
        <v>16</v>
      </c>
      <c r="HT8" s="2">
        <v>17</v>
      </c>
      <c r="HU8" s="2">
        <v>18</v>
      </c>
      <c r="HV8" s="2">
        <v>19</v>
      </c>
      <c r="HW8" s="2">
        <v>20</v>
      </c>
      <c r="HX8" s="2">
        <v>21</v>
      </c>
      <c r="HY8" s="2">
        <v>22</v>
      </c>
      <c r="HZ8" s="2">
        <v>23</v>
      </c>
      <c r="IA8" s="2">
        <v>24</v>
      </c>
      <c r="IB8" s="2">
        <v>25</v>
      </c>
      <c r="IC8" s="2">
        <v>26</v>
      </c>
      <c r="ID8" s="2">
        <v>27</v>
      </c>
      <c r="IE8" s="2">
        <v>28</v>
      </c>
      <c r="IF8" s="2">
        <v>29</v>
      </c>
      <c r="IG8" s="2">
        <v>30</v>
      </c>
      <c r="II8" s="46" t="s">
        <v>84</v>
      </c>
      <c r="IJ8" s="46" t="s">
        <v>85</v>
      </c>
      <c r="IK8" s="46" t="s">
        <v>84</v>
      </c>
      <c r="IL8" s="46" t="s">
        <v>85</v>
      </c>
      <c r="IN8" s="2">
        <v>1</v>
      </c>
      <c r="IO8" s="2">
        <v>2</v>
      </c>
      <c r="IP8" s="2">
        <v>3</v>
      </c>
      <c r="IQ8" s="2">
        <v>4</v>
      </c>
      <c r="IR8" s="2">
        <v>5</v>
      </c>
      <c r="IS8" s="2">
        <v>6</v>
      </c>
      <c r="IT8" s="2">
        <v>7</v>
      </c>
      <c r="IU8" s="2">
        <v>8</v>
      </c>
      <c r="IV8" s="2">
        <v>9</v>
      </c>
      <c r="IW8" s="2">
        <v>10</v>
      </c>
      <c r="IX8" s="2">
        <v>11</v>
      </c>
      <c r="IY8" s="2">
        <v>12</v>
      </c>
      <c r="IZ8" s="2">
        <v>13</v>
      </c>
      <c r="JA8" s="2">
        <v>14</v>
      </c>
      <c r="JB8" s="2">
        <v>15</v>
      </c>
      <c r="JC8" s="2">
        <v>16</v>
      </c>
      <c r="JD8" s="2">
        <v>17</v>
      </c>
      <c r="JE8" s="2">
        <v>18</v>
      </c>
      <c r="JF8" s="2">
        <v>19</v>
      </c>
      <c r="JG8" s="2">
        <v>20</v>
      </c>
      <c r="JH8" s="2">
        <v>21</v>
      </c>
      <c r="JI8" s="2">
        <v>22</v>
      </c>
      <c r="JJ8" s="2">
        <v>23</v>
      </c>
      <c r="JK8" s="2">
        <v>24</v>
      </c>
      <c r="JL8" s="2">
        <v>25</v>
      </c>
      <c r="JM8" s="2">
        <v>26</v>
      </c>
      <c r="JN8" s="2">
        <v>27</v>
      </c>
      <c r="JO8" s="2">
        <v>28</v>
      </c>
      <c r="JP8" s="2">
        <v>29</v>
      </c>
      <c r="JQ8" s="2">
        <v>30</v>
      </c>
      <c r="JS8" s="2">
        <v>1</v>
      </c>
      <c r="JT8" s="2">
        <v>2</v>
      </c>
      <c r="JU8" s="2">
        <v>3</v>
      </c>
      <c r="JV8" s="2">
        <v>4</v>
      </c>
      <c r="JW8" s="2">
        <v>5</v>
      </c>
      <c r="JX8" s="2">
        <v>6</v>
      </c>
      <c r="JY8" s="2">
        <v>7</v>
      </c>
      <c r="JZ8" s="2">
        <v>8</v>
      </c>
      <c r="KA8" s="2">
        <v>9</v>
      </c>
      <c r="KB8" s="2">
        <v>10</v>
      </c>
      <c r="KC8" s="2">
        <v>11</v>
      </c>
      <c r="KD8" s="2">
        <v>12</v>
      </c>
      <c r="KE8" s="2">
        <v>13</v>
      </c>
      <c r="KF8" s="2">
        <v>14</v>
      </c>
      <c r="KG8" s="2">
        <v>15</v>
      </c>
      <c r="KH8" s="2">
        <v>16</v>
      </c>
      <c r="KI8" s="2">
        <v>17</v>
      </c>
      <c r="KJ8" s="2">
        <v>18</v>
      </c>
      <c r="KK8" s="2">
        <v>19</v>
      </c>
      <c r="KL8" s="2">
        <v>20</v>
      </c>
      <c r="KM8" s="2">
        <v>21</v>
      </c>
      <c r="KN8" s="2">
        <v>22</v>
      </c>
      <c r="KO8" s="2">
        <v>23</v>
      </c>
      <c r="KP8" s="2">
        <v>24</v>
      </c>
      <c r="KQ8" s="2">
        <v>25</v>
      </c>
      <c r="KR8" s="2">
        <v>26</v>
      </c>
      <c r="KS8" s="2">
        <v>27</v>
      </c>
      <c r="KT8" s="2">
        <v>28</v>
      </c>
      <c r="KU8" s="2">
        <v>29</v>
      </c>
      <c r="KV8" s="2">
        <v>30</v>
      </c>
      <c r="KX8" s="22" t="s">
        <v>91</v>
      </c>
    </row>
    <row r="9" spans="1:310" x14ac:dyDescent="0.25">
      <c r="A9" s="24"/>
      <c r="B9" s="2" t="str">
        <f t="shared" ref="B9:B40" si="0">IF(E9="", "", IF(COUNTIF($E$9:$E$108, E9)&gt;1, $BU$2, IF(BU9=TRUE, $BU$3, "")))</f>
        <v/>
      </c>
      <c r="C9" s="33" t="str">
        <f t="shared" ref="C9:C40" si="1">IF(E9="", "", IFERROR(SUM(FW9:GZ9)+G9+((SUM(FW9:GZ9)+G9)*CD9), ""))</f>
        <v/>
      </c>
      <c r="D9" s="24"/>
      <c r="E9" s="40"/>
      <c r="F9" s="13"/>
      <c r="G9" s="36"/>
      <c r="H9" s="68"/>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24"/>
      <c r="BS9" s="8" t="str">
        <f>IF(Materials!T9="", "", Materials!T9)</f>
        <v/>
      </c>
      <c r="BU9" s="10" t="b">
        <f t="shared" ref="BU9:BU40" si="2">IF(AND(COUNTIF(F9:J9, "")&lt;3, E9=""), TRUE, FALSE)</f>
        <v>0</v>
      </c>
      <c r="BV9" s="8" t="str">
        <f>IF(BW9="", "", COUNTIF($BW$9:$BW$108, "&lt;"&amp;BW9))</f>
        <v/>
      </c>
      <c r="BW9" s="8" t="str">
        <f t="shared" ref="BW9:BW40" si="3">IF(E9="", "", IF(ISNUMBER(E9)=TRUE, CONCATENATE("A", E9), E9))</f>
        <v/>
      </c>
      <c r="BX9" s="8" t="str">
        <f t="shared" ref="BX9:BX40" si="4">IF(BV9="", "", RANK(BV9, $BV$9:$BV$108, 1))</f>
        <v/>
      </c>
      <c r="BZ9" s="8">
        <v>1</v>
      </c>
      <c r="CB9" s="8" t="str">
        <f t="shared" ref="CB9:CB40" si="5">IFERROR(INDEX($E$9:$E$108, MATCH(BZ9, $BX$9:$BX$108, 0)), "")</f>
        <v/>
      </c>
      <c r="CC9" s="32"/>
      <c r="CD9" s="71" t="str">
        <f>IF(H9="", "", IFERROR(INDEX('Intro &amp; Setup'!$BF$3:$BF$12, MATCH(H9, 'Intro &amp; Setup'!$BE$3:$BE$12, 0)), ""))</f>
        <v/>
      </c>
      <c r="CE9" s="77"/>
      <c r="CF9" s="71" t="str">
        <f>IF('Intro &amp; Setup'!BE3="", "", 'Intro &amp; Setup'!BE3)</f>
        <v>A</v>
      </c>
      <c r="CH9" s="47" t="str">
        <f t="shared" ref="CH9:CH40" si="6">IF(I9="", "", I9)</f>
        <v/>
      </c>
      <c r="CI9" s="48" t="str">
        <f>IF(K9="", "", K9)</f>
        <v/>
      </c>
      <c r="CJ9" s="48" t="str">
        <f>IF(M9="", "", M9)</f>
        <v/>
      </c>
      <c r="CK9" s="48" t="str">
        <f>IF(O9="", "", O9)</f>
        <v/>
      </c>
      <c r="CL9" s="48" t="str">
        <f>IF(Q9="", "", Q9)</f>
        <v/>
      </c>
      <c r="CM9" s="48" t="str">
        <f>IF(S9="", "", S9)</f>
        <v/>
      </c>
      <c r="CN9" s="48" t="str">
        <f>IF(U9="", "", U9)</f>
        <v/>
      </c>
      <c r="CO9" s="48" t="str">
        <f>IF(W9="", "", W9)</f>
        <v/>
      </c>
      <c r="CP9" s="48" t="str">
        <f>IF(Y9="", "", Y9)</f>
        <v/>
      </c>
      <c r="CQ9" s="48" t="str">
        <f>IF(AA9="", "", AA9)</f>
        <v/>
      </c>
      <c r="CR9" s="48" t="str">
        <f>IF(AC9="", "", AC9)</f>
        <v/>
      </c>
      <c r="CS9" s="48" t="str">
        <f>IF(AE9="", "", AE9)</f>
        <v/>
      </c>
      <c r="CT9" s="48" t="str">
        <f>IF(AG9="", "", AG9)</f>
        <v/>
      </c>
      <c r="CU9" s="48" t="str">
        <f>IF(AI9="", "", AI9)</f>
        <v/>
      </c>
      <c r="CV9" s="48" t="str">
        <f>IF(AK9="", "", AK9)</f>
        <v/>
      </c>
      <c r="CW9" s="48" t="str">
        <f>IF(AM9="", "", AM9)</f>
        <v/>
      </c>
      <c r="CX9" s="48" t="str">
        <f t="shared" ref="CX9" si="7">IF(AO9="", "", AO9)</f>
        <v/>
      </c>
      <c r="CY9" s="48" t="str">
        <f t="shared" ref="CY9" si="8">IF(AQ9="", "", AQ9)</f>
        <v/>
      </c>
      <c r="CZ9" s="48" t="str">
        <f t="shared" ref="CZ9" si="9">IF(AS9="", "", AS9)</f>
        <v/>
      </c>
      <c r="DA9" s="48" t="str">
        <f t="shared" ref="DA9" si="10">IF(AU9="", "", AU9)</f>
        <v/>
      </c>
      <c r="DB9" s="48" t="str">
        <f t="shared" ref="DB9" si="11">IF(AW9="", "", AW9)</f>
        <v/>
      </c>
      <c r="DC9" s="48" t="str">
        <f t="shared" ref="DC9" si="12">IF(AY9="", "", AY9)</f>
        <v/>
      </c>
      <c r="DD9" s="48" t="str">
        <f t="shared" ref="DD9" si="13">IF(BA9="", "", BA9)</f>
        <v/>
      </c>
      <c r="DE9" s="48" t="str">
        <f t="shared" ref="DE9" si="14">IF(BC9="", "", BC9)</f>
        <v/>
      </c>
      <c r="DF9" s="48" t="str">
        <f t="shared" ref="DF9" si="15">IF(BE9="", "", BE9)</f>
        <v/>
      </c>
      <c r="DG9" s="48" t="str">
        <f t="shared" ref="DG9" si="16">IF(BG9="", "", BG9)</f>
        <v/>
      </c>
      <c r="DH9" s="48" t="str">
        <f t="shared" ref="DH9" si="17">IF(BI9="", "", BI9)</f>
        <v/>
      </c>
      <c r="DI9" s="48" t="str">
        <f t="shared" ref="DI9" si="18">IF(BK9="", "", BK9)</f>
        <v/>
      </c>
      <c r="DJ9" s="48" t="str">
        <f t="shared" ref="DJ9" si="19">IF(BM9="", "", BM9)</f>
        <v/>
      </c>
      <c r="DK9" s="49" t="str">
        <f t="shared" ref="DK9" si="20">IF(BO9="", "", BO9)</f>
        <v/>
      </c>
      <c r="DM9" s="47" t="str">
        <f>IF(J9="", "", J9)</f>
        <v/>
      </c>
      <c r="DN9" s="48" t="str">
        <f>IF(L9="", "", L9)</f>
        <v/>
      </c>
      <c r="DO9" s="48" t="str">
        <f>IF(N9="", "", N9)</f>
        <v/>
      </c>
      <c r="DP9" s="48" t="str">
        <f>IF(P9="", "", P9)</f>
        <v/>
      </c>
      <c r="DQ9" s="48" t="str">
        <f>IF(R9="", "", R9)</f>
        <v/>
      </c>
      <c r="DR9" s="48" t="str">
        <f>IF(T9="", "", T9)</f>
        <v/>
      </c>
      <c r="DS9" s="48" t="str">
        <f>IF(V9="", "", V9)</f>
        <v/>
      </c>
      <c r="DT9" s="48" t="str">
        <f>IF(X9="", "", X9)</f>
        <v/>
      </c>
      <c r="DU9" s="48" t="str">
        <f>IF(Z9="", "", Z9)</f>
        <v/>
      </c>
      <c r="DV9" s="48" t="str">
        <f>IF(AB9="", "", AB9)</f>
        <v/>
      </c>
      <c r="DW9" s="48" t="str">
        <f>IF(AD9="", "", AD9)</f>
        <v/>
      </c>
      <c r="DX9" s="48" t="str">
        <f>IF(AF9="", "", AF9)</f>
        <v/>
      </c>
      <c r="DY9" s="48" t="str">
        <f>IF(AH9="", "", AH9)</f>
        <v/>
      </c>
      <c r="DZ9" s="48" t="str">
        <f>IF(AJ9="", "", AJ9)</f>
        <v/>
      </c>
      <c r="EA9" s="48" t="str">
        <f>IF(AL9="", "", AL9)</f>
        <v/>
      </c>
      <c r="EB9" s="48" t="str">
        <f>IF(AN9="", "", AN9)</f>
        <v/>
      </c>
      <c r="EC9" s="48" t="str">
        <f>IF(AP9="", "", AP9)</f>
        <v/>
      </c>
      <c r="ED9" s="48" t="str">
        <f>IF(AR9="", "", AR9)</f>
        <v/>
      </c>
      <c r="EE9" s="48" t="str">
        <f>IF(AT9="", "", AT9)</f>
        <v/>
      </c>
      <c r="EF9" s="48" t="str">
        <f>IF(AV9="", "", AV9)</f>
        <v/>
      </c>
      <c r="EG9" s="48" t="str">
        <f>IF(AX9="", "", AX9)</f>
        <v/>
      </c>
      <c r="EH9" s="48" t="str">
        <f>IF(AZ9="", "", AZ9)</f>
        <v/>
      </c>
      <c r="EI9" s="48" t="str">
        <f>IF(BB9="", "", BB9)</f>
        <v/>
      </c>
      <c r="EJ9" s="48" t="str">
        <f>IF(BD9="", "", BD9)</f>
        <v/>
      </c>
      <c r="EK9" s="48" t="str">
        <f>IF(BF9="", "", BF9)</f>
        <v/>
      </c>
      <c r="EL9" s="48" t="str">
        <f>IF(BH9="", "", BH9)</f>
        <v/>
      </c>
      <c r="EM9" s="48" t="str">
        <f>IF(BJ9="", "", BJ9)</f>
        <v/>
      </c>
      <c r="EN9" s="48" t="str">
        <f>IF(BL9="", "", BL9)</f>
        <v/>
      </c>
      <c r="EO9" s="48" t="str">
        <f>IF(BN9="", "", BN9)</f>
        <v/>
      </c>
      <c r="EP9" s="49" t="str">
        <f>IF(BP9="", "", BP9)</f>
        <v/>
      </c>
      <c r="ER9" s="55" t="str">
        <f>IF(CH9="", "", IFERROR(INDEX(Materials!$F$9:$F$2508, MATCH(CH9, Materials!$B$9:$B$2508, 0)), ""))</f>
        <v/>
      </c>
      <c r="ES9" s="56" t="str">
        <f>IF(CI9="", "", IFERROR(INDEX(Materials!$F$9:$F$2508, MATCH(CI9, Materials!$B$9:$B$2508, 0)), ""))</f>
        <v/>
      </c>
      <c r="ET9" s="56" t="str">
        <f>IF(CJ9="", "", IFERROR(INDEX(Materials!$F$9:$F$2508, MATCH(CJ9, Materials!$B$9:$B$2508, 0)), ""))</f>
        <v/>
      </c>
      <c r="EU9" s="56" t="str">
        <f>IF(CK9="", "", IFERROR(INDEX(Materials!$F$9:$F$2508, MATCH(CK9, Materials!$B$9:$B$2508, 0)), ""))</f>
        <v/>
      </c>
      <c r="EV9" s="56" t="str">
        <f>IF(CL9="", "", IFERROR(INDEX(Materials!$F$9:$F$2508, MATCH(CL9, Materials!$B$9:$B$2508, 0)), ""))</f>
        <v/>
      </c>
      <c r="EW9" s="56" t="str">
        <f>IF(CM9="", "", IFERROR(INDEX(Materials!$F$9:$F$2508, MATCH(CM9, Materials!$B$9:$B$2508, 0)), ""))</f>
        <v/>
      </c>
      <c r="EX9" s="56" t="str">
        <f>IF(CN9="", "", IFERROR(INDEX(Materials!$F$9:$F$2508, MATCH(CN9, Materials!$B$9:$B$2508, 0)), ""))</f>
        <v/>
      </c>
      <c r="EY9" s="56" t="str">
        <f>IF(CO9="", "", IFERROR(INDEX(Materials!$F$9:$F$2508, MATCH(CO9, Materials!$B$9:$B$2508, 0)), ""))</f>
        <v/>
      </c>
      <c r="EZ9" s="56" t="str">
        <f>IF(CP9="", "", IFERROR(INDEX(Materials!$F$9:$F$2508, MATCH(CP9, Materials!$B$9:$B$2508, 0)), ""))</f>
        <v/>
      </c>
      <c r="FA9" s="56" t="str">
        <f>IF(CQ9="", "", IFERROR(INDEX(Materials!$F$9:$F$2508, MATCH(CQ9, Materials!$B$9:$B$2508, 0)), ""))</f>
        <v/>
      </c>
      <c r="FB9" s="56" t="str">
        <f>IF(CR9="", "", IFERROR(INDEX(Materials!$F$9:$F$2508, MATCH(CR9, Materials!$B$9:$B$2508, 0)), ""))</f>
        <v/>
      </c>
      <c r="FC9" s="56" t="str">
        <f>IF(CS9="", "", IFERROR(INDEX(Materials!$F$9:$F$2508, MATCH(CS9, Materials!$B$9:$B$2508, 0)), ""))</f>
        <v/>
      </c>
      <c r="FD9" s="56" t="str">
        <f>IF(CT9="", "", IFERROR(INDEX(Materials!$F$9:$F$2508, MATCH(CT9, Materials!$B$9:$B$2508, 0)), ""))</f>
        <v/>
      </c>
      <c r="FE9" s="56" t="str">
        <f>IF(CU9="", "", IFERROR(INDEX(Materials!$F$9:$F$2508, MATCH(CU9, Materials!$B$9:$B$2508, 0)), ""))</f>
        <v/>
      </c>
      <c r="FF9" s="56" t="str">
        <f>IF(CV9="", "", IFERROR(INDEX(Materials!$F$9:$F$2508, MATCH(CV9, Materials!$B$9:$B$2508, 0)), ""))</f>
        <v/>
      </c>
      <c r="FG9" s="56" t="str">
        <f>IF(CW9="", "", IFERROR(INDEX(Materials!$F$9:$F$2508, MATCH(CW9, Materials!$B$9:$B$2508, 0)), ""))</f>
        <v/>
      </c>
      <c r="FH9" s="56" t="str">
        <f>IF(CX9="", "", IFERROR(INDEX(Materials!$F$9:$F$2508, MATCH(CX9, Materials!$B$9:$B$2508, 0)), ""))</f>
        <v/>
      </c>
      <c r="FI9" s="56" t="str">
        <f>IF(CY9="", "", IFERROR(INDEX(Materials!$F$9:$F$2508, MATCH(CY9, Materials!$B$9:$B$2508, 0)), ""))</f>
        <v/>
      </c>
      <c r="FJ9" s="56" t="str">
        <f>IF(CZ9="", "", IFERROR(INDEX(Materials!$F$9:$F$2508, MATCH(CZ9, Materials!$B$9:$B$2508, 0)), ""))</f>
        <v/>
      </c>
      <c r="FK9" s="56" t="str">
        <f>IF(DA9="", "", IFERROR(INDEX(Materials!$F$9:$F$2508, MATCH(DA9, Materials!$B$9:$B$2508, 0)), ""))</f>
        <v/>
      </c>
      <c r="FL9" s="56" t="str">
        <f>IF(DB9="", "", IFERROR(INDEX(Materials!$F$9:$F$2508, MATCH(DB9, Materials!$B$9:$B$2508, 0)), ""))</f>
        <v/>
      </c>
      <c r="FM9" s="56" t="str">
        <f>IF(DC9="", "", IFERROR(INDEX(Materials!$F$9:$F$2508, MATCH(DC9, Materials!$B$9:$B$2508, 0)), ""))</f>
        <v/>
      </c>
      <c r="FN9" s="56" t="str">
        <f>IF(DD9="", "", IFERROR(INDEX(Materials!$F$9:$F$2508, MATCH(DD9, Materials!$B$9:$B$2508, 0)), ""))</f>
        <v/>
      </c>
      <c r="FO9" s="56" t="str">
        <f>IF(DE9="", "", IFERROR(INDEX(Materials!$F$9:$F$2508, MATCH(DE9, Materials!$B$9:$B$2508, 0)), ""))</f>
        <v/>
      </c>
      <c r="FP9" s="56" t="str">
        <f>IF(DF9="", "", IFERROR(INDEX(Materials!$F$9:$F$2508, MATCH(DF9, Materials!$B$9:$B$2508, 0)), ""))</f>
        <v/>
      </c>
      <c r="FQ9" s="56" t="str">
        <f>IF(DG9="", "", IFERROR(INDEX(Materials!$F$9:$F$2508, MATCH(DG9, Materials!$B$9:$B$2508, 0)), ""))</f>
        <v/>
      </c>
      <c r="FR9" s="56" t="str">
        <f>IF(DH9="", "", IFERROR(INDEX(Materials!$F$9:$F$2508, MATCH(DH9, Materials!$B$9:$B$2508, 0)), ""))</f>
        <v/>
      </c>
      <c r="FS9" s="56" t="str">
        <f>IF(DI9="", "", IFERROR(INDEX(Materials!$F$9:$F$2508, MATCH(DI9, Materials!$B$9:$B$2508, 0)), ""))</f>
        <v/>
      </c>
      <c r="FT9" s="56" t="str">
        <f>IF(DJ9="", "", IFERROR(INDEX(Materials!$F$9:$F$2508, MATCH(DJ9, Materials!$B$9:$B$2508, 0)), ""))</f>
        <v/>
      </c>
      <c r="FU9" s="57" t="str">
        <f>IF(DK9="", "", IFERROR(INDEX(Materials!$F$9:$F$2508, MATCH(DK9, Materials!$B$9:$B$2508, 0)), ""))</f>
        <v/>
      </c>
      <c r="FW9" s="55" t="str">
        <f>IF(DM9="", "", IFERROR(DM9*ER9, 0))</f>
        <v/>
      </c>
      <c r="FX9" s="56" t="str">
        <f t="shared" ref="FX9:GZ9" si="21">IF(DN9="", "", IFERROR(DN9*ES9, 0))</f>
        <v/>
      </c>
      <c r="FY9" s="56" t="str">
        <f t="shared" si="21"/>
        <v/>
      </c>
      <c r="FZ9" s="56" t="str">
        <f t="shared" si="21"/>
        <v/>
      </c>
      <c r="GA9" s="56" t="str">
        <f t="shared" si="21"/>
        <v/>
      </c>
      <c r="GB9" s="56" t="str">
        <f t="shared" si="21"/>
        <v/>
      </c>
      <c r="GC9" s="56" t="str">
        <f t="shared" si="21"/>
        <v/>
      </c>
      <c r="GD9" s="56" t="str">
        <f t="shared" si="21"/>
        <v/>
      </c>
      <c r="GE9" s="56" t="str">
        <f t="shared" si="21"/>
        <v/>
      </c>
      <c r="GF9" s="56" t="str">
        <f t="shared" si="21"/>
        <v/>
      </c>
      <c r="GG9" s="56" t="str">
        <f t="shared" si="21"/>
        <v/>
      </c>
      <c r="GH9" s="56" t="str">
        <f t="shared" si="21"/>
        <v/>
      </c>
      <c r="GI9" s="56" t="str">
        <f t="shared" si="21"/>
        <v/>
      </c>
      <c r="GJ9" s="56" t="str">
        <f t="shared" si="21"/>
        <v/>
      </c>
      <c r="GK9" s="56" t="str">
        <f t="shared" si="21"/>
        <v/>
      </c>
      <c r="GL9" s="56" t="str">
        <f t="shared" si="21"/>
        <v/>
      </c>
      <c r="GM9" s="56" t="str">
        <f t="shared" si="21"/>
        <v/>
      </c>
      <c r="GN9" s="56" t="str">
        <f t="shared" si="21"/>
        <v/>
      </c>
      <c r="GO9" s="56" t="str">
        <f t="shared" si="21"/>
        <v/>
      </c>
      <c r="GP9" s="56" t="str">
        <f t="shared" si="21"/>
        <v/>
      </c>
      <c r="GQ9" s="56" t="str">
        <f t="shared" si="21"/>
        <v/>
      </c>
      <c r="GR9" s="56" t="str">
        <f t="shared" si="21"/>
        <v/>
      </c>
      <c r="GS9" s="56" t="str">
        <f t="shared" si="21"/>
        <v/>
      </c>
      <c r="GT9" s="56" t="str">
        <f t="shared" si="21"/>
        <v/>
      </c>
      <c r="GU9" s="56" t="str">
        <f t="shared" si="21"/>
        <v/>
      </c>
      <c r="GV9" s="56" t="str">
        <f t="shared" si="21"/>
        <v/>
      </c>
      <c r="GW9" s="56" t="str">
        <f t="shared" si="21"/>
        <v/>
      </c>
      <c r="GX9" s="56" t="str">
        <f t="shared" si="21"/>
        <v/>
      </c>
      <c r="GY9" s="56" t="str">
        <f t="shared" si="21"/>
        <v/>
      </c>
      <c r="GZ9" s="57" t="str">
        <f t="shared" si="21"/>
        <v/>
      </c>
      <c r="HB9" s="80" t="str">
        <f t="shared" ref="HB9:HB40" si="22">IF(E9="", "", SUM(FW9:GZ9))</f>
        <v/>
      </c>
      <c r="HD9" s="55" t="str">
        <f>IF(CH9="", "", IFERROR(INDEX(Materials!$V$9:$V$2508, MATCH(CH9, Materials!$B$9:$B$2508, 0)), ""))</f>
        <v/>
      </c>
      <c r="HE9" s="56" t="str">
        <f>IF(CI9="", "", IFERROR(INDEX(Materials!$V$9:$V$2508, MATCH(CI9, Materials!$B$9:$B$2508, 0)), ""))</f>
        <v/>
      </c>
      <c r="HF9" s="56" t="str">
        <f>IF(CJ9="", "", IFERROR(INDEX(Materials!$V$9:$V$2508, MATCH(CJ9, Materials!$B$9:$B$2508, 0)), ""))</f>
        <v/>
      </c>
      <c r="HG9" s="56" t="str">
        <f>IF(CK9="", "", IFERROR(INDEX(Materials!$V$9:$V$2508, MATCH(CK9, Materials!$B$9:$B$2508, 0)), ""))</f>
        <v/>
      </c>
      <c r="HH9" s="56" t="str">
        <f>IF(CL9="", "", IFERROR(INDEX(Materials!$V$9:$V$2508, MATCH(CL9, Materials!$B$9:$B$2508, 0)), ""))</f>
        <v/>
      </c>
      <c r="HI9" s="56" t="str">
        <f>IF(CM9="", "", IFERROR(INDEX(Materials!$V$9:$V$2508, MATCH(CM9, Materials!$B$9:$B$2508, 0)), ""))</f>
        <v/>
      </c>
      <c r="HJ9" s="56" t="str">
        <f>IF(CN9="", "", IFERROR(INDEX(Materials!$V$9:$V$2508, MATCH(CN9, Materials!$B$9:$B$2508, 0)), ""))</f>
        <v/>
      </c>
      <c r="HK9" s="56" t="str">
        <f>IF(CO9="", "", IFERROR(INDEX(Materials!$V$9:$V$2508, MATCH(CO9, Materials!$B$9:$B$2508, 0)), ""))</f>
        <v/>
      </c>
      <c r="HL9" s="56" t="str">
        <f>IF(CP9="", "", IFERROR(INDEX(Materials!$V$9:$V$2508, MATCH(CP9, Materials!$B$9:$B$2508, 0)), ""))</f>
        <v/>
      </c>
      <c r="HM9" s="56" t="str">
        <f>IF(CQ9="", "", IFERROR(INDEX(Materials!$V$9:$V$2508, MATCH(CQ9, Materials!$B$9:$B$2508, 0)), ""))</f>
        <v/>
      </c>
      <c r="HN9" s="56" t="str">
        <f>IF(CR9="", "", IFERROR(INDEX(Materials!$V$9:$V$2508, MATCH(CR9, Materials!$B$9:$B$2508, 0)), ""))</f>
        <v/>
      </c>
      <c r="HO9" s="56" t="str">
        <f>IF(CS9="", "", IFERROR(INDEX(Materials!$V$9:$V$2508, MATCH(CS9, Materials!$B$9:$B$2508, 0)), ""))</f>
        <v/>
      </c>
      <c r="HP9" s="56" t="str">
        <f>IF(CT9="", "", IFERROR(INDEX(Materials!$V$9:$V$2508, MATCH(CT9, Materials!$B$9:$B$2508, 0)), ""))</f>
        <v/>
      </c>
      <c r="HQ9" s="56" t="str">
        <f>IF(CU9="", "", IFERROR(INDEX(Materials!$V$9:$V$2508, MATCH(CU9, Materials!$B$9:$B$2508, 0)), ""))</f>
        <v/>
      </c>
      <c r="HR9" s="56" t="str">
        <f>IF(CV9="", "", IFERROR(INDEX(Materials!$V$9:$V$2508, MATCH(CV9, Materials!$B$9:$B$2508, 0)), ""))</f>
        <v/>
      </c>
      <c r="HS9" s="56" t="str">
        <f>IF(CW9="", "", IFERROR(INDEX(Materials!$V$9:$V$2508, MATCH(CW9, Materials!$B$9:$B$2508, 0)), ""))</f>
        <v/>
      </c>
      <c r="HT9" s="56" t="str">
        <f>IF(CX9="", "", IFERROR(INDEX(Materials!$V$9:$V$2508, MATCH(CX9, Materials!$B$9:$B$2508, 0)), ""))</f>
        <v/>
      </c>
      <c r="HU9" s="56" t="str">
        <f>IF(CY9="", "", IFERROR(INDEX(Materials!$V$9:$V$2508, MATCH(CY9, Materials!$B$9:$B$2508, 0)), ""))</f>
        <v/>
      </c>
      <c r="HV9" s="56" t="str">
        <f>IF(CZ9="", "", IFERROR(INDEX(Materials!$V$9:$V$2508, MATCH(CZ9, Materials!$B$9:$B$2508, 0)), ""))</f>
        <v/>
      </c>
      <c r="HW9" s="56" t="str">
        <f>IF(DA9="", "", IFERROR(INDEX(Materials!$V$9:$V$2508, MATCH(DA9, Materials!$B$9:$B$2508, 0)), ""))</f>
        <v/>
      </c>
      <c r="HX9" s="56" t="str">
        <f>IF(DB9="", "", IFERROR(INDEX(Materials!$V$9:$V$2508, MATCH(DB9, Materials!$B$9:$B$2508, 0)), ""))</f>
        <v/>
      </c>
      <c r="HY9" s="56" t="str">
        <f>IF(DC9="", "", IFERROR(INDEX(Materials!$V$9:$V$2508, MATCH(DC9, Materials!$B$9:$B$2508, 0)), ""))</f>
        <v/>
      </c>
      <c r="HZ9" s="56" t="str">
        <f>IF(DD9="", "", IFERROR(INDEX(Materials!$V$9:$V$2508, MATCH(DD9, Materials!$B$9:$B$2508, 0)), ""))</f>
        <v/>
      </c>
      <c r="IA9" s="56" t="str">
        <f>IF(DE9="", "", IFERROR(INDEX(Materials!$V$9:$V$2508, MATCH(DE9, Materials!$B$9:$B$2508, 0)), ""))</f>
        <v/>
      </c>
      <c r="IB9" s="56" t="str">
        <f>IF(DF9="", "", IFERROR(INDEX(Materials!$V$9:$V$2508, MATCH(DF9, Materials!$B$9:$B$2508, 0)), ""))</f>
        <v/>
      </c>
      <c r="IC9" s="56" t="str">
        <f>IF(DG9="", "", IFERROR(INDEX(Materials!$V$9:$V$2508, MATCH(DG9, Materials!$B$9:$B$2508, 0)), ""))</f>
        <v/>
      </c>
      <c r="ID9" s="56" t="str">
        <f>IF(DH9="", "", IFERROR(INDEX(Materials!$V$9:$V$2508, MATCH(DH9, Materials!$B$9:$B$2508, 0)), ""))</f>
        <v/>
      </c>
      <c r="IE9" s="56" t="str">
        <f>IF(DI9="", "", IFERROR(INDEX(Materials!$V$9:$V$2508, MATCH(DI9, Materials!$B$9:$B$2508, 0)), ""))</f>
        <v/>
      </c>
      <c r="IF9" s="56" t="str">
        <f>IF(DJ9="", "", IFERROR(INDEX(Materials!$V$9:$V$2508, MATCH(DJ9, Materials!$B$9:$B$2508, 0)), ""))</f>
        <v/>
      </c>
      <c r="IG9" s="57" t="str">
        <f>IF(DK9="", "", IFERROR(INDEX(Materials!$V$9:$V$2508, MATCH(DK9, Materials!$B$9:$B$2508, 0)), ""))</f>
        <v/>
      </c>
      <c r="II9" s="8" t="str">
        <f>IF($E9="", "", COUNTIF(HD9:IG9, "P"))</f>
        <v/>
      </c>
      <c r="IJ9" s="8" t="str">
        <f>IF($E9="", "", SUM(IN9:JQ9))</f>
        <v/>
      </c>
      <c r="IK9" s="8" t="str">
        <f>IF($E9="", "", COUNTIF(HD9:IG9, "A"))</f>
        <v/>
      </c>
      <c r="IL9" s="8" t="str">
        <f>IF($E9="", "", SUM(JS9:KV9))</f>
        <v/>
      </c>
      <c r="IN9" s="89" t="str">
        <f>IF(HD9="", "", IF(HD9="P", DM9, 0))</f>
        <v/>
      </c>
      <c r="IO9" s="90" t="str">
        <f t="shared" ref="IO9:JQ9" si="23">IF(HE9="", "", IF(HE9="P", DN9, 0))</f>
        <v/>
      </c>
      <c r="IP9" s="90" t="str">
        <f t="shared" si="23"/>
        <v/>
      </c>
      <c r="IQ9" s="90" t="str">
        <f t="shared" si="23"/>
        <v/>
      </c>
      <c r="IR9" s="90" t="str">
        <f t="shared" si="23"/>
        <v/>
      </c>
      <c r="IS9" s="90" t="str">
        <f t="shared" si="23"/>
        <v/>
      </c>
      <c r="IT9" s="90" t="str">
        <f t="shared" si="23"/>
        <v/>
      </c>
      <c r="IU9" s="90" t="str">
        <f t="shared" si="23"/>
        <v/>
      </c>
      <c r="IV9" s="90" t="str">
        <f t="shared" si="23"/>
        <v/>
      </c>
      <c r="IW9" s="90" t="str">
        <f t="shared" si="23"/>
        <v/>
      </c>
      <c r="IX9" s="90" t="str">
        <f t="shared" si="23"/>
        <v/>
      </c>
      <c r="IY9" s="90" t="str">
        <f t="shared" si="23"/>
        <v/>
      </c>
      <c r="IZ9" s="90" t="str">
        <f t="shared" si="23"/>
        <v/>
      </c>
      <c r="JA9" s="90" t="str">
        <f t="shared" si="23"/>
        <v/>
      </c>
      <c r="JB9" s="90" t="str">
        <f t="shared" si="23"/>
        <v/>
      </c>
      <c r="JC9" s="90" t="str">
        <f t="shared" si="23"/>
        <v/>
      </c>
      <c r="JD9" s="90" t="str">
        <f t="shared" si="23"/>
        <v/>
      </c>
      <c r="JE9" s="90" t="str">
        <f t="shared" si="23"/>
        <v/>
      </c>
      <c r="JF9" s="90" t="str">
        <f t="shared" si="23"/>
        <v/>
      </c>
      <c r="JG9" s="90" t="str">
        <f t="shared" si="23"/>
        <v/>
      </c>
      <c r="JH9" s="90" t="str">
        <f t="shared" si="23"/>
        <v/>
      </c>
      <c r="JI9" s="90" t="str">
        <f t="shared" si="23"/>
        <v/>
      </c>
      <c r="JJ9" s="90" t="str">
        <f t="shared" si="23"/>
        <v/>
      </c>
      <c r="JK9" s="90" t="str">
        <f t="shared" si="23"/>
        <v/>
      </c>
      <c r="JL9" s="90" t="str">
        <f t="shared" si="23"/>
        <v/>
      </c>
      <c r="JM9" s="90" t="str">
        <f t="shared" si="23"/>
        <v/>
      </c>
      <c r="JN9" s="90" t="str">
        <f t="shared" si="23"/>
        <v/>
      </c>
      <c r="JO9" s="90" t="str">
        <f t="shared" si="23"/>
        <v/>
      </c>
      <c r="JP9" s="90" t="str">
        <f t="shared" si="23"/>
        <v/>
      </c>
      <c r="JQ9" s="91" t="str">
        <f t="shared" si="23"/>
        <v/>
      </c>
      <c r="JS9" s="89" t="str">
        <f>IF(HD9="", "", IF(HD9="A", DM9, 0))</f>
        <v/>
      </c>
      <c r="JT9" s="90" t="str">
        <f t="shared" ref="JT9:KV9" si="24">IF(HE9="", "", IF(HE9="A", DN9, 0))</f>
        <v/>
      </c>
      <c r="JU9" s="90" t="str">
        <f t="shared" si="24"/>
        <v/>
      </c>
      <c r="JV9" s="90" t="str">
        <f t="shared" si="24"/>
        <v/>
      </c>
      <c r="JW9" s="90" t="str">
        <f t="shared" si="24"/>
        <v/>
      </c>
      <c r="JX9" s="90" t="str">
        <f t="shared" si="24"/>
        <v/>
      </c>
      <c r="JY9" s="90" t="str">
        <f t="shared" si="24"/>
        <v/>
      </c>
      <c r="JZ9" s="90" t="str">
        <f t="shared" si="24"/>
        <v/>
      </c>
      <c r="KA9" s="90" t="str">
        <f t="shared" si="24"/>
        <v/>
      </c>
      <c r="KB9" s="90" t="str">
        <f t="shared" si="24"/>
        <v/>
      </c>
      <c r="KC9" s="90" t="str">
        <f t="shared" si="24"/>
        <v/>
      </c>
      <c r="KD9" s="90" t="str">
        <f t="shared" si="24"/>
        <v/>
      </c>
      <c r="KE9" s="90" t="str">
        <f t="shared" si="24"/>
        <v/>
      </c>
      <c r="KF9" s="90" t="str">
        <f t="shared" si="24"/>
        <v/>
      </c>
      <c r="KG9" s="90" t="str">
        <f t="shared" si="24"/>
        <v/>
      </c>
      <c r="KH9" s="90" t="str">
        <f t="shared" si="24"/>
        <v/>
      </c>
      <c r="KI9" s="90" t="str">
        <f t="shared" si="24"/>
        <v/>
      </c>
      <c r="KJ9" s="90" t="str">
        <f t="shared" si="24"/>
        <v/>
      </c>
      <c r="KK9" s="90" t="str">
        <f t="shared" si="24"/>
        <v/>
      </c>
      <c r="KL9" s="90" t="str">
        <f t="shared" si="24"/>
        <v/>
      </c>
      <c r="KM9" s="90" t="str">
        <f t="shared" si="24"/>
        <v/>
      </c>
      <c r="KN9" s="90" t="str">
        <f t="shared" si="24"/>
        <v/>
      </c>
      <c r="KO9" s="90" t="str">
        <f t="shared" si="24"/>
        <v/>
      </c>
      <c r="KP9" s="90" t="str">
        <f t="shared" si="24"/>
        <v/>
      </c>
      <c r="KQ9" s="90" t="str">
        <f t="shared" si="24"/>
        <v/>
      </c>
      <c r="KR9" s="90" t="str">
        <f t="shared" si="24"/>
        <v/>
      </c>
      <c r="KS9" s="90" t="str">
        <f t="shared" si="24"/>
        <v/>
      </c>
      <c r="KT9" s="90" t="str">
        <f t="shared" si="24"/>
        <v/>
      </c>
      <c r="KU9" s="90" t="str">
        <f t="shared" si="24"/>
        <v/>
      </c>
      <c r="KV9" s="91" t="str">
        <f t="shared" si="24"/>
        <v/>
      </c>
      <c r="KX9" s="80" t="str">
        <f>IF(C9="", "", C9+(C9*'Intro &amp; Setup'!$BC$6))</f>
        <v/>
      </c>
    </row>
    <row r="10" spans="1:310" x14ac:dyDescent="0.25">
      <c r="A10" s="24"/>
      <c r="B10" s="21" t="str">
        <f t="shared" si="0"/>
        <v/>
      </c>
      <c r="C10" s="34" t="str">
        <f t="shared" si="1"/>
        <v/>
      </c>
      <c r="D10" s="24"/>
      <c r="E10" s="41"/>
      <c r="F10" s="17"/>
      <c r="G10" s="37"/>
      <c r="H10" s="69"/>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24"/>
      <c r="BS10" s="9" t="str">
        <f>IF(Materials!T10="", "", Materials!T10)</f>
        <v/>
      </c>
      <c r="BU10" s="11" t="b">
        <f t="shared" si="2"/>
        <v>0</v>
      </c>
      <c r="BV10" s="9" t="str">
        <f t="shared" ref="BV10:BV73" si="25">IF(BW10="", "", COUNTIF($BW$9:$BW$108, "&lt;"&amp;BW10))</f>
        <v/>
      </c>
      <c r="BW10" s="9" t="str">
        <f t="shared" si="3"/>
        <v/>
      </c>
      <c r="BX10" s="9" t="str">
        <f t="shared" si="4"/>
        <v/>
      </c>
      <c r="BZ10" s="9">
        <v>2</v>
      </c>
      <c r="CB10" s="9" t="str">
        <f t="shared" si="5"/>
        <v/>
      </c>
      <c r="CC10" s="32"/>
      <c r="CD10" s="72" t="str">
        <f>IF(H10="", "", IFERROR(INDEX('Intro &amp; Setup'!$BF$3:$BF$12, MATCH(H10, 'Intro &amp; Setup'!$BE$3:$BE$12, 0)), ""))</f>
        <v/>
      </c>
      <c r="CE10" s="77"/>
      <c r="CF10" s="72" t="str">
        <f>IF('Intro &amp; Setup'!BE4="", "", 'Intro &amp; Setup'!BE4)</f>
        <v>B</v>
      </c>
      <c r="CH10" s="50" t="str">
        <f t="shared" si="6"/>
        <v/>
      </c>
      <c r="CI10" s="32" t="str">
        <f t="shared" ref="CI10:CI73" si="26">IF(K10="", "", K10)</f>
        <v/>
      </c>
      <c r="CJ10" s="32" t="str">
        <f t="shared" ref="CJ10:CJ73" si="27">IF(M10="", "", M10)</f>
        <v/>
      </c>
      <c r="CK10" s="32" t="str">
        <f t="shared" ref="CK10:CK73" si="28">IF(O10="", "", O10)</f>
        <v/>
      </c>
      <c r="CL10" s="32" t="str">
        <f t="shared" ref="CL10:CL73" si="29">IF(Q10="", "", Q10)</f>
        <v/>
      </c>
      <c r="CM10" s="32" t="str">
        <f t="shared" ref="CM10:CM73" si="30">IF(S10="", "", S10)</f>
        <v/>
      </c>
      <c r="CN10" s="32" t="str">
        <f t="shared" ref="CN10:CN73" si="31">IF(U10="", "", U10)</f>
        <v/>
      </c>
      <c r="CO10" s="32" t="str">
        <f t="shared" ref="CO10:CO73" si="32">IF(W10="", "", W10)</f>
        <v/>
      </c>
      <c r="CP10" s="32" t="str">
        <f t="shared" ref="CP10:CP73" si="33">IF(Y10="", "", Y10)</f>
        <v/>
      </c>
      <c r="CQ10" s="32" t="str">
        <f t="shared" ref="CQ10:CQ73" si="34">IF(AA10="", "", AA10)</f>
        <v/>
      </c>
      <c r="CR10" s="32" t="str">
        <f t="shared" ref="CR10:CR73" si="35">IF(AC10="", "", AC10)</f>
        <v/>
      </c>
      <c r="CS10" s="32" t="str">
        <f t="shared" ref="CS10:CS73" si="36">IF(AE10="", "", AE10)</f>
        <v/>
      </c>
      <c r="CT10" s="32" t="str">
        <f t="shared" ref="CT10:CT73" si="37">IF(AG10="", "", AG10)</f>
        <v/>
      </c>
      <c r="CU10" s="32" t="str">
        <f t="shared" ref="CU10:CU73" si="38">IF(AI10="", "", AI10)</f>
        <v/>
      </c>
      <c r="CV10" s="32" t="str">
        <f t="shared" ref="CV10:CV73" si="39">IF(AK10="", "", AK10)</f>
        <v/>
      </c>
      <c r="CW10" s="32" t="str">
        <f t="shared" ref="CW10:CW73" si="40">IF(AM10="", "", AM10)</f>
        <v/>
      </c>
      <c r="CX10" s="32" t="str">
        <f t="shared" ref="CX10:CX73" si="41">IF(AO10="", "", AO10)</f>
        <v/>
      </c>
      <c r="CY10" s="32" t="str">
        <f t="shared" ref="CY10:CY73" si="42">IF(AQ10="", "", AQ10)</f>
        <v/>
      </c>
      <c r="CZ10" s="32" t="str">
        <f t="shared" ref="CZ10:CZ73" si="43">IF(AS10="", "", AS10)</f>
        <v/>
      </c>
      <c r="DA10" s="32" t="str">
        <f t="shared" ref="DA10:DA73" si="44">IF(AU10="", "", AU10)</f>
        <v/>
      </c>
      <c r="DB10" s="32" t="str">
        <f t="shared" ref="DB10:DB73" si="45">IF(AW10="", "", AW10)</f>
        <v/>
      </c>
      <c r="DC10" s="32" t="str">
        <f t="shared" ref="DC10:DC73" si="46">IF(AY10="", "", AY10)</f>
        <v/>
      </c>
      <c r="DD10" s="32" t="str">
        <f t="shared" ref="DD10:DD73" si="47">IF(BA10="", "", BA10)</f>
        <v/>
      </c>
      <c r="DE10" s="32" t="str">
        <f t="shared" ref="DE10:DE73" si="48">IF(BC10="", "", BC10)</f>
        <v/>
      </c>
      <c r="DF10" s="32" t="str">
        <f t="shared" ref="DF10:DF73" si="49">IF(BE10="", "", BE10)</f>
        <v/>
      </c>
      <c r="DG10" s="32" t="str">
        <f t="shared" ref="DG10:DG73" si="50">IF(BG10="", "", BG10)</f>
        <v/>
      </c>
      <c r="DH10" s="32" t="str">
        <f t="shared" ref="DH10:DH73" si="51">IF(BI10="", "", BI10)</f>
        <v/>
      </c>
      <c r="DI10" s="32" t="str">
        <f t="shared" ref="DI10:DI73" si="52">IF(BK10="", "", BK10)</f>
        <v/>
      </c>
      <c r="DJ10" s="32" t="str">
        <f t="shared" ref="DJ10:DJ73" si="53">IF(BM10="", "", BM10)</f>
        <v/>
      </c>
      <c r="DK10" s="51" t="str">
        <f t="shared" ref="DK10:DK73" si="54">IF(BO10="", "", BO10)</f>
        <v/>
      </c>
      <c r="DM10" s="50" t="str">
        <f t="shared" ref="DM10:DM73" si="55">IF(J10="", "", J10)</f>
        <v/>
      </c>
      <c r="DN10" s="32" t="str">
        <f t="shared" ref="DN10:DN73" si="56">IF(L10="", "", L10)</f>
        <v/>
      </c>
      <c r="DO10" s="32" t="str">
        <f t="shared" ref="DO10:DO73" si="57">IF(N10="", "", N10)</f>
        <v/>
      </c>
      <c r="DP10" s="32" t="str">
        <f t="shared" ref="DP10:DP73" si="58">IF(P10="", "", P10)</f>
        <v/>
      </c>
      <c r="DQ10" s="32" t="str">
        <f t="shared" ref="DQ10:DQ73" si="59">IF(R10="", "", R10)</f>
        <v/>
      </c>
      <c r="DR10" s="32" t="str">
        <f t="shared" ref="DR10:DR73" si="60">IF(T10="", "", T10)</f>
        <v/>
      </c>
      <c r="DS10" s="32" t="str">
        <f t="shared" ref="DS10:DS73" si="61">IF(V10="", "", V10)</f>
        <v/>
      </c>
      <c r="DT10" s="32" t="str">
        <f t="shared" ref="DT10:DT73" si="62">IF(X10="", "", X10)</f>
        <v/>
      </c>
      <c r="DU10" s="32" t="str">
        <f t="shared" ref="DU10:DU73" si="63">IF(Z10="", "", Z10)</f>
        <v/>
      </c>
      <c r="DV10" s="32" t="str">
        <f t="shared" ref="DV10:DV73" si="64">IF(AB10="", "", AB10)</f>
        <v/>
      </c>
      <c r="DW10" s="32" t="str">
        <f t="shared" ref="DW10:DW73" si="65">IF(AD10="", "", AD10)</f>
        <v/>
      </c>
      <c r="DX10" s="32" t="str">
        <f t="shared" ref="DX10:DX73" si="66">IF(AF10="", "", AF10)</f>
        <v/>
      </c>
      <c r="DY10" s="32" t="str">
        <f t="shared" ref="DY10:DY73" si="67">IF(AH10="", "", AH10)</f>
        <v/>
      </c>
      <c r="DZ10" s="32" t="str">
        <f t="shared" ref="DZ10:DZ73" si="68">IF(AJ10="", "", AJ10)</f>
        <v/>
      </c>
      <c r="EA10" s="32" t="str">
        <f t="shared" ref="EA10:EA73" si="69">IF(AL10="", "", AL10)</f>
        <v/>
      </c>
      <c r="EB10" s="32" t="str">
        <f t="shared" ref="EB10:EB73" si="70">IF(AN10="", "", AN10)</f>
        <v/>
      </c>
      <c r="EC10" s="32" t="str">
        <f t="shared" ref="EC10:EC73" si="71">IF(AP10="", "", AP10)</f>
        <v/>
      </c>
      <c r="ED10" s="32" t="str">
        <f t="shared" ref="ED10:ED73" si="72">IF(AR10="", "", AR10)</f>
        <v/>
      </c>
      <c r="EE10" s="32" t="str">
        <f t="shared" ref="EE10:EE73" si="73">IF(AT10="", "", AT10)</f>
        <v/>
      </c>
      <c r="EF10" s="32" t="str">
        <f t="shared" ref="EF10:EF73" si="74">IF(AV10="", "", AV10)</f>
        <v/>
      </c>
      <c r="EG10" s="32" t="str">
        <f t="shared" ref="EG10:EG73" si="75">IF(AX10="", "", AX10)</f>
        <v/>
      </c>
      <c r="EH10" s="32" t="str">
        <f t="shared" ref="EH10:EH73" si="76">IF(AZ10="", "", AZ10)</f>
        <v/>
      </c>
      <c r="EI10" s="32" t="str">
        <f t="shared" ref="EI10:EI73" si="77">IF(BB10="", "", BB10)</f>
        <v/>
      </c>
      <c r="EJ10" s="32" t="str">
        <f t="shared" ref="EJ10:EJ73" si="78">IF(BD10="", "", BD10)</f>
        <v/>
      </c>
      <c r="EK10" s="32" t="str">
        <f t="shared" ref="EK10:EK73" si="79">IF(BF10="", "", BF10)</f>
        <v/>
      </c>
      <c r="EL10" s="32" t="str">
        <f t="shared" ref="EL10:EL73" si="80">IF(BH10="", "", BH10)</f>
        <v/>
      </c>
      <c r="EM10" s="32" t="str">
        <f t="shared" ref="EM10:EM73" si="81">IF(BJ10="", "", BJ10)</f>
        <v/>
      </c>
      <c r="EN10" s="32" t="str">
        <f t="shared" ref="EN10:EN73" si="82">IF(BL10="", "", BL10)</f>
        <v/>
      </c>
      <c r="EO10" s="32" t="str">
        <f t="shared" ref="EO10:EO73" si="83">IF(BN10="", "", BN10)</f>
        <v/>
      </c>
      <c r="EP10" s="51" t="str">
        <f t="shared" ref="EP10:EP73" si="84">IF(BP10="", "", BP10)</f>
        <v/>
      </c>
      <c r="ER10" s="58" t="str">
        <f>IF(CH10="", "", IFERROR(INDEX(Materials!$F$9:$F$2508, MATCH(CH10, Materials!$B$9:$B$2508, 0)), ""))</f>
        <v/>
      </c>
      <c r="ES10" s="59" t="str">
        <f>IF(CI10="", "", IFERROR(INDEX(Materials!$F$9:$F$2508, MATCH(CI10, Materials!$B$9:$B$2508, 0)), ""))</f>
        <v/>
      </c>
      <c r="ET10" s="59" t="str">
        <f>IF(CJ10="", "", IFERROR(INDEX(Materials!$F$9:$F$2508, MATCH(CJ10, Materials!$B$9:$B$2508, 0)), ""))</f>
        <v/>
      </c>
      <c r="EU10" s="59" t="str">
        <f>IF(CK10="", "", IFERROR(INDEX(Materials!$F$9:$F$2508, MATCH(CK10, Materials!$B$9:$B$2508, 0)), ""))</f>
        <v/>
      </c>
      <c r="EV10" s="59" t="str">
        <f>IF(CL10="", "", IFERROR(INDEX(Materials!$F$9:$F$2508, MATCH(CL10, Materials!$B$9:$B$2508, 0)), ""))</f>
        <v/>
      </c>
      <c r="EW10" s="59" t="str">
        <f>IF(CM10="", "", IFERROR(INDEX(Materials!$F$9:$F$2508, MATCH(CM10, Materials!$B$9:$B$2508, 0)), ""))</f>
        <v/>
      </c>
      <c r="EX10" s="59" t="str">
        <f>IF(CN10="", "", IFERROR(INDEX(Materials!$F$9:$F$2508, MATCH(CN10, Materials!$B$9:$B$2508, 0)), ""))</f>
        <v/>
      </c>
      <c r="EY10" s="59" t="str">
        <f>IF(CO10="", "", IFERROR(INDEX(Materials!$F$9:$F$2508, MATCH(CO10, Materials!$B$9:$B$2508, 0)), ""))</f>
        <v/>
      </c>
      <c r="EZ10" s="59" t="str">
        <f>IF(CP10="", "", IFERROR(INDEX(Materials!$F$9:$F$2508, MATCH(CP10, Materials!$B$9:$B$2508, 0)), ""))</f>
        <v/>
      </c>
      <c r="FA10" s="59" t="str">
        <f>IF(CQ10="", "", IFERROR(INDEX(Materials!$F$9:$F$2508, MATCH(CQ10, Materials!$B$9:$B$2508, 0)), ""))</f>
        <v/>
      </c>
      <c r="FB10" s="59" t="str">
        <f>IF(CR10="", "", IFERROR(INDEX(Materials!$F$9:$F$2508, MATCH(CR10, Materials!$B$9:$B$2508, 0)), ""))</f>
        <v/>
      </c>
      <c r="FC10" s="59" t="str">
        <f>IF(CS10="", "", IFERROR(INDEX(Materials!$F$9:$F$2508, MATCH(CS10, Materials!$B$9:$B$2508, 0)), ""))</f>
        <v/>
      </c>
      <c r="FD10" s="59" t="str">
        <f>IF(CT10="", "", IFERROR(INDEX(Materials!$F$9:$F$2508, MATCH(CT10, Materials!$B$9:$B$2508, 0)), ""))</f>
        <v/>
      </c>
      <c r="FE10" s="59" t="str">
        <f>IF(CU10="", "", IFERROR(INDEX(Materials!$F$9:$F$2508, MATCH(CU10, Materials!$B$9:$B$2508, 0)), ""))</f>
        <v/>
      </c>
      <c r="FF10" s="59" t="str">
        <f>IF(CV10="", "", IFERROR(INDEX(Materials!$F$9:$F$2508, MATCH(CV10, Materials!$B$9:$B$2508, 0)), ""))</f>
        <v/>
      </c>
      <c r="FG10" s="59" t="str">
        <f>IF(CW10="", "", IFERROR(INDEX(Materials!$F$9:$F$2508, MATCH(CW10, Materials!$B$9:$B$2508, 0)), ""))</f>
        <v/>
      </c>
      <c r="FH10" s="59" t="str">
        <f>IF(CX10="", "", IFERROR(INDEX(Materials!$F$9:$F$2508, MATCH(CX10, Materials!$B$9:$B$2508, 0)), ""))</f>
        <v/>
      </c>
      <c r="FI10" s="59" t="str">
        <f>IF(CY10="", "", IFERROR(INDEX(Materials!$F$9:$F$2508, MATCH(CY10, Materials!$B$9:$B$2508, 0)), ""))</f>
        <v/>
      </c>
      <c r="FJ10" s="59" t="str">
        <f>IF(CZ10="", "", IFERROR(INDEX(Materials!$F$9:$F$2508, MATCH(CZ10, Materials!$B$9:$B$2508, 0)), ""))</f>
        <v/>
      </c>
      <c r="FK10" s="59" t="str">
        <f>IF(DA10="", "", IFERROR(INDEX(Materials!$F$9:$F$2508, MATCH(DA10, Materials!$B$9:$B$2508, 0)), ""))</f>
        <v/>
      </c>
      <c r="FL10" s="59" t="str">
        <f>IF(DB10="", "", IFERROR(INDEX(Materials!$F$9:$F$2508, MATCH(DB10, Materials!$B$9:$B$2508, 0)), ""))</f>
        <v/>
      </c>
      <c r="FM10" s="59" t="str">
        <f>IF(DC10="", "", IFERROR(INDEX(Materials!$F$9:$F$2508, MATCH(DC10, Materials!$B$9:$B$2508, 0)), ""))</f>
        <v/>
      </c>
      <c r="FN10" s="59" t="str">
        <f>IF(DD10="", "", IFERROR(INDEX(Materials!$F$9:$F$2508, MATCH(DD10, Materials!$B$9:$B$2508, 0)), ""))</f>
        <v/>
      </c>
      <c r="FO10" s="59" t="str">
        <f>IF(DE10="", "", IFERROR(INDEX(Materials!$F$9:$F$2508, MATCH(DE10, Materials!$B$9:$B$2508, 0)), ""))</f>
        <v/>
      </c>
      <c r="FP10" s="59" t="str">
        <f>IF(DF10="", "", IFERROR(INDEX(Materials!$F$9:$F$2508, MATCH(DF10, Materials!$B$9:$B$2508, 0)), ""))</f>
        <v/>
      </c>
      <c r="FQ10" s="59" t="str">
        <f>IF(DG10="", "", IFERROR(INDEX(Materials!$F$9:$F$2508, MATCH(DG10, Materials!$B$9:$B$2508, 0)), ""))</f>
        <v/>
      </c>
      <c r="FR10" s="59" t="str">
        <f>IF(DH10="", "", IFERROR(INDEX(Materials!$F$9:$F$2508, MATCH(DH10, Materials!$B$9:$B$2508, 0)), ""))</f>
        <v/>
      </c>
      <c r="FS10" s="59" t="str">
        <f>IF(DI10="", "", IFERROR(INDEX(Materials!$F$9:$F$2508, MATCH(DI10, Materials!$B$9:$B$2508, 0)), ""))</f>
        <v/>
      </c>
      <c r="FT10" s="59" t="str">
        <f>IF(DJ10="", "", IFERROR(INDEX(Materials!$F$9:$F$2508, MATCH(DJ10, Materials!$B$9:$B$2508, 0)), ""))</f>
        <v/>
      </c>
      <c r="FU10" s="60" t="str">
        <f>IF(DK10="", "", IFERROR(INDEX(Materials!$F$9:$F$2508, MATCH(DK10, Materials!$B$9:$B$2508, 0)), ""))</f>
        <v/>
      </c>
      <c r="FW10" s="58" t="str">
        <f t="shared" ref="FW10:FW73" si="85">IF(DM10="", "", IFERROR(DM10*ER10, 0))</f>
        <v/>
      </c>
      <c r="FX10" s="59" t="str">
        <f t="shared" ref="FX10:FX73" si="86">IF(DN10="", "", IFERROR(DN10*ES10, 0))</f>
        <v/>
      </c>
      <c r="FY10" s="59" t="str">
        <f t="shared" ref="FY10:FY73" si="87">IF(DO10="", "", IFERROR(DO10*ET10, 0))</f>
        <v/>
      </c>
      <c r="FZ10" s="59" t="str">
        <f t="shared" ref="FZ10:FZ73" si="88">IF(DP10="", "", IFERROR(DP10*EU10, 0))</f>
        <v/>
      </c>
      <c r="GA10" s="59" t="str">
        <f t="shared" ref="GA10:GA73" si="89">IF(DQ10="", "", IFERROR(DQ10*EV10, 0))</f>
        <v/>
      </c>
      <c r="GB10" s="59" t="str">
        <f t="shared" ref="GB10:GB73" si="90">IF(DR10="", "", IFERROR(DR10*EW10, 0))</f>
        <v/>
      </c>
      <c r="GC10" s="59" t="str">
        <f t="shared" ref="GC10:GC73" si="91">IF(DS10="", "", IFERROR(DS10*EX10, 0))</f>
        <v/>
      </c>
      <c r="GD10" s="59" t="str">
        <f t="shared" ref="GD10:GD73" si="92">IF(DT10="", "", IFERROR(DT10*EY10, 0))</f>
        <v/>
      </c>
      <c r="GE10" s="59" t="str">
        <f t="shared" ref="GE10:GE73" si="93">IF(DU10="", "", IFERROR(DU10*EZ10, 0))</f>
        <v/>
      </c>
      <c r="GF10" s="59" t="str">
        <f t="shared" ref="GF10:GF73" si="94">IF(DV10="", "", IFERROR(DV10*FA10, 0))</f>
        <v/>
      </c>
      <c r="GG10" s="59" t="str">
        <f t="shared" ref="GG10:GG73" si="95">IF(DW10="", "", IFERROR(DW10*FB10, 0))</f>
        <v/>
      </c>
      <c r="GH10" s="59" t="str">
        <f t="shared" ref="GH10:GH73" si="96">IF(DX10="", "", IFERROR(DX10*FC10, 0))</f>
        <v/>
      </c>
      <c r="GI10" s="59" t="str">
        <f t="shared" ref="GI10:GI73" si="97">IF(DY10="", "", IFERROR(DY10*FD10, 0))</f>
        <v/>
      </c>
      <c r="GJ10" s="59" t="str">
        <f t="shared" ref="GJ10:GJ73" si="98">IF(DZ10="", "", IFERROR(DZ10*FE10, 0))</f>
        <v/>
      </c>
      <c r="GK10" s="59" t="str">
        <f t="shared" ref="GK10:GK73" si="99">IF(EA10="", "", IFERROR(EA10*FF10, 0))</f>
        <v/>
      </c>
      <c r="GL10" s="59" t="str">
        <f t="shared" ref="GL10:GL73" si="100">IF(EB10="", "", IFERROR(EB10*FG10, 0))</f>
        <v/>
      </c>
      <c r="GM10" s="59" t="str">
        <f t="shared" ref="GM10:GM73" si="101">IF(EC10="", "", IFERROR(EC10*FH10, 0))</f>
        <v/>
      </c>
      <c r="GN10" s="59" t="str">
        <f t="shared" ref="GN10:GN73" si="102">IF(ED10="", "", IFERROR(ED10*FI10, 0))</f>
        <v/>
      </c>
      <c r="GO10" s="59" t="str">
        <f t="shared" ref="GO10:GO73" si="103">IF(EE10="", "", IFERROR(EE10*FJ10, 0))</f>
        <v/>
      </c>
      <c r="GP10" s="59" t="str">
        <f t="shared" ref="GP10:GP73" si="104">IF(EF10="", "", IFERROR(EF10*FK10, 0))</f>
        <v/>
      </c>
      <c r="GQ10" s="59" t="str">
        <f t="shared" ref="GQ10:GQ73" si="105">IF(EG10="", "", IFERROR(EG10*FL10, 0))</f>
        <v/>
      </c>
      <c r="GR10" s="59" t="str">
        <f t="shared" ref="GR10:GR73" si="106">IF(EH10="", "", IFERROR(EH10*FM10, 0))</f>
        <v/>
      </c>
      <c r="GS10" s="59" t="str">
        <f t="shared" ref="GS10:GS73" si="107">IF(EI10="", "", IFERROR(EI10*FN10, 0))</f>
        <v/>
      </c>
      <c r="GT10" s="59" t="str">
        <f t="shared" ref="GT10:GT73" si="108">IF(EJ10="", "", IFERROR(EJ10*FO10, 0))</f>
        <v/>
      </c>
      <c r="GU10" s="59" t="str">
        <f t="shared" ref="GU10:GU73" si="109">IF(EK10="", "", IFERROR(EK10*FP10, 0))</f>
        <v/>
      </c>
      <c r="GV10" s="59" t="str">
        <f t="shared" ref="GV10:GV73" si="110">IF(EL10="", "", IFERROR(EL10*FQ10, 0))</f>
        <v/>
      </c>
      <c r="GW10" s="59" t="str">
        <f t="shared" ref="GW10:GW73" si="111">IF(EM10="", "", IFERROR(EM10*FR10, 0))</f>
        <v/>
      </c>
      <c r="GX10" s="59" t="str">
        <f t="shared" ref="GX10:GX73" si="112">IF(EN10="", "", IFERROR(EN10*FS10, 0))</f>
        <v/>
      </c>
      <c r="GY10" s="59" t="str">
        <f t="shared" ref="GY10:GY73" si="113">IF(EO10="", "", IFERROR(EO10*FT10, 0))</f>
        <v/>
      </c>
      <c r="GZ10" s="60" t="str">
        <f t="shared" ref="GZ10:GZ73" si="114">IF(EP10="", "", IFERROR(EP10*FU10, 0))</f>
        <v/>
      </c>
      <c r="HB10" s="81" t="str">
        <f t="shared" si="22"/>
        <v/>
      </c>
      <c r="HD10" s="58" t="str">
        <f>IF(CH10="", "", IFERROR(INDEX(Materials!$V$9:$V$2508, MATCH(CH10, Materials!$B$9:$B$2508, 0)), ""))</f>
        <v/>
      </c>
      <c r="HE10" s="59" t="str">
        <f>IF(CI10="", "", IFERROR(INDEX(Materials!$V$9:$V$2508, MATCH(CI10, Materials!$B$9:$B$2508, 0)), ""))</f>
        <v/>
      </c>
      <c r="HF10" s="59" t="str">
        <f>IF(CJ10="", "", IFERROR(INDEX(Materials!$V$9:$V$2508, MATCH(CJ10, Materials!$B$9:$B$2508, 0)), ""))</f>
        <v/>
      </c>
      <c r="HG10" s="59" t="str">
        <f>IF(CK10="", "", IFERROR(INDEX(Materials!$V$9:$V$2508, MATCH(CK10, Materials!$B$9:$B$2508, 0)), ""))</f>
        <v/>
      </c>
      <c r="HH10" s="59" t="str">
        <f>IF(CL10="", "", IFERROR(INDEX(Materials!$V$9:$V$2508, MATCH(CL10, Materials!$B$9:$B$2508, 0)), ""))</f>
        <v/>
      </c>
      <c r="HI10" s="59" t="str">
        <f>IF(CM10="", "", IFERROR(INDEX(Materials!$V$9:$V$2508, MATCH(CM10, Materials!$B$9:$B$2508, 0)), ""))</f>
        <v/>
      </c>
      <c r="HJ10" s="59" t="str">
        <f>IF(CN10="", "", IFERROR(INDEX(Materials!$V$9:$V$2508, MATCH(CN10, Materials!$B$9:$B$2508, 0)), ""))</f>
        <v/>
      </c>
      <c r="HK10" s="59" t="str">
        <f>IF(CO10="", "", IFERROR(INDEX(Materials!$V$9:$V$2508, MATCH(CO10, Materials!$B$9:$B$2508, 0)), ""))</f>
        <v/>
      </c>
      <c r="HL10" s="59" t="str">
        <f>IF(CP10="", "", IFERROR(INDEX(Materials!$V$9:$V$2508, MATCH(CP10, Materials!$B$9:$B$2508, 0)), ""))</f>
        <v/>
      </c>
      <c r="HM10" s="59" t="str">
        <f>IF(CQ10="", "", IFERROR(INDEX(Materials!$V$9:$V$2508, MATCH(CQ10, Materials!$B$9:$B$2508, 0)), ""))</f>
        <v/>
      </c>
      <c r="HN10" s="59" t="str">
        <f>IF(CR10="", "", IFERROR(INDEX(Materials!$V$9:$V$2508, MATCH(CR10, Materials!$B$9:$B$2508, 0)), ""))</f>
        <v/>
      </c>
      <c r="HO10" s="59" t="str">
        <f>IF(CS10="", "", IFERROR(INDEX(Materials!$V$9:$V$2508, MATCH(CS10, Materials!$B$9:$B$2508, 0)), ""))</f>
        <v/>
      </c>
      <c r="HP10" s="59" t="str">
        <f>IF(CT10="", "", IFERROR(INDEX(Materials!$V$9:$V$2508, MATCH(CT10, Materials!$B$9:$B$2508, 0)), ""))</f>
        <v/>
      </c>
      <c r="HQ10" s="59" t="str">
        <f>IF(CU10="", "", IFERROR(INDEX(Materials!$V$9:$V$2508, MATCH(CU10, Materials!$B$9:$B$2508, 0)), ""))</f>
        <v/>
      </c>
      <c r="HR10" s="59" t="str">
        <f>IF(CV10="", "", IFERROR(INDEX(Materials!$V$9:$V$2508, MATCH(CV10, Materials!$B$9:$B$2508, 0)), ""))</f>
        <v/>
      </c>
      <c r="HS10" s="59" t="str">
        <f>IF(CW10="", "", IFERROR(INDEX(Materials!$V$9:$V$2508, MATCH(CW10, Materials!$B$9:$B$2508, 0)), ""))</f>
        <v/>
      </c>
      <c r="HT10" s="59" t="str">
        <f>IF(CX10="", "", IFERROR(INDEX(Materials!$V$9:$V$2508, MATCH(CX10, Materials!$B$9:$B$2508, 0)), ""))</f>
        <v/>
      </c>
      <c r="HU10" s="59" t="str">
        <f>IF(CY10="", "", IFERROR(INDEX(Materials!$V$9:$V$2508, MATCH(CY10, Materials!$B$9:$B$2508, 0)), ""))</f>
        <v/>
      </c>
      <c r="HV10" s="59" t="str">
        <f>IF(CZ10="", "", IFERROR(INDEX(Materials!$V$9:$V$2508, MATCH(CZ10, Materials!$B$9:$B$2508, 0)), ""))</f>
        <v/>
      </c>
      <c r="HW10" s="59" t="str">
        <f>IF(DA10="", "", IFERROR(INDEX(Materials!$V$9:$V$2508, MATCH(DA10, Materials!$B$9:$B$2508, 0)), ""))</f>
        <v/>
      </c>
      <c r="HX10" s="59" t="str">
        <f>IF(DB10="", "", IFERROR(INDEX(Materials!$V$9:$V$2508, MATCH(DB10, Materials!$B$9:$B$2508, 0)), ""))</f>
        <v/>
      </c>
      <c r="HY10" s="59" t="str">
        <f>IF(DC10="", "", IFERROR(INDEX(Materials!$V$9:$V$2508, MATCH(DC10, Materials!$B$9:$B$2508, 0)), ""))</f>
        <v/>
      </c>
      <c r="HZ10" s="59" t="str">
        <f>IF(DD10="", "", IFERROR(INDEX(Materials!$V$9:$V$2508, MATCH(DD10, Materials!$B$9:$B$2508, 0)), ""))</f>
        <v/>
      </c>
      <c r="IA10" s="59" t="str">
        <f>IF(DE10="", "", IFERROR(INDEX(Materials!$V$9:$V$2508, MATCH(DE10, Materials!$B$9:$B$2508, 0)), ""))</f>
        <v/>
      </c>
      <c r="IB10" s="59" t="str">
        <f>IF(DF10="", "", IFERROR(INDEX(Materials!$V$9:$V$2508, MATCH(DF10, Materials!$B$9:$B$2508, 0)), ""))</f>
        <v/>
      </c>
      <c r="IC10" s="59" t="str">
        <f>IF(DG10="", "", IFERROR(INDEX(Materials!$V$9:$V$2508, MATCH(DG10, Materials!$B$9:$B$2508, 0)), ""))</f>
        <v/>
      </c>
      <c r="ID10" s="59" t="str">
        <f>IF(DH10="", "", IFERROR(INDEX(Materials!$V$9:$V$2508, MATCH(DH10, Materials!$B$9:$B$2508, 0)), ""))</f>
        <v/>
      </c>
      <c r="IE10" s="59" t="str">
        <f>IF(DI10="", "", IFERROR(INDEX(Materials!$V$9:$V$2508, MATCH(DI10, Materials!$B$9:$B$2508, 0)), ""))</f>
        <v/>
      </c>
      <c r="IF10" s="59" t="str">
        <f>IF(DJ10="", "", IFERROR(INDEX(Materials!$V$9:$V$2508, MATCH(DJ10, Materials!$B$9:$B$2508, 0)), ""))</f>
        <v/>
      </c>
      <c r="IG10" s="60" t="str">
        <f>IF(DK10="", "", IFERROR(INDEX(Materials!$V$9:$V$2508, MATCH(DK10, Materials!$B$9:$B$2508, 0)), ""))</f>
        <v/>
      </c>
      <c r="II10" s="9" t="str">
        <f t="shared" ref="II10:II73" si="115">IF($E10="", "", COUNTIF(HD10:IG10, "P"))</f>
        <v/>
      </c>
      <c r="IJ10" s="9" t="str">
        <f t="shared" ref="IJ10:IJ73" si="116">IF($E10="", "", SUM(IN10:JQ10))</f>
        <v/>
      </c>
      <c r="IK10" s="9" t="str">
        <f t="shared" ref="IK10:IK73" si="117">IF($E10="", "", COUNTIF(HD10:IG10, "A"))</f>
        <v/>
      </c>
      <c r="IL10" s="9" t="str">
        <f t="shared" ref="IL10:IL73" si="118">IF($E10="", "", SUM(JS10:KV10))</f>
        <v/>
      </c>
      <c r="IN10" s="92" t="str">
        <f t="shared" ref="IN10:IN73" si="119">IF(HD10="", "", IF(HD10="P", DM10, 0))</f>
        <v/>
      </c>
      <c r="IO10" s="93" t="str">
        <f t="shared" ref="IO10:IO73" si="120">IF(HE10="", "", IF(HE10="P", DN10, 0))</f>
        <v/>
      </c>
      <c r="IP10" s="93" t="str">
        <f t="shared" ref="IP10:IP73" si="121">IF(HF10="", "", IF(HF10="P", DO10, 0))</f>
        <v/>
      </c>
      <c r="IQ10" s="93" t="str">
        <f t="shared" ref="IQ10:IQ73" si="122">IF(HG10="", "", IF(HG10="P", DP10, 0))</f>
        <v/>
      </c>
      <c r="IR10" s="93" t="str">
        <f t="shared" ref="IR10:IR73" si="123">IF(HH10="", "", IF(HH10="P", DQ10, 0))</f>
        <v/>
      </c>
      <c r="IS10" s="93" t="str">
        <f t="shared" ref="IS10:IS73" si="124">IF(HI10="", "", IF(HI10="P", DR10, 0))</f>
        <v/>
      </c>
      <c r="IT10" s="93" t="str">
        <f t="shared" ref="IT10:IT73" si="125">IF(HJ10="", "", IF(HJ10="P", DS10, 0))</f>
        <v/>
      </c>
      <c r="IU10" s="93" t="str">
        <f t="shared" ref="IU10:IU73" si="126">IF(HK10="", "", IF(HK10="P", DT10, 0))</f>
        <v/>
      </c>
      <c r="IV10" s="93" t="str">
        <f t="shared" ref="IV10:IV73" si="127">IF(HL10="", "", IF(HL10="P", DU10, 0))</f>
        <v/>
      </c>
      <c r="IW10" s="93" t="str">
        <f t="shared" ref="IW10:IW73" si="128">IF(HM10="", "", IF(HM10="P", DV10, 0))</f>
        <v/>
      </c>
      <c r="IX10" s="93" t="str">
        <f t="shared" ref="IX10:IX73" si="129">IF(HN10="", "", IF(HN10="P", DW10, 0))</f>
        <v/>
      </c>
      <c r="IY10" s="93" t="str">
        <f t="shared" ref="IY10:IY73" si="130">IF(HO10="", "", IF(HO10="P", DX10, 0))</f>
        <v/>
      </c>
      <c r="IZ10" s="93" t="str">
        <f t="shared" ref="IZ10:IZ73" si="131">IF(HP10="", "", IF(HP10="P", DY10, 0))</f>
        <v/>
      </c>
      <c r="JA10" s="93" t="str">
        <f t="shared" ref="JA10:JA73" si="132">IF(HQ10="", "", IF(HQ10="P", DZ10, 0))</f>
        <v/>
      </c>
      <c r="JB10" s="93" t="str">
        <f t="shared" ref="JB10:JB73" si="133">IF(HR10="", "", IF(HR10="P", EA10, 0))</f>
        <v/>
      </c>
      <c r="JC10" s="93" t="str">
        <f t="shared" ref="JC10:JC73" si="134">IF(HS10="", "", IF(HS10="P", EB10, 0))</f>
        <v/>
      </c>
      <c r="JD10" s="93" t="str">
        <f t="shared" ref="JD10:JD73" si="135">IF(HT10="", "", IF(HT10="P", EC10, 0))</f>
        <v/>
      </c>
      <c r="JE10" s="93" t="str">
        <f t="shared" ref="JE10:JE73" si="136">IF(HU10="", "", IF(HU10="P", ED10, 0))</f>
        <v/>
      </c>
      <c r="JF10" s="93" t="str">
        <f t="shared" ref="JF10:JF73" si="137">IF(HV10="", "", IF(HV10="P", EE10, 0))</f>
        <v/>
      </c>
      <c r="JG10" s="93" t="str">
        <f t="shared" ref="JG10:JG73" si="138">IF(HW10="", "", IF(HW10="P", EF10, 0))</f>
        <v/>
      </c>
      <c r="JH10" s="93" t="str">
        <f t="shared" ref="JH10:JH73" si="139">IF(HX10="", "", IF(HX10="P", EG10, 0))</f>
        <v/>
      </c>
      <c r="JI10" s="93" t="str">
        <f t="shared" ref="JI10:JI73" si="140">IF(HY10="", "", IF(HY10="P", EH10, 0))</f>
        <v/>
      </c>
      <c r="JJ10" s="93" t="str">
        <f t="shared" ref="JJ10:JJ73" si="141">IF(HZ10="", "", IF(HZ10="P", EI10, 0))</f>
        <v/>
      </c>
      <c r="JK10" s="93" t="str">
        <f t="shared" ref="JK10:JK73" si="142">IF(IA10="", "", IF(IA10="P", EJ10, 0))</f>
        <v/>
      </c>
      <c r="JL10" s="93" t="str">
        <f t="shared" ref="JL10:JL73" si="143">IF(IB10="", "", IF(IB10="P", EK10, 0))</f>
        <v/>
      </c>
      <c r="JM10" s="93" t="str">
        <f t="shared" ref="JM10:JM73" si="144">IF(IC10="", "", IF(IC10="P", EL10, 0))</f>
        <v/>
      </c>
      <c r="JN10" s="93" t="str">
        <f t="shared" ref="JN10:JN73" si="145">IF(ID10="", "", IF(ID10="P", EM10, 0))</f>
        <v/>
      </c>
      <c r="JO10" s="93" t="str">
        <f t="shared" ref="JO10:JO73" si="146">IF(IE10="", "", IF(IE10="P", EN10, 0))</f>
        <v/>
      </c>
      <c r="JP10" s="93" t="str">
        <f t="shared" ref="JP10:JP73" si="147">IF(IF10="", "", IF(IF10="P", EO10, 0))</f>
        <v/>
      </c>
      <c r="JQ10" s="94" t="str">
        <f t="shared" ref="JQ10:JQ73" si="148">IF(IG10="", "", IF(IG10="P", EP10, 0))</f>
        <v/>
      </c>
      <c r="JS10" s="92" t="str">
        <f t="shared" ref="JS10:JS73" si="149">IF(HD10="", "", IF(HD10="A", DM10, 0))</f>
        <v/>
      </c>
      <c r="JT10" s="93" t="str">
        <f t="shared" ref="JT10:JT73" si="150">IF(HE10="", "", IF(HE10="A", DN10, 0))</f>
        <v/>
      </c>
      <c r="JU10" s="93" t="str">
        <f t="shared" ref="JU10:JU73" si="151">IF(HF10="", "", IF(HF10="A", DO10, 0))</f>
        <v/>
      </c>
      <c r="JV10" s="93" t="str">
        <f t="shared" ref="JV10:JV73" si="152">IF(HG10="", "", IF(HG10="A", DP10, 0))</f>
        <v/>
      </c>
      <c r="JW10" s="93" t="str">
        <f t="shared" ref="JW10:JW73" si="153">IF(HH10="", "", IF(HH10="A", DQ10, 0))</f>
        <v/>
      </c>
      <c r="JX10" s="93" t="str">
        <f t="shared" ref="JX10:JX73" si="154">IF(HI10="", "", IF(HI10="A", DR10, 0))</f>
        <v/>
      </c>
      <c r="JY10" s="93" t="str">
        <f t="shared" ref="JY10:JY73" si="155">IF(HJ10="", "", IF(HJ10="A", DS10, 0))</f>
        <v/>
      </c>
      <c r="JZ10" s="93" t="str">
        <f t="shared" ref="JZ10:JZ73" si="156">IF(HK10="", "", IF(HK10="A", DT10, 0))</f>
        <v/>
      </c>
      <c r="KA10" s="93" t="str">
        <f t="shared" ref="KA10:KA73" si="157">IF(HL10="", "", IF(HL10="A", DU10, 0))</f>
        <v/>
      </c>
      <c r="KB10" s="93" t="str">
        <f t="shared" ref="KB10:KB73" si="158">IF(HM10="", "", IF(HM10="A", DV10, 0))</f>
        <v/>
      </c>
      <c r="KC10" s="93" t="str">
        <f t="shared" ref="KC10:KC73" si="159">IF(HN10="", "", IF(HN10="A", DW10, 0))</f>
        <v/>
      </c>
      <c r="KD10" s="93" t="str">
        <f t="shared" ref="KD10:KD73" si="160">IF(HO10="", "", IF(HO10="A", DX10, 0))</f>
        <v/>
      </c>
      <c r="KE10" s="93" t="str">
        <f t="shared" ref="KE10:KE73" si="161">IF(HP10="", "", IF(HP10="A", DY10, 0))</f>
        <v/>
      </c>
      <c r="KF10" s="93" t="str">
        <f t="shared" ref="KF10:KF73" si="162">IF(HQ10="", "", IF(HQ10="A", DZ10, 0))</f>
        <v/>
      </c>
      <c r="KG10" s="93" t="str">
        <f t="shared" ref="KG10:KG73" si="163">IF(HR10="", "", IF(HR10="A", EA10, 0))</f>
        <v/>
      </c>
      <c r="KH10" s="93" t="str">
        <f t="shared" ref="KH10:KH73" si="164">IF(HS10="", "", IF(HS10="A", EB10, 0))</f>
        <v/>
      </c>
      <c r="KI10" s="93" t="str">
        <f t="shared" ref="KI10:KI73" si="165">IF(HT10="", "", IF(HT10="A", EC10, 0))</f>
        <v/>
      </c>
      <c r="KJ10" s="93" t="str">
        <f t="shared" ref="KJ10:KJ73" si="166">IF(HU10="", "", IF(HU10="A", ED10, 0))</f>
        <v/>
      </c>
      <c r="KK10" s="93" t="str">
        <f t="shared" ref="KK10:KK73" si="167">IF(HV10="", "", IF(HV10="A", EE10, 0))</f>
        <v/>
      </c>
      <c r="KL10" s="93" t="str">
        <f t="shared" ref="KL10:KL73" si="168">IF(HW10="", "", IF(HW10="A", EF10, 0))</f>
        <v/>
      </c>
      <c r="KM10" s="93" t="str">
        <f t="shared" ref="KM10:KM73" si="169">IF(HX10="", "", IF(HX10="A", EG10, 0))</f>
        <v/>
      </c>
      <c r="KN10" s="93" t="str">
        <f t="shared" ref="KN10:KN73" si="170">IF(HY10="", "", IF(HY10="A", EH10, 0))</f>
        <v/>
      </c>
      <c r="KO10" s="93" t="str">
        <f t="shared" ref="KO10:KO73" si="171">IF(HZ10="", "", IF(HZ10="A", EI10, 0))</f>
        <v/>
      </c>
      <c r="KP10" s="93" t="str">
        <f t="shared" ref="KP10:KP73" si="172">IF(IA10="", "", IF(IA10="A", EJ10, 0))</f>
        <v/>
      </c>
      <c r="KQ10" s="93" t="str">
        <f t="shared" ref="KQ10:KQ73" si="173">IF(IB10="", "", IF(IB10="A", EK10, 0))</f>
        <v/>
      </c>
      <c r="KR10" s="93" t="str">
        <f t="shared" ref="KR10:KR73" si="174">IF(IC10="", "", IF(IC10="A", EL10, 0))</f>
        <v/>
      </c>
      <c r="KS10" s="93" t="str">
        <f t="shared" ref="KS10:KS73" si="175">IF(ID10="", "", IF(ID10="A", EM10, 0))</f>
        <v/>
      </c>
      <c r="KT10" s="93" t="str">
        <f t="shared" ref="KT10:KT73" si="176">IF(IE10="", "", IF(IE10="A", EN10, 0))</f>
        <v/>
      </c>
      <c r="KU10" s="93" t="str">
        <f t="shared" ref="KU10:KU73" si="177">IF(IF10="", "", IF(IF10="A", EO10, 0))</f>
        <v/>
      </c>
      <c r="KV10" s="94" t="str">
        <f t="shared" ref="KV10:KV73" si="178">IF(IG10="", "", IF(IG10="A", EP10, 0))</f>
        <v/>
      </c>
      <c r="KX10" s="81" t="str">
        <f>IF(C10="", "", C10+(C10*'Intro &amp; Setup'!$BC$6))</f>
        <v/>
      </c>
    </row>
    <row r="11" spans="1:310" x14ac:dyDescent="0.25">
      <c r="A11" s="24"/>
      <c r="B11" s="21" t="str">
        <f t="shared" si="0"/>
        <v/>
      </c>
      <c r="C11" s="34" t="str">
        <f t="shared" si="1"/>
        <v/>
      </c>
      <c r="D11" s="24"/>
      <c r="E11" s="41"/>
      <c r="F11" s="17"/>
      <c r="G11" s="37"/>
      <c r="H11" s="69"/>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24"/>
      <c r="BS11" s="9" t="str">
        <f>IF(Materials!T11="", "", Materials!T11)</f>
        <v/>
      </c>
      <c r="BU11" s="11" t="b">
        <f t="shared" si="2"/>
        <v>0</v>
      </c>
      <c r="BV11" s="9" t="str">
        <f t="shared" si="25"/>
        <v/>
      </c>
      <c r="BW11" s="9" t="str">
        <f t="shared" si="3"/>
        <v/>
      </c>
      <c r="BX11" s="9" t="str">
        <f t="shared" si="4"/>
        <v/>
      </c>
      <c r="BZ11" s="9">
        <v>3</v>
      </c>
      <c r="CB11" s="9" t="str">
        <f t="shared" si="5"/>
        <v/>
      </c>
      <c r="CC11" s="32"/>
      <c r="CD11" s="72" t="str">
        <f>IF(H11="", "", IFERROR(INDEX('Intro &amp; Setup'!$BF$3:$BF$12, MATCH(H11, 'Intro &amp; Setup'!$BE$3:$BE$12, 0)), ""))</f>
        <v/>
      </c>
      <c r="CE11" s="77"/>
      <c r="CF11" s="72" t="str">
        <f>IF('Intro &amp; Setup'!BE5="", "", 'Intro &amp; Setup'!BE5)</f>
        <v>C</v>
      </c>
      <c r="CH11" s="50" t="str">
        <f t="shared" si="6"/>
        <v/>
      </c>
      <c r="CI11" s="32" t="str">
        <f t="shared" si="26"/>
        <v/>
      </c>
      <c r="CJ11" s="32" t="str">
        <f t="shared" si="27"/>
        <v/>
      </c>
      <c r="CK11" s="32" t="str">
        <f t="shared" si="28"/>
        <v/>
      </c>
      <c r="CL11" s="32" t="str">
        <f t="shared" si="29"/>
        <v/>
      </c>
      <c r="CM11" s="32" t="str">
        <f t="shared" si="30"/>
        <v/>
      </c>
      <c r="CN11" s="32" t="str">
        <f t="shared" si="31"/>
        <v/>
      </c>
      <c r="CO11" s="32" t="str">
        <f t="shared" si="32"/>
        <v/>
      </c>
      <c r="CP11" s="32" t="str">
        <f t="shared" si="33"/>
        <v/>
      </c>
      <c r="CQ11" s="32" t="str">
        <f t="shared" si="34"/>
        <v/>
      </c>
      <c r="CR11" s="32" t="str">
        <f t="shared" si="35"/>
        <v/>
      </c>
      <c r="CS11" s="32" t="str">
        <f t="shared" si="36"/>
        <v/>
      </c>
      <c r="CT11" s="32" t="str">
        <f t="shared" si="37"/>
        <v/>
      </c>
      <c r="CU11" s="32" t="str">
        <f t="shared" si="38"/>
        <v/>
      </c>
      <c r="CV11" s="32" t="str">
        <f t="shared" si="39"/>
        <v/>
      </c>
      <c r="CW11" s="32" t="str">
        <f t="shared" si="40"/>
        <v/>
      </c>
      <c r="CX11" s="32" t="str">
        <f t="shared" si="41"/>
        <v/>
      </c>
      <c r="CY11" s="32" t="str">
        <f t="shared" si="42"/>
        <v/>
      </c>
      <c r="CZ11" s="32" t="str">
        <f t="shared" si="43"/>
        <v/>
      </c>
      <c r="DA11" s="32" t="str">
        <f t="shared" si="44"/>
        <v/>
      </c>
      <c r="DB11" s="32" t="str">
        <f t="shared" si="45"/>
        <v/>
      </c>
      <c r="DC11" s="32" t="str">
        <f t="shared" si="46"/>
        <v/>
      </c>
      <c r="DD11" s="32" t="str">
        <f t="shared" si="47"/>
        <v/>
      </c>
      <c r="DE11" s="32" t="str">
        <f t="shared" si="48"/>
        <v/>
      </c>
      <c r="DF11" s="32" t="str">
        <f t="shared" si="49"/>
        <v/>
      </c>
      <c r="DG11" s="32" t="str">
        <f t="shared" si="50"/>
        <v/>
      </c>
      <c r="DH11" s="32" t="str">
        <f t="shared" si="51"/>
        <v/>
      </c>
      <c r="DI11" s="32" t="str">
        <f t="shared" si="52"/>
        <v/>
      </c>
      <c r="DJ11" s="32" t="str">
        <f t="shared" si="53"/>
        <v/>
      </c>
      <c r="DK11" s="51" t="str">
        <f t="shared" si="54"/>
        <v/>
      </c>
      <c r="DM11" s="50" t="str">
        <f t="shared" si="55"/>
        <v/>
      </c>
      <c r="DN11" s="32" t="str">
        <f t="shared" si="56"/>
        <v/>
      </c>
      <c r="DO11" s="32" t="str">
        <f t="shared" si="57"/>
        <v/>
      </c>
      <c r="DP11" s="32" t="str">
        <f t="shared" si="58"/>
        <v/>
      </c>
      <c r="DQ11" s="32" t="str">
        <f t="shared" si="59"/>
        <v/>
      </c>
      <c r="DR11" s="32" t="str">
        <f t="shared" si="60"/>
        <v/>
      </c>
      <c r="DS11" s="32" t="str">
        <f t="shared" si="61"/>
        <v/>
      </c>
      <c r="DT11" s="32" t="str">
        <f t="shared" si="62"/>
        <v/>
      </c>
      <c r="DU11" s="32" t="str">
        <f t="shared" si="63"/>
        <v/>
      </c>
      <c r="DV11" s="32" t="str">
        <f t="shared" si="64"/>
        <v/>
      </c>
      <c r="DW11" s="32" t="str">
        <f t="shared" si="65"/>
        <v/>
      </c>
      <c r="DX11" s="32" t="str">
        <f t="shared" si="66"/>
        <v/>
      </c>
      <c r="DY11" s="32" t="str">
        <f t="shared" si="67"/>
        <v/>
      </c>
      <c r="DZ11" s="32" t="str">
        <f t="shared" si="68"/>
        <v/>
      </c>
      <c r="EA11" s="32" t="str">
        <f t="shared" si="69"/>
        <v/>
      </c>
      <c r="EB11" s="32" t="str">
        <f t="shared" si="70"/>
        <v/>
      </c>
      <c r="EC11" s="32" t="str">
        <f t="shared" si="71"/>
        <v/>
      </c>
      <c r="ED11" s="32" t="str">
        <f t="shared" si="72"/>
        <v/>
      </c>
      <c r="EE11" s="32" t="str">
        <f t="shared" si="73"/>
        <v/>
      </c>
      <c r="EF11" s="32" t="str">
        <f t="shared" si="74"/>
        <v/>
      </c>
      <c r="EG11" s="32" t="str">
        <f t="shared" si="75"/>
        <v/>
      </c>
      <c r="EH11" s="32" t="str">
        <f t="shared" si="76"/>
        <v/>
      </c>
      <c r="EI11" s="32" t="str">
        <f t="shared" si="77"/>
        <v/>
      </c>
      <c r="EJ11" s="32" t="str">
        <f t="shared" si="78"/>
        <v/>
      </c>
      <c r="EK11" s="32" t="str">
        <f t="shared" si="79"/>
        <v/>
      </c>
      <c r="EL11" s="32" t="str">
        <f t="shared" si="80"/>
        <v/>
      </c>
      <c r="EM11" s="32" t="str">
        <f t="shared" si="81"/>
        <v/>
      </c>
      <c r="EN11" s="32" t="str">
        <f t="shared" si="82"/>
        <v/>
      </c>
      <c r="EO11" s="32" t="str">
        <f t="shared" si="83"/>
        <v/>
      </c>
      <c r="EP11" s="51" t="str">
        <f t="shared" si="84"/>
        <v/>
      </c>
      <c r="ER11" s="58" t="str">
        <f>IF(CH11="", "", IFERROR(INDEX(Materials!$F$9:$F$2508, MATCH(CH11, Materials!$B$9:$B$2508, 0)), ""))</f>
        <v/>
      </c>
      <c r="ES11" s="59" t="str">
        <f>IF(CI11="", "", IFERROR(INDEX(Materials!$F$9:$F$2508, MATCH(CI11, Materials!$B$9:$B$2508, 0)), ""))</f>
        <v/>
      </c>
      <c r="ET11" s="59" t="str">
        <f>IF(CJ11="", "", IFERROR(INDEX(Materials!$F$9:$F$2508, MATCH(CJ11, Materials!$B$9:$B$2508, 0)), ""))</f>
        <v/>
      </c>
      <c r="EU11" s="59" t="str">
        <f>IF(CK11="", "", IFERROR(INDEX(Materials!$F$9:$F$2508, MATCH(CK11, Materials!$B$9:$B$2508, 0)), ""))</f>
        <v/>
      </c>
      <c r="EV11" s="59" t="str">
        <f>IF(CL11="", "", IFERROR(INDEX(Materials!$F$9:$F$2508, MATCH(CL11, Materials!$B$9:$B$2508, 0)), ""))</f>
        <v/>
      </c>
      <c r="EW11" s="59" t="str">
        <f>IF(CM11="", "", IFERROR(INDEX(Materials!$F$9:$F$2508, MATCH(CM11, Materials!$B$9:$B$2508, 0)), ""))</f>
        <v/>
      </c>
      <c r="EX11" s="59" t="str">
        <f>IF(CN11="", "", IFERROR(INDEX(Materials!$F$9:$F$2508, MATCH(CN11, Materials!$B$9:$B$2508, 0)), ""))</f>
        <v/>
      </c>
      <c r="EY11" s="59" t="str">
        <f>IF(CO11="", "", IFERROR(INDEX(Materials!$F$9:$F$2508, MATCH(CO11, Materials!$B$9:$B$2508, 0)), ""))</f>
        <v/>
      </c>
      <c r="EZ11" s="59" t="str">
        <f>IF(CP11="", "", IFERROR(INDEX(Materials!$F$9:$F$2508, MATCH(CP11, Materials!$B$9:$B$2508, 0)), ""))</f>
        <v/>
      </c>
      <c r="FA11" s="59" t="str">
        <f>IF(CQ11="", "", IFERROR(INDEX(Materials!$F$9:$F$2508, MATCH(CQ11, Materials!$B$9:$B$2508, 0)), ""))</f>
        <v/>
      </c>
      <c r="FB11" s="59" t="str">
        <f>IF(CR11="", "", IFERROR(INDEX(Materials!$F$9:$F$2508, MATCH(CR11, Materials!$B$9:$B$2508, 0)), ""))</f>
        <v/>
      </c>
      <c r="FC11" s="59" t="str">
        <f>IF(CS11="", "", IFERROR(INDEX(Materials!$F$9:$F$2508, MATCH(CS11, Materials!$B$9:$B$2508, 0)), ""))</f>
        <v/>
      </c>
      <c r="FD11" s="59" t="str">
        <f>IF(CT11="", "", IFERROR(INDEX(Materials!$F$9:$F$2508, MATCH(CT11, Materials!$B$9:$B$2508, 0)), ""))</f>
        <v/>
      </c>
      <c r="FE11" s="59" t="str">
        <f>IF(CU11="", "", IFERROR(INDEX(Materials!$F$9:$F$2508, MATCH(CU11, Materials!$B$9:$B$2508, 0)), ""))</f>
        <v/>
      </c>
      <c r="FF11" s="59" t="str">
        <f>IF(CV11="", "", IFERROR(INDEX(Materials!$F$9:$F$2508, MATCH(CV11, Materials!$B$9:$B$2508, 0)), ""))</f>
        <v/>
      </c>
      <c r="FG11" s="59" t="str">
        <f>IF(CW11="", "", IFERROR(INDEX(Materials!$F$9:$F$2508, MATCH(CW11, Materials!$B$9:$B$2508, 0)), ""))</f>
        <v/>
      </c>
      <c r="FH11" s="59" t="str">
        <f>IF(CX11="", "", IFERROR(INDEX(Materials!$F$9:$F$2508, MATCH(CX11, Materials!$B$9:$B$2508, 0)), ""))</f>
        <v/>
      </c>
      <c r="FI11" s="59" t="str">
        <f>IF(CY11="", "", IFERROR(INDEX(Materials!$F$9:$F$2508, MATCH(CY11, Materials!$B$9:$B$2508, 0)), ""))</f>
        <v/>
      </c>
      <c r="FJ11" s="59" t="str">
        <f>IF(CZ11="", "", IFERROR(INDEX(Materials!$F$9:$F$2508, MATCH(CZ11, Materials!$B$9:$B$2508, 0)), ""))</f>
        <v/>
      </c>
      <c r="FK11" s="59" t="str">
        <f>IF(DA11="", "", IFERROR(INDEX(Materials!$F$9:$F$2508, MATCH(DA11, Materials!$B$9:$B$2508, 0)), ""))</f>
        <v/>
      </c>
      <c r="FL11" s="59" t="str">
        <f>IF(DB11="", "", IFERROR(INDEX(Materials!$F$9:$F$2508, MATCH(DB11, Materials!$B$9:$B$2508, 0)), ""))</f>
        <v/>
      </c>
      <c r="FM11" s="59" t="str">
        <f>IF(DC11="", "", IFERROR(INDEX(Materials!$F$9:$F$2508, MATCH(DC11, Materials!$B$9:$B$2508, 0)), ""))</f>
        <v/>
      </c>
      <c r="FN11" s="59" t="str">
        <f>IF(DD11="", "", IFERROR(INDEX(Materials!$F$9:$F$2508, MATCH(DD11, Materials!$B$9:$B$2508, 0)), ""))</f>
        <v/>
      </c>
      <c r="FO11" s="59" t="str">
        <f>IF(DE11="", "", IFERROR(INDEX(Materials!$F$9:$F$2508, MATCH(DE11, Materials!$B$9:$B$2508, 0)), ""))</f>
        <v/>
      </c>
      <c r="FP11" s="59" t="str">
        <f>IF(DF11="", "", IFERROR(INDEX(Materials!$F$9:$F$2508, MATCH(DF11, Materials!$B$9:$B$2508, 0)), ""))</f>
        <v/>
      </c>
      <c r="FQ11" s="59" t="str">
        <f>IF(DG11="", "", IFERROR(INDEX(Materials!$F$9:$F$2508, MATCH(DG11, Materials!$B$9:$B$2508, 0)), ""))</f>
        <v/>
      </c>
      <c r="FR11" s="59" t="str">
        <f>IF(DH11="", "", IFERROR(INDEX(Materials!$F$9:$F$2508, MATCH(DH11, Materials!$B$9:$B$2508, 0)), ""))</f>
        <v/>
      </c>
      <c r="FS11" s="59" t="str">
        <f>IF(DI11="", "", IFERROR(INDEX(Materials!$F$9:$F$2508, MATCH(DI11, Materials!$B$9:$B$2508, 0)), ""))</f>
        <v/>
      </c>
      <c r="FT11" s="59" t="str">
        <f>IF(DJ11="", "", IFERROR(INDEX(Materials!$F$9:$F$2508, MATCH(DJ11, Materials!$B$9:$B$2508, 0)), ""))</f>
        <v/>
      </c>
      <c r="FU11" s="60" t="str">
        <f>IF(DK11="", "", IFERROR(INDEX(Materials!$F$9:$F$2508, MATCH(DK11, Materials!$B$9:$B$2508, 0)), ""))</f>
        <v/>
      </c>
      <c r="FW11" s="58" t="str">
        <f t="shared" si="85"/>
        <v/>
      </c>
      <c r="FX11" s="59" t="str">
        <f t="shared" si="86"/>
        <v/>
      </c>
      <c r="FY11" s="59" t="str">
        <f t="shared" si="87"/>
        <v/>
      </c>
      <c r="FZ11" s="59" t="str">
        <f t="shared" si="88"/>
        <v/>
      </c>
      <c r="GA11" s="59" t="str">
        <f t="shared" si="89"/>
        <v/>
      </c>
      <c r="GB11" s="59" t="str">
        <f t="shared" si="90"/>
        <v/>
      </c>
      <c r="GC11" s="59" t="str">
        <f t="shared" si="91"/>
        <v/>
      </c>
      <c r="GD11" s="59" t="str">
        <f t="shared" si="92"/>
        <v/>
      </c>
      <c r="GE11" s="59" t="str">
        <f t="shared" si="93"/>
        <v/>
      </c>
      <c r="GF11" s="59" t="str">
        <f t="shared" si="94"/>
        <v/>
      </c>
      <c r="GG11" s="59" t="str">
        <f t="shared" si="95"/>
        <v/>
      </c>
      <c r="GH11" s="59" t="str">
        <f t="shared" si="96"/>
        <v/>
      </c>
      <c r="GI11" s="59" t="str">
        <f t="shared" si="97"/>
        <v/>
      </c>
      <c r="GJ11" s="59" t="str">
        <f t="shared" si="98"/>
        <v/>
      </c>
      <c r="GK11" s="59" t="str">
        <f t="shared" si="99"/>
        <v/>
      </c>
      <c r="GL11" s="59" t="str">
        <f t="shared" si="100"/>
        <v/>
      </c>
      <c r="GM11" s="59" t="str">
        <f t="shared" si="101"/>
        <v/>
      </c>
      <c r="GN11" s="59" t="str">
        <f t="shared" si="102"/>
        <v/>
      </c>
      <c r="GO11" s="59" t="str">
        <f t="shared" si="103"/>
        <v/>
      </c>
      <c r="GP11" s="59" t="str">
        <f t="shared" si="104"/>
        <v/>
      </c>
      <c r="GQ11" s="59" t="str">
        <f t="shared" si="105"/>
        <v/>
      </c>
      <c r="GR11" s="59" t="str">
        <f t="shared" si="106"/>
        <v/>
      </c>
      <c r="GS11" s="59" t="str">
        <f t="shared" si="107"/>
        <v/>
      </c>
      <c r="GT11" s="59" t="str">
        <f t="shared" si="108"/>
        <v/>
      </c>
      <c r="GU11" s="59" t="str">
        <f t="shared" si="109"/>
        <v/>
      </c>
      <c r="GV11" s="59" t="str">
        <f t="shared" si="110"/>
        <v/>
      </c>
      <c r="GW11" s="59" t="str">
        <f t="shared" si="111"/>
        <v/>
      </c>
      <c r="GX11" s="59" t="str">
        <f t="shared" si="112"/>
        <v/>
      </c>
      <c r="GY11" s="59" t="str">
        <f t="shared" si="113"/>
        <v/>
      </c>
      <c r="GZ11" s="60" t="str">
        <f t="shared" si="114"/>
        <v/>
      </c>
      <c r="HB11" s="81" t="str">
        <f t="shared" si="22"/>
        <v/>
      </c>
      <c r="HD11" s="58" t="str">
        <f>IF(CH11="", "", IFERROR(INDEX(Materials!$V$9:$V$2508, MATCH(CH11, Materials!$B$9:$B$2508, 0)), ""))</f>
        <v/>
      </c>
      <c r="HE11" s="59" t="str">
        <f>IF(CI11="", "", IFERROR(INDEX(Materials!$V$9:$V$2508, MATCH(CI11, Materials!$B$9:$B$2508, 0)), ""))</f>
        <v/>
      </c>
      <c r="HF11" s="59" t="str">
        <f>IF(CJ11="", "", IFERROR(INDEX(Materials!$V$9:$V$2508, MATCH(CJ11, Materials!$B$9:$B$2508, 0)), ""))</f>
        <v/>
      </c>
      <c r="HG11" s="59" t="str">
        <f>IF(CK11="", "", IFERROR(INDEX(Materials!$V$9:$V$2508, MATCH(CK11, Materials!$B$9:$B$2508, 0)), ""))</f>
        <v/>
      </c>
      <c r="HH11" s="59" t="str">
        <f>IF(CL11="", "", IFERROR(INDEX(Materials!$V$9:$V$2508, MATCH(CL11, Materials!$B$9:$B$2508, 0)), ""))</f>
        <v/>
      </c>
      <c r="HI11" s="59" t="str">
        <f>IF(CM11="", "", IFERROR(INDEX(Materials!$V$9:$V$2508, MATCH(CM11, Materials!$B$9:$B$2508, 0)), ""))</f>
        <v/>
      </c>
      <c r="HJ11" s="59" t="str">
        <f>IF(CN11="", "", IFERROR(INDEX(Materials!$V$9:$V$2508, MATCH(CN11, Materials!$B$9:$B$2508, 0)), ""))</f>
        <v/>
      </c>
      <c r="HK11" s="59" t="str">
        <f>IF(CO11="", "", IFERROR(INDEX(Materials!$V$9:$V$2508, MATCH(CO11, Materials!$B$9:$B$2508, 0)), ""))</f>
        <v/>
      </c>
      <c r="HL11" s="59" t="str">
        <f>IF(CP11="", "", IFERROR(INDEX(Materials!$V$9:$V$2508, MATCH(CP11, Materials!$B$9:$B$2508, 0)), ""))</f>
        <v/>
      </c>
      <c r="HM11" s="59" t="str">
        <f>IF(CQ11="", "", IFERROR(INDEX(Materials!$V$9:$V$2508, MATCH(CQ11, Materials!$B$9:$B$2508, 0)), ""))</f>
        <v/>
      </c>
      <c r="HN11" s="59" t="str">
        <f>IF(CR11="", "", IFERROR(INDEX(Materials!$V$9:$V$2508, MATCH(CR11, Materials!$B$9:$B$2508, 0)), ""))</f>
        <v/>
      </c>
      <c r="HO11" s="59" t="str">
        <f>IF(CS11="", "", IFERROR(INDEX(Materials!$V$9:$V$2508, MATCH(CS11, Materials!$B$9:$B$2508, 0)), ""))</f>
        <v/>
      </c>
      <c r="HP11" s="59" t="str">
        <f>IF(CT11="", "", IFERROR(INDEX(Materials!$V$9:$V$2508, MATCH(CT11, Materials!$B$9:$B$2508, 0)), ""))</f>
        <v/>
      </c>
      <c r="HQ11" s="59" t="str">
        <f>IF(CU11="", "", IFERROR(INDEX(Materials!$V$9:$V$2508, MATCH(CU11, Materials!$B$9:$B$2508, 0)), ""))</f>
        <v/>
      </c>
      <c r="HR11" s="59" t="str">
        <f>IF(CV11="", "", IFERROR(INDEX(Materials!$V$9:$V$2508, MATCH(CV11, Materials!$B$9:$B$2508, 0)), ""))</f>
        <v/>
      </c>
      <c r="HS11" s="59" t="str">
        <f>IF(CW11="", "", IFERROR(INDEX(Materials!$V$9:$V$2508, MATCH(CW11, Materials!$B$9:$B$2508, 0)), ""))</f>
        <v/>
      </c>
      <c r="HT11" s="59" t="str">
        <f>IF(CX11="", "", IFERROR(INDEX(Materials!$V$9:$V$2508, MATCH(CX11, Materials!$B$9:$B$2508, 0)), ""))</f>
        <v/>
      </c>
      <c r="HU11" s="59" t="str">
        <f>IF(CY11="", "", IFERROR(INDEX(Materials!$V$9:$V$2508, MATCH(CY11, Materials!$B$9:$B$2508, 0)), ""))</f>
        <v/>
      </c>
      <c r="HV11" s="59" t="str">
        <f>IF(CZ11="", "", IFERROR(INDEX(Materials!$V$9:$V$2508, MATCH(CZ11, Materials!$B$9:$B$2508, 0)), ""))</f>
        <v/>
      </c>
      <c r="HW11" s="59" t="str">
        <f>IF(DA11="", "", IFERROR(INDEX(Materials!$V$9:$V$2508, MATCH(DA11, Materials!$B$9:$B$2508, 0)), ""))</f>
        <v/>
      </c>
      <c r="HX11" s="59" t="str">
        <f>IF(DB11="", "", IFERROR(INDEX(Materials!$V$9:$V$2508, MATCH(DB11, Materials!$B$9:$B$2508, 0)), ""))</f>
        <v/>
      </c>
      <c r="HY11" s="59" t="str">
        <f>IF(DC11="", "", IFERROR(INDEX(Materials!$V$9:$V$2508, MATCH(DC11, Materials!$B$9:$B$2508, 0)), ""))</f>
        <v/>
      </c>
      <c r="HZ11" s="59" t="str">
        <f>IF(DD11="", "", IFERROR(INDEX(Materials!$V$9:$V$2508, MATCH(DD11, Materials!$B$9:$B$2508, 0)), ""))</f>
        <v/>
      </c>
      <c r="IA11" s="59" t="str">
        <f>IF(DE11="", "", IFERROR(INDEX(Materials!$V$9:$V$2508, MATCH(DE11, Materials!$B$9:$B$2508, 0)), ""))</f>
        <v/>
      </c>
      <c r="IB11" s="59" t="str">
        <f>IF(DF11="", "", IFERROR(INDEX(Materials!$V$9:$V$2508, MATCH(DF11, Materials!$B$9:$B$2508, 0)), ""))</f>
        <v/>
      </c>
      <c r="IC11" s="59" t="str">
        <f>IF(DG11="", "", IFERROR(INDEX(Materials!$V$9:$V$2508, MATCH(DG11, Materials!$B$9:$B$2508, 0)), ""))</f>
        <v/>
      </c>
      <c r="ID11" s="59" t="str">
        <f>IF(DH11="", "", IFERROR(INDEX(Materials!$V$9:$V$2508, MATCH(DH11, Materials!$B$9:$B$2508, 0)), ""))</f>
        <v/>
      </c>
      <c r="IE11" s="59" t="str">
        <f>IF(DI11="", "", IFERROR(INDEX(Materials!$V$9:$V$2508, MATCH(DI11, Materials!$B$9:$B$2508, 0)), ""))</f>
        <v/>
      </c>
      <c r="IF11" s="59" t="str">
        <f>IF(DJ11="", "", IFERROR(INDEX(Materials!$V$9:$V$2508, MATCH(DJ11, Materials!$B$9:$B$2508, 0)), ""))</f>
        <v/>
      </c>
      <c r="IG11" s="60" t="str">
        <f>IF(DK11="", "", IFERROR(INDEX(Materials!$V$9:$V$2508, MATCH(DK11, Materials!$B$9:$B$2508, 0)), ""))</f>
        <v/>
      </c>
      <c r="II11" s="9" t="str">
        <f t="shared" si="115"/>
        <v/>
      </c>
      <c r="IJ11" s="9" t="str">
        <f t="shared" si="116"/>
        <v/>
      </c>
      <c r="IK11" s="9" t="str">
        <f t="shared" si="117"/>
        <v/>
      </c>
      <c r="IL11" s="9" t="str">
        <f t="shared" si="118"/>
        <v/>
      </c>
      <c r="IN11" s="92" t="str">
        <f t="shared" si="119"/>
        <v/>
      </c>
      <c r="IO11" s="93" t="str">
        <f t="shared" si="120"/>
        <v/>
      </c>
      <c r="IP11" s="93" t="str">
        <f t="shared" si="121"/>
        <v/>
      </c>
      <c r="IQ11" s="93" t="str">
        <f t="shared" si="122"/>
        <v/>
      </c>
      <c r="IR11" s="93" t="str">
        <f t="shared" si="123"/>
        <v/>
      </c>
      <c r="IS11" s="93" t="str">
        <f t="shared" si="124"/>
        <v/>
      </c>
      <c r="IT11" s="93" t="str">
        <f t="shared" si="125"/>
        <v/>
      </c>
      <c r="IU11" s="93" t="str">
        <f t="shared" si="126"/>
        <v/>
      </c>
      <c r="IV11" s="93" t="str">
        <f t="shared" si="127"/>
        <v/>
      </c>
      <c r="IW11" s="93" t="str">
        <f t="shared" si="128"/>
        <v/>
      </c>
      <c r="IX11" s="93" t="str">
        <f t="shared" si="129"/>
        <v/>
      </c>
      <c r="IY11" s="93" t="str">
        <f t="shared" si="130"/>
        <v/>
      </c>
      <c r="IZ11" s="93" t="str">
        <f t="shared" si="131"/>
        <v/>
      </c>
      <c r="JA11" s="93" t="str">
        <f t="shared" si="132"/>
        <v/>
      </c>
      <c r="JB11" s="93" t="str">
        <f t="shared" si="133"/>
        <v/>
      </c>
      <c r="JC11" s="93" t="str">
        <f t="shared" si="134"/>
        <v/>
      </c>
      <c r="JD11" s="93" t="str">
        <f t="shared" si="135"/>
        <v/>
      </c>
      <c r="JE11" s="93" t="str">
        <f t="shared" si="136"/>
        <v/>
      </c>
      <c r="JF11" s="93" t="str">
        <f t="shared" si="137"/>
        <v/>
      </c>
      <c r="JG11" s="93" t="str">
        <f t="shared" si="138"/>
        <v/>
      </c>
      <c r="JH11" s="93" t="str">
        <f t="shared" si="139"/>
        <v/>
      </c>
      <c r="JI11" s="93" t="str">
        <f t="shared" si="140"/>
        <v/>
      </c>
      <c r="JJ11" s="93" t="str">
        <f t="shared" si="141"/>
        <v/>
      </c>
      <c r="JK11" s="93" t="str">
        <f t="shared" si="142"/>
        <v/>
      </c>
      <c r="JL11" s="93" t="str">
        <f t="shared" si="143"/>
        <v/>
      </c>
      <c r="JM11" s="93" t="str">
        <f t="shared" si="144"/>
        <v/>
      </c>
      <c r="JN11" s="93" t="str">
        <f t="shared" si="145"/>
        <v/>
      </c>
      <c r="JO11" s="93" t="str">
        <f t="shared" si="146"/>
        <v/>
      </c>
      <c r="JP11" s="93" t="str">
        <f t="shared" si="147"/>
        <v/>
      </c>
      <c r="JQ11" s="94" t="str">
        <f t="shared" si="148"/>
        <v/>
      </c>
      <c r="JS11" s="92" t="str">
        <f t="shared" si="149"/>
        <v/>
      </c>
      <c r="JT11" s="93" t="str">
        <f t="shared" si="150"/>
        <v/>
      </c>
      <c r="JU11" s="93" t="str">
        <f t="shared" si="151"/>
        <v/>
      </c>
      <c r="JV11" s="93" t="str">
        <f t="shared" si="152"/>
        <v/>
      </c>
      <c r="JW11" s="93" t="str">
        <f t="shared" si="153"/>
        <v/>
      </c>
      <c r="JX11" s="93" t="str">
        <f t="shared" si="154"/>
        <v/>
      </c>
      <c r="JY11" s="93" t="str">
        <f t="shared" si="155"/>
        <v/>
      </c>
      <c r="JZ11" s="93" t="str">
        <f t="shared" si="156"/>
        <v/>
      </c>
      <c r="KA11" s="93" t="str">
        <f t="shared" si="157"/>
        <v/>
      </c>
      <c r="KB11" s="93" t="str">
        <f t="shared" si="158"/>
        <v/>
      </c>
      <c r="KC11" s="93" t="str">
        <f t="shared" si="159"/>
        <v/>
      </c>
      <c r="KD11" s="93" t="str">
        <f t="shared" si="160"/>
        <v/>
      </c>
      <c r="KE11" s="93" t="str">
        <f t="shared" si="161"/>
        <v/>
      </c>
      <c r="KF11" s="93" t="str">
        <f t="shared" si="162"/>
        <v/>
      </c>
      <c r="KG11" s="93" t="str">
        <f t="shared" si="163"/>
        <v/>
      </c>
      <c r="KH11" s="93" t="str">
        <f t="shared" si="164"/>
        <v/>
      </c>
      <c r="KI11" s="93" t="str">
        <f t="shared" si="165"/>
        <v/>
      </c>
      <c r="KJ11" s="93" t="str">
        <f t="shared" si="166"/>
        <v/>
      </c>
      <c r="KK11" s="93" t="str">
        <f t="shared" si="167"/>
        <v/>
      </c>
      <c r="KL11" s="93" t="str">
        <f t="shared" si="168"/>
        <v/>
      </c>
      <c r="KM11" s="93" t="str">
        <f t="shared" si="169"/>
        <v/>
      </c>
      <c r="KN11" s="93" t="str">
        <f t="shared" si="170"/>
        <v/>
      </c>
      <c r="KO11" s="93" t="str">
        <f t="shared" si="171"/>
        <v/>
      </c>
      <c r="KP11" s="93" t="str">
        <f t="shared" si="172"/>
        <v/>
      </c>
      <c r="KQ11" s="93" t="str">
        <f t="shared" si="173"/>
        <v/>
      </c>
      <c r="KR11" s="93" t="str">
        <f t="shared" si="174"/>
        <v/>
      </c>
      <c r="KS11" s="93" t="str">
        <f t="shared" si="175"/>
        <v/>
      </c>
      <c r="KT11" s="93" t="str">
        <f t="shared" si="176"/>
        <v/>
      </c>
      <c r="KU11" s="93" t="str">
        <f t="shared" si="177"/>
        <v/>
      </c>
      <c r="KV11" s="94" t="str">
        <f t="shared" si="178"/>
        <v/>
      </c>
      <c r="KX11" s="81" t="str">
        <f>IF(C11="", "", C11+(C11*'Intro &amp; Setup'!$BC$6))</f>
        <v/>
      </c>
    </row>
    <row r="12" spans="1:310" x14ac:dyDescent="0.25">
      <c r="A12" s="24"/>
      <c r="B12" s="21" t="str">
        <f t="shared" si="0"/>
        <v/>
      </c>
      <c r="C12" s="34" t="str">
        <f t="shared" si="1"/>
        <v/>
      </c>
      <c r="D12" s="24"/>
      <c r="E12" s="41"/>
      <c r="F12" s="17"/>
      <c r="G12" s="37"/>
      <c r="H12" s="69"/>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24"/>
      <c r="BS12" s="9" t="str">
        <f>IF(Materials!T12="", "", Materials!T12)</f>
        <v/>
      </c>
      <c r="BU12" s="11" t="b">
        <f t="shared" si="2"/>
        <v>0</v>
      </c>
      <c r="BV12" s="9" t="str">
        <f t="shared" si="25"/>
        <v/>
      </c>
      <c r="BW12" s="9" t="str">
        <f t="shared" si="3"/>
        <v/>
      </c>
      <c r="BX12" s="9" t="str">
        <f t="shared" si="4"/>
        <v/>
      </c>
      <c r="BZ12" s="9">
        <v>4</v>
      </c>
      <c r="CB12" s="9" t="str">
        <f t="shared" si="5"/>
        <v/>
      </c>
      <c r="CC12" s="32"/>
      <c r="CD12" s="72" t="str">
        <f>IF(H12="", "", IFERROR(INDEX('Intro &amp; Setup'!$BF$3:$BF$12, MATCH(H12, 'Intro &amp; Setup'!$BE$3:$BE$12, 0)), ""))</f>
        <v/>
      </c>
      <c r="CE12" s="77"/>
      <c r="CF12" s="72" t="str">
        <f>IF('Intro &amp; Setup'!BE6="", "", 'Intro &amp; Setup'!BE6)</f>
        <v>D</v>
      </c>
      <c r="CH12" s="50" t="str">
        <f t="shared" si="6"/>
        <v/>
      </c>
      <c r="CI12" s="32" t="str">
        <f t="shared" si="26"/>
        <v/>
      </c>
      <c r="CJ12" s="32" t="str">
        <f t="shared" si="27"/>
        <v/>
      </c>
      <c r="CK12" s="32" t="str">
        <f t="shared" si="28"/>
        <v/>
      </c>
      <c r="CL12" s="32" t="str">
        <f t="shared" si="29"/>
        <v/>
      </c>
      <c r="CM12" s="32" t="str">
        <f t="shared" si="30"/>
        <v/>
      </c>
      <c r="CN12" s="32" t="str">
        <f t="shared" si="31"/>
        <v/>
      </c>
      <c r="CO12" s="32" t="str">
        <f t="shared" si="32"/>
        <v/>
      </c>
      <c r="CP12" s="32" t="str">
        <f t="shared" si="33"/>
        <v/>
      </c>
      <c r="CQ12" s="32" t="str">
        <f t="shared" si="34"/>
        <v/>
      </c>
      <c r="CR12" s="32" t="str">
        <f t="shared" si="35"/>
        <v/>
      </c>
      <c r="CS12" s="32" t="str">
        <f t="shared" si="36"/>
        <v/>
      </c>
      <c r="CT12" s="32" t="str">
        <f t="shared" si="37"/>
        <v/>
      </c>
      <c r="CU12" s="32" t="str">
        <f t="shared" si="38"/>
        <v/>
      </c>
      <c r="CV12" s="32" t="str">
        <f t="shared" si="39"/>
        <v/>
      </c>
      <c r="CW12" s="32" t="str">
        <f t="shared" si="40"/>
        <v/>
      </c>
      <c r="CX12" s="32" t="str">
        <f t="shared" si="41"/>
        <v/>
      </c>
      <c r="CY12" s="32" t="str">
        <f t="shared" si="42"/>
        <v/>
      </c>
      <c r="CZ12" s="32" t="str">
        <f t="shared" si="43"/>
        <v/>
      </c>
      <c r="DA12" s="32" t="str">
        <f t="shared" si="44"/>
        <v/>
      </c>
      <c r="DB12" s="32" t="str">
        <f t="shared" si="45"/>
        <v/>
      </c>
      <c r="DC12" s="32" t="str">
        <f t="shared" si="46"/>
        <v/>
      </c>
      <c r="DD12" s="32" t="str">
        <f t="shared" si="47"/>
        <v/>
      </c>
      <c r="DE12" s="32" t="str">
        <f t="shared" si="48"/>
        <v/>
      </c>
      <c r="DF12" s="32" t="str">
        <f t="shared" si="49"/>
        <v/>
      </c>
      <c r="DG12" s="32" t="str">
        <f t="shared" si="50"/>
        <v/>
      </c>
      <c r="DH12" s="32" t="str">
        <f t="shared" si="51"/>
        <v/>
      </c>
      <c r="DI12" s="32" t="str">
        <f t="shared" si="52"/>
        <v/>
      </c>
      <c r="DJ12" s="32" t="str">
        <f t="shared" si="53"/>
        <v/>
      </c>
      <c r="DK12" s="51" t="str">
        <f t="shared" si="54"/>
        <v/>
      </c>
      <c r="DM12" s="50" t="str">
        <f t="shared" si="55"/>
        <v/>
      </c>
      <c r="DN12" s="32" t="str">
        <f t="shared" si="56"/>
        <v/>
      </c>
      <c r="DO12" s="32" t="str">
        <f t="shared" si="57"/>
        <v/>
      </c>
      <c r="DP12" s="32" t="str">
        <f t="shared" si="58"/>
        <v/>
      </c>
      <c r="DQ12" s="32" t="str">
        <f t="shared" si="59"/>
        <v/>
      </c>
      <c r="DR12" s="32" t="str">
        <f t="shared" si="60"/>
        <v/>
      </c>
      <c r="DS12" s="32" t="str">
        <f t="shared" si="61"/>
        <v/>
      </c>
      <c r="DT12" s="32" t="str">
        <f t="shared" si="62"/>
        <v/>
      </c>
      <c r="DU12" s="32" t="str">
        <f t="shared" si="63"/>
        <v/>
      </c>
      <c r="DV12" s="32" t="str">
        <f t="shared" si="64"/>
        <v/>
      </c>
      <c r="DW12" s="32" t="str">
        <f t="shared" si="65"/>
        <v/>
      </c>
      <c r="DX12" s="32" t="str">
        <f t="shared" si="66"/>
        <v/>
      </c>
      <c r="DY12" s="32" t="str">
        <f t="shared" si="67"/>
        <v/>
      </c>
      <c r="DZ12" s="32" t="str">
        <f t="shared" si="68"/>
        <v/>
      </c>
      <c r="EA12" s="32" t="str">
        <f t="shared" si="69"/>
        <v/>
      </c>
      <c r="EB12" s="32" t="str">
        <f t="shared" si="70"/>
        <v/>
      </c>
      <c r="EC12" s="32" t="str">
        <f t="shared" si="71"/>
        <v/>
      </c>
      <c r="ED12" s="32" t="str">
        <f t="shared" si="72"/>
        <v/>
      </c>
      <c r="EE12" s="32" t="str">
        <f t="shared" si="73"/>
        <v/>
      </c>
      <c r="EF12" s="32" t="str">
        <f t="shared" si="74"/>
        <v/>
      </c>
      <c r="EG12" s="32" t="str">
        <f t="shared" si="75"/>
        <v/>
      </c>
      <c r="EH12" s="32" t="str">
        <f t="shared" si="76"/>
        <v/>
      </c>
      <c r="EI12" s="32" t="str">
        <f t="shared" si="77"/>
        <v/>
      </c>
      <c r="EJ12" s="32" t="str">
        <f t="shared" si="78"/>
        <v/>
      </c>
      <c r="EK12" s="32" t="str">
        <f t="shared" si="79"/>
        <v/>
      </c>
      <c r="EL12" s="32" t="str">
        <f t="shared" si="80"/>
        <v/>
      </c>
      <c r="EM12" s="32" t="str">
        <f t="shared" si="81"/>
        <v/>
      </c>
      <c r="EN12" s="32" t="str">
        <f t="shared" si="82"/>
        <v/>
      </c>
      <c r="EO12" s="32" t="str">
        <f t="shared" si="83"/>
        <v/>
      </c>
      <c r="EP12" s="51" t="str">
        <f t="shared" si="84"/>
        <v/>
      </c>
      <c r="ER12" s="58" t="str">
        <f>IF(CH12="", "", IFERROR(INDEX(Materials!$F$9:$F$2508, MATCH(CH12, Materials!$B$9:$B$2508, 0)), ""))</f>
        <v/>
      </c>
      <c r="ES12" s="59" t="str">
        <f>IF(CI12="", "", IFERROR(INDEX(Materials!$F$9:$F$2508, MATCH(CI12, Materials!$B$9:$B$2508, 0)), ""))</f>
        <v/>
      </c>
      <c r="ET12" s="59" t="str">
        <f>IF(CJ12="", "", IFERROR(INDEX(Materials!$F$9:$F$2508, MATCH(CJ12, Materials!$B$9:$B$2508, 0)), ""))</f>
        <v/>
      </c>
      <c r="EU12" s="59" t="str">
        <f>IF(CK12="", "", IFERROR(INDEX(Materials!$F$9:$F$2508, MATCH(CK12, Materials!$B$9:$B$2508, 0)), ""))</f>
        <v/>
      </c>
      <c r="EV12" s="59" t="str">
        <f>IF(CL12="", "", IFERROR(INDEX(Materials!$F$9:$F$2508, MATCH(CL12, Materials!$B$9:$B$2508, 0)), ""))</f>
        <v/>
      </c>
      <c r="EW12" s="59" t="str">
        <f>IF(CM12="", "", IFERROR(INDEX(Materials!$F$9:$F$2508, MATCH(CM12, Materials!$B$9:$B$2508, 0)), ""))</f>
        <v/>
      </c>
      <c r="EX12" s="59" t="str">
        <f>IF(CN12="", "", IFERROR(INDEX(Materials!$F$9:$F$2508, MATCH(CN12, Materials!$B$9:$B$2508, 0)), ""))</f>
        <v/>
      </c>
      <c r="EY12" s="59" t="str">
        <f>IF(CO12="", "", IFERROR(INDEX(Materials!$F$9:$F$2508, MATCH(CO12, Materials!$B$9:$B$2508, 0)), ""))</f>
        <v/>
      </c>
      <c r="EZ12" s="59" t="str">
        <f>IF(CP12="", "", IFERROR(INDEX(Materials!$F$9:$F$2508, MATCH(CP12, Materials!$B$9:$B$2508, 0)), ""))</f>
        <v/>
      </c>
      <c r="FA12" s="59" t="str">
        <f>IF(CQ12="", "", IFERROR(INDEX(Materials!$F$9:$F$2508, MATCH(CQ12, Materials!$B$9:$B$2508, 0)), ""))</f>
        <v/>
      </c>
      <c r="FB12" s="59" t="str">
        <f>IF(CR12="", "", IFERROR(INDEX(Materials!$F$9:$F$2508, MATCH(CR12, Materials!$B$9:$B$2508, 0)), ""))</f>
        <v/>
      </c>
      <c r="FC12" s="59" t="str">
        <f>IF(CS12="", "", IFERROR(INDEX(Materials!$F$9:$F$2508, MATCH(CS12, Materials!$B$9:$B$2508, 0)), ""))</f>
        <v/>
      </c>
      <c r="FD12" s="59" t="str">
        <f>IF(CT12="", "", IFERROR(INDEX(Materials!$F$9:$F$2508, MATCH(CT12, Materials!$B$9:$B$2508, 0)), ""))</f>
        <v/>
      </c>
      <c r="FE12" s="59" t="str">
        <f>IF(CU12="", "", IFERROR(INDEX(Materials!$F$9:$F$2508, MATCH(CU12, Materials!$B$9:$B$2508, 0)), ""))</f>
        <v/>
      </c>
      <c r="FF12" s="59" t="str">
        <f>IF(CV12="", "", IFERROR(INDEX(Materials!$F$9:$F$2508, MATCH(CV12, Materials!$B$9:$B$2508, 0)), ""))</f>
        <v/>
      </c>
      <c r="FG12" s="59" t="str">
        <f>IF(CW12="", "", IFERROR(INDEX(Materials!$F$9:$F$2508, MATCH(CW12, Materials!$B$9:$B$2508, 0)), ""))</f>
        <v/>
      </c>
      <c r="FH12" s="59" t="str">
        <f>IF(CX12="", "", IFERROR(INDEX(Materials!$F$9:$F$2508, MATCH(CX12, Materials!$B$9:$B$2508, 0)), ""))</f>
        <v/>
      </c>
      <c r="FI12" s="59" t="str">
        <f>IF(CY12="", "", IFERROR(INDEX(Materials!$F$9:$F$2508, MATCH(CY12, Materials!$B$9:$B$2508, 0)), ""))</f>
        <v/>
      </c>
      <c r="FJ12" s="59" t="str">
        <f>IF(CZ12="", "", IFERROR(INDEX(Materials!$F$9:$F$2508, MATCH(CZ12, Materials!$B$9:$B$2508, 0)), ""))</f>
        <v/>
      </c>
      <c r="FK12" s="59" t="str">
        <f>IF(DA12="", "", IFERROR(INDEX(Materials!$F$9:$F$2508, MATCH(DA12, Materials!$B$9:$B$2508, 0)), ""))</f>
        <v/>
      </c>
      <c r="FL12" s="59" t="str">
        <f>IF(DB12="", "", IFERROR(INDEX(Materials!$F$9:$F$2508, MATCH(DB12, Materials!$B$9:$B$2508, 0)), ""))</f>
        <v/>
      </c>
      <c r="FM12" s="59" t="str">
        <f>IF(DC12="", "", IFERROR(INDEX(Materials!$F$9:$F$2508, MATCH(DC12, Materials!$B$9:$B$2508, 0)), ""))</f>
        <v/>
      </c>
      <c r="FN12" s="59" t="str">
        <f>IF(DD12="", "", IFERROR(INDEX(Materials!$F$9:$F$2508, MATCH(DD12, Materials!$B$9:$B$2508, 0)), ""))</f>
        <v/>
      </c>
      <c r="FO12" s="59" t="str">
        <f>IF(DE12="", "", IFERROR(INDEX(Materials!$F$9:$F$2508, MATCH(DE12, Materials!$B$9:$B$2508, 0)), ""))</f>
        <v/>
      </c>
      <c r="FP12" s="59" t="str">
        <f>IF(DF12="", "", IFERROR(INDEX(Materials!$F$9:$F$2508, MATCH(DF12, Materials!$B$9:$B$2508, 0)), ""))</f>
        <v/>
      </c>
      <c r="FQ12" s="59" t="str">
        <f>IF(DG12="", "", IFERROR(INDEX(Materials!$F$9:$F$2508, MATCH(DG12, Materials!$B$9:$B$2508, 0)), ""))</f>
        <v/>
      </c>
      <c r="FR12" s="59" t="str">
        <f>IF(DH12="", "", IFERROR(INDEX(Materials!$F$9:$F$2508, MATCH(DH12, Materials!$B$9:$B$2508, 0)), ""))</f>
        <v/>
      </c>
      <c r="FS12" s="59" t="str">
        <f>IF(DI12="", "", IFERROR(INDEX(Materials!$F$9:$F$2508, MATCH(DI12, Materials!$B$9:$B$2508, 0)), ""))</f>
        <v/>
      </c>
      <c r="FT12" s="59" t="str">
        <f>IF(DJ12="", "", IFERROR(INDEX(Materials!$F$9:$F$2508, MATCH(DJ12, Materials!$B$9:$B$2508, 0)), ""))</f>
        <v/>
      </c>
      <c r="FU12" s="60" t="str">
        <f>IF(DK12="", "", IFERROR(INDEX(Materials!$F$9:$F$2508, MATCH(DK12, Materials!$B$9:$B$2508, 0)), ""))</f>
        <v/>
      </c>
      <c r="FW12" s="58" t="str">
        <f t="shared" si="85"/>
        <v/>
      </c>
      <c r="FX12" s="59" t="str">
        <f t="shared" si="86"/>
        <v/>
      </c>
      <c r="FY12" s="59" t="str">
        <f t="shared" si="87"/>
        <v/>
      </c>
      <c r="FZ12" s="59" t="str">
        <f t="shared" si="88"/>
        <v/>
      </c>
      <c r="GA12" s="59" t="str">
        <f t="shared" si="89"/>
        <v/>
      </c>
      <c r="GB12" s="59" t="str">
        <f t="shared" si="90"/>
        <v/>
      </c>
      <c r="GC12" s="59" t="str">
        <f t="shared" si="91"/>
        <v/>
      </c>
      <c r="GD12" s="59" t="str">
        <f t="shared" si="92"/>
        <v/>
      </c>
      <c r="GE12" s="59" t="str">
        <f t="shared" si="93"/>
        <v/>
      </c>
      <c r="GF12" s="59" t="str">
        <f t="shared" si="94"/>
        <v/>
      </c>
      <c r="GG12" s="59" t="str">
        <f t="shared" si="95"/>
        <v/>
      </c>
      <c r="GH12" s="59" t="str">
        <f t="shared" si="96"/>
        <v/>
      </c>
      <c r="GI12" s="59" t="str">
        <f t="shared" si="97"/>
        <v/>
      </c>
      <c r="GJ12" s="59" t="str">
        <f t="shared" si="98"/>
        <v/>
      </c>
      <c r="GK12" s="59" t="str">
        <f t="shared" si="99"/>
        <v/>
      </c>
      <c r="GL12" s="59" t="str">
        <f t="shared" si="100"/>
        <v/>
      </c>
      <c r="GM12" s="59" t="str">
        <f t="shared" si="101"/>
        <v/>
      </c>
      <c r="GN12" s="59" t="str">
        <f t="shared" si="102"/>
        <v/>
      </c>
      <c r="GO12" s="59" t="str">
        <f t="shared" si="103"/>
        <v/>
      </c>
      <c r="GP12" s="59" t="str">
        <f t="shared" si="104"/>
        <v/>
      </c>
      <c r="GQ12" s="59" t="str">
        <f t="shared" si="105"/>
        <v/>
      </c>
      <c r="GR12" s="59" t="str">
        <f t="shared" si="106"/>
        <v/>
      </c>
      <c r="GS12" s="59" t="str">
        <f t="shared" si="107"/>
        <v/>
      </c>
      <c r="GT12" s="59" t="str">
        <f t="shared" si="108"/>
        <v/>
      </c>
      <c r="GU12" s="59" t="str">
        <f t="shared" si="109"/>
        <v/>
      </c>
      <c r="GV12" s="59" t="str">
        <f t="shared" si="110"/>
        <v/>
      </c>
      <c r="GW12" s="59" t="str">
        <f t="shared" si="111"/>
        <v/>
      </c>
      <c r="GX12" s="59" t="str">
        <f t="shared" si="112"/>
        <v/>
      </c>
      <c r="GY12" s="59" t="str">
        <f t="shared" si="113"/>
        <v/>
      </c>
      <c r="GZ12" s="60" t="str">
        <f t="shared" si="114"/>
        <v/>
      </c>
      <c r="HB12" s="81" t="str">
        <f t="shared" si="22"/>
        <v/>
      </c>
      <c r="HD12" s="58" t="str">
        <f>IF(CH12="", "", IFERROR(INDEX(Materials!$V$9:$V$2508, MATCH(CH12, Materials!$B$9:$B$2508, 0)), ""))</f>
        <v/>
      </c>
      <c r="HE12" s="59" t="str">
        <f>IF(CI12="", "", IFERROR(INDEX(Materials!$V$9:$V$2508, MATCH(CI12, Materials!$B$9:$B$2508, 0)), ""))</f>
        <v/>
      </c>
      <c r="HF12" s="59" t="str">
        <f>IF(CJ12="", "", IFERROR(INDEX(Materials!$V$9:$V$2508, MATCH(CJ12, Materials!$B$9:$B$2508, 0)), ""))</f>
        <v/>
      </c>
      <c r="HG12" s="59" t="str">
        <f>IF(CK12="", "", IFERROR(INDEX(Materials!$V$9:$V$2508, MATCH(CK12, Materials!$B$9:$B$2508, 0)), ""))</f>
        <v/>
      </c>
      <c r="HH12" s="59" t="str">
        <f>IF(CL12="", "", IFERROR(INDEX(Materials!$V$9:$V$2508, MATCH(CL12, Materials!$B$9:$B$2508, 0)), ""))</f>
        <v/>
      </c>
      <c r="HI12" s="59" t="str">
        <f>IF(CM12="", "", IFERROR(INDEX(Materials!$V$9:$V$2508, MATCH(CM12, Materials!$B$9:$B$2508, 0)), ""))</f>
        <v/>
      </c>
      <c r="HJ12" s="59" t="str">
        <f>IF(CN12="", "", IFERROR(INDEX(Materials!$V$9:$V$2508, MATCH(CN12, Materials!$B$9:$B$2508, 0)), ""))</f>
        <v/>
      </c>
      <c r="HK12" s="59" t="str">
        <f>IF(CO12="", "", IFERROR(INDEX(Materials!$V$9:$V$2508, MATCH(CO12, Materials!$B$9:$B$2508, 0)), ""))</f>
        <v/>
      </c>
      <c r="HL12" s="59" t="str">
        <f>IF(CP12="", "", IFERROR(INDEX(Materials!$V$9:$V$2508, MATCH(CP12, Materials!$B$9:$B$2508, 0)), ""))</f>
        <v/>
      </c>
      <c r="HM12" s="59" t="str">
        <f>IF(CQ12="", "", IFERROR(INDEX(Materials!$V$9:$V$2508, MATCH(CQ12, Materials!$B$9:$B$2508, 0)), ""))</f>
        <v/>
      </c>
      <c r="HN12" s="59" t="str">
        <f>IF(CR12="", "", IFERROR(INDEX(Materials!$V$9:$V$2508, MATCH(CR12, Materials!$B$9:$B$2508, 0)), ""))</f>
        <v/>
      </c>
      <c r="HO12" s="59" t="str">
        <f>IF(CS12="", "", IFERROR(INDEX(Materials!$V$9:$V$2508, MATCH(CS12, Materials!$B$9:$B$2508, 0)), ""))</f>
        <v/>
      </c>
      <c r="HP12" s="59" t="str">
        <f>IF(CT12="", "", IFERROR(INDEX(Materials!$V$9:$V$2508, MATCH(CT12, Materials!$B$9:$B$2508, 0)), ""))</f>
        <v/>
      </c>
      <c r="HQ12" s="59" t="str">
        <f>IF(CU12="", "", IFERROR(INDEX(Materials!$V$9:$V$2508, MATCH(CU12, Materials!$B$9:$B$2508, 0)), ""))</f>
        <v/>
      </c>
      <c r="HR12" s="59" t="str">
        <f>IF(CV12="", "", IFERROR(INDEX(Materials!$V$9:$V$2508, MATCH(CV12, Materials!$B$9:$B$2508, 0)), ""))</f>
        <v/>
      </c>
      <c r="HS12" s="59" t="str">
        <f>IF(CW12="", "", IFERROR(INDEX(Materials!$V$9:$V$2508, MATCH(CW12, Materials!$B$9:$B$2508, 0)), ""))</f>
        <v/>
      </c>
      <c r="HT12" s="59" t="str">
        <f>IF(CX12="", "", IFERROR(INDEX(Materials!$V$9:$V$2508, MATCH(CX12, Materials!$B$9:$B$2508, 0)), ""))</f>
        <v/>
      </c>
      <c r="HU12" s="59" t="str">
        <f>IF(CY12="", "", IFERROR(INDEX(Materials!$V$9:$V$2508, MATCH(CY12, Materials!$B$9:$B$2508, 0)), ""))</f>
        <v/>
      </c>
      <c r="HV12" s="59" t="str">
        <f>IF(CZ12="", "", IFERROR(INDEX(Materials!$V$9:$V$2508, MATCH(CZ12, Materials!$B$9:$B$2508, 0)), ""))</f>
        <v/>
      </c>
      <c r="HW12" s="59" t="str">
        <f>IF(DA12="", "", IFERROR(INDEX(Materials!$V$9:$V$2508, MATCH(DA12, Materials!$B$9:$B$2508, 0)), ""))</f>
        <v/>
      </c>
      <c r="HX12" s="59" t="str">
        <f>IF(DB12="", "", IFERROR(INDEX(Materials!$V$9:$V$2508, MATCH(DB12, Materials!$B$9:$B$2508, 0)), ""))</f>
        <v/>
      </c>
      <c r="HY12" s="59" t="str">
        <f>IF(DC12="", "", IFERROR(INDEX(Materials!$V$9:$V$2508, MATCH(DC12, Materials!$B$9:$B$2508, 0)), ""))</f>
        <v/>
      </c>
      <c r="HZ12" s="59" t="str">
        <f>IF(DD12="", "", IFERROR(INDEX(Materials!$V$9:$V$2508, MATCH(DD12, Materials!$B$9:$B$2508, 0)), ""))</f>
        <v/>
      </c>
      <c r="IA12" s="59" t="str">
        <f>IF(DE12="", "", IFERROR(INDEX(Materials!$V$9:$V$2508, MATCH(DE12, Materials!$B$9:$B$2508, 0)), ""))</f>
        <v/>
      </c>
      <c r="IB12" s="59" t="str">
        <f>IF(DF12="", "", IFERROR(INDEX(Materials!$V$9:$V$2508, MATCH(DF12, Materials!$B$9:$B$2508, 0)), ""))</f>
        <v/>
      </c>
      <c r="IC12" s="59" t="str">
        <f>IF(DG12="", "", IFERROR(INDEX(Materials!$V$9:$V$2508, MATCH(DG12, Materials!$B$9:$B$2508, 0)), ""))</f>
        <v/>
      </c>
      <c r="ID12" s="59" t="str">
        <f>IF(DH12="", "", IFERROR(INDEX(Materials!$V$9:$V$2508, MATCH(DH12, Materials!$B$9:$B$2508, 0)), ""))</f>
        <v/>
      </c>
      <c r="IE12" s="59" t="str">
        <f>IF(DI12="", "", IFERROR(INDEX(Materials!$V$9:$V$2508, MATCH(DI12, Materials!$B$9:$B$2508, 0)), ""))</f>
        <v/>
      </c>
      <c r="IF12" s="59" t="str">
        <f>IF(DJ12="", "", IFERROR(INDEX(Materials!$V$9:$V$2508, MATCH(DJ12, Materials!$B$9:$B$2508, 0)), ""))</f>
        <v/>
      </c>
      <c r="IG12" s="60" t="str">
        <f>IF(DK12="", "", IFERROR(INDEX(Materials!$V$9:$V$2508, MATCH(DK12, Materials!$B$9:$B$2508, 0)), ""))</f>
        <v/>
      </c>
      <c r="II12" s="9" t="str">
        <f t="shared" si="115"/>
        <v/>
      </c>
      <c r="IJ12" s="9" t="str">
        <f t="shared" si="116"/>
        <v/>
      </c>
      <c r="IK12" s="9" t="str">
        <f t="shared" si="117"/>
        <v/>
      </c>
      <c r="IL12" s="9" t="str">
        <f t="shared" si="118"/>
        <v/>
      </c>
      <c r="IN12" s="92" t="str">
        <f t="shared" si="119"/>
        <v/>
      </c>
      <c r="IO12" s="93" t="str">
        <f t="shared" si="120"/>
        <v/>
      </c>
      <c r="IP12" s="93" t="str">
        <f t="shared" si="121"/>
        <v/>
      </c>
      <c r="IQ12" s="93" t="str">
        <f t="shared" si="122"/>
        <v/>
      </c>
      <c r="IR12" s="93" t="str">
        <f t="shared" si="123"/>
        <v/>
      </c>
      <c r="IS12" s="93" t="str">
        <f t="shared" si="124"/>
        <v/>
      </c>
      <c r="IT12" s="93" t="str">
        <f t="shared" si="125"/>
        <v/>
      </c>
      <c r="IU12" s="93" t="str">
        <f t="shared" si="126"/>
        <v/>
      </c>
      <c r="IV12" s="93" t="str">
        <f t="shared" si="127"/>
        <v/>
      </c>
      <c r="IW12" s="93" t="str">
        <f t="shared" si="128"/>
        <v/>
      </c>
      <c r="IX12" s="93" t="str">
        <f t="shared" si="129"/>
        <v/>
      </c>
      <c r="IY12" s="93" t="str">
        <f t="shared" si="130"/>
        <v/>
      </c>
      <c r="IZ12" s="93" t="str">
        <f t="shared" si="131"/>
        <v/>
      </c>
      <c r="JA12" s="93" t="str">
        <f t="shared" si="132"/>
        <v/>
      </c>
      <c r="JB12" s="93" t="str">
        <f t="shared" si="133"/>
        <v/>
      </c>
      <c r="JC12" s="93" t="str">
        <f t="shared" si="134"/>
        <v/>
      </c>
      <c r="JD12" s="93" t="str">
        <f t="shared" si="135"/>
        <v/>
      </c>
      <c r="JE12" s="93" t="str">
        <f t="shared" si="136"/>
        <v/>
      </c>
      <c r="JF12" s="93" t="str">
        <f t="shared" si="137"/>
        <v/>
      </c>
      <c r="JG12" s="93" t="str">
        <f t="shared" si="138"/>
        <v/>
      </c>
      <c r="JH12" s="93" t="str">
        <f t="shared" si="139"/>
        <v/>
      </c>
      <c r="JI12" s="93" t="str">
        <f t="shared" si="140"/>
        <v/>
      </c>
      <c r="JJ12" s="93" t="str">
        <f t="shared" si="141"/>
        <v/>
      </c>
      <c r="JK12" s="93" t="str">
        <f t="shared" si="142"/>
        <v/>
      </c>
      <c r="JL12" s="93" t="str">
        <f t="shared" si="143"/>
        <v/>
      </c>
      <c r="JM12" s="93" t="str">
        <f t="shared" si="144"/>
        <v/>
      </c>
      <c r="JN12" s="93" t="str">
        <f t="shared" si="145"/>
        <v/>
      </c>
      <c r="JO12" s="93" t="str">
        <f t="shared" si="146"/>
        <v/>
      </c>
      <c r="JP12" s="93" t="str">
        <f t="shared" si="147"/>
        <v/>
      </c>
      <c r="JQ12" s="94" t="str">
        <f t="shared" si="148"/>
        <v/>
      </c>
      <c r="JS12" s="92" t="str">
        <f t="shared" si="149"/>
        <v/>
      </c>
      <c r="JT12" s="93" t="str">
        <f t="shared" si="150"/>
        <v/>
      </c>
      <c r="JU12" s="93" t="str">
        <f t="shared" si="151"/>
        <v/>
      </c>
      <c r="JV12" s="93" t="str">
        <f t="shared" si="152"/>
        <v/>
      </c>
      <c r="JW12" s="93" t="str">
        <f t="shared" si="153"/>
        <v/>
      </c>
      <c r="JX12" s="93" t="str">
        <f t="shared" si="154"/>
        <v/>
      </c>
      <c r="JY12" s="93" t="str">
        <f t="shared" si="155"/>
        <v/>
      </c>
      <c r="JZ12" s="93" t="str">
        <f t="shared" si="156"/>
        <v/>
      </c>
      <c r="KA12" s="93" t="str">
        <f t="shared" si="157"/>
        <v/>
      </c>
      <c r="KB12" s="93" t="str">
        <f t="shared" si="158"/>
        <v/>
      </c>
      <c r="KC12" s="93" t="str">
        <f t="shared" si="159"/>
        <v/>
      </c>
      <c r="KD12" s="93" t="str">
        <f t="shared" si="160"/>
        <v/>
      </c>
      <c r="KE12" s="93" t="str">
        <f t="shared" si="161"/>
        <v/>
      </c>
      <c r="KF12" s="93" t="str">
        <f t="shared" si="162"/>
        <v/>
      </c>
      <c r="KG12" s="93" t="str">
        <f t="shared" si="163"/>
        <v/>
      </c>
      <c r="KH12" s="93" t="str">
        <f t="shared" si="164"/>
        <v/>
      </c>
      <c r="KI12" s="93" t="str">
        <f t="shared" si="165"/>
        <v/>
      </c>
      <c r="KJ12" s="93" t="str">
        <f t="shared" si="166"/>
        <v/>
      </c>
      <c r="KK12" s="93" t="str">
        <f t="shared" si="167"/>
        <v/>
      </c>
      <c r="KL12" s="93" t="str">
        <f t="shared" si="168"/>
        <v/>
      </c>
      <c r="KM12" s="93" t="str">
        <f t="shared" si="169"/>
        <v/>
      </c>
      <c r="KN12" s="93" t="str">
        <f t="shared" si="170"/>
        <v/>
      </c>
      <c r="KO12" s="93" t="str">
        <f t="shared" si="171"/>
        <v/>
      </c>
      <c r="KP12" s="93" t="str">
        <f t="shared" si="172"/>
        <v/>
      </c>
      <c r="KQ12" s="93" t="str">
        <f t="shared" si="173"/>
        <v/>
      </c>
      <c r="KR12" s="93" t="str">
        <f t="shared" si="174"/>
        <v/>
      </c>
      <c r="KS12" s="93" t="str">
        <f t="shared" si="175"/>
        <v/>
      </c>
      <c r="KT12" s="93" t="str">
        <f t="shared" si="176"/>
        <v/>
      </c>
      <c r="KU12" s="93" t="str">
        <f t="shared" si="177"/>
        <v/>
      </c>
      <c r="KV12" s="94" t="str">
        <f t="shared" si="178"/>
        <v/>
      </c>
      <c r="KX12" s="81" t="str">
        <f>IF(C12="", "", C12+(C12*'Intro &amp; Setup'!$BC$6))</f>
        <v/>
      </c>
    </row>
    <row r="13" spans="1:310" x14ac:dyDescent="0.25">
      <c r="A13" s="24"/>
      <c r="B13" s="21" t="str">
        <f t="shared" si="0"/>
        <v/>
      </c>
      <c r="C13" s="34" t="str">
        <f t="shared" si="1"/>
        <v/>
      </c>
      <c r="D13" s="24"/>
      <c r="E13" s="41"/>
      <c r="F13" s="17"/>
      <c r="G13" s="37"/>
      <c r="H13" s="69"/>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24"/>
      <c r="BS13" s="9" t="str">
        <f>IF(Materials!T13="", "", Materials!T13)</f>
        <v/>
      </c>
      <c r="BU13" s="11" t="b">
        <f t="shared" si="2"/>
        <v>0</v>
      </c>
      <c r="BV13" s="9" t="str">
        <f t="shared" si="25"/>
        <v/>
      </c>
      <c r="BW13" s="9" t="str">
        <f t="shared" si="3"/>
        <v/>
      </c>
      <c r="BX13" s="9" t="str">
        <f t="shared" si="4"/>
        <v/>
      </c>
      <c r="BZ13" s="9">
        <v>5</v>
      </c>
      <c r="CB13" s="9" t="str">
        <f t="shared" si="5"/>
        <v/>
      </c>
      <c r="CC13" s="32"/>
      <c r="CD13" s="72" t="str">
        <f>IF(H13="", "", IFERROR(INDEX('Intro &amp; Setup'!$BF$3:$BF$12, MATCH(H13, 'Intro &amp; Setup'!$BE$3:$BE$12, 0)), ""))</f>
        <v/>
      </c>
      <c r="CE13" s="77"/>
      <c r="CF13" s="72" t="str">
        <f>IF('Intro &amp; Setup'!BE7="", "", 'Intro &amp; Setup'!BE7)</f>
        <v>E</v>
      </c>
      <c r="CH13" s="50" t="str">
        <f t="shared" si="6"/>
        <v/>
      </c>
      <c r="CI13" s="32" t="str">
        <f t="shared" si="26"/>
        <v/>
      </c>
      <c r="CJ13" s="32" t="str">
        <f t="shared" si="27"/>
        <v/>
      </c>
      <c r="CK13" s="32" t="str">
        <f t="shared" si="28"/>
        <v/>
      </c>
      <c r="CL13" s="32" t="str">
        <f t="shared" si="29"/>
        <v/>
      </c>
      <c r="CM13" s="32" t="str">
        <f t="shared" si="30"/>
        <v/>
      </c>
      <c r="CN13" s="32" t="str">
        <f t="shared" si="31"/>
        <v/>
      </c>
      <c r="CO13" s="32" t="str">
        <f t="shared" si="32"/>
        <v/>
      </c>
      <c r="CP13" s="32" t="str">
        <f t="shared" si="33"/>
        <v/>
      </c>
      <c r="CQ13" s="32" t="str">
        <f t="shared" si="34"/>
        <v/>
      </c>
      <c r="CR13" s="32" t="str">
        <f t="shared" si="35"/>
        <v/>
      </c>
      <c r="CS13" s="32" t="str">
        <f t="shared" si="36"/>
        <v/>
      </c>
      <c r="CT13" s="32" t="str">
        <f t="shared" si="37"/>
        <v/>
      </c>
      <c r="CU13" s="32" t="str">
        <f t="shared" si="38"/>
        <v/>
      </c>
      <c r="CV13" s="32" t="str">
        <f t="shared" si="39"/>
        <v/>
      </c>
      <c r="CW13" s="32" t="str">
        <f t="shared" si="40"/>
        <v/>
      </c>
      <c r="CX13" s="32" t="str">
        <f t="shared" si="41"/>
        <v/>
      </c>
      <c r="CY13" s="32" t="str">
        <f t="shared" si="42"/>
        <v/>
      </c>
      <c r="CZ13" s="32" t="str">
        <f t="shared" si="43"/>
        <v/>
      </c>
      <c r="DA13" s="32" t="str">
        <f t="shared" si="44"/>
        <v/>
      </c>
      <c r="DB13" s="32" t="str">
        <f t="shared" si="45"/>
        <v/>
      </c>
      <c r="DC13" s="32" t="str">
        <f t="shared" si="46"/>
        <v/>
      </c>
      <c r="DD13" s="32" t="str">
        <f t="shared" si="47"/>
        <v/>
      </c>
      <c r="DE13" s="32" t="str">
        <f t="shared" si="48"/>
        <v/>
      </c>
      <c r="DF13" s="32" t="str">
        <f t="shared" si="49"/>
        <v/>
      </c>
      <c r="DG13" s="32" t="str">
        <f t="shared" si="50"/>
        <v/>
      </c>
      <c r="DH13" s="32" t="str">
        <f t="shared" si="51"/>
        <v/>
      </c>
      <c r="DI13" s="32" t="str">
        <f t="shared" si="52"/>
        <v/>
      </c>
      <c r="DJ13" s="32" t="str">
        <f t="shared" si="53"/>
        <v/>
      </c>
      <c r="DK13" s="51" t="str">
        <f t="shared" si="54"/>
        <v/>
      </c>
      <c r="DM13" s="50" t="str">
        <f t="shared" si="55"/>
        <v/>
      </c>
      <c r="DN13" s="32" t="str">
        <f t="shared" si="56"/>
        <v/>
      </c>
      <c r="DO13" s="32" t="str">
        <f t="shared" si="57"/>
        <v/>
      </c>
      <c r="DP13" s="32" t="str">
        <f t="shared" si="58"/>
        <v/>
      </c>
      <c r="DQ13" s="32" t="str">
        <f t="shared" si="59"/>
        <v/>
      </c>
      <c r="DR13" s="32" t="str">
        <f t="shared" si="60"/>
        <v/>
      </c>
      <c r="DS13" s="32" t="str">
        <f t="shared" si="61"/>
        <v/>
      </c>
      <c r="DT13" s="32" t="str">
        <f t="shared" si="62"/>
        <v/>
      </c>
      <c r="DU13" s="32" t="str">
        <f t="shared" si="63"/>
        <v/>
      </c>
      <c r="DV13" s="32" t="str">
        <f t="shared" si="64"/>
        <v/>
      </c>
      <c r="DW13" s="32" t="str">
        <f t="shared" si="65"/>
        <v/>
      </c>
      <c r="DX13" s="32" t="str">
        <f t="shared" si="66"/>
        <v/>
      </c>
      <c r="DY13" s="32" t="str">
        <f t="shared" si="67"/>
        <v/>
      </c>
      <c r="DZ13" s="32" t="str">
        <f t="shared" si="68"/>
        <v/>
      </c>
      <c r="EA13" s="32" t="str">
        <f t="shared" si="69"/>
        <v/>
      </c>
      <c r="EB13" s="32" t="str">
        <f t="shared" si="70"/>
        <v/>
      </c>
      <c r="EC13" s="32" t="str">
        <f t="shared" si="71"/>
        <v/>
      </c>
      <c r="ED13" s="32" t="str">
        <f t="shared" si="72"/>
        <v/>
      </c>
      <c r="EE13" s="32" t="str">
        <f t="shared" si="73"/>
        <v/>
      </c>
      <c r="EF13" s="32" t="str">
        <f t="shared" si="74"/>
        <v/>
      </c>
      <c r="EG13" s="32" t="str">
        <f t="shared" si="75"/>
        <v/>
      </c>
      <c r="EH13" s="32" t="str">
        <f t="shared" si="76"/>
        <v/>
      </c>
      <c r="EI13" s="32" t="str">
        <f t="shared" si="77"/>
        <v/>
      </c>
      <c r="EJ13" s="32" t="str">
        <f t="shared" si="78"/>
        <v/>
      </c>
      <c r="EK13" s="32" t="str">
        <f t="shared" si="79"/>
        <v/>
      </c>
      <c r="EL13" s="32" t="str">
        <f t="shared" si="80"/>
        <v/>
      </c>
      <c r="EM13" s="32" t="str">
        <f t="shared" si="81"/>
        <v/>
      </c>
      <c r="EN13" s="32" t="str">
        <f t="shared" si="82"/>
        <v/>
      </c>
      <c r="EO13" s="32" t="str">
        <f t="shared" si="83"/>
        <v/>
      </c>
      <c r="EP13" s="51" t="str">
        <f t="shared" si="84"/>
        <v/>
      </c>
      <c r="ER13" s="58" t="str">
        <f>IF(CH13="", "", IFERROR(INDEX(Materials!$F$9:$F$2508, MATCH(CH13, Materials!$B$9:$B$2508, 0)), ""))</f>
        <v/>
      </c>
      <c r="ES13" s="59" t="str">
        <f>IF(CI13="", "", IFERROR(INDEX(Materials!$F$9:$F$2508, MATCH(CI13, Materials!$B$9:$B$2508, 0)), ""))</f>
        <v/>
      </c>
      <c r="ET13" s="59" t="str">
        <f>IF(CJ13="", "", IFERROR(INDEX(Materials!$F$9:$F$2508, MATCH(CJ13, Materials!$B$9:$B$2508, 0)), ""))</f>
        <v/>
      </c>
      <c r="EU13" s="59" t="str">
        <f>IF(CK13="", "", IFERROR(INDEX(Materials!$F$9:$F$2508, MATCH(CK13, Materials!$B$9:$B$2508, 0)), ""))</f>
        <v/>
      </c>
      <c r="EV13" s="59" t="str">
        <f>IF(CL13="", "", IFERROR(INDEX(Materials!$F$9:$F$2508, MATCH(CL13, Materials!$B$9:$B$2508, 0)), ""))</f>
        <v/>
      </c>
      <c r="EW13" s="59" t="str">
        <f>IF(CM13="", "", IFERROR(INDEX(Materials!$F$9:$F$2508, MATCH(CM13, Materials!$B$9:$B$2508, 0)), ""))</f>
        <v/>
      </c>
      <c r="EX13" s="59" t="str">
        <f>IF(CN13="", "", IFERROR(INDEX(Materials!$F$9:$F$2508, MATCH(CN13, Materials!$B$9:$B$2508, 0)), ""))</f>
        <v/>
      </c>
      <c r="EY13" s="59" t="str">
        <f>IF(CO13="", "", IFERROR(INDEX(Materials!$F$9:$F$2508, MATCH(CO13, Materials!$B$9:$B$2508, 0)), ""))</f>
        <v/>
      </c>
      <c r="EZ13" s="59" t="str">
        <f>IF(CP13="", "", IFERROR(INDEX(Materials!$F$9:$F$2508, MATCH(CP13, Materials!$B$9:$B$2508, 0)), ""))</f>
        <v/>
      </c>
      <c r="FA13" s="59" t="str">
        <f>IF(CQ13="", "", IFERROR(INDEX(Materials!$F$9:$F$2508, MATCH(CQ13, Materials!$B$9:$B$2508, 0)), ""))</f>
        <v/>
      </c>
      <c r="FB13" s="59" t="str">
        <f>IF(CR13="", "", IFERROR(INDEX(Materials!$F$9:$F$2508, MATCH(CR13, Materials!$B$9:$B$2508, 0)), ""))</f>
        <v/>
      </c>
      <c r="FC13" s="59" t="str">
        <f>IF(CS13="", "", IFERROR(INDEX(Materials!$F$9:$F$2508, MATCH(CS13, Materials!$B$9:$B$2508, 0)), ""))</f>
        <v/>
      </c>
      <c r="FD13" s="59" t="str">
        <f>IF(CT13="", "", IFERROR(INDEX(Materials!$F$9:$F$2508, MATCH(CT13, Materials!$B$9:$B$2508, 0)), ""))</f>
        <v/>
      </c>
      <c r="FE13" s="59" t="str">
        <f>IF(CU13="", "", IFERROR(INDEX(Materials!$F$9:$F$2508, MATCH(CU13, Materials!$B$9:$B$2508, 0)), ""))</f>
        <v/>
      </c>
      <c r="FF13" s="59" t="str">
        <f>IF(CV13="", "", IFERROR(INDEX(Materials!$F$9:$F$2508, MATCH(CV13, Materials!$B$9:$B$2508, 0)), ""))</f>
        <v/>
      </c>
      <c r="FG13" s="59" t="str">
        <f>IF(CW13="", "", IFERROR(INDEX(Materials!$F$9:$F$2508, MATCH(CW13, Materials!$B$9:$B$2508, 0)), ""))</f>
        <v/>
      </c>
      <c r="FH13" s="59" t="str">
        <f>IF(CX13="", "", IFERROR(INDEX(Materials!$F$9:$F$2508, MATCH(CX13, Materials!$B$9:$B$2508, 0)), ""))</f>
        <v/>
      </c>
      <c r="FI13" s="59" t="str">
        <f>IF(CY13="", "", IFERROR(INDEX(Materials!$F$9:$F$2508, MATCH(CY13, Materials!$B$9:$B$2508, 0)), ""))</f>
        <v/>
      </c>
      <c r="FJ13" s="59" t="str">
        <f>IF(CZ13="", "", IFERROR(INDEX(Materials!$F$9:$F$2508, MATCH(CZ13, Materials!$B$9:$B$2508, 0)), ""))</f>
        <v/>
      </c>
      <c r="FK13" s="59" t="str">
        <f>IF(DA13="", "", IFERROR(INDEX(Materials!$F$9:$F$2508, MATCH(DA13, Materials!$B$9:$B$2508, 0)), ""))</f>
        <v/>
      </c>
      <c r="FL13" s="59" t="str">
        <f>IF(DB13="", "", IFERROR(INDEX(Materials!$F$9:$F$2508, MATCH(DB13, Materials!$B$9:$B$2508, 0)), ""))</f>
        <v/>
      </c>
      <c r="FM13" s="59" t="str">
        <f>IF(DC13="", "", IFERROR(INDEX(Materials!$F$9:$F$2508, MATCH(DC13, Materials!$B$9:$B$2508, 0)), ""))</f>
        <v/>
      </c>
      <c r="FN13" s="59" t="str">
        <f>IF(DD13="", "", IFERROR(INDEX(Materials!$F$9:$F$2508, MATCH(DD13, Materials!$B$9:$B$2508, 0)), ""))</f>
        <v/>
      </c>
      <c r="FO13" s="59" t="str">
        <f>IF(DE13="", "", IFERROR(INDEX(Materials!$F$9:$F$2508, MATCH(DE13, Materials!$B$9:$B$2508, 0)), ""))</f>
        <v/>
      </c>
      <c r="FP13" s="59" t="str">
        <f>IF(DF13="", "", IFERROR(INDEX(Materials!$F$9:$F$2508, MATCH(DF13, Materials!$B$9:$B$2508, 0)), ""))</f>
        <v/>
      </c>
      <c r="FQ13" s="59" t="str">
        <f>IF(DG13="", "", IFERROR(INDEX(Materials!$F$9:$F$2508, MATCH(DG13, Materials!$B$9:$B$2508, 0)), ""))</f>
        <v/>
      </c>
      <c r="FR13" s="59" t="str">
        <f>IF(DH13="", "", IFERROR(INDEX(Materials!$F$9:$F$2508, MATCH(DH13, Materials!$B$9:$B$2508, 0)), ""))</f>
        <v/>
      </c>
      <c r="FS13" s="59" t="str">
        <f>IF(DI13="", "", IFERROR(INDEX(Materials!$F$9:$F$2508, MATCH(DI13, Materials!$B$9:$B$2508, 0)), ""))</f>
        <v/>
      </c>
      <c r="FT13" s="59" t="str">
        <f>IF(DJ13="", "", IFERROR(INDEX(Materials!$F$9:$F$2508, MATCH(DJ13, Materials!$B$9:$B$2508, 0)), ""))</f>
        <v/>
      </c>
      <c r="FU13" s="60" t="str">
        <f>IF(DK13="", "", IFERROR(INDEX(Materials!$F$9:$F$2508, MATCH(DK13, Materials!$B$9:$B$2508, 0)), ""))</f>
        <v/>
      </c>
      <c r="FW13" s="58" t="str">
        <f t="shared" si="85"/>
        <v/>
      </c>
      <c r="FX13" s="59" t="str">
        <f t="shared" si="86"/>
        <v/>
      </c>
      <c r="FY13" s="59" t="str">
        <f t="shared" si="87"/>
        <v/>
      </c>
      <c r="FZ13" s="59" t="str">
        <f t="shared" si="88"/>
        <v/>
      </c>
      <c r="GA13" s="59" t="str">
        <f t="shared" si="89"/>
        <v/>
      </c>
      <c r="GB13" s="59" t="str">
        <f t="shared" si="90"/>
        <v/>
      </c>
      <c r="GC13" s="59" t="str">
        <f t="shared" si="91"/>
        <v/>
      </c>
      <c r="GD13" s="59" t="str">
        <f t="shared" si="92"/>
        <v/>
      </c>
      <c r="GE13" s="59" t="str">
        <f t="shared" si="93"/>
        <v/>
      </c>
      <c r="GF13" s="59" t="str">
        <f t="shared" si="94"/>
        <v/>
      </c>
      <c r="GG13" s="59" t="str">
        <f t="shared" si="95"/>
        <v/>
      </c>
      <c r="GH13" s="59" t="str">
        <f t="shared" si="96"/>
        <v/>
      </c>
      <c r="GI13" s="59" t="str">
        <f t="shared" si="97"/>
        <v/>
      </c>
      <c r="GJ13" s="59" t="str">
        <f t="shared" si="98"/>
        <v/>
      </c>
      <c r="GK13" s="59" t="str">
        <f t="shared" si="99"/>
        <v/>
      </c>
      <c r="GL13" s="59" t="str">
        <f t="shared" si="100"/>
        <v/>
      </c>
      <c r="GM13" s="59" t="str">
        <f t="shared" si="101"/>
        <v/>
      </c>
      <c r="GN13" s="59" t="str">
        <f t="shared" si="102"/>
        <v/>
      </c>
      <c r="GO13" s="59" t="str">
        <f t="shared" si="103"/>
        <v/>
      </c>
      <c r="GP13" s="59" t="str">
        <f t="shared" si="104"/>
        <v/>
      </c>
      <c r="GQ13" s="59" t="str">
        <f t="shared" si="105"/>
        <v/>
      </c>
      <c r="GR13" s="59" t="str">
        <f t="shared" si="106"/>
        <v/>
      </c>
      <c r="GS13" s="59" t="str">
        <f t="shared" si="107"/>
        <v/>
      </c>
      <c r="GT13" s="59" t="str">
        <f t="shared" si="108"/>
        <v/>
      </c>
      <c r="GU13" s="59" t="str">
        <f t="shared" si="109"/>
        <v/>
      </c>
      <c r="GV13" s="59" t="str">
        <f t="shared" si="110"/>
        <v/>
      </c>
      <c r="GW13" s="59" t="str">
        <f t="shared" si="111"/>
        <v/>
      </c>
      <c r="GX13" s="59" t="str">
        <f t="shared" si="112"/>
        <v/>
      </c>
      <c r="GY13" s="59" t="str">
        <f t="shared" si="113"/>
        <v/>
      </c>
      <c r="GZ13" s="60" t="str">
        <f t="shared" si="114"/>
        <v/>
      </c>
      <c r="HB13" s="81" t="str">
        <f t="shared" si="22"/>
        <v/>
      </c>
      <c r="HD13" s="58" t="str">
        <f>IF(CH13="", "", IFERROR(INDEX(Materials!$V$9:$V$2508, MATCH(CH13, Materials!$B$9:$B$2508, 0)), ""))</f>
        <v/>
      </c>
      <c r="HE13" s="59" t="str">
        <f>IF(CI13="", "", IFERROR(INDEX(Materials!$V$9:$V$2508, MATCH(CI13, Materials!$B$9:$B$2508, 0)), ""))</f>
        <v/>
      </c>
      <c r="HF13" s="59" t="str">
        <f>IF(CJ13="", "", IFERROR(INDEX(Materials!$V$9:$V$2508, MATCH(CJ13, Materials!$B$9:$B$2508, 0)), ""))</f>
        <v/>
      </c>
      <c r="HG13" s="59" t="str">
        <f>IF(CK13="", "", IFERROR(INDEX(Materials!$V$9:$V$2508, MATCH(CK13, Materials!$B$9:$B$2508, 0)), ""))</f>
        <v/>
      </c>
      <c r="HH13" s="59" t="str">
        <f>IF(CL13="", "", IFERROR(INDEX(Materials!$V$9:$V$2508, MATCH(CL13, Materials!$B$9:$B$2508, 0)), ""))</f>
        <v/>
      </c>
      <c r="HI13" s="59" t="str">
        <f>IF(CM13="", "", IFERROR(INDEX(Materials!$V$9:$V$2508, MATCH(CM13, Materials!$B$9:$B$2508, 0)), ""))</f>
        <v/>
      </c>
      <c r="HJ13" s="59" t="str">
        <f>IF(CN13="", "", IFERROR(INDEX(Materials!$V$9:$V$2508, MATCH(CN13, Materials!$B$9:$B$2508, 0)), ""))</f>
        <v/>
      </c>
      <c r="HK13" s="59" t="str">
        <f>IF(CO13="", "", IFERROR(INDEX(Materials!$V$9:$V$2508, MATCH(CO13, Materials!$B$9:$B$2508, 0)), ""))</f>
        <v/>
      </c>
      <c r="HL13" s="59" t="str">
        <f>IF(CP13="", "", IFERROR(INDEX(Materials!$V$9:$V$2508, MATCH(CP13, Materials!$B$9:$B$2508, 0)), ""))</f>
        <v/>
      </c>
      <c r="HM13" s="59" t="str">
        <f>IF(CQ13="", "", IFERROR(INDEX(Materials!$V$9:$V$2508, MATCH(CQ13, Materials!$B$9:$B$2508, 0)), ""))</f>
        <v/>
      </c>
      <c r="HN13" s="59" t="str">
        <f>IF(CR13="", "", IFERROR(INDEX(Materials!$V$9:$V$2508, MATCH(CR13, Materials!$B$9:$B$2508, 0)), ""))</f>
        <v/>
      </c>
      <c r="HO13" s="59" t="str">
        <f>IF(CS13="", "", IFERROR(INDEX(Materials!$V$9:$V$2508, MATCH(CS13, Materials!$B$9:$B$2508, 0)), ""))</f>
        <v/>
      </c>
      <c r="HP13" s="59" t="str">
        <f>IF(CT13="", "", IFERROR(INDEX(Materials!$V$9:$V$2508, MATCH(CT13, Materials!$B$9:$B$2508, 0)), ""))</f>
        <v/>
      </c>
      <c r="HQ13" s="59" t="str">
        <f>IF(CU13="", "", IFERROR(INDEX(Materials!$V$9:$V$2508, MATCH(CU13, Materials!$B$9:$B$2508, 0)), ""))</f>
        <v/>
      </c>
      <c r="HR13" s="59" t="str">
        <f>IF(CV13="", "", IFERROR(INDEX(Materials!$V$9:$V$2508, MATCH(CV13, Materials!$B$9:$B$2508, 0)), ""))</f>
        <v/>
      </c>
      <c r="HS13" s="59" t="str">
        <f>IF(CW13="", "", IFERROR(INDEX(Materials!$V$9:$V$2508, MATCH(CW13, Materials!$B$9:$B$2508, 0)), ""))</f>
        <v/>
      </c>
      <c r="HT13" s="59" t="str">
        <f>IF(CX13="", "", IFERROR(INDEX(Materials!$V$9:$V$2508, MATCH(CX13, Materials!$B$9:$B$2508, 0)), ""))</f>
        <v/>
      </c>
      <c r="HU13" s="59" t="str">
        <f>IF(CY13="", "", IFERROR(INDEX(Materials!$V$9:$V$2508, MATCH(CY13, Materials!$B$9:$B$2508, 0)), ""))</f>
        <v/>
      </c>
      <c r="HV13" s="59" t="str">
        <f>IF(CZ13="", "", IFERROR(INDEX(Materials!$V$9:$V$2508, MATCH(CZ13, Materials!$B$9:$B$2508, 0)), ""))</f>
        <v/>
      </c>
      <c r="HW13" s="59" t="str">
        <f>IF(DA13="", "", IFERROR(INDEX(Materials!$V$9:$V$2508, MATCH(DA13, Materials!$B$9:$B$2508, 0)), ""))</f>
        <v/>
      </c>
      <c r="HX13" s="59" t="str">
        <f>IF(DB13="", "", IFERROR(INDEX(Materials!$V$9:$V$2508, MATCH(DB13, Materials!$B$9:$B$2508, 0)), ""))</f>
        <v/>
      </c>
      <c r="HY13" s="59" t="str">
        <f>IF(DC13="", "", IFERROR(INDEX(Materials!$V$9:$V$2508, MATCH(DC13, Materials!$B$9:$B$2508, 0)), ""))</f>
        <v/>
      </c>
      <c r="HZ13" s="59" t="str">
        <f>IF(DD13="", "", IFERROR(INDEX(Materials!$V$9:$V$2508, MATCH(DD13, Materials!$B$9:$B$2508, 0)), ""))</f>
        <v/>
      </c>
      <c r="IA13" s="59" t="str">
        <f>IF(DE13="", "", IFERROR(INDEX(Materials!$V$9:$V$2508, MATCH(DE13, Materials!$B$9:$B$2508, 0)), ""))</f>
        <v/>
      </c>
      <c r="IB13" s="59" t="str">
        <f>IF(DF13="", "", IFERROR(INDEX(Materials!$V$9:$V$2508, MATCH(DF13, Materials!$B$9:$B$2508, 0)), ""))</f>
        <v/>
      </c>
      <c r="IC13" s="59" t="str">
        <f>IF(DG13="", "", IFERROR(INDEX(Materials!$V$9:$V$2508, MATCH(DG13, Materials!$B$9:$B$2508, 0)), ""))</f>
        <v/>
      </c>
      <c r="ID13" s="59" t="str">
        <f>IF(DH13="", "", IFERROR(INDEX(Materials!$V$9:$V$2508, MATCH(DH13, Materials!$B$9:$B$2508, 0)), ""))</f>
        <v/>
      </c>
      <c r="IE13" s="59" t="str">
        <f>IF(DI13="", "", IFERROR(INDEX(Materials!$V$9:$V$2508, MATCH(DI13, Materials!$B$9:$B$2508, 0)), ""))</f>
        <v/>
      </c>
      <c r="IF13" s="59" t="str">
        <f>IF(DJ13="", "", IFERROR(INDEX(Materials!$V$9:$V$2508, MATCH(DJ13, Materials!$B$9:$B$2508, 0)), ""))</f>
        <v/>
      </c>
      <c r="IG13" s="60" t="str">
        <f>IF(DK13="", "", IFERROR(INDEX(Materials!$V$9:$V$2508, MATCH(DK13, Materials!$B$9:$B$2508, 0)), ""))</f>
        <v/>
      </c>
      <c r="II13" s="9" t="str">
        <f t="shared" si="115"/>
        <v/>
      </c>
      <c r="IJ13" s="9" t="str">
        <f t="shared" si="116"/>
        <v/>
      </c>
      <c r="IK13" s="9" t="str">
        <f t="shared" si="117"/>
        <v/>
      </c>
      <c r="IL13" s="9" t="str">
        <f t="shared" si="118"/>
        <v/>
      </c>
      <c r="IN13" s="92" t="str">
        <f t="shared" si="119"/>
        <v/>
      </c>
      <c r="IO13" s="93" t="str">
        <f t="shared" si="120"/>
        <v/>
      </c>
      <c r="IP13" s="93" t="str">
        <f t="shared" si="121"/>
        <v/>
      </c>
      <c r="IQ13" s="93" t="str">
        <f t="shared" si="122"/>
        <v/>
      </c>
      <c r="IR13" s="93" t="str">
        <f t="shared" si="123"/>
        <v/>
      </c>
      <c r="IS13" s="93" t="str">
        <f t="shared" si="124"/>
        <v/>
      </c>
      <c r="IT13" s="93" t="str">
        <f t="shared" si="125"/>
        <v/>
      </c>
      <c r="IU13" s="93" t="str">
        <f t="shared" si="126"/>
        <v/>
      </c>
      <c r="IV13" s="93" t="str">
        <f t="shared" si="127"/>
        <v/>
      </c>
      <c r="IW13" s="93" t="str">
        <f t="shared" si="128"/>
        <v/>
      </c>
      <c r="IX13" s="93" t="str">
        <f t="shared" si="129"/>
        <v/>
      </c>
      <c r="IY13" s="93" t="str">
        <f t="shared" si="130"/>
        <v/>
      </c>
      <c r="IZ13" s="93" t="str">
        <f t="shared" si="131"/>
        <v/>
      </c>
      <c r="JA13" s="93" t="str">
        <f t="shared" si="132"/>
        <v/>
      </c>
      <c r="JB13" s="93" t="str">
        <f t="shared" si="133"/>
        <v/>
      </c>
      <c r="JC13" s="93" t="str">
        <f t="shared" si="134"/>
        <v/>
      </c>
      <c r="JD13" s="93" t="str">
        <f t="shared" si="135"/>
        <v/>
      </c>
      <c r="JE13" s="93" t="str">
        <f t="shared" si="136"/>
        <v/>
      </c>
      <c r="JF13" s="93" t="str">
        <f t="shared" si="137"/>
        <v/>
      </c>
      <c r="JG13" s="93" t="str">
        <f t="shared" si="138"/>
        <v/>
      </c>
      <c r="JH13" s="93" t="str">
        <f t="shared" si="139"/>
        <v/>
      </c>
      <c r="JI13" s="93" t="str">
        <f t="shared" si="140"/>
        <v/>
      </c>
      <c r="JJ13" s="93" t="str">
        <f t="shared" si="141"/>
        <v/>
      </c>
      <c r="JK13" s="93" t="str">
        <f t="shared" si="142"/>
        <v/>
      </c>
      <c r="JL13" s="93" t="str">
        <f t="shared" si="143"/>
        <v/>
      </c>
      <c r="JM13" s="93" t="str">
        <f t="shared" si="144"/>
        <v/>
      </c>
      <c r="JN13" s="93" t="str">
        <f t="shared" si="145"/>
        <v/>
      </c>
      <c r="JO13" s="93" t="str">
        <f t="shared" si="146"/>
        <v/>
      </c>
      <c r="JP13" s="93" t="str">
        <f t="shared" si="147"/>
        <v/>
      </c>
      <c r="JQ13" s="94" t="str">
        <f t="shared" si="148"/>
        <v/>
      </c>
      <c r="JS13" s="92" t="str">
        <f t="shared" si="149"/>
        <v/>
      </c>
      <c r="JT13" s="93" t="str">
        <f t="shared" si="150"/>
        <v/>
      </c>
      <c r="JU13" s="93" t="str">
        <f t="shared" si="151"/>
        <v/>
      </c>
      <c r="JV13" s="93" t="str">
        <f t="shared" si="152"/>
        <v/>
      </c>
      <c r="JW13" s="93" t="str">
        <f t="shared" si="153"/>
        <v/>
      </c>
      <c r="JX13" s="93" t="str">
        <f t="shared" si="154"/>
        <v/>
      </c>
      <c r="JY13" s="93" t="str">
        <f t="shared" si="155"/>
        <v/>
      </c>
      <c r="JZ13" s="93" t="str">
        <f t="shared" si="156"/>
        <v/>
      </c>
      <c r="KA13" s="93" t="str">
        <f t="shared" si="157"/>
        <v/>
      </c>
      <c r="KB13" s="93" t="str">
        <f t="shared" si="158"/>
        <v/>
      </c>
      <c r="KC13" s="93" t="str">
        <f t="shared" si="159"/>
        <v/>
      </c>
      <c r="KD13" s="93" t="str">
        <f t="shared" si="160"/>
        <v/>
      </c>
      <c r="KE13" s="93" t="str">
        <f t="shared" si="161"/>
        <v/>
      </c>
      <c r="KF13" s="93" t="str">
        <f t="shared" si="162"/>
        <v/>
      </c>
      <c r="KG13" s="93" t="str">
        <f t="shared" si="163"/>
        <v/>
      </c>
      <c r="KH13" s="93" t="str">
        <f t="shared" si="164"/>
        <v/>
      </c>
      <c r="KI13" s="93" t="str">
        <f t="shared" si="165"/>
        <v/>
      </c>
      <c r="KJ13" s="93" t="str">
        <f t="shared" si="166"/>
        <v/>
      </c>
      <c r="KK13" s="93" t="str">
        <f t="shared" si="167"/>
        <v/>
      </c>
      <c r="KL13" s="93" t="str">
        <f t="shared" si="168"/>
        <v/>
      </c>
      <c r="KM13" s="93" t="str">
        <f t="shared" si="169"/>
        <v/>
      </c>
      <c r="KN13" s="93" t="str">
        <f t="shared" si="170"/>
        <v/>
      </c>
      <c r="KO13" s="93" t="str">
        <f t="shared" si="171"/>
        <v/>
      </c>
      <c r="KP13" s="93" t="str">
        <f t="shared" si="172"/>
        <v/>
      </c>
      <c r="KQ13" s="93" t="str">
        <f t="shared" si="173"/>
        <v/>
      </c>
      <c r="KR13" s="93" t="str">
        <f t="shared" si="174"/>
        <v/>
      </c>
      <c r="KS13" s="93" t="str">
        <f t="shared" si="175"/>
        <v/>
      </c>
      <c r="KT13" s="93" t="str">
        <f t="shared" si="176"/>
        <v/>
      </c>
      <c r="KU13" s="93" t="str">
        <f t="shared" si="177"/>
        <v/>
      </c>
      <c r="KV13" s="94" t="str">
        <f t="shared" si="178"/>
        <v/>
      </c>
      <c r="KX13" s="81" t="str">
        <f>IF(C13="", "", C13+(C13*'Intro &amp; Setup'!$BC$6))</f>
        <v/>
      </c>
    </row>
    <row r="14" spans="1:310" x14ac:dyDescent="0.25">
      <c r="A14" s="24"/>
      <c r="B14" s="21" t="str">
        <f t="shared" si="0"/>
        <v/>
      </c>
      <c r="C14" s="34" t="str">
        <f t="shared" si="1"/>
        <v/>
      </c>
      <c r="D14" s="24"/>
      <c r="E14" s="41"/>
      <c r="F14" s="17"/>
      <c r="G14" s="37"/>
      <c r="H14" s="69"/>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24"/>
      <c r="BS14" s="9" t="str">
        <f>IF(Materials!T14="", "", Materials!T14)</f>
        <v/>
      </c>
      <c r="BU14" s="11" t="b">
        <f t="shared" si="2"/>
        <v>0</v>
      </c>
      <c r="BV14" s="9" t="str">
        <f t="shared" si="25"/>
        <v/>
      </c>
      <c r="BW14" s="9" t="str">
        <f t="shared" si="3"/>
        <v/>
      </c>
      <c r="BX14" s="9" t="str">
        <f t="shared" si="4"/>
        <v/>
      </c>
      <c r="BZ14" s="9">
        <v>6</v>
      </c>
      <c r="CB14" s="9" t="str">
        <f t="shared" si="5"/>
        <v/>
      </c>
      <c r="CC14" s="32"/>
      <c r="CD14" s="72" t="str">
        <f>IF(H14="", "", IFERROR(INDEX('Intro &amp; Setup'!$BF$3:$BF$12, MATCH(H14, 'Intro &amp; Setup'!$BE$3:$BE$12, 0)), ""))</f>
        <v/>
      </c>
      <c r="CE14" s="77"/>
      <c r="CF14" s="72" t="str">
        <f>IF('Intro &amp; Setup'!BE8="", "", 'Intro &amp; Setup'!BE8)</f>
        <v>F</v>
      </c>
      <c r="CH14" s="50" t="str">
        <f t="shared" si="6"/>
        <v/>
      </c>
      <c r="CI14" s="32" t="str">
        <f t="shared" si="26"/>
        <v/>
      </c>
      <c r="CJ14" s="32" t="str">
        <f t="shared" si="27"/>
        <v/>
      </c>
      <c r="CK14" s="32" t="str">
        <f t="shared" si="28"/>
        <v/>
      </c>
      <c r="CL14" s="32" t="str">
        <f t="shared" si="29"/>
        <v/>
      </c>
      <c r="CM14" s="32" t="str">
        <f t="shared" si="30"/>
        <v/>
      </c>
      <c r="CN14" s="32" t="str">
        <f t="shared" si="31"/>
        <v/>
      </c>
      <c r="CO14" s="32" t="str">
        <f t="shared" si="32"/>
        <v/>
      </c>
      <c r="CP14" s="32" t="str">
        <f t="shared" si="33"/>
        <v/>
      </c>
      <c r="CQ14" s="32" t="str">
        <f t="shared" si="34"/>
        <v/>
      </c>
      <c r="CR14" s="32" t="str">
        <f t="shared" si="35"/>
        <v/>
      </c>
      <c r="CS14" s="32" t="str">
        <f t="shared" si="36"/>
        <v/>
      </c>
      <c r="CT14" s="32" t="str">
        <f t="shared" si="37"/>
        <v/>
      </c>
      <c r="CU14" s="32" t="str">
        <f t="shared" si="38"/>
        <v/>
      </c>
      <c r="CV14" s="32" t="str">
        <f t="shared" si="39"/>
        <v/>
      </c>
      <c r="CW14" s="32" t="str">
        <f t="shared" si="40"/>
        <v/>
      </c>
      <c r="CX14" s="32" t="str">
        <f t="shared" si="41"/>
        <v/>
      </c>
      <c r="CY14" s="32" t="str">
        <f t="shared" si="42"/>
        <v/>
      </c>
      <c r="CZ14" s="32" t="str">
        <f t="shared" si="43"/>
        <v/>
      </c>
      <c r="DA14" s="32" t="str">
        <f t="shared" si="44"/>
        <v/>
      </c>
      <c r="DB14" s="32" t="str">
        <f t="shared" si="45"/>
        <v/>
      </c>
      <c r="DC14" s="32" t="str">
        <f t="shared" si="46"/>
        <v/>
      </c>
      <c r="DD14" s="32" t="str">
        <f t="shared" si="47"/>
        <v/>
      </c>
      <c r="DE14" s="32" t="str">
        <f t="shared" si="48"/>
        <v/>
      </c>
      <c r="DF14" s="32" t="str">
        <f t="shared" si="49"/>
        <v/>
      </c>
      <c r="DG14" s="32" t="str">
        <f t="shared" si="50"/>
        <v/>
      </c>
      <c r="DH14" s="32" t="str">
        <f t="shared" si="51"/>
        <v/>
      </c>
      <c r="DI14" s="32" t="str">
        <f t="shared" si="52"/>
        <v/>
      </c>
      <c r="DJ14" s="32" t="str">
        <f t="shared" si="53"/>
        <v/>
      </c>
      <c r="DK14" s="51" t="str">
        <f t="shared" si="54"/>
        <v/>
      </c>
      <c r="DM14" s="50" t="str">
        <f t="shared" si="55"/>
        <v/>
      </c>
      <c r="DN14" s="32" t="str">
        <f t="shared" si="56"/>
        <v/>
      </c>
      <c r="DO14" s="32" t="str">
        <f t="shared" si="57"/>
        <v/>
      </c>
      <c r="DP14" s="32" t="str">
        <f t="shared" si="58"/>
        <v/>
      </c>
      <c r="DQ14" s="32" t="str">
        <f t="shared" si="59"/>
        <v/>
      </c>
      <c r="DR14" s="32" t="str">
        <f t="shared" si="60"/>
        <v/>
      </c>
      <c r="DS14" s="32" t="str">
        <f t="shared" si="61"/>
        <v/>
      </c>
      <c r="DT14" s="32" t="str">
        <f t="shared" si="62"/>
        <v/>
      </c>
      <c r="DU14" s="32" t="str">
        <f t="shared" si="63"/>
        <v/>
      </c>
      <c r="DV14" s="32" t="str">
        <f t="shared" si="64"/>
        <v/>
      </c>
      <c r="DW14" s="32" t="str">
        <f t="shared" si="65"/>
        <v/>
      </c>
      <c r="DX14" s="32" t="str">
        <f t="shared" si="66"/>
        <v/>
      </c>
      <c r="DY14" s="32" t="str">
        <f t="shared" si="67"/>
        <v/>
      </c>
      <c r="DZ14" s="32" t="str">
        <f t="shared" si="68"/>
        <v/>
      </c>
      <c r="EA14" s="32" t="str">
        <f t="shared" si="69"/>
        <v/>
      </c>
      <c r="EB14" s="32" t="str">
        <f t="shared" si="70"/>
        <v/>
      </c>
      <c r="EC14" s="32" t="str">
        <f t="shared" si="71"/>
        <v/>
      </c>
      <c r="ED14" s="32" t="str">
        <f t="shared" si="72"/>
        <v/>
      </c>
      <c r="EE14" s="32" t="str">
        <f t="shared" si="73"/>
        <v/>
      </c>
      <c r="EF14" s="32" t="str">
        <f t="shared" si="74"/>
        <v/>
      </c>
      <c r="EG14" s="32" t="str">
        <f t="shared" si="75"/>
        <v/>
      </c>
      <c r="EH14" s="32" t="str">
        <f t="shared" si="76"/>
        <v/>
      </c>
      <c r="EI14" s="32" t="str">
        <f t="shared" si="77"/>
        <v/>
      </c>
      <c r="EJ14" s="32" t="str">
        <f t="shared" si="78"/>
        <v/>
      </c>
      <c r="EK14" s="32" t="str">
        <f t="shared" si="79"/>
        <v/>
      </c>
      <c r="EL14" s="32" t="str">
        <f t="shared" si="80"/>
        <v/>
      </c>
      <c r="EM14" s="32" t="str">
        <f t="shared" si="81"/>
        <v/>
      </c>
      <c r="EN14" s="32" t="str">
        <f t="shared" si="82"/>
        <v/>
      </c>
      <c r="EO14" s="32" t="str">
        <f t="shared" si="83"/>
        <v/>
      </c>
      <c r="EP14" s="51" t="str">
        <f t="shared" si="84"/>
        <v/>
      </c>
      <c r="ER14" s="58" t="str">
        <f>IF(CH14="", "", IFERROR(INDEX(Materials!$F$9:$F$2508, MATCH(CH14, Materials!$B$9:$B$2508, 0)), ""))</f>
        <v/>
      </c>
      <c r="ES14" s="59" t="str">
        <f>IF(CI14="", "", IFERROR(INDEX(Materials!$F$9:$F$2508, MATCH(CI14, Materials!$B$9:$B$2508, 0)), ""))</f>
        <v/>
      </c>
      <c r="ET14" s="59" t="str">
        <f>IF(CJ14="", "", IFERROR(INDEX(Materials!$F$9:$F$2508, MATCH(CJ14, Materials!$B$9:$B$2508, 0)), ""))</f>
        <v/>
      </c>
      <c r="EU14" s="59" t="str">
        <f>IF(CK14="", "", IFERROR(INDEX(Materials!$F$9:$F$2508, MATCH(CK14, Materials!$B$9:$B$2508, 0)), ""))</f>
        <v/>
      </c>
      <c r="EV14" s="59" t="str">
        <f>IF(CL14="", "", IFERROR(INDEX(Materials!$F$9:$F$2508, MATCH(CL14, Materials!$B$9:$B$2508, 0)), ""))</f>
        <v/>
      </c>
      <c r="EW14" s="59" t="str">
        <f>IF(CM14="", "", IFERROR(INDEX(Materials!$F$9:$F$2508, MATCH(CM14, Materials!$B$9:$B$2508, 0)), ""))</f>
        <v/>
      </c>
      <c r="EX14" s="59" t="str">
        <f>IF(CN14="", "", IFERROR(INDEX(Materials!$F$9:$F$2508, MATCH(CN14, Materials!$B$9:$B$2508, 0)), ""))</f>
        <v/>
      </c>
      <c r="EY14" s="59" t="str">
        <f>IF(CO14="", "", IFERROR(INDEX(Materials!$F$9:$F$2508, MATCH(CO14, Materials!$B$9:$B$2508, 0)), ""))</f>
        <v/>
      </c>
      <c r="EZ14" s="59" t="str">
        <f>IF(CP14="", "", IFERROR(INDEX(Materials!$F$9:$F$2508, MATCH(CP14, Materials!$B$9:$B$2508, 0)), ""))</f>
        <v/>
      </c>
      <c r="FA14" s="59" t="str">
        <f>IF(CQ14="", "", IFERROR(INDEX(Materials!$F$9:$F$2508, MATCH(CQ14, Materials!$B$9:$B$2508, 0)), ""))</f>
        <v/>
      </c>
      <c r="FB14" s="59" t="str">
        <f>IF(CR14="", "", IFERROR(INDEX(Materials!$F$9:$F$2508, MATCH(CR14, Materials!$B$9:$B$2508, 0)), ""))</f>
        <v/>
      </c>
      <c r="FC14" s="59" t="str">
        <f>IF(CS14="", "", IFERROR(INDEX(Materials!$F$9:$F$2508, MATCH(CS14, Materials!$B$9:$B$2508, 0)), ""))</f>
        <v/>
      </c>
      <c r="FD14" s="59" t="str">
        <f>IF(CT14="", "", IFERROR(INDEX(Materials!$F$9:$F$2508, MATCH(CT14, Materials!$B$9:$B$2508, 0)), ""))</f>
        <v/>
      </c>
      <c r="FE14" s="59" t="str">
        <f>IF(CU14="", "", IFERROR(INDEX(Materials!$F$9:$F$2508, MATCH(CU14, Materials!$B$9:$B$2508, 0)), ""))</f>
        <v/>
      </c>
      <c r="FF14" s="59" t="str">
        <f>IF(CV14="", "", IFERROR(INDEX(Materials!$F$9:$F$2508, MATCH(CV14, Materials!$B$9:$B$2508, 0)), ""))</f>
        <v/>
      </c>
      <c r="FG14" s="59" t="str">
        <f>IF(CW14="", "", IFERROR(INDEX(Materials!$F$9:$F$2508, MATCH(CW14, Materials!$B$9:$B$2508, 0)), ""))</f>
        <v/>
      </c>
      <c r="FH14" s="59" t="str">
        <f>IF(CX14="", "", IFERROR(INDEX(Materials!$F$9:$F$2508, MATCH(CX14, Materials!$B$9:$B$2508, 0)), ""))</f>
        <v/>
      </c>
      <c r="FI14" s="59" t="str">
        <f>IF(CY14="", "", IFERROR(INDEX(Materials!$F$9:$F$2508, MATCH(CY14, Materials!$B$9:$B$2508, 0)), ""))</f>
        <v/>
      </c>
      <c r="FJ14" s="59" t="str">
        <f>IF(CZ14="", "", IFERROR(INDEX(Materials!$F$9:$F$2508, MATCH(CZ14, Materials!$B$9:$B$2508, 0)), ""))</f>
        <v/>
      </c>
      <c r="FK14" s="59" t="str">
        <f>IF(DA14="", "", IFERROR(INDEX(Materials!$F$9:$F$2508, MATCH(DA14, Materials!$B$9:$B$2508, 0)), ""))</f>
        <v/>
      </c>
      <c r="FL14" s="59" t="str">
        <f>IF(DB14="", "", IFERROR(INDEX(Materials!$F$9:$F$2508, MATCH(DB14, Materials!$B$9:$B$2508, 0)), ""))</f>
        <v/>
      </c>
      <c r="FM14" s="59" t="str">
        <f>IF(DC14="", "", IFERROR(INDEX(Materials!$F$9:$F$2508, MATCH(DC14, Materials!$B$9:$B$2508, 0)), ""))</f>
        <v/>
      </c>
      <c r="FN14" s="59" t="str">
        <f>IF(DD14="", "", IFERROR(INDEX(Materials!$F$9:$F$2508, MATCH(DD14, Materials!$B$9:$B$2508, 0)), ""))</f>
        <v/>
      </c>
      <c r="FO14" s="59" t="str">
        <f>IF(DE14="", "", IFERROR(INDEX(Materials!$F$9:$F$2508, MATCH(DE14, Materials!$B$9:$B$2508, 0)), ""))</f>
        <v/>
      </c>
      <c r="FP14" s="59" t="str">
        <f>IF(DF14="", "", IFERROR(INDEX(Materials!$F$9:$F$2508, MATCH(DF14, Materials!$B$9:$B$2508, 0)), ""))</f>
        <v/>
      </c>
      <c r="FQ14" s="59" t="str">
        <f>IF(DG14="", "", IFERROR(INDEX(Materials!$F$9:$F$2508, MATCH(DG14, Materials!$B$9:$B$2508, 0)), ""))</f>
        <v/>
      </c>
      <c r="FR14" s="59" t="str">
        <f>IF(DH14="", "", IFERROR(INDEX(Materials!$F$9:$F$2508, MATCH(DH14, Materials!$B$9:$B$2508, 0)), ""))</f>
        <v/>
      </c>
      <c r="FS14" s="59" t="str">
        <f>IF(DI14="", "", IFERROR(INDEX(Materials!$F$9:$F$2508, MATCH(DI14, Materials!$B$9:$B$2508, 0)), ""))</f>
        <v/>
      </c>
      <c r="FT14" s="59" t="str">
        <f>IF(DJ14="", "", IFERROR(INDEX(Materials!$F$9:$F$2508, MATCH(DJ14, Materials!$B$9:$B$2508, 0)), ""))</f>
        <v/>
      </c>
      <c r="FU14" s="60" t="str">
        <f>IF(DK14="", "", IFERROR(INDEX(Materials!$F$9:$F$2508, MATCH(DK14, Materials!$B$9:$B$2508, 0)), ""))</f>
        <v/>
      </c>
      <c r="FW14" s="58" t="str">
        <f t="shared" si="85"/>
        <v/>
      </c>
      <c r="FX14" s="59" t="str">
        <f t="shared" si="86"/>
        <v/>
      </c>
      <c r="FY14" s="59" t="str">
        <f t="shared" si="87"/>
        <v/>
      </c>
      <c r="FZ14" s="59" t="str">
        <f t="shared" si="88"/>
        <v/>
      </c>
      <c r="GA14" s="59" t="str">
        <f t="shared" si="89"/>
        <v/>
      </c>
      <c r="GB14" s="59" t="str">
        <f t="shared" si="90"/>
        <v/>
      </c>
      <c r="GC14" s="59" t="str">
        <f t="shared" si="91"/>
        <v/>
      </c>
      <c r="GD14" s="59" t="str">
        <f t="shared" si="92"/>
        <v/>
      </c>
      <c r="GE14" s="59" t="str">
        <f t="shared" si="93"/>
        <v/>
      </c>
      <c r="GF14" s="59" t="str">
        <f t="shared" si="94"/>
        <v/>
      </c>
      <c r="GG14" s="59" t="str">
        <f t="shared" si="95"/>
        <v/>
      </c>
      <c r="GH14" s="59" t="str">
        <f t="shared" si="96"/>
        <v/>
      </c>
      <c r="GI14" s="59" t="str">
        <f t="shared" si="97"/>
        <v/>
      </c>
      <c r="GJ14" s="59" t="str">
        <f t="shared" si="98"/>
        <v/>
      </c>
      <c r="GK14" s="59" t="str">
        <f t="shared" si="99"/>
        <v/>
      </c>
      <c r="GL14" s="59" t="str">
        <f t="shared" si="100"/>
        <v/>
      </c>
      <c r="GM14" s="59" t="str">
        <f t="shared" si="101"/>
        <v/>
      </c>
      <c r="GN14" s="59" t="str">
        <f t="shared" si="102"/>
        <v/>
      </c>
      <c r="GO14" s="59" t="str">
        <f t="shared" si="103"/>
        <v/>
      </c>
      <c r="GP14" s="59" t="str">
        <f t="shared" si="104"/>
        <v/>
      </c>
      <c r="GQ14" s="59" t="str">
        <f t="shared" si="105"/>
        <v/>
      </c>
      <c r="GR14" s="59" t="str">
        <f t="shared" si="106"/>
        <v/>
      </c>
      <c r="GS14" s="59" t="str">
        <f t="shared" si="107"/>
        <v/>
      </c>
      <c r="GT14" s="59" t="str">
        <f t="shared" si="108"/>
        <v/>
      </c>
      <c r="GU14" s="59" t="str">
        <f t="shared" si="109"/>
        <v/>
      </c>
      <c r="GV14" s="59" t="str">
        <f t="shared" si="110"/>
        <v/>
      </c>
      <c r="GW14" s="59" t="str">
        <f t="shared" si="111"/>
        <v/>
      </c>
      <c r="GX14" s="59" t="str">
        <f t="shared" si="112"/>
        <v/>
      </c>
      <c r="GY14" s="59" t="str">
        <f t="shared" si="113"/>
        <v/>
      </c>
      <c r="GZ14" s="60" t="str">
        <f t="shared" si="114"/>
        <v/>
      </c>
      <c r="HB14" s="81" t="str">
        <f t="shared" si="22"/>
        <v/>
      </c>
      <c r="HD14" s="58" t="str">
        <f>IF(CH14="", "", IFERROR(INDEX(Materials!$V$9:$V$2508, MATCH(CH14, Materials!$B$9:$B$2508, 0)), ""))</f>
        <v/>
      </c>
      <c r="HE14" s="59" t="str">
        <f>IF(CI14="", "", IFERROR(INDEX(Materials!$V$9:$V$2508, MATCH(CI14, Materials!$B$9:$B$2508, 0)), ""))</f>
        <v/>
      </c>
      <c r="HF14" s="59" t="str">
        <f>IF(CJ14="", "", IFERROR(INDEX(Materials!$V$9:$V$2508, MATCH(CJ14, Materials!$B$9:$B$2508, 0)), ""))</f>
        <v/>
      </c>
      <c r="HG14" s="59" t="str">
        <f>IF(CK14="", "", IFERROR(INDEX(Materials!$V$9:$V$2508, MATCH(CK14, Materials!$B$9:$B$2508, 0)), ""))</f>
        <v/>
      </c>
      <c r="HH14" s="59" t="str">
        <f>IF(CL14="", "", IFERROR(INDEX(Materials!$V$9:$V$2508, MATCH(CL14, Materials!$B$9:$B$2508, 0)), ""))</f>
        <v/>
      </c>
      <c r="HI14" s="59" t="str">
        <f>IF(CM14="", "", IFERROR(INDEX(Materials!$V$9:$V$2508, MATCH(CM14, Materials!$B$9:$B$2508, 0)), ""))</f>
        <v/>
      </c>
      <c r="HJ14" s="59" t="str">
        <f>IF(CN14="", "", IFERROR(INDEX(Materials!$V$9:$V$2508, MATCH(CN14, Materials!$B$9:$B$2508, 0)), ""))</f>
        <v/>
      </c>
      <c r="HK14" s="59" t="str">
        <f>IF(CO14="", "", IFERROR(INDEX(Materials!$V$9:$V$2508, MATCH(CO14, Materials!$B$9:$B$2508, 0)), ""))</f>
        <v/>
      </c>
      <c r="HL14" s="59" t="str">
        <f>IF(CP14="", "", IFERROR(INDEX(Materials!$V$9:$V$2508, MATCH(CP14, Materials!$B$9:$B$2508, 0)), ""))</f>
        <v/>
      </c>
      <c r="HM14" s="59" t="str">
        <f>IF(CQ14="", "", IFERROR(INDEX(Materials!$V$9:$V$2508, MATCH(CQ14, Materials!$B$9:$B$2508, 0)), ""))</f>
        <v/>
      </c>
      <c r="HN14" s="59" t="str">
        <f>IF(CR14="", "", IFERROR(INDEX(Materials!$V$9:$V$2508, MATCH(CR14, Materials!$B$9:$B$2508, 0)), ""))</f>
        <v/>
      </c>
      <c r="HO14" s="59" t="str">
        <f>IF(CS14="", "", IFERROR(INDEX(Materials!$V$9:$V$2508, MATCH(CS14, Materials!$B$9:$B$2508, 0)), ""))</f>
        <v/>
      </c>
      <c r="HP14" s="59" t="str">
        <f>IF(CT14="", "", IFERROR(INDEX(Materials!$V$9:$V$2508, MATCH(CT14, Materials!$B$9:$B$2508, 0)), ""))</f>
        <v/>
      </c>
      <c r="HQ14" s="59" t="str">
        <f>IF(CU14="", "", IFERROR(INDEX(Materials!$V$9:$V$2508, MATCH(CU14, Materials!$B$9:$B$2508, 0)), ""))</f>
        <v/>
      </c>
      <c r="HR14" s="59" t="str">
        <f>IF(CV14="", "", IFERROR(INDEX(Materials!$V$9:$V$2508, MATCH(CV14, Materials!$B$9:$B$2508, 0)), ""))</f>
        <v/>
      </c>
      <c r="HS14" s="59" t="str">
        <f>IF(CW14="", "", IFERROR(INDEX(Materials!$V$9:$V$2508, MATCH(CW14, Materials!$B$9:$B$2508, 0)), ""))</f>
        <v/>
      </c>
      <c r="HT14" s="59" t="str">
        <f>IF(CX14="", "", IFERROR(INDEX(Materials!$V$9:$V$2508, MATCH(CX14, Materials!$B$9:$B$2508, 0)), ""))</f>
        <v/>
      </c>
      <c r="HU14" s="59" t="str">
        <f>IF(CY14="", "", IFERROR(INDEX(Materials!$V$9:$V$2508, MATCH(CY14, Materials!$B$9:$B$2508, 0)), ""))</f>
        <v/>
      </c>
      <c r="HV14" s="59" t="str">
        <f>IF(CZ14="", "", IFERROR(INDEX(Materials!$V$9:$V$2508, MATCH(CZ14, Materials!$B$9:$B$2508, 0)), ""))</f>
        <v/>
      </c>
      <c r="HW14" s="59" t="str">
        <f>IF(DA14="", "", IFERROR(INDEX(Materials!$V$9:$V$2508, MATCH(DA14, Materials!$B$9:$B$2508, 0)), ""))</f>
        <v/>
      </c>
      <c r="HX14" s="59" t="str">
        <f>IF(DB14="", "", IFERROR(INDEX(Materials!$V$9:$V$2508, MATCH(DB14, Materials!$B$9:$B$2508, 0)), ""))</f>
        <v/>
      </c>
      <c r="HY14" s="59" t="str">
        <f>IF(DC14="", "", IFERROR(INDEX(Materials!$V$9:$V$2508, MATCH(DC14, Materials!$B$9:$B$2508, 0)), ""))</f>
        <v/>
      </c>
      <c r="HZ14" s="59" t="str">
        <f>IF(DD14="", "", IFERROR(INDEX(Materials!$V$9:$V$2508, MATCH(DD14, Materials!$B$9:$B$2508, 0)), ""))</f>
        <v/>
      </c>
      <c r="IA14" s="59" t="str">
        <f>IF(DE14="", "", IFERROR(INDEX(Materials!$V$9:$V$2508, MATCH(DE14, Materials!$B$9:$B$2508, 0)), ""))</f>
        <v/>
      </c>
      <c r="IB14" s="59" t="str">
        <f>IF(DF14="", "", IFERROR(INDEX(Materials!$V$9:$V$2508, MATCH(DF14, Materials!$B$9:$B$2508, 0)), ""))</f>
        <v/>
      </c>
      <c r="IC14" s="59" t="str">
        <f>IF(DG14="", "", IFERROR(INDEX(Materials!$V$9:$V$2508, MATCH(DG14, Materials!$B$9:$B$2508, 0)), ""))</f>
        <v/>
      </c>
      <c r="ID14" s="59" t="str">
        <f>IF(DH14="", "", IFERROR(INDEX(Materials!$V$9:$V$2508, MATCH(DH14, Materials!$B$9:$B$2508, 0)), ""))</f>
        <v/>
      </c>
      <c r="IE14" s="59" t="str">
        <f>IF(DI14="", "", IFERROR(INDEX(Materials!$V$9:$V$2508, MATCH(DI14, Materials!$B$9:$B$2508, 0)), ""))</f>
        <v/>
      </c>
      <c r="IF14" s="59" t="str">
        <f>IF(DJ14="", "", IFERROR(INDEX(Materials!$V$9:$V$2508, MATCH(DJ14, Materials!$B$9:$B$2508, 0)), ""))</f>
        <v/>
      </c>
      <c r="IG14" s="60" t="str">
        <f>IF(DK14="", "", IFERROR(INDEX(Materials!$V$9:$V$2508, MATCH(DK14, Materials!$B$9:$B$2508, 0)), ""))</f>
        <v/>
      </c>
      <c r="II14" s="9" t="str">
        <f t="shared" si="115"/>
        <v/>
      </c>
      <c r="IJ14" s="9" t="str">
        <f t="shared" si="116"/>
        <v/>
      </c>
      <c r="IK14" s="9" t="str">
        <f t="shared" si="117"/>
        <v/>
      </c>
      <c r="IL14" s="9" t="str">
        <f t="shared" si="118"/>
        <v/>
      </c>
      <c r="IN14" s="92" t="str">
        <f t="shared" si="119"/>
        <v/>
      </c>
      <c r="IO14" s="93" t="str">
        <f t="shared" si="120"/>
        <v/>
      </c>
      <c r="IP14" s="93" t="str">
        <f t="shared" si="121"/>
        <v/>
      </c>
      <c r="IQ14" s="93" t="str">
        <f t="shared" si="122"/>
        <v/>
      </c>
      <c r="IR14" s="93" t="str">
        <f t="shared" si="123"/>
        <v/>
      </c>
      <c r="IS14" s="93" t="str">
        <f t="shared" si="124"/>
        <v/>
      </c>
      <c r="IT14" s="93" t="str">
        <f t="shared" si="125"/>
        <v/>
      </c>
      <c r="IU14" s="93" t="str">
        <f t="shared" si="126"/>
        <v/>
      </c>
      <c r="IV14" s="93" t="str">
        <f t="shared" si="127"/>
        <v/>
      </c>
      <c r="IW14" s="93" t="str">
        <f t="shared" si="128"/>
        <v/>
      </c>
      <c r="IX14" s="93" t="str">
        <f t="shared" si="129"/>
        <v/>
      </c>
      <c r="IY14" s="93" t="str">
        <f t="shared" si="130"/>
        <v/>
      </c>
      <c r="IZ14" s="93" t="str">
        <f t="shared" si="131"/>
        <v/>
      </c>
      <c r="JA14" s="93" t="str">
        <f t="shared" si="132"/>
        <v/>
      </c>
      <c r="JB14" s="93" t="str">
        <f t="shared" si="133"/>
        <v/>
      </c>
      <c r="JC14" s="93" t="str">
        <f t="shared" si="134"/>
        <v/>
      </c>
      <c r="JD14" s="93" t="str">
        <f t="shared" si="135"/>
        <v/>
      </c>
      <c r="JE14" s="93" t="str">
        <f t="shared" si="136"/>
        <v/>
      </c>
      <c r="JF14" s="93" t="str">
        <f t="shared" si="137"/>
        <v/>
      </c>
      <c r="JG14" s="93" t="str">
        <f t="shared" si="138"/>
        <v/>
      </c>
      <c r="JH14" s="93" t="str">
        <f t="shared" si="139"/>
        <v/>
      </c>
      <c r="JI14" s="93" t="str">
        <f t="shared" si="140"/>
        <v/>
      </c>
      <c r="JJ14" s="93" t="str">
        <f t="shared" si="141"/>
        <v/>
      </c>
      <c r="JK14" s="93" t="str">
        <f t="shared" si="142"/>
        <v/>
      </c>
      <c r="JL14" s="93" t="str">
        <f t="shared" si="143"/>
        <v/>
      </c>
      <c r="JM14" s="93" t="str">
        <f t="shared" si="144"/>
        <v/>
      </c>
      <c r="JN14" s="93" t="str">
        <f t="shared" si="145"/>
        <v/>
      </c>
      <c r="JO14" s="93" t="str">
        <f t="shared" si="146"/>
        <v/>
      </c>
      <c r="JP14" s="93" t="str">
        <f t="shared" si="147"/>
        <v/>
      </c>
      <c r="JQ14" s="94" t="str">
        <f t="shared" si="148"/>
        <v/>
      </c>
      <c r="JS14" s="92" t="str">
        <f t="shared" si="149"/>
        <v/>
      </c>
      <c r="JT14" s="93" t="str">
        <f t="shared" si="150"/>
        <v/>
      </c>
      <c r="JU14" s="93" t="str">
        <f t="shared" si="151"/>
        <v/>
      </c>
      <c r="JV14" s="93" t="str">
        <f t="shared" si="152"/>
        <v/>
      </c>
      <c r="JW14" s="93" t="str">
        <f t="shared" si="153"/>
        <v/>
      </c>
      <c r="JX14" s="93" t="str">
        <f t="shared" si="154"/>
        <v/>
      </c>
      <c r="JY14" s="93" t="str">
        <f t="shared" si="155"/>
        <v/>
      </c>
      <c r="JZ14" s="93" t="str">
        <f t="shared" si="156"/>
        <v/>
      </c>
      <c r="KA14" s="93" t="str">
        <f t="shared" si="157"/>
        <v/>
      </c>
      <c r="KB14" s="93" t="str">
        <f t="shared" si="158"/>
        <v/>
      </c>
      <c r="KC14" s="93" t="str">
        <f t="shared" si="159"/>
        <v/>
      </c>
      <c r="KD14" s="93" t="str">
        <f t="shared" si="160"/>
        <v/>
      </c>
      <c r="KE14" s="93" t="str">
        <f t="shared" si="161"/>
        <v/>
      </c>
      <c r="KF14" s="93" t="str">
        <f t="shared" si="162"/>
        <v/>
      </c>
      <c r="KG14" s="93" t="str">
        <f t="shared" si="163"/>
        <v/>
      </c>
      <c r="KH14" s="93" t="str">
        <f t="shared" si="164"/>
        <v/>
      </c>
      <c r="KI14" s="93" t="str">
        <f t="shared" si="165"/>
        <v/>
      </c>
      <c r="KJ14" s="93" t="str">
        <f t="shared" si="166"/>
        <v/>
      </c>
      <c r="KK14" s="93" t="str">
        <f t="shared" si="167"/>
        <v/>
      </c>
      <c r="KL14" s="93" t="str">
        <f t="shared" si="168"/>
        <v/>
      </c>
      <c r="KM14" s="93" t="str">
        <f t="shared" si="169"/>
        <v/>
      </c>
      <c r="KN14" s="93" t="str">
        <f t="shared" si="170"/>
        <v/>
      </c>
      <c r="KO14" s="93" t="str">
        <f t="shared" si="171"/>
        <v/>
      </c>
      <c r="KP14" s="93" t="str">
        <f t="shared" si="172"/>
        <v/>
      </c>
      <c r="KQ14" s="93" t="str">
        <f t="shared" si="173"/>
        <v/>
      </c>
      <c r="KR14" s="93" t="str">
        <f t="shared" si="174"/>
        <v/>
      </c>
      <c r="KS14" s="93" t="str">
        <f t="shared" si="175"/>
        <v/>
      </c>
      <c r="KT14" s="93" t="str">
        <f t="shared" si="176"/>
        <v/>
      </c>
      <c r="KU14" s="93" t="str">
        <f t="shared" si="177"/>
        <v/>
      </c>
      <c r="KV14" s="94" t="str">
        <f t="shared" si="178"/>
        <v/>
      </c>
      <c r="KX14" s="81" t="str">
        <f>IF(C14="", "", C14+(C14*'Intro &amp; Setup'!$BC$6))</f>
        <v/>
      </c>
    </row>
    <row r="15" spans="1:310" x14ac:dyDescent="0.25">
      <c r="A15" s="24"/>
      <c r="B15" s="21" t="str">
        <f t="shared" si="0"/>
        <v/>
      </c>
      <c r="C15" s="34" t="str">
        <f t="shared" si="1"/>
        <v/>
      </c>
      <c r="D15" s="24"/>
      <c r="E15" s="41"/>
      <c r="F15" s="17"/>
      <c r="G15" s="37"/>
      <c r="H15" s="69"/>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24"/>
      <c r="BS15" s="9" t="str">
        <f>IF(Materials!T15="", "", Materials!T15)</f>
        <v/>
      </c>
      <c r="BU15" s="11" t="b">
        <f t="shared" si="2"/>
        <v>0</v>
      </c>
      <c r="BV15" s="9" t="str">
        <f t="shared" si="25"/>
        <v/>
      </c>
      <c r="BW15" s="9" t="str">
        <f t="shared" si="3"/>
        <v/>
      </c>
      <c r="BX15" s="9" t="str">
        <f t="shared" si="4"/>
        <v/>
      </c>
      <c r="BZ15" s="9">
        <v>7</v>
      </c>
      <c r="CB15" s="9" t="str">
        <f t="shared" si="5"/>
        <v/>
      </c>
      <c r="CC15" s="32"/>
      <c r="CD15" s="72" t="str">
        <f>IF(H15="", "", IFERROR(INDEX('Intro &amp; Setup'!$BF$3:$BF$12, MATCH(H15, 'Intro &amp; Setup'!$BE$3:$BE$12, 0)), ""))</f>
        <v/>
      </c>
      <c r="CE15" s="77"/>
      <c r="CF15" s="72" t="str">
        <f>IF('Intro &amp; Setup'!BE9="", "", 'Intro &amp; Setup'!BE9)</f>
        <v>G</v>
      </c>
      <c r="CH15" s="50" t="str">
        <f t="shared" si="6"/>
        <v/>
      </c>
      <c r="CI15" s="32" t="str">
        <f t="shared" si="26"/>
        <v/>
      </c>
      <c r="CJ15" s="32" t="str">
        <f t="shared" si="27"/>
        <v/>
      </c>
      <c r="CK15" s="32" t="str">
        <f t="shared" si="28"/>
        <v/>
      </c>
      <c r="CL15" s="32" t="str">
        <f t="shared" si="29"/>
        <v/>
      </c>
      <c r="CM15" s="32" t="str">
        <f t="shared" si="30"/>
        <v/>
      </c>
      <c r="CN15" s="32" t="str">
        <f t="shared" si="31"/>
        <v/>
      </c>
      <c r="CO15" s="32" t="str">
        <f t="shared" si="32"/>
        <v/>
      </c>
      <c r="CP15" s="32" t="str">
        <f t="shared" si="33"/>
        <v/>
      </c>
      <c r="CQ15" s="32" t="str">
        <f t="shared" si="34"/>
        <v/>
      </c>
      <c r="CR15" s="32" t="str">
        <f t="shared" si="35"/>
        <v/>
      </c>
      <c r="CS15" s="32" t="str">
        <f t="shared" si="36"/>
        <v/>
      </c>
      <c r="CT15" s="32" t="str">
        <f t="shared" si="37"/>
        <v/>
      </c>
      <c r="CU15" s="32" t="str">
        <f t="shared" si="38"/>
        <v/>
      </c>
      <c r="CV15" s="32" t="str">
        <f t="shared" si="39"/>
        <v/>
      </c>
      <c r="CW15" s="32" t="str">
        <f t="shared" si="40"/>
        <v/>
      </c>
      <c r="CX15" s="32" t="str">
        <f t="shared" si="41"/>
        <v/>
      </c>
      <c r="CY15" s="32" t="str">
        <f t="shared" si="42"/>
        <v/>
      </c>
      <c r="CZ15" s="32" t="str">
        <f t="shared" si="43"/>
        <v/>
      </c>
      <c r="DA15" s="32" t="str">
        <f t="shared" si="44"/>
        <v/>
      </c>
      <c r="DB15" s="32" t="str">
        <f t="shared" si="45"/>
        <v/>
      </c>
      <c r="DC15" s="32" t="str">
        <f t="shared" si="46"/>
        <v/>
      </c>
      <c r="DD15" s="32" t="str">
        <f t="shared" si="47"/>
        <v/>
      </c>
      <c r="DE15" s="32" t="str">
        <f t="shared" si="48"/>
        <v/>
      </c>
      <c r="DF15" s="32" t="str">
        <f t="shared" si="49"/>
        <v/>
      </c>
      <c r="DG15" s="32" t="str">
        <f t="shared" si="50"/>
        <v/>
      </c>
      <c r="DH15" s="32" t="str">
        <f t="shared" si="51"/>
        <v/>
      </c>
      <c r="DI15" s="32" t="str">
        <f t="shared" si="52"/>
        <v/>
      </c>
      <c r="DJ15" s="32" t="str">
        <f t="shared" si="53"/>
        <v/>
      </c>
      <c r="DK15" s="51" t="str">
        <f t="shared" si="54"/>
        <v/>
      </c>
      <c r="DM15" s="50" t="str">
        <f t="shared" si="55"/>
        <v/>
      </c>
      <c r="DN15" s="32" t="str">
        <f t="shared" si="56"/>
        <v/>
      </c>
      <c r="DO15" s="32" t="str">
        <f t="shared" si="57"/>
        <v/>
      </c>
      <c r="DP15" s="32" t="str">
        <f t="shared" si="58"/>
        <v/>
      </c>
      <c r="DQ15" s="32" t="str">
        <f t="shared" si="59"/>
        <v/>
      </c>
      <c r="DR15" s="32" t="str">
        <f t="shared" si="60"/>
        <v/>
      </c>
      <c r="DS15" s="32" t="str">
        <f t="shared" si="61"/>
        <v/>
      </c>
      <c r="DT15" s="32" t="str">
        <f t="shared" si="62"/>
        <v/>
      </c>
      <c r="DU15" s="32" t="str">
        <f t="shared" si="63"/>
        <v/>
      </c>
      <c r="DV15" s="32" t="str">
        <f t="shared" si="64"/>
        <v/>
      </c>
      <c r="DW15" s="32" t="str">
        <f t="shared" si="65"/>
        <v/>
      </c>
      <c r="DX15" s="32" t="str">
        <f t="shared" si="66"/>
        <v/>
      </c>
      <c r="DY15" s="32" t="str">
        <f t="shared" si="67"/>
        <v/>
      </c>
      <c r="DZ15" s="32" t="str">
        <f t="shared" si="68"/>
        <v/>
      </c>
      <c r="EA15" s="32" t="str">
        <f t="shared" si="69"/>
        <v/>
      </c>
      <c r="EB15" s="32" t="str">
        <f t="shared" si="70"/>
        <v/>
      </c>
      <c r="EC15" s="32" t="str">
        <f t="shared" si="71"/>
        <v/>
      </c>
      <c r="ED15" s="32" t="str">
        <f t="shared" si="72"/>
        <v/>
      </c>
      <c r="EE15" s="32" t="str">
        <f t="shared" si="73"/>
        <v/>
      </c>
      <c r="EF15" s="32" t="str">
        <f t="shared" si="74"/>
        <v/>
      </c>
      <c r="EG15" s="32" t="str">
        <f t="shared" si="75"/>
        <v/>
      </c>
      <c r="EH15" s="32" t="str">
        <f t="shared" si="76"/>
        <v/>
      </c>
      <c r="EI15" s="32" t="str">
        <f t="shared" si="77"/>
        <v/>
      </c>
      <c r="EJ15" s="32" t="str">
        <f t="shared" si="78"/>
        <v/>
      </c>
      <c r="EK15" s="32" t="str">
        <f t="shared" si="79"/>
        <v/>
      </c>
      <c r="EL15" s="32" t="str">
        <f t="shared" si="80"/>
        <v/>
      </c>
      <c r="EM15" s="32" t="str">
        <f t="shared" si="81"/>
        <v/>
      </c>
      <c r="EN15" s="32" t="str">
        <f t="shared" si="82"/>
        <v/>
      </c>
      <c r="EO15" s="32" t="str">
        <f t="shared" si="83"/>
        <v/>
      </c>
      <c r="EP15" s="51" t="str">
        <f t="shared" si="84"/>
        <v/>
      </c>
      <c r="ER15" s="58" t="str">
        <f>IF(CH15="", "", IFERROR(INDEX(Materials!$F$9:$F$2508, MATCH(CH15, Materials!$B$9:$B$2508, 0)), ""))</f>
        <v/>
      </c>
      <c r="ES15" s="59" t="str">
        <f>IF(CI15="", "", IFERROR(INDEX(Materials!$F$9:$F$2508, MATCH(CI15, Materials!$B$9:$B$2508, 0)), ""))</f>
        <v/>
      </c>
      <c r="ET15" s="59" t="str">
        <f>IF(CJ15="", "", IFERROR(INDEX(Materials!$F$9:$F$2508, MATCH(CJ15, Materials!$B$9:$B$2508, 0)), ""))</f>
        <v/>
      </c>
      <c r="EU15" s="59" t="str">
        <f>IF(CK15="", "", IFERROR(INDEX(Materials!$F$9:$F$2508, MATCH(CK15, Materials!$B$9:$B$2508, 0)), ""))</f>
        <v/>
      </c>
      <c r="EV15" s="59" t="str">
        <f>IF(CL15="", "", IFERROR(INDEX(Materials!$F$9:$F$2508, MATCH(CL15, Materials!$B$9:$B$2508, 0)), ""))</f>
        <v/>
      </c>
      <c r="EW15" s="59" t="str">
        <f>IF(CM15="", "", IFERROR(INDEX(Materials!$F$9:$F$2508, MATCH(CM15, Materials!$B$9:$B$2508, 0)), ""))</f>
        <v/>
      </c>
      <c r="EX15" s="59" t="str">
        <f>IF(CN15="", "", IFERROR(INDEX(Materials!$F$9:$F$2508, MATCH(CN15, Materials!$B$9:$B$2508, 0)), ""))</f>
        <v/>
      </c>
      <c r="EY15" s="59" t="str">
        <f>IF(CO15="", "", IFERROR(INDEX(Materials!$F$9:$F$2508, MATCH(CO15, Materials!$B$9:$B$2508, 0)), ""))</f>
        <v/>
      </c>
      <c r="EZ15" s="59" t="str">
        <f>IF(CP15="", "", IFERROR(INDEX(Materials!$F$9:$F$2508, MATCH(CP15, Materials!$B$9:$B$2508, 0)), ""))</f>
        <v/>
      </c>
      <c r="FA15" s="59" t="str">
        <f>IF(CQ15="", "", IFERROR(INDEX(Materials!$F$9:$F$2508, MATCH(CQ15, Materials!$B$9:$B$2508, 0)), ""))</f>
        <v/>
      </c>
      <c r="FB15" s="59" t="str">
        <f>IF(CR15="", "", IFERROR(INDEX(Materials!$F$9:$F$2508, MATCH(CR15, Materials!$B$9:$B$2508, 0)), ""))</f>
        <v/>
      </c>
      <c r="FC15" s="59" t="str">
        <f>IF(CS15="", "", IFERROR(INDEX(Materials!$F$9:$F$2508, MATCH(CS15, Materials!$B$9:$B$2508, 0)), ""))</f>
        <v/>
      </c>
      <c r="FD15" s="59" t="str">
        <f>IF(CT15="", "", IFERROR(INDEX(Materials!$F$9:$F$2508, MATCH(CT15, Materials!$B$9:$B$2508, 0)), ""))</f>
        <v/>
      </c>
      <c r="FE15" s="59" t="str">
        <f>IF(CU15="", "", IFERROR(INDEX(Materials!$F$9:$F$2508, MATCH(CU15, Materials!$B$9:$B$2508, 0)), ""))</f>
        <v/>
      </c>
      <c r="FF15" s="59" t="str">
        <f>IF(CV15="", "", IFERROR(INDEX(Materials!$F$9:$F$2508, MATCH(CV15, Materials!$B$9:$B$2508, 0)), ""))</f>
        <v/>
      </c>
      <c r="FG15" s="59" t="str">
        <f>IF(CW15="", "", IFERROR(INDEX(Materials!$F$9:$F$2508, MATCH(CW15, Materials!$B$9:$B$2508, 0)), ""))</f>
        <v/>
      </c>
      <c r="FH15" s="59" t="str">
        <f>IF(CX15="", "", IFERROR(INDEX(Materials!$F$9:$F$2508, MATCH(CX15, Materials!$B$9:$B$2508, 0)), ""))</f>
        <v/>
      </c>
      <c r="FI15" s="59" t="str">
        <f>IF(CY15="", "", IFERROR(INDEX(Materials!$F$9:$F$2508, MATCH(CY15, Materials!$B$9:$B$2508, 0)), ""))</f>
        <v/>
      </c>
      <c r="FJ15" s="59" t="str">
        <f>IF(CZ15="", "", IFERROR(INDEX(Materials!$F$9:$F$2508, MATCH(CZ15, Materials!$B$9:$B$2508, 0)), ""))</f>
        <v/>
      </c>
      <c r="FK15" s="59" t="str">
        <f>IF(DA15="", "", IFERROR(INDEX(Materials!$F$9:$F$2508, MATCH(DA15, Materials!$B$9:$B$2508, 0)), ""))</f>
        <v/>
      </c>
      <c r="FL15" s="59" t="str">
        <f>IF(DB15="", "", IFERROR(INDEX(Materials!$F$9:$F$2508, MATCH(DB15, Materials!$B$9:$B$2508, 0)), ""))</f>
        <v/>
      </c>
      <c r="FM15" s="59" t="str">
        <f>IF(DC15="", "", IFERROR(INDEX(Materials!$F$9:$F$2508, MATCH(DC15, Materials!$B$9:$B$2508, 0)), ""))</f>
        <v/>
      </c>
      <c r="FN15" s="59" t="str">
        <f>IF(DD15="", "", IFERROR(INDEX(Materials!$F$9:$F$2508, MATCH(DD15, Materials!$B$9:$B$2508, 0)), ""))</f>
        <v/>
      </c>
      <c r="FO15" s="59" t="str">
        <f>IF(DE15="", "", IFERROR(INDEX(Materials!$F$9:$F$2508, MATCH(DE15, Materials!$B$9:$B$2508, 0)), ""))</f>
        <v/>
      </c>
      <c r="FP15" s="59" t="str">
        <f>IF(DF15="", "", IFERROR(INDEX(Materials!$F$9:$F$2508, MATCH(DF15, Materials!$B$9:$B$2508, 0)), ""))</f>
        <v/>
      </c>
      <c r="FQ15" s="59" t="str">
        <f>IF(DG15="", "", IFERROR(INDEX(Materials!$F$9:$F$2508, MATCH(DG15, Materials!$B$9:$B$2508, 0)), ""))</f>
        <v/>
      </c>
      <c r="FR15" s="59" t="str">
        <f>IF(DH15="", "", IFERROR(INDEX(Materials!$F$9:$F$2508, MATCH(DH15, Materials!$B$9:$B$2508, 0)), ""))</f>
        <v/>
      </c>
      <c r="FS15" s="59" t="str">
        <f>IF(DI15="", "", IFERROR(INDEX(Materials!$F$9:$F$2508, MATCH(DI15, Materials!$B$9:$B$2508, 0)), ""))</f>
        <v/>
      </c>
      <c r="FT15" s="59" t="str">
        <f>IF(DJ15="", "", IFERROR(INDEX(Materials!$F$9:$F$2508, MATCH(DJ15, Materials!$B$9:$B$2508, 0)), ""))</f>
        <v/>
      </c>
      <c r="FU15" s="60" t="str">
        <f>IF(DK15="", "", IFERROR(INDEX(Materials!$F$9:$F$2508, MATCH(DK15, Materials!$B$9:$B$2508, 0)), ""))</f>
        <v/>
      </c>
      <c r="FW15" s="58" t="str">
        <f t="shared" si="85"/>
        <v/>
      </c>
      <c r="FX15" s="59" t="str">
        <f t="shared" si="86"/>
        <v/>
      </c>
      <c r="FY15" s="59" t="str">
        <f t="shared" si="87"/>
        <v/>
      </c>
      <c r="FZ15" s="59" t="str">
        <f t="shared" si="88"/>
        <v/>
      </c>
      <c r="GA15" s="59" t="str">
        <f t="shared" si="89"/>
        <v/>
      </c>
      <c r="GB15" s="59" t="str">
        <f t="shared" si="90"/>
        <v/>
      </c>
      <c r="GC15" s="59" t="str">
        <f t="shared" si="91"/>
        <v/>
      </c>
      <c r="GD15" s="59" t="str">
        <f t="shared" si="92"/>
        <v/>
      </c>
      <c r="GE15" s="59" t="str">
        <f t="shared" si="93"/>
        <v/>
      </c>
      <c r="GF15" s="59" t="str">
        <f t="shared" si="94"/>
        <v/>
      </c>
      <c r="GG15" s="59" t="str">
        <f t="shared" si="95"/>
        <v/>
      </c>
      <c r="GH15" s="59" t="str">
        <f t="shared" si="96"/>
        <v/>
      </c>
      <c r="GI15" s="59" t="str">
        <f t="shared" si="97"/>
        <v/>
      </c>
      <c r="GJ15" s="59" t="str">
        <f t="shared" si="98"/>
        <v/>
      </c>
      <c r="GK15" s="59" t="str">
        <f t="shared" si="99"/>
        <v/>
      </c>
      <c r="GL15" s="59" t="str">
        <f t="shared" si="100"/>
        <v/>
      </c>
      <c r="GM15" s="59" t="str">
        <f t="shared" si="101"/>
        <v/>
      </c>
      <c r="GN15" s="59" t="str">
        <f t="shared" si="102"/>
        <v/>
      </c>
      <c r="GO15" s="59" t="str">
        <f t="shared" si="103"/>
        <v/>
      </c>
      <c r="GP15" s="59" t="str">
        <f t="shared" si="104"/>
        <v/>
      </c>
      <c r="GQ15" s="59" t="str">
        <f t="shared" si="105"/>
        <v/>
      </c>
      <c r="GR15" s="59" t="str">
        <f t="shared" si="106"/>
        <v/>
      </c>
      <c r="GS15" s="59" t="str">
        <f t="shared" si="107"/>
        <v/>
      </c>
      <c r="GT15" s="59" t="str">
        <f t="shared" si="108"/>
        <v/>
      </c>
      <c r="GU15" s="59" t="str">
        <f t="shared" si="109"/>
        <v/>
      </c>
      <c r="GV15" s="59" t="str">
        <f t="shared" si="110"/>
        <v/>
      </c>
      <c r="GW15" s="59" t="str">
        <f t="shared" si="111"/>
        <v/>
      </c>
      <c r="GX15" s="59" t="str">
        <f t="shared" si="112"/>
        <v/>
      </c>
      <c r="GY15" s="59" t="str">
        <f t="shared" si="113"/>
        <v/>
      </c>
      <c r="GZ15" s="60" t="str">
        <f t="shared" si="114"/>
        <v/>
      </c>
      <c r="HB15" s="81" t="str">
        <f t="shared" si="22"/>
        <v/>
      </c>
      <c r="HD15" s="58" t="str">
        <f>IF(CH15="", "", IFERROR(INDEX(Materials!$V$9:$V$2508, MATCH(CH15, Materials!$B$9:$B$2508, 0)), ""))</f>
        <v/>
      </c>
      <c r="HE15" s="59" t="str">
        <f>IF(CI15="", "", IFERROR(INDEX(Materials!$V$9:$V$2508, MATCH(CI15, Materials!$B$9:$B$2508, 0)), ""))</f>
        <v/>
      </c>
      <c r="HF15" s="59" t="str">
        <f>IF(CJ15="", "", IFERROR(INDEX(Materials!$V$9:$V$2508, MATCH(CJ15, Materials!$B$9:$B$2508, 0)), ""))</f>
        <v/>
      </c>
      <c r="HG15" s="59" t="str">
        <f>IF(CK15="", "", IFERROR(INDEX(Materials!$V$9:$V$2508, MATCH(CK15, Materials!$B$9:$B$2508, 0)), ""))</f>
        <v/>
      </c>
      <c r="HH15" s="59" t="str">
        <f>IF(CL15="", "", IFERROR(INDEX(Materials!$V$9:$V$2508, MATCH(CL15, Materials!$B$9:$B$2508, 0)), ""))</f>
        <v/>
      </c>
      <c r="HI15" s="59" t="str">
        <f>IF(CM15="", "", IFERROR(INDEX(Materials!$V$9:$V$2508, MATCH(CM15, Materials!$B$9:$B$2508, 0)), ""))</f>
        <v/>
      </c>
      <c r="HJ15" s="59" t="str">
        <f>IF(CN15="", "", IFERROR(INDEX(Materials!$V$9:$V$2508, MATCH(CN15, Materials!$B$9:$B$2508, 0)), ""))</f>
        <v/>
      </c>
      <c r="HK15" s="59" t="str">
        <f>IF(CO15="", "", IFERROR(INDEX(Materials!$V$9:$V$2508, MATCH(CO15, Materials!$B$9:$B$2508, 0)), ""))</f>
        <v/>
      </c>
      <c r="HL15" s="59" t="str">
        <f>IF(CP15="", "", IFERROR(INDEX(Materials!$V$9:$V$2508, MATCH(CP15, Materials!$B$9:$B$2508, 0)), ""))</f>
        <v/>
      </c>
      <c r="HM15" s="59" t="str">
        <f>IF(CQ15="", "", IFERROR(INDEX(Materials!$V$9:$V$2508, MATCH(CQ15, Materials!$B$9:$B$2508, 0)), ""))</f>
        <v/>
      </c>
      <c r="HN15" s="59" t="str">
        <f>IF(CR15="", "", IFERROR(INDEX(Materials!$V$9:$V$2508, MATCH(CR15, Materials!$B$9:$B$2508, 0)), ""))</f>
        <v/>
      </c>
      <c r="HO15" s="59" t="str">
        <f>IF(CS15="", "", IFERROR(INDEX(Materials!$V$9:$V$2508, MATCH(CS15, Materials!$B$9:$B$2508, 0)), ""))</f>
        <v/>
      </c>
      <c r="HP15" s="59" t="str">
        <f>IF(CT15="", "", IFERROR(INDEX(Materials!$V$9:$V$2508, MATCH(CT15, Materials!$B$9:$B$2508, 0)), ""))</f>
        <v/>
      </c>
      <c r="HQ15" s="59" t="str">
        <f>IF(CU15="", "", IFERROR(INDEX(Materials!$V$9:$V$2508, MATCH(CU15, Materials!$B$9:$B$2508, 0)), ""))</f>
        <v/>
      </c>
      <c r="HR15" s="59" t="str">
        <f>IF(CV15="", "", IFERROR(INDEX(Materials!$V$9:$V$2508, MATCH(CV15, Materials!$B$9:$B$2508, 0)), ""))</f>
        <v/>
      </c>
      <c r="HS15" s="59" t="str">
        <f>IF(CW15="", "", IFERROR(INDEX(Materials!$V$9:$V$2508, MATCH(CW15, Materials!$B$9:$B$2508, 0)), ""))</f>
        <v/>
      </c>
      <c r="HT15" s="59" t="str">
        <f>IF(CX15="", "", IFERROR(INDEX(Materials!$V$9:$V$2508, MATCH(CX15, Materials!$B$9:$B$2508, 0)), ""))</f>
        <v/>
      </c>
      <c r="HU15" s="59" t="str">
        <f>IF(CY15="", "", IFERROR(INDEX(Materials!$V$9:$V$2508, MATCH(CY15, Materials!$B$9:$B$2508, 0)), ""))</f>
        <v/>
      </c>
      <c r="HV15" s="59" t="str">
        <f>IF(CZ15="", "", IFERROR(INDEX(Materials!$V$9:$V$2508, MATCH(CZ15, Materials!$B$9:$B$2508, 0)), ""))</f>
        <v/>
      </c>
      <c r="HW15" s="59" t="str">
        <f>IF(DA15="", "", IFERROR(INDEX(Materials!$V$9:$V$2508, MATCH(DA15, Materials!$B$9:$B$2508, 0)), ""))</f>
        <v/>
      </c>
      <c r="HX15" s="59" t="str">
        <f>IF(DB15="", "", IFERROR(INDEX(Materials!$V$9:$V$2508, MATCH(DB15, Materials!$B$9:$B$2508, 0)), ""))</f>
        <v/>
      </c>
      <c r="HY15" s="59" t="str">
        <f>IF(DC15="", "", IFERROR(INDEX(Materials!$V$9:$V$2508, MATCH(DC15, Materials!$B$9:$B$2508, 0)), ""))</f>
        <v/>
      </c>
      <c r="HZ15" s="59" t="str">
        <f>IF(DD15="", "", IFERROR(INDEX(Materials!$V$9:$V$2508, MATCH(DD15, Materials!$B$9:$B$2508, 0)), ""))</f>
        <v/>
      </c>
      <c r="IA15" s="59" t="str">
        <f>IF(DE15="", "", IFERROR(INDEX(Materials!$V$9:$V$2508, MATCH(DE15, Materials!$B$9:$B$2508, 0)), ""))</f>
        <v/>
      </c>
      <c r="IB15" s="59" t="str">
        <f>IF(DF15="", "", IFERROR(INDEX(Materials!$V$9:$V$2508, MATCH(DF15, Materials!$B$9:$B$2508, 0)), ""))</f>
        <v/>
      </c>
      <c r="IC15" s="59" t="str">
        <f>IF(DG15="", "", IFERROR(INDEX(Materials!$V$9:$V$2508, MATCH(DG15, Materials!$B$9:$B$2508, 0)), ""))</f>
        <v/>
      </c>
      <c r="ID15" s="59" t="str">
        <f>IF(DH15="", "", IFERROR(INDEX(Materials!$V$9:$V$2508, MATCH(DH15, Materials!$B$9:$B$2508, 0)), ""))</f>
        <v/>
      </c>
      <c r="IE15" s="59" t="str">
        <f>IF(DI15="", "", IFERROR(INDEX(Materials!$V$9:$V$2508, MATCH(DI15, Materials!$B$9:$B$2508, 0)), ""))</f>
        <v/>
      </c>
      <c r="IF15" s="59" t="str">
        <f>IF(DJ15="", "", IFERROR(INDEX(Materials!$V$9:$V$2508, MATCH(DJ15, Materials!$B$9:$B$2508, 0)), ""))</f>
        <v/>
      </c>
      <c r="IG15" s="60" t="str">
        <f>IF(DK15="", "", IFERROR(INDEX(Materials!$V$9:$V$2508, MATCH(DK15, Materials!$B$9:$B$2508, 0)), ""))</f>
        <v/>
      </c>
      <c r="II15" s="9" t="str">
        <f t="shared" si="115"/>
        <v/>
      </c>
      <c r="IJ15" s="9" t="str">
        <f t="shared" si="116"/>
        <v/>
      </c>
      <c r="IK15" s="9" t="str">
        <f t="shared" si="117"/>
        <v/>
      </c>
      <c r="IL15" s="9" t="str">
        <f t="shared" si="118"/>
        <v/>
      </c>
      <c r="IN15" s="92" t="str">
        <f t="shared" si="119"/>
        <v/>
      </c>
      <c r="IO15" s="93" t="str">
        <f t="shared" si="120"/>
        <v/>
      </c>
      <c r="IP15" s="93" t="str">
        <f t="shared" si="121"/>
        <v/>
      </c>
      <c r="IQ15" s="93" t="str">
        <f t="shared" si="122"/>
        <v/>
      </c>
      <c r="IR15" s="93" t="str">
        <f t="shared" si="123"/>
        <v/>
      </c>
      <c r="IS15" s="93" t="str">
        <f t="shared" si="124"/>
        <v/>
      </c>
      <c r="IT15" s="93" t="str">
        <f t="shared" si="125"/>
        <v/>
      </c>
      <c r="IU15" s="93" t="str">
        <f t="shared" si="126"/>
        <v/>
      </c>
      <c r="IV15" s="93" t="str">
        <f t="shared" si="127"/>
        <v/>
      </c>
      <c r="IW15" s="93" t="str">
        <f t="shared" si="128"/>
        <v/>
      </c>
      <c r="IX15" s="93" t="str">
        <f t="shared" si="129"/>
        <v/>
      </c>
      <c r="IY15" s="93" t="str">
        <f t="shared" si="130"/>
        <v/>
      </c>
      <c r="IZ15" s="93" t="str">
        <f t="shared" si="131"/>
        <v/>
      </c>
      <c r="JA15" s="93" t="str">
        <f t="shared" si="132"/>
        <v/>
      </c>
      <c r="JB15" s="93" t="str">
        <f t="shared" si="133"/>
        <v/>
      </c>
      <c r="JC15" s="93" t="str">
        <f t="shared" si="134"/>
        <v/>
      </c>
      <c r="JD15" s="93" t="str">
        <f t="shared" si="135"/>
        <v/>
      </c>
      <c r="JE15" s="93" t="str">
        <f t="shared" si="136"/>
        <v/>
      </c>
      <c r="JF15" s="93" t="str">
        <f t="shared" si="137"/>
        <v/>
      </c>
      <c r="JG15" s="93" t="str">
        <f t="shared" si="138"/>
        <v/>
      </c>
      <c r="JH15" s="93" t="str">
        <f t="shared" si="139"/>
        <v/>
      </c>
      <c r="JI15" s="93" t="str">
        <f t="shared" si="140"/>
        <v/>
      </c>
      <c r="JJ15" s="93" t="str">
        <f t="shared" si="141"/>
        <v/>
      </c>
      <c r="JK15" s="93" t="str">
        <f t="shared" si="142"/>
        <v/>
      </c>
      <c r="JL15" s="93" t="str">
        <f t="shared" si="143"/>
        <v/>
      </c>
      <c r="JM15" s="93" t="str">
        <f t="shared" si="144"/>
        <v/>
      </c>
      <c r="JN15" s="93" t="str">
        <f t="shared" si="145"/>
        <v/>
      </c>
      <c r="JO15" s="93" t="str">
        <f t="shared" si="146"/>
        <v/>
      </c>
      <c r="JP15" s="93" t="str">
        <f t="shared" si="147"/>
        <v/>
      </c>
      <c r="JQ15" s="94" t="str">
        <f t="shared" si="148"/>
        <v/>
      </c>
      <c r="JS15" s="92" t="str">
        <f t="shared" si="149"/>
        <v/>
      </c>
      <c r="JT15" s="93" t="str">
        <f t="shared" si="150"/>
        <v/>
      </c>
      <c r="JU15" s="93" t="str">
        <f t="shared" si="151"/>
        <v/>
      </c>
      <c r="JV15" s="93" t="str">
        <f t="shared" si="152"/>
        <v/>
      </c>
      <c r="JW15" s="93" t="str">
        <f t="shared" si="153"/>
        <v/>
      </c>
      <c r="JX15" s="93" t="str">
        <f t="shared" si="154"/>
        <v/>
      </c>
      <c r="JY15" s="93" t="str">
        <f t="shared" si="155"/>
        <v/>
      </c>
      <c r="JZ15" s="93" t="str">
        <f t="shared" si="156"/>
        <v/>
      </c>
      <c r="KA15" s="93" t="str">
        <f t="shared" si="157"/>
        <v/>
      </c>
      <c r="KB15" s="93" t="str">
        <f t="shared" si="158"/>
        <v/>
      </c>
      <c r="KC15" s="93" t="str">
        <f t="shared" si="159"/>
        <v/>
      </c>
      <c r="KD15" s="93" t="str">
        <f t="shared" si="160"/>
        <v/>
      </c>
      <c r="KE15" s="93" t="str">
        <f t="shared" si="161"/>
        <v/>
      </c>
      <c r="KF15" s="93" t="str">
        <f t="shared" si="162"/>
        <v/>
      </c>
      <c r="KG15" s="93" t="str">
        <f t="shared" si="163"/>
        <v/>
      </c>
      <c r="KH15" s="93" t="str">
        <f t="shared" si="164"/>
        <v/>
      </c>
      <c r="KI15" s="93" t="str">
        <f t="shared" si="165"/>
        <v/>
      </c>
      <c r="KJ15" s="93" t="str">
        <f t="shared" si="166"/>
        <v/>
      </c>
      <c r="KK15" s="93" t="str">
        <f t="shared" si="167"/>
        <v/>
      </c>
      <c r="KL15" s="93" t="str">
        <f t="shared" si="168"/>
        <v/>
      </c>
      <c r="KM15" s="93" t="str">
        <f t="shared" si="169"/>
        <v/>
      </c>
      <c r="KN15" s="93" t="str">
        <f t="shared" si="170"/>
        <v/>
      </c>
      <c r="KO15" s="93" t="str">
        <f t="shared" si="171"/>
        <v/>
      </c>
      <c r="KP15" s="93" t="str">
        <f t="shared" si="172"/>
        <v/>
      </c>
      <c r="KQ15" s="93" t="str">
        <f t="shared" si="173"/>
        <v/>
      </c>
      <c r="KR15" s="93" t="str">
        <f t="shared" si="174"/>
        <v/>
      </c>
      <c r="KS15" s="93" t="str">
        <f t="shared" si="175"/>
        <v/>
      </c>
      <c r="KT15" s="93" t="str">
        <f t="shared" si="176"/>
        <v/>
      </c>
      <c r="KU15" s="93" t="str">
        <f t="shared" si="177"/>
        <v/>
      </c>
      <c r="KV15" s="94" t="str">
        <f t="shared" si="178"/>
        <v/>
      </c>
      <c r="KX15" s="81" t="str">
        <f>IF(C15="", "", C15+(C15*'Intro &amp; Setup'!$BC$6))</f>
        <v/>
      </c>
    </row>
    <row r="16" spans="1:310" x14ac:dyDescent="0.25">
      <c r="A16" s="24"/>
      <c r="B16" s="21" t="str">
        <f t="shared" si="0"/>
        <v/>
      </c>
      <c r="C16" s="34" t="str">
        <f t="shared" si="1"/>
        <v/>
      </c>
      <c r="D16" s="24"/>
      <c r="E16" s="41"/>
      <c r="F16" s="17"/>
      <c r="G16" s="37"/>
      <c r="H16" s="69"/>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24"/>
      <c r="BS16" s="9" t="str">
        <f>IF(Materials!T16="", "", Materials!T16)</f>
        <v/>
      </c>
      <c r="BU16" s="11" t="b">
        <f t="shared" si="2"/>
        <v>0</v>
      </c>
      <c r="BV16" s="9" t="str">
        <f t="shared" si="25"/>
        <v/>
      </c>
      <c r="BW16" s="9" t="str">
        <f t="shared" si="3"/>
        <v/>
      </c>
      <c r="BX16" s="9" t="str">
        <f t="shared" si="4"/>
        <v/>
      </c>
      <c r="BZ16" s="9">
        <v>8</v>
      </c>
      <c r="CB16" s="9" t="str">
        <f t="shared" si="5"/>
        <v/>
      </c>
      <c r="CC16" s="32"/>
      <c r="CD16" s="72" t="str">
        <f>IF(H16="", "", IFERROR(INDEX('Intro &amp; Setup'!$BF$3:$BF$12, MATCH(H16, 'Intro &amp; Setup'!$BE$3:$BE$12, 0)), ""))</f>
        <v/>
      </c>
      <c r="CE16" s="77"/>
      <c r="CF16" s="72" t="str">
        <f>IF('Intro &amp; Setup'!BE10="", "", 'Intro &amp; Setup'!BE10)</f>
        <v>H</v>
      </c>
      <c r="CH16" s="50" t="str">
        <f t="shared" si="6"/>
        <v/>
      </c>
      <c r="CI16" s="32" t="str">
        <f t="shared" si="26"/>
        <v/>
      </c>
      <c r="CJ16" s="32" t="str">
        <f t="shared" si="27"/>
        <v/>
      </c>
      <c r="CK16" s="32" t="str">
        <f t="shared" si="28"/>
        <v/>
      </c>
      <c r="CL16" s="32" t="str">
        <f t="shared" si="29"/>
        <v/>
      </c>
      <c r="CM16" s="32" t="str">
        <f t="shared" si="30"/>
        <v/>
      </c>
      <c r="CN16" s="32" t="str">
        <f t="shared" si="31"/>
        <v/>
      </c>
      <c r="CO16" s="32" t="str">
        <f t="shared" si="32"/>
        <v/>
      </c>
      <c r="CP16" s="32" t="str">
        <f t="shared" si="33"/>
        <v/>
      </c>
      <c r="CQ16" s="32" t="str">
        <f t="shared" si="34"/>
        <v/>
      </c>
      <c r="CR16" s="32" t="str">
        <f t="shared" si="35"/>
        <v/>
      </c>
      <c r="CS16" s="32" t="str">
        <f t="shared" si="36"/>
        <v/>
      </c>
      <c r="CT16" s="32" t="str">
        <f t="shared" si="37"/>
        <v/>
      </c>
      <c r="CU16" s="32" t="str">
        <f t="shared" si="38"/>
        <v/>
      </c>
      <c r="CV16" s="32" t="str">
        <f t="shared" si="39"/>
        <v/>
      </c>
      <c r="CW16" s="32" t="str">
        <f t="shared" si="40"/>
        <v/>
      </c>
      <c r="CX16" s="32" t="str">
        <f t="shared" si="41"/>
        <v/>
      </c>
      <c r="CY16" s="32" t="str">
        <f t="shared" si="42"/>
        <v/>
      </c>
      <c r="CZ16" s="32" t="str">
        <f t="shared" si="43"/>
        <v/>
      </c>
      <c r="DA16" s="32" t="str">
        <f t="shared" si="44"/>
        <v/>
      </c>
      <c r="DB16" s="32" t="str">
        <f t="shared" si="45"/>
        <v/>
      </c>
      <c r="DC16" s="32" t="str">
        <f t="shared" si="46"/>
        <v/>
      </c>
      <c r="DD16" s="32" t="str">
        <f t="shared" si="47"/>
        <v/>
      </c>
      <c r="DE16" s="32" t="str">
        <f t="shared" si="48"/>
        <v/>
      </c>
      <c r="DF16" s="32" t="str">
        <f t="shared" si="49"/>
        <v/>
      </c>
      <c r="DG16" s="32" t="str">
        <f t="shared" si="50"/>
        <v/>
      </c>
      <c r="DH16" s="32" t="str">
        <f t="shared" si="51"/>
        <v/>
      </c>
      <c r="DI16" s="32" t="str">
        <f t="shared" si="52"/>
        <v/>
      </c>
      <c r="DJ16" s="32" t="str">
        <f t="shared" si="53"/>
        <v/>
      </c>
      <c r="DK16" s="51" t="str">
        <f t="shared" si="54"/>
        <v/>
      </c>
      <c r="DM16" s="50" t="str">
        <f t="shared" si="55"/>
        <v/>
      </c>
      <c r="DN16" s="32" t="str">
        <f t="shared" si="56"/>
        <v/>
      </c>
      <c r="DO16" s="32" t="str">
        <f t="shared" si="57"/>
        <v/>
      </c>
      <c r="DP16" s="32" t="str">
        <f t="shared" si="58"/>
        <v/>
      </c>
      <c r="DQ16" s="32" t="str">
        <f t="shared" si="59"/>
        <v/>
      </c>
      <c r="DR16" s="32" t="str">
        <f t="shared" si="60"/>
        <v/>
      </c>
      <c r="DS16" s="32" t="str">
        <f t="shared" si="61"/>
        <v/>
      </c>
      <c r="DT16" s="32" t="str">
        <f t="shared" si="62"/>
        <v/>
      </c>
      <c r="DU16" s="32" t="str">
        <f t="shared" si="63"/>
        <v/>
      </c>
      <c r="DV16" s="32" t="str">
        <f t="shared" si="64"/>
        <v/>
      </c>
      <c r="DW16" s="32" t="str">
        <f t="shared" si="65"/>
        <v/>
      </c>
      <c r="DX16" s="32" t="str">
        <f t="shared" si="66"/>
        <v/>
      </c>
      <c r="DY16" s="32" t="str">
        <f t="shared" si="67"/>
        <v/>
      </c>
      <c r="DZ16" s="32" t="str">
        <f t="shared" si="68"/>
        <v/>
      </c>
      <c r="EA16" s="32" t="str">
        <f t="shared" si="69"/>
        <v/>
      </c>
      <c r="EB16" s="32" t="str">
        <f t="shared" si="70"/>
        <v/>
      </c>
      <c r="EC16" s="32" t="str">
        <f t="shared" si="71"/>
        <v/>
      </c>
      <c r="ED16" s="32" t="str">
        <f t="shared" si="72"/>
        <v/>
      </c>
      <c r="EE16" s="32" t="str">
        <f t="shared" si="73"/>
        <v/>
      </c>
      <c r="EF16" s="32" t="str">
        <f t="shared" si="74"/>
        <v/>
      </c>
      <c r="EG16" s="32" t="str">
        <f t="shared" si="75"/>
        <v/>
      </c>
      <c r="EH16" s="32" t="str">
        <f t="shared" si="76"/>
        <v/>
      </c>
      <c r="EI16" s="32" t="str">
        <f t="shared" si="77"/>
        <v/>
      </c>
      <c r="EJ16" s="32" t="str">
        <f t="shared" si="78"/>
        <v/>
      </c>
      <c r="EK16" s="32" t="str">
        <f t="shared" si="79"/>
        <v/>
      </c>
      <c r="EL16" s="32" t="str">
        <f t="shared" si="80"/>
        <v/>
      </c>
      <c r="EM16" s="32" t="str">
        <f t="shared" si="81"/>
        <v/>
      </c>
      <c r="EN16" s="32" t="str">
        <f t="shared" si="82"/>
        <v/>
      </c>
      <c r="EO16" s="32" t="str">
        <f t="shared" si="83"/>
        <v/>
      </c>
      <c r="EP16" s="51" t="str">
        <f t="shared" si="84"/>
        <v/>
      </c>
      <c r="ER16" s="58" t="str">
        <f>IF(CH16="", "", IFERROR(INDEX(Materials!$F$9:$F$2508, MATCH(CH16, Materials!$B$9:$B$2508, 0)), ""))</f>
        <v/>
      </c>
      <c r="ES16" s="59" t="str">
        <f>IF(CI16="", "", IFERROR(INDEX(Materials!$F$9:$F$2508, MATCH(CI16, Materials!$B$9:$B$2508, 0)), ""))</f>
        <v/>
      </c>
      <c r="ET16" s="59" t="str">
        <f>IF(CJ16="", "", IFERROR(INDEX(Materials!$F$9:$F$2508, MATCH(CJ16, Materials!$B$9:$B$2508, 0)), ""))</f>
        <v/>
      </c>
      <c r="EU16" s="59" t="str">
        <f>IF(CK16="", "", IFERROR(INDEX(Materials!$F$9:$F$2508, MATCH(CK16, Materials!$B$9:$B$2508, 0)), ""))</f>
        <v/>
      </c>
      <c r="EV16" s="59" t="str">
        <f>IF(CL16="", "", IFERROR(INDEX(Materials!$F$9:$F$2508, MATCH(CL16, Materials!$B$9:$B$2508, 0)), ""))</f>
        <v/>
      </c>
      <c r="EW16" s="59" t="str">
        <f>IF(CM16="", "", IFERROR(INDEX(Materials!$F$9:$F$2508, MATCH(CM16, Materials!$B$9:$B$2508, 0)), ""))</f>
        <v/>
      </c>
      <c r="EX16" s="59" t="str">
        <f>IF(CN16="", "", IFERROR(INDEX(Materials!$F$9:$F$2508, MATCH(CN16, Materials!$B$9:$B$2508, 0)), ""))</f>
        <v/>
      </c>
      <c r="EY16" s="59" t="str">
        <f>IF(CO16="", "", IFERROR(INDEX(Materials!$F$9:$F$2508, MATCH(CO16, Materials!$B$9:$B$2508, 0)), ""))</f>
        <v/>
      </c>
      <c r="EZ16" s="59" t="str">
        <f>IF(CP16="", "", IFERROR(INDEX(Materials!$F$9:$F$2508, MATCH(CP16, Materials!$B$9:$B$2508, 0)), ""))</f>
        <v/>
      </c>
      <c r="FA16" s="59" t="str">
        <f>IF(CQ16="", "", IFERROR(INDEX(Materials!$F$9:$F$2508, MATCH(CQ16, Materials!$B$9:$B$2508, 0)), ""))</f>
        <v/>
      </c>
      <c r="FB16" s="59" t="str">
        <f>IF(CR16="", "", IFERROR(INDEX(Materials!$F$9:$F$2508, MATCH(CR16, Materials!$B$9:$B$2508, 0)), ""))</f>
        <v/>
      </c>
      <c r="FC16" s="59" t="str">
        <f>IF(CS16="", "", IFERROR(INDEX(Materials!$F$9:$F$2508, MATCH(CS16, Materials!$B$9:$B$2508, 0)), ""))</f>
        <v/>
      </c>
      <c r="FD16" s="59" t="str">
        <f>IF(CT16="", "", IFERROR(INDEX(Materials!$F$9:$F$2508, MATCH(CT16, Materials!$B$9:$B$2508, 0)), ""))</f>
        <v/>
      </c>
      <c r="FE16" s="59" t="str">
        <f>IF(CU16="", "", IFERROR(INDEX(Materials!$F$9:$F$2508, MATCH(CU16, Materials!$B$9:$B$2508, 0)), ""))</f>
        <v/>
      </c>
      <c r="FF16" s="59" t="str">
        <f>IF(CV16="", "", IFERROR(INDEX(Materials!$F$9:$F$2508, MATCH(CV16, Materials!$B$9:$B$2508, 0)), ""))</f>
        <v/>
      </c>
      <c r="FG16" s="59" t="str">
        <f>IF(CW16="", "", IFERROR(INDEX(Materials!$F$9:$F$2508, MATCH(CW16, Materials!$B$9:$B$2508, 0)), ""))</f>
        <v/>
      </c>
      <c r="FH16" s="59" t="str">
        <f>IF(CX16="", "", IFERROR(INDEX(Materials!$F$9:$F$2508, MATCH(CX16, Materials!$B$9:$B$2508, 0)), ""))</f>
        <v/>
      </c>
      <c r="FI16" s="59" t="str">
        <f>IF(CY16="", "", IFERROR(INDEX(Materials!$F$9:$F$2508, MATCH(CY16, Materials!$B$9:$B$2508, 0)), ""))</f>
        <v/>
      </c>
      <c r="FJ16" s="59" t="str">
        <f>IF(CZ16="", "", IFERROR(INDEX(Materials!$F$9:$F$2508, MATCH(CZ16, Materials!$B$9:$B$2508, 0)), ""))</f>
        <v/>
      </c>
      <c r="FK16" s="59" t="str">
        <f>IF(DA16="", "", IFERROR(INDEX(Materials!$F$9:$F$2508, MATCH(DA16, Materials!$B$9:$B$2508, 0)), ""))</f>
        <v/>
      </c>
      <c r="FL16" s="59" t="str">
        <f>IF(DB16="", "", IFERROR(INDEX(Materials!$F$9:$F$2508, MATCH(DB16, Materials!$B$9:$B$2508, 0)), ""))</f>
        <v/>
      </c>
      <c r="FM16" s="59" t="str">
        <f>IF(DC16="", "", IFERROR(INDEX(Materials!$F$9:$F$2508, MATCH(DC16, Materials!$B$9:$B$2508, 0)), ""))</f>
        <v/>
      </c>
      <c r="FN16" s="59" t="str">
        <f>IF(DD16="", "", IFERROR(INDEX(Materials!$F$9:$F$2508, MATCH(DD16, Materials!$B$9:$B$2508, 0)), ""))</f>
        <v/>
      </c>
      <c r="FO16" s="59" t="str">
        <f>IF(DE16="", "", IFERROR(INDEX(Materials!$F$9:$F$2508, MATCH(DE16, Materials!$B$9:$B$2508, 0)), ""))</f>
        <v/>
      </c>
      <c r="FP16" s="59" t="str">
        <f>IF(DF16="", "", IFERROR(INDEX(Materials!$F$9:$F$2508, MATCH(DF16, Materials!$B$9:$B$2508, 0)), ""))</f>
        <v/>
      </c>
      <c r="FQ16" s="59" t="str">
        <f>IF(DG16="", "", IFERROR(INDEX(Materials!$F$9:$F$2508, MATCH(DG16, Materials!$B$9:$B$2508, 0)), ""))</f>
        <v/>
      </c>
      <c r="FR16" s="59" t="str">
        <f>IF(DH16="", "", IFERROR(INDEX(Materials!$F$9:$F$2508, MATCH(DH16, Materials!$B$9:$B$2508, 0)), ""))</f>
        <v/>
      </c>
      <c r="FS16" s="59" t="str">
        <f>IF(DI16="", "", IFERROR(INDEX(Materials!$F$9:$F$2508, MATCH(DI16, Materials!$B$9:$B$2508, 0)), ""))</f>
        <v/>
      </c>
      <c r="FT16" s="59" t="str">
        <f>IF(DJ16="", "", IFERROR(INDEX(Materials!$F$9:$F$2508, MATCH(DJ16, Materials!$B$9:$B$2508, 0)), ""))</f>
        <v/>
      </c>
      <c r="FU16" s="60" t="str">
        <f>IF(DK16="", "", IFERROR(INDEX(Materials!$F$9:$F$2508, MATCH(DK16, Materials!$B$9:$B$2508, 0)), ""))</f>
        <v/>
      </c>
      <c r="FW16" s="58" t="str">
        <f t="shared" si="85"/>
        <v/>
      </c>
      <c r="FX16" s="59" t="str">
        <f t="shared" si="86"/>
        <v/>
      </c>
      <c r="FY16" s="59" t="str">
        <f t="shared" si="87"/>
        <v/>
      </c>
      <c r="FZ16" s="59" t="str">
        <f t="shared" si="88"/>
        <v/>
      </c>
      <c r="GA16" s="59" t="str">
        <f t="shared" si="89"/>
        <v/>
      </c>
      <c r="GB16" s="59" t="str">
        <f t="shared" si="90"/>
        <v/>
      </c>
      <c r="GC16" s="59" t="str">
        <f t="shared" si="91"/>
        <v/>
      </c>
      <c r="GD16" s="59" t="str">
        <f t="shared" si="92"/>
        <v/>
      </c>
      <c r="GE16" s="59" t="str">
        <f t="shared" si="93"/>
        <v/>
      </c>
      <c r="GF16" s="59" t="str">
        <f t="shared" si="94"/>
        <v/>
      </c>
      <c r="GG16" s="59" t="str">
        <f t="shared" si="95"/>
        <v/>
      </c>
      <c r="GH16" s="59" t="str">
        <f t="shared" si="96"/>
        <v/>
      </c>
      <c r="GI16" s="59" t="str">
        <f t="shared" si="97"/>
        <v/>
      </c>
      <c r="GJ16" s="59" t="str">
        <f t="shared" si="98"/>
        <v/>
      </c>
      <c r="GK16" s="59" t="str">
        <f t="shared" si="99"/>
        <v/>
      </c>
      <c r="GL16" s="59" t="str">
        <f t="shared" si="100"/>
        <v/>
      </c>
      <c r="GM16" s="59" t="str">
        <f t="shared" si="101"/>
        <v/>
      </c>
      <c r="GN16" s="59" t="str">
        <f t="shared" si="102"/>
        <v/>
      </c>
      <c r="GO16" s="59" t="str">
        <f t="shared" si="103"/>
        <v/>
      </c>
      <c r="GP16" s="59" t="str">
        <f t="shared" si="104"/>
        <v/>
      </c>
      <c r="GQ16" s="59" t="str">
        <f t="shared" si="105"/>
        <v/>
      </c>
      <c r="GR16" s="59" t="str">
        <f t="shared" si="106"/>
        <v/>
      </c>
      <c r="GS16" s="59" t="str">
        <f t="shared" si="107"/>
        <v/>
      </c>
      <c r="GT16" s="59" t="str">
        <f t="shared" si="108"/>
        <v/>
      </c>
      <c r="GU16" s="59" t="str">
        <f t="shared" si="109"/>
        <v/>
      </c>
      <c r="GV16" s="59" t="str">
        <f t="shared" si="110"/>
        <v/>
      </c>
      <c r="GW16" s="59" t="str">
        <f t="shared" si="111"/>
        <v/>
      </c>
      <c r="GX16" s="59" t="str">
        <f t="shared" si="112"/>
        <v/>
      </c>
      <c r="GY16" s="59" t="str">
        <f t="shared" si="113"/>
        <v/>
      </c>
      <c r="GZ16" s="60" t="str">
        <f t="shared" si="114"/>
        <v/>
      </c>
      <c r="HB16" s="81" t="str">
        <f t="shared" si="22"/>
        <v/>
      </c>
      <c r="HD16" s="58" t="str">
        <f>IF(CH16="", "", IFERROR(INDEX(Materials!$V$9:$V$2508, MATCH(CH16, Materials!$B$9:$B$2508, 0)), ""))</f>
        <v/>
      </c>
      <c r="HE16" s="59" t="str">
        <f>IF(CI16="", "", IFERROR(INDEX(Materials!$V$9:$V$2508, MATCH(CI16, Materials!$B$9:$B$2508, 0)), ""))</f>
        <v/>
      </c>
      <c r="HF16" s="59" t="str">
        <f>IF(CJ16="", "", IFERROR(INDEX(Materials!$V$9:$V$2508, MATCH(CJ16, Materials!$B$9:$B$2508, 0)), ""))</f>
        <v/>
      </c>
      <c r="HG16" s="59" t="str">
        <f>IF(CK16="", "", IFERROR(INDEX(Materials!$V$9:$V$2508, MATCH(CK16, Materials!$B$9:$B$2508, 0)), ""))</f>
        <v/>
      </c>
      <c r="HH16" s="59" t="str">
        <f>IF(CL16="", "", IFERROR(INDEX(Materials!$V$9:$V$2508, MATCH(CL16, Materials!$B$9:$B$2508, 0)), ""))</f>
        <v/>
      </c>
      <c r="HI16" s="59" t="str">
        <f>IF(CM16="", "", IFERROR(INDEX(Materials!$V$9:$V$2508, MATCH(CM16, Materials!$B$9:$B$2508, 0)), ""))</f>
        <v/>
      </c>
      <c r="HJ16" s="59" t="str">
        <f>IF(CN16="", "", IFERROR(INDEX(Materials!$V$9:$V$2508, MATCH(CN16, Materials!$B$9:$B$2508, 0)), ""))</f>
        <v/>
      </c>
      <c r="HK16" s="59" t="str">
        <f>IF(CO16="", "", IFERROR(INDEX(Materials!$V$9:$V$2508, MATCH(CO16, Materials!$B$9:$B$2508, 0)), ""))</f>
        <v/>
      </c>
      <c r="HL16" s="59" t="str">
        <f>IF(CP16="", "", IFERROR(INDEX(Materials!$V$9:$V$2508, MATCH(CP16, Materials!$B$9:$B$2508, 0)), ""))</f>
        <v/>
      </c>
      <c r="HM16" s="59" t="str">
        <f>IF(CQ16="", "", IFERROR(INDEX(Materials!$V$9:$V$2508, MATCH(CQ16, Materials!$B$9:$B$2508, 0)), ""))</f>
        <v/>
      </c>
      <c r="HN16" s="59" t="str">
        <f>IF(CR16="", "", IFERROR(INDEX(Materials!$V$9:$V$2508, MATCH(CR16, Materials!$B$9:$B$2508, 0)), ""))</f>
        <v/>
      </c>
      <c r="HO16" s="59" t="str">
        <f>IF(CS16="", "", IFERROR(INDEX(Materials!$V$9:$V$2508, MATCH(CS16, Materials!$B$9:$B$2508, 0)), ""))</f>
        <v/>
      </c>
      <c r="HP16" s="59" t="str">
        <f>IF(CT16="", "", IFERROR(INDEX(Materials!$V$9:$V$2508, MATCH(CT16, Materials!$B$9:$B$2508, 0)), ""))</f>
        <v/>
      </c>
      <c r="HQ16" s="59" t="str">
        <f>IF(CU16="", "", IFERROR(INDEX(Materials!$V$9:$V$2508, MATCH(CU16, Materials!$B$9:$B$2508, 0)), ""))</f>
        <v/>
      </c>
      <c r="HR16" s="59" t="str">
        <f>IF(CV16="", "", IFERROR(INDEX(Materials!$V$9:$V$2508, MATCH(CV16, Materials!$B$9:$B$2508, 0)), ""))</f>
        <v/>
      </c>
      <c r="HS16" s="59" t="str">
        <f>IF(CW16="", "", IFERROR(INDEX(Materials!$V$9:$V$2508, MATCH(CW16, Materials!$B$9:$B$2508, 0)), ""))</f>
        <v/>
      </c>
      <c r="HT16" s="59" t="str">
        <f>IF(CX16="", "", IFERROR(INDEX(Materials!$V$9:$V$2508, MATCH(CX16, Materials!$B$9:$B$2508, 0)), ""))</f>
        <v/>
      </c>
      <c r="HU16" s="59" t="str">
        <f>IF(CY16="", "", IFERROR(INDEX(Materials!$V$9:$V$2508, MATCH(CY16, Materials!$B$9:$B$2508, 0)), ""))</f>
        <v/>
      </c>
      <c r="HV16" s="59" t="str">
        <f>IF(CZ16="", "", IFERROR(INDEX(Materials!$V$9:$V$2508, MATCH(CZ16, Materials!$B$9:$B$2508, 0)), ""))</f>
        <v/>
      </c>
      <c r="HW16" s="59" t="str">
        <f>IF(DA16="", "", IFERROR(INDEX(Materials!$V$9:$V$2508, MATCH(DA16, Materials!$B$9:$B$2508, 0)), ""))</f>
        <v/>
      </c>
      <c r="HX16" s="59" t="str">
        <f>IF(DB16="", "", IFERROR(INDEX(Materials!$V$9:$V$2508, MATCH(DB16, Materials!$B$9:$B$2508, 0)), ""))</f>
        <v/>
      </c>
      <c r="HY16" s="59" t="str">
        <f>IF(DC16="", "", IFERROR(INDEX(Materials!$V$9:$V$2508, MATCH(DC16, Materials!$B$9:$B$2508, 0)), ""))</f>
        <v/>
      </c>
      <c r="HZ16" s="59" t="str">
        <f>IF(DD16="", "", IFERROR(INDEX(Materials!$V$9:$V$2508, MATCH(DD16, Materials!$B$9:$B$2508, 0)), ""))</f>
        <v/>
      </c>
      <c r="IA16" s="59" t="str">
        <f>IF(DE16="", "", IFERROR(INDEX(Materials!$V$9:$V$2508, MATCH(DE16, Materials!$B$9:$B$2508, 0)), ""))</f>
        <v/>
      </c>
      <c r="IB16" s="59" t="str">
        <f>IF(DF16="", "", IFERROR(INDEX(Materials!$V$9:$V$2508, MATCH(DF16, Materials!$B$9:$B$2508, 0)), ""))</f>
        <v/>
      </c>
      <c r="IC16" s="59" t="str">
        <f>IF(DG16="", "", IFERROR(INDEX(Materials!$V$9:$V$2508, MATCH(DG16, Materials!$B$9:$B$2508, 0)), ""))</f>
        <v/>
      </c>
      <c r="ID16" s="59" t="str">
        <f>IF(DH16="", "", IFERROR(INDEX(Materials!$V$9:$V$2508, MATCH(DH16, Materials!$B$9:$B$2508, 0)), ""))</f>
        <v/>
      </c>
      <c r="IE16" s="59" t="str">
        <f>IF(DI16="", "", IFERROR(INDEX(Materials!$V$9:$V$2508, MATCH(DI16, Materials!$B$9:$B$2508, 0)), ""))</f>
        <v/>
      </c>
      <c r="IF16" s="59" t="str">
        <f>IF(DJ16="", "", IFERROR(INDEX(Materials!$V$9:$V$2508, MATCH(DJ16, Materials!$B$9:$B$2508, 0)), ""))</f>
        <v/>
      </c>
      <c r="IG16" s="60" t="str">
        <f>IF(DK16="", "", IFERROR(INDEX(Materials!$V$9:$V$2508, MATCH(DK16, Materials!$B$9:$B$2508, 0)), ""))</f>
        <v/>
      </c>
      <c r="II16" s="9" t="str">
        <f t="shared" si="115"/>
        <v/>
      </c>
      <c r="IJ16" s="9" t="str">
        <f t="shared" si="116"/>
        <v/>
      </c>
      <c r="IK16" s="9" t="str">
        <f t="shared" si="117"/>
        <v/>
      </c>
      <c r="IL16" s="9" t="str">
        <f t="shared" si="118"/>
        <v/>
      </c>
      <c r="IN16" s="92" t="str">
        <f t="shared" si="119"/>
        <v/>
      </c>
      <c r="IO16" s="93" t="str">
        <f t="shared" si="120"/>
        <v/>
      </c>
      <c r="IP16" s="93" t="str">
        <f t="shared" si="121"/>
        <v/>
      </c>
      <c r="IQ16" s="93" t="str">
        <f t="shared" si="122"/>
        <v/>
      </c>
      <c r="IR16" s="93" t="str">
        <f t="shared" si="123"/>
        <v/>
      </c>
      <c r="IS16" s="93" t="str">
        <f t="shared" si="124"/>
        <v/>
      </c>
      <c r="IT16" s="93" t="str">
        <f t="shared" si="125"/>
        <v/>
      </c>
      <c r="IU16" s="93" t="str">
        <f t="shared" si="126"/>
        <v/>
      </c>
      <c r="IV16" s="93" t="str">
        <f t="shared" si="127"/>
        <v/>
      </c>
      <c r="IW16" s="93" t="str">
        <f t="shared" si="128"/>
        <v/>
      </c>
      <c r="IX16" s="93" t="str">
        <f t="shared" si="129"/>
        <v/>
      </c>
      <c r="IY16" s="93" t="str">
        <f t="shared" si="130"/>
        <v/>
      </c>
      <c r="IZ16" s="93" t="str">
        <f t="shared" si="131"/>
        <v/>
      </c>
      <c r="JA16" s="93" t="str">
        <f t="shared" si="132"/>
        <v/>
      </c>
      <c r="JB16" s="93" t="str">
        <f t="shared" si="133"/>
        <v/>
      </c>
      <c r="JC16" s="93" t="str">
        <f t="shared" si="134"/>
        <v/>
      </c>
      <c r="JD16" s="93" t="str">
        <f t="shared" si="135"/>
        <v/>
      </c>
      <c r="JE16" s="93" t="str">
        <f t="shared" si="136"/>
        <v/>
      </c>
      <c r="JF16" s="93" t="str">
        <f t="shared" si="137"/>
        <v/>
      </c>
      <c r="JG16" s="93" t="str">
        <f t="shared" si="138"/>
        <v/>
      </c>
      <c r="JH16" s="93" t="str">
        <f t="shared" si="139"/>
        <v/>
      </c>
      <c r="JI16" s="93" t="str">
        <f t="shared" si="140"/>
        <v/>
      </c>
      <c r="JJ16" s="93" t="str">
        <f t="shared" si="141"/>
        <v/>
      </c>
      <c r="JK16" s="93" t="str">
        <f t="shared" si="142"/>
        <v/>
      </c>
      <c r="JL16" s="93" t="str">
        <f t="shared" si="143"/>
        <v/>
      </c>
      <c r="JM16" s="93" t="str">
        <f t="shared" si="144"/>
        <v/>
      </c>
      <c r="JN16" s="93" t="str">
        <f t="shared" si="145"/>
        <v/>
      </c>
      <c r="JO16" s="93" t="str">
        <f t="shared" si="146"/>
        <v/>
      </c>
      <c r="JP16" s="93" t="str">
        <f t="shared" si="147"/>
        <v/>
      </c>
      <c r="JQ16" s="94" t="str">
        <f t="shared" si="148"/>
        <v/>
      </c>
      <c r="JS16" s="92" t="str">
        <f t="shared" si="149"/>
        <v/>
      </c>
      <c r="JT16" s="93" t="str">
        <f t="shared" si="150"/>
        <v/>
      </c>
      <c r="JU16" s="93" t="str">
        <f t="shared" si="151"/>
        <v/>
      </c>
      <c r="JV16" s="93" t="str">
        <f t="shared" si="152"/>
        <v/>
      </c>
      <c r="JW16" s="93" t="str">
        <f t="shared" si="153"/>
        <v/>
      </c>
      <c r="JX16" s="93" t="str">
        <f t="shared" si="154"/>
        <v/>
      </c>
      <c r="JY16" s="93" t="str">
        <f t="shared" si="155"/>
        <v/>
      </c>
      <c r="JZ16" s="93" t="str">
        <f t="shared" si="156"/>
        <v/>
      </c>
      <c r="KA16" s="93" t="str">
        <f t="shared" si="157"/>
        <v/>
      </c>
      <c r="KB16" s="93" t="str">
        <f t="shared" si="158"/>
        <v/>
      </c>
      <c r="KC16" s="93" t="str">
        <f t="shared" si="159"/>
        <v/>
      </c>
      <c r="KD16" s="93" t="str">
        <f t="shared" si="160"/>
        <v/>
      </c>
      <c r="KE16" s="93" t="str">
        <f t="shared" si="161"/>
        <v/>
      </c>
      <c r="KF16" s="93" t="str">
        <f t="shared" si="162"/>
        <v/>
      </c>
      <c r="KG16" s="93" t="str">
        <f t="shared" si="163"/>
        <v/>
      </c>
      <c r="KH16" s="93" t="str">
        <f t="shared" si="164"/>
        <v/>
      </c>
      <c r="KI16" s="93" t="str">
        <f t="shared" si="165"/>
        <v/>
      </c>
      <c r="KJ16" s="93" t="str">
        <f t="shared" si="166"/>
        <v/>
      </c>
      <c r="KK16" s="93" t="str">
        <f t="shared" si="167"/>
        <v/>
      </c>
      <c r="KL16" s="93" t="str">
        <f t="shared" si="168"/>
        <v/>
      </c>
      <c r="KM16" s="93" t="str">
        <f t="shared" si="169"/>
        <v/>
      </c>
      <c r="KN16" s="93" t="str">
        <f t="shared" si="170"/>
        <v/>
      </c>
      <c r="KO16" s="93" t="str">
        <f t="shared" si="171"/>
        <v/>
      </c>
      <c r="KP16" s="93" t="str">
        <f t="shared" si="172"/>
        <v/>
      </c>
      <c r="KQ16" s="93" t="str">
        <f t="shared" si="173"/>
        <v/>
      </c>
      <c r="KR16" s="93" t="str">
        <f t="shared" si="174"/>
        <v/>
      </c>
      <c r="KS16" s="93" t="str">
        <f t="shared" si="175"/>
        <v/>
      </c>
      <c r="KT16" s="93" t="str">
        <f t="shared" si="176"/>
        <v/>
      </c>
      <c r="KU16" s="93" t="str">
        <f t="shared" si="177"/>
        <v/>
      </c>
      <c r="KV16" s="94" t="str">
        <f t="shared" si="178"/>
        <v/>
      </c>
      <c r="KX16" s="81" t="str">
        <f>IF(C16="", "", C16+(C16*'Intro &amp; Setup'!$BC$6))</f>
        <v/>
      </c>
    </row>
    <row r="17" spans="1:310" x14ac:dyDescent="0.25">
      <c r="A17" s="24"/>
      <c r="B17" s="21" t="str">
        <f t="shared" si="0"/>
        <v/>
      </c>
      <c r="C17" s="34" t="str">
        <f t="shared" si="1"/>
        <v/>
      </c>
      <c r="D17" s="24"/>
      <c r="E17" s="41"/>
      <c r="F17" s="17"/>
      <c r="G17" s="37"/>
      <c r="H17" s="69"/>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24"/>
      <c r="BS17" s="9" t="str">
        <f>IF(Materials!T17="", "", Materials!T17)</f>
        <v/>
      </c>
      <c r="BU17" s="11" t="b">
        <f t="shared" si="2"/>
        <v>0</v>
      </c>
      <c r="BV17" s="9" t="str">
        <f t="shared" si="25"/>
        <v/>
      </c>
      <c r="BW17" s="9" t="str">
        <f t="shared" si="3"/>
        <v/>
      </c>
      <c r="BX17" s="9" t="str">
        <f t="shared" si="4"/>
        <v/>
      </c>
      <c r="BZ17" s="9">
        <v>9</v>
      </c>
      <c r="CB17" s="9" t="str">
        <f t="shared" si="5"/>
        <v/>
      </c>
      <c r="CC17" s="32"/>
      <c r="CD17" s="72" t="str">
        <f>IF(H17="", "", IFERROR(INDEX('Intro &amp; Setup'!$BF$3:$BF$12, MATCH(H17, 'Intro &amp; Setup'!$BE$3:$BE$12, 0)), ""))</f>
        <v/>
      </c>
      <c r="CE17" s="77"/>
      <c r="CF17" s="72" t="str">
        <f>IF('Intro &amp; Setup'!BE11="", "", 'Intro &amp; Setup'!BE11)</f>
        <v>I</v>
      </c>
      <c r="CH17" s="50" t="str">
        <f t="shared" si="6"/>
        <v/>
      </c>
      <c r="CI17" s="32" t="str">
        <f t="shared" si="26"/>
        <v/>
      </c>
      <c r="CJ17" s="32" t="str">
        <f t="shared" si="27"/>
        <v/>
      </c>
      <c r="CK17" s="32" t="str">
        <f t="shared" si="28"/>
        <v/>
      </c>
      <c r="CL17" s="32" t="str">
        <f t="shared" si="29"/>
        <v/>
      </c>
      <c r="CM17" s="32" t="str">
        <f t="shared" si="30"/>
        <v/>
      </c>
      <c r="CN17" s="32" t="str">
        <f t="shared" si="31"/>
        <v/>
      </c>
      <c r="CO17" s="32" t="str">
        <f t="shared" si="32"/>
        <v/>
      </c>
      <c r="CP17" s="32" t="str">
        <f t="shared" si="33"/>
        <v/>
      </c>
      <c r="CQ17" s="32" t="str">
        <f t="shared" si="34"/>
        <v/>
      </c>
      <c r="CR17" s="32" t="str">
        <f t="shared" si="35"/>
        <v/>
      </c>
      <c r="CS17" s="32" t="str">
        <f t="shared" si="36"/>
        <v/>
      </c>
      <c r="CT17" s="32" t="str">
        <f t="shared" si="37"/>
        <v/>
      </c>
      <c r="CU17" s="32" t="str">
        <f t="shared" si="38"/>
        <v/>
      </c>
      <c r="CV17" s="32" t="str">
        <f t="shared" si="39"/>
        <v/>
      </c>
      <c r="CW17" s="32" t="str">
        <f t="shared" si="40"/>
        <v/>
      </c>
      <c r="CX17" s="32" t="str">
        <f t="shared" si="41"/>
        <v/>
      </c>
      <c r="CY17" s="32" t="str">
        <f t="shared" si="42"/>
        <v/>
      </c>
      <c r="CZ17" s="32" t="str">
        <f t="shared" si="43"/>
        <v/>
      </c>
      <c r="DA17" s="32" t="str">
        <f t="shared" si="44"/>
        <v/>
      </c>
      <c r="DB17" s="32" t="str">
        <f t="shared" si="45"/>
        <v/>
      </c>
      <c r="DC17" s="32" t="str">
        <f t="shared" si="46"/>
        <v/>
      </c>
      <c r="DD17" s="32" t="str">
        <f t="shared" si="47"/>
        <v/>
      </c>
      <c r="DE17" s="32" t="str">
        <f t="shared" si="48"/>
        <v/>
      </c>
      <c r="DF17" s="32" t="str">
        <f t="shared" si="49"/>
        <v/>
      </c>
      <c r="DG17" s="32" t="str">
        <f t="shared" si="50"/>
        <v/>
      </c>
      <c r="DH17" s="32" t="str">
        <f t="shared" si="51"/>
        <v/>
      </c>
      <c r="DI17" s="32" t="str">
        <f t="shared" si="52"/>
        <v/>
      </c>
      <c r="DJ17" s="32" t="str">
        <f t="shared" si="53"/>
        <v/>
      </c>
      <c r="DK17" s="51" t="str">
        <f t="shared" si="54"/>
        <v/>
      </c>
      <c r="DM17" s="50" t="str">
        <f t="shared" si="55"/>
        <v/>
      </c>
      <c r="DN17" s="32" t="str">
        <f t="shared" si="56"/>
        <v/>
      </c>
      <c r="DO17" s="32" t="str">
        <f t="shared" si="57"/>
        <v/>
      </c>
      <c r="DP17" s="32" t="str">
        <f t="shared" si="58"/>
        <v/>
      </c>
      <c r="DQ17" s="32" t="str">
        <f t="shared" si="59"/>
        <v/>
      </c>
      <c r="DR17" s="32" t="str">
        <f t="shared" si="60"/>
        <v/>
      </c>
      <c r="DS17" s="32" t="str">
        <f t="shared" si="61"/>
        <v/>
      </c>
      <c r="DT17" s="32" t="str">
        <f t="shared" si="62"/>
        <v/>
      </c>
      <c r="DU17" s="32" t="str">
        <f t="shared" si="63"/>
        <v/>
      </c>
      <c r="DV17" s="32" t="str">
        <f t="shared" si="64"/>
        <v/>
      </c>
      <c r="DW17" s="32" t="str">
        <f t="shared" si="65"/>
        <v/>
      </c>
      <c r="DX17" s="32" t="str">
        <f t="shared" si="66"/>
        <v/>
      </c>
      <c r="DY17" s="32" t="str">
        <f t="shared" si="67"/>
        <v/>
      </c>
      <c r="DZ17" s="32" t="str">
        <f t="shared" si="68"/>
        <v/>
      </c>
      <c r="EA17" s="32" t="str">
        <f t="shared" si="69"/>
        <v/>
      </c>
      <c r="EB17" s="32" t="str">
        <f t="shared" si="70"/>
        <v/>
      </c>
      <c r="EC17" s="32" t="str">
        <f t="shared" si="71"/>
        <v/>
      </c>
      <c r="ED17" s="32" t="str">
        <f t="shared" si="72"/>
        <v/>
      </c>
      <c r="EE17" s="32" t="str">
        <f t="shared" si="73"/>
        <v/>
      </c>
      <c r="EF17" s="32" t="str">
        <f t="shared" si="74"/>
        <v/>
      </c>
      <c r="EG17" s="32" t="str">
        <f t="shared" si="75"/>
        <v/>
      </c>
      <c r="EH17" s="32" t="str">
        <f t="shared" si="76"/>
        <v/>
      </c>
      <c r="EI17" s="32" t="str">
        <f t="shared" si="77"/>
        <v/>
      </c>
      <c r="EJ17" s="32" t="str">
        <f t="shared" si="78"/>
        <v/>
      </c>
      <c r="EK17" s="32" t="str">
        <f t="shared" si="79"/>
        <v/>
      </c>
      <c r="EL17" s="32" t="str">
        <f t="shared" si="80"/>
        <v/>
      </c>
      <c r="EM17" s="32" t="str">
        <f t="shared" si="81"/>
        <v/>
      </c>
      <c r="EN17" s="32" t="str">
        <f t="shared" si="82"/>
        <v/>
      </c>
      <c r="EO17" s="32" t="str">
        <f t="shared" si="83"/>
        <v/>
      </c>
      <c r="EP17" s="51" t="str">
        <f t="shared" si="84"/>
        <v/>
      </c>
      <c r="ER17" s="58" t="str">
        <f>IF(CH17="", "", IFERROR(INDEX(Materials!$F$9:$F$2508, MATCH(CH17, Materials!$B$9:$B$2508, 0)), ""))</f>
        <v/>
      </c>
      <c r="ES17" s="59" t="str">
        <f>IF(CI17="", "", IFERROR(INDEX(Materials!$F$9:$F$2508, MATCH(CI17, Materials!$B$9:$B$2508, 0)), ""))</f>
        <v/>
      </c>
      <c r="ET17" s="59" t="str">
        <f>IF(CJ17="", "", IFERROR(INDEX(Materials!$F$9:$F$2508, MATCH(CJ17, Materials!$B$9:$B$2508, 0)), ""))</f>
        <v/>
      </c>
      <c r="EU17" s="59" t="str">
        <f>IF(CK17="", "", IFERROR(INDEX(Materials!$F$9:$F$2508, MATCH(CK17, Materials!$B$9:$B$2508, 0)), ""))</f>
        <v/>
      </c>
      <c r="EV17" s="59" t="str">
        <f>IF(CL17="", "", IFERROR(INDEX(Materials!$F$9:$F$2508, MATCH(CL17, Materials!$B$9:$B$2508, 0)), ""))</f>
        <v/>
      </c>
      <c r="EW17" s="59" t="str">
        <f>IF(CM17="", "", IFERROR(INDEX(Materials!$F$9:$F$2508, MATCH(CM17, Materials!$B$9:$B$2508, 0)), ""))</f>
        <v/>
      </c>
      <c r="EX17" s="59" t="str">
        <f>IF(CN17="", "", IFERROR(INDEX(Materials!$F$9:$F$2508, MATCH(CN17, Materials!$B$9:$B$2508, 0)), ""))</f>
        <v/>
      </c>
      <c r="EY17" s="59" t="str">
        <f>IF(CO17="", "", IFERROR(INDEX(Materials!$F$9:$F$2508, MATCH(CO17, Materials!$B$9:$B$2508, 0)), ""))</f>
        <v/>
      </c>
      <c r="EZ17" s="59" t="str">
        <f>IF(CP17="", "", IFERROR(INDEX(Materials!$F$9:$F$2508, MATCH(CP17, Materials!$B$9:$B$2508, 0)), ""))</f>
        <v/>
      </c>
      <c r="FA17" s="59" t="str">
        <f>IF(CQ17="", "", IFERROR(INDEX(Materials!$F$9:$F$2508, MATCH(CQ17, Materials!$B$9:$B$2508, 0)), ""))</f>
        <v/>
      </c>
      <c r="FB17" s="59" t="str">
        <f>IF(CR17="", "", IFERROR(INDEX(Materials!$F$9:$F$2508, MATCH(CR17, Materials!$B$9:$B$2508, 0)), ""))</f>
        <v/>
      </c>
      <c r="FC17" s="59" t="str">
        <f>IF(CS17="", "", IFERROR(INDEX(Materials!$F$9:$F$2508, MATCH(CS17, Materials!$B$9:$B$2508, 0)), ""))</f>
        <v/>
      </c>
      <c r="FD17" s="59" t="str">
        <f>IF(CT17="", "", IFERROR(INDEX(Materials!$F$9:$F$2508, MATCH(CT17, Materials!$B$9:$B$2508, 0)), ""))</f>
        <v/>
      </c>
      <c r="FE17" s="59" t="str">
        <f>IF(CU17="", "", IFERROR(INDEX(Materials!$F$9:$F$2508, MATCH(CU17, Materials!$B$9:$B$2508, 0)), ""))</f>
        <v/>
      </c>
      <c r="FF17" s="59" t="str">
        <f>IF(CV17="", "", IFERROR(INDEX(Materials!$F$9:$F$2508, MATCH(CV17, Materials!$B$9:$B$2508, 0)), ""))</f>
        <v/>
      </c>
      <c r="FG17" s="59" t="str">
        <f>IF(CW17="", "", IFERROR(INDEX(Materials!$F$9:$F$2508, MATCH(CW17, Materials!$B$9:$B$2508, 0)), ""))</f>
        <v/>
      </c>
      <c r="FH17" s="59" t="str">
        <f>IF(CX17="", "", IFERROR(INDEX(Materials!$F$9:$F$2508, MATCH(CX17, Materials!$B$9:$B$2508, 0)), ""))</f>
        <v/>
      </c>
      <c r="FI17" s="59" t="str">
        <f>IF(CY17="", "", IFERROR(INDEX(Materials!$F$9:$F$2508, MATCH(CY17, Materials!$B$9:$B$2508, 0)), ""))</f>
        <v/>
      </c>
      <c r="FJ17" s="59" t="str">
        <f>IF(CZ17="", "", IFERROR(INDEX(Materials!$F$9:$F$2508, MATCH(CZ17, Materials!$B$9:$B$2508, 0)), ""))</f>
        <v/>
      </c>
      <c r="FK17" s="59" t="str">
        <f>IF(DA17="", "", IFERROR(INDEX(Materials!$F$9:$F$2508, MATCH(DA17, Materials!$B$9:$B$2508, 0)), ""))</f>
        <v/>
      </c>
      <c r="FL17" s="59" t="str">
        <f>IF(DB17="", "", IFERROR(INDEX(Materials!$F$9:$F$2508, MATCH(DB17, Materials!$B$9:$B$2508, 0)), ""))</f>
        <v/>
      </c>
      <c r="FM17" s="59" t="str">
        <f>IF(DC17="", "", IFERROR(INDEX(Materials!$F$9:$F$2508, MATCH(DC17, Materials!$B$9:$B$2508, 0)), ""))</f>
        <v/>
      </c>
      <c r="FN17" s="59" t="str">
        <f>IF(DD17="", "", IFERROR(INDEX(Materials!$F$9:$F$2508, MATCH(DD17, Materials!$B$9:$B$2508, 0)), ""))</f>
        <v/>
      </c>
      <c r="FO17" s="59" t="str">
        <f>IF(DE17="", "", IFERROR(INDEX(Materials!$F$9:$F$2508, MATCH(DE17, Materials!$B$9:$B$2508, 0)), ""))</f>
        <v/>
      </c>
      <c r="FP17" s="59" t="str">
        <f>IF(DF17="", "", IFERROR(INDEX(Materials!$F$9:$F$2508, MATCH(DF17, Materials!$B$9:$B$2508, 0)), ""))</f>
        <v/>
      </c>
      <c r="FQ17" s="59" t="str">
        <f>IF(DG17="", "", IFERROR(INDEX(Materials!$F$9:$F$2508, MATCH(DG17, Materials!$B$9:$B$2508, 0)), ""))</f>
        <v/>
      </c>
      <c r="FR17" s="59" t="str">
        <f>IF(DH17="", "", IFERROR(INDEX(Materials!$F$9:$F$2508, MATCH(DH17, Materials!$B$9:$B$2508, 0)), ""))</f>
        <v/>
      </c>
      <c r="FS17" s="59" t="str">
        <f>IF(DI17="", "", IFERROR(INDEX(Materials!$F$9:$F$2508, MATCH(DI17, Materials!$B$9:$B$2508, 0)), ""))</f>
        <v/>
      </c>
      <c r="FT17" s="59" t="str">
        <f>IF(DJ17="", "", IFERROR(INDEX(Materials!$F$9:$F$2508, MATCH(DJ17, Materials!$B$9:$B$2508, 0)), ""))</f>
        <v/>
      </c>
      <c r="FU17" s="60" t="str">
        <f>IF(DK17="", "", IFERROR(INDEX(Materials!$F$9:$F$2508, MATCH(DK17, Materials!$B$9:$B$2508, 0)), ""))</f>
        <v/>
      </c>
      <c r="FW17" s="58" t="str">
        <f t="shared" si="85"/>
        <v/>
      </c>
      <c r="FX17" s="59" t="str">
        <f t="shared" si="86"/>
        <v/>
      </c>
      <c r="FY17" s="59" t="str">
        <f t="shared" si="87"/>
        <v/>
      </c>
      <c r="FZ17" s="59" t="str">
        <f t="shared" si="88"/>
        <v/>
      </c>
      <c r="GA17" s="59" t="str">
        <f t="shared" si="89"/>
        <v/>
      </c>
      <c r="GB17" s="59" t="str">
        <f t="shared" si="90"/>
        <v/>
      </c>
      <c r="GC17" s="59" t="str">
        <f t="shared" si="91"/>
        <v/>
      </c>
      <c r="GD17" s="59" t="str">
        <f t="shared" si="92"/>
        <v/>
      </c>
      <c r="GE17" s="59" t="str">
        <f t="shared" si="93"/>
        <v/>
      </c>
      <c r="GF17" s="59" t="str">
        <f t="shared" si="94"/>
        <v/>
      </c>
      <c r="GG17" s="59" t="str">
        <f t="shared" si="95"/>
        <v/>
      </c>
      <c r="GH17" s="59" t="str">
        <f t="shared" si="96"/>
        <v/>
      </c>
      <c r="GI17" s="59" t="str">
        <f t="shared" si="97"/>
        <v/>
      </c>
      <c r="GJ17" s="59" t="str">
        <f t="shared" si="98"/>
        <v/>
      </c>
      <c r="GK17" s="59" t="str">
        <f t="shared" si="99"/>
        <v/>
      </c>
      <c r="GL17" s="59" t="str">
        <f t="shared" si="100"/>
        <v/>
      </c>
      <c r="GM17" s="59" t="str">
        <f t="shared" si="101"/>
        <v/>
      </c>
      <c r="GN17" s="59" t="str">
        <f t="shared" si="102"/>
        <v/>
      </c>
      <c r="GO17" s="59" t="str">
        <f t="shared" si="103"/>
        <v/>
      </c>
      <c r="GP17" s="59" t="str">
        <f t="shared" si="104"/>
        <v/>
      </c>
      <c r="GQ17" s="59" t="str">
        <f t="shared" si="105"/>
        <v/>
      </c>
      <c r="GR17" s="59" t="str">
        <f t="shared" si="106"/>
        <v/>
      </c>
      <c r="GS17" s="59" t="str">
        <f t="shared" si="107"/>
        <v/>
      </c>
      <c r="GT17" s="59" t="str">
        <f t="shared" si="108"/>
        <v/>
      </c>
      <c r="GU17" s="59" t="str">
        <f t="shared" si="109"/>
        <v/>
      </c>
      <c r="GV17" s="59" t="str">
        <f t="shared" si="110"/>
        <v/>
      </c>
      <c r="GW17" s="59" t="str">
        <f t="shared" si="111"/>
        <v/>
      </c>
      <c r="GX17" s="59" t="str">
        <f t="shared" si="112"/>
        <v/>
      </c>
      <c r="GY17" s="59" t="str">
        <f t="shared" si="113"/>
        <v/>
      </c>
      <c r="GZ17" s="60" t="str">
        <f t="shared" si="114"/>
        <v/>
      </c>
      <c r="HB17" s="81" t="str">
        <f t="shared" si="22"/>
        <v/>
      </c>
      <c r="HD17" s="58" t="str">
        <f>IF(CH17="", "", IFERROR(INDEX(Materials!$V$9:$V$2508, MATCH(CH17, Materials!$B$9:$B$2508, 0)), ""))</f>
        <v/>
      </c>
      <c r="HE17" s="59" t="str">
        <f>IF(CI17="", "", IFERROR(INDEX(Materials!$V$9:$V$2508, MATCH(CI17, Materials!$B$9:$B$2508, 0)), ""))</f>
        <v/>
      </c>
      <c r="HF17" s="59" t="str">
        <f>IF(CJ17="", "", IFERROR(INDEX(Materials!$V$9:$V$2508, MATCH(CJ17, Materials!$B$9:$B$2508, 0)), ""))</f>
        <v/>
      </c>
      <c r="HG17" s="59" t="str">
        <f>IF(CK17="", "", IFERROR(INDEX(Materials!$V$9:$V$2508, MATCH(CK17, Materials!$B$9:$B$2508, 0)), ""))</f>
        <v/>
      </c>
      <c r="HH17" s="59" t="str">
        <f>IF(CL17="", "", IFERROR(INDEX(Materials!$V$9:$V$2508, MATCH(CL17, Materials!$B$9:$B$2508, 0)), ""))</f>
        <v/>
      </c>
      <c r="HI17" s="59" t="str">
        <f>IF(CM17="", "", IFERROR(INDEX(Materials!$V$9:$V$2508, MATCH(CM17, Materials!$B$9:$B$2508, 0)), ""))</f>
        <v/>
      </c>
      <c r="HJ17" s="59" t="str">
        <f>IF(CN17="", "", IFERROR(INDEX(Materials!$V$9:$V$2508, MATCH(CN17, Materials!$B$9:$B$2508, 0)), ""))</f>
        <v/>
      </c>
      <c r="HK17" s="59" t="str">
        <f>IF(CO17="", "", IFERROR(INDEX(Materials!$V$9:$V$2508, MATCH(CO17, Materials!$B$9:$B$2508, 0)), ""))</f>
        <v/>
      </c>
      <c r="HL17" s="59" t="str">
        <f>IF(CP17="", "", IFERROR(INDEX(Materials!$V$9:$V$2508, MATCH(CP17, Materials!$B$9:$B$2508, 0)), ""))</f>
        <v/>
      </c>
      <c r="HM17" s="59" t="str">
        <f>IF(CQ17="", "", IFERROR(INDEX(Materials!$V$9:$V$2508, MATCH(CQ17, Materials!$B$9:$B$2508, 0)), ""))</f>
        <v/>
      </c>
      <c r="HN17" s="59" t="str">
        <f>IF(CR17="", "", IFERROR(INDEX(Materials!$V$9:$V$2508, MATCH(CR17, Materials!$B$9:$B$2508, 0)), ""))</f>
        <v/>
      </c>
      <c r="HO17" s="59" t="str">
        <f>IF(CS17="", "", IFERROR(INDEX(Materials!$V$9:$V$2508, MATCH(CS17, Materials!$B$9:$B$2508, 0)), ""))</f>
        <v/>
      </c>
      <c r="HP17" s="59" t="str">
        <f>IF(CT17="", "", IFERROR(INDEX(Materials!$V$9:$V$2508, MATCH(CT17, Materials!$B$9:$B$2508, 0)), ""))</f>
        <v/>
      </c>
      <c r="HQ17" s="59" t="str">
        <f>IF(CU17="", "", IFERROR(INDEX(Materials!$V$9:$V$2508, MATCH(CU17, Materials!$B$9:$B$2508, 0)), ""))</f>
        <v/>
      </c>
      <c r="HR17" s="59" t="str">
        <f>IF(CV17="", "", IFERROR(INDEX(Materials!$V$9:$V$2508, MATCH(CV17, Materials!$B$9:$B$2508, 0)), ""))</f>
        <v/>
      </c>
      <c r="HS17" s="59" t="str">
        <f>IF(CW17="", "", IFERROR(INDEX(Materials!$V$9:$V$2508, MATCH(CW17, Materials!$B$9:$B$2508, 0)), ""))</f>
        <v/>
      </c>
      <c r="HT17" s="59" t="str">
        <f>IF(CX17="", "", IFERROR(INDEX(Materials!$V$9:$V$2508, MATCH(CX17, Materials!$B$9:$B$2508, 0)), ""))</f>
        <v/>
      </c>
      <c r="HU17" s="59" t="str">
        <f>IF(CY17="", "", IFERROR(INDEX(Materials!$V$9:$V$2508, MATCH(CY17, Materials!$B$9:$B$2508, 0)), ""))</f>
        <v/>
      </c>
      <c r="HV17" s="59" t="str">
        <f>IF(CZ17="", "", IFERROR(INDEX(Materials!$V$9:$V$2508, MATCH(CZ17, Materials!$B$9:$B$2508, 0)), ""))</f>
        <v/>
      </c>
      <c r="HW17" s="59" t="str">
        <f>IF(DA17="", "", IFERROR(INDEX(Materials!$V$9:$V$2508, MATCH(DA17, Materials!$B$9:$B$2508, 0)), ""))</f>
        <v/>
      </c>
      <c r="HX17" s="59" t="str">
        <f>IF(DB17="", "", IFERROR(INDEX(Materials!$V$9:$V$2508, MATCH(DB17, Materials!$B$9:$B$2508, 0)), ""))</f>
        <v/>
      </c>
      <c r="HY17" s="59" t="str">
        <f>IF(DC17="", "", IFERROR(INDEX(Materials!$V$9:$V$2508, MATCH(DC17, Materials!$B$9:$B$2508, 0)), ""))</f>
        <v/>
      </c>
      <c r="HZ17" s="59" t="str">
        <f>IF(DD17="", "", IFERROR(INDEX(Materials!$V$9:$V$2508, MATCH(DD17, Materials!$B$9:$B$2508, 0)), ""))</f>
        <v/>
      </c>
      <c r="IA17" s="59" t="str">
        <f>IF(DE17="", "", IFERROR(INDEX(Materials!$V$9:$V$2508, MATCH(DE17, Materials!$B$9:$B$2508, 0)), ""))</f>
        <v/>
      </c>
      <c r="IB17" s="59" t="str">
        <f>IF(DF17="", "", IFERROR(INDEX(Materials!$V$9:$V$2508, MATCH(DF17, Materials!$B$9:$B$2508, 0)), ""))</f>
        <v/>
      </c>
      <c r="IC17" s="59" t="str">
        <f>IF(DG17="", "", IFERROR(INDEX(Materials!$V$9:$V$2508, MATCH(DG17, Materials!$B$9:$B$2508, 0)), ""))</f>
        <v/>
      </c>
      <c r="ID17" s="59" t="str">
        <f>IF(DH17="", "", IFERROR(INDEX(Materials!$V$9:$V$2508, MATCH(DH17, Materials!$B$9:$B$2508, 0)), ""))</f>
        <v/>
      </c>
      <c r="IE17" s="59" t="str">
        <f>IF(DI17="", "", IFERROR(INDEX(Materials!$V$9:$V$2508, MATCH(DI17, Materials!$B$9:$B$2508, 0)), ""))</f>
        <v/>
      </c>
      <c r="IF17" s="59" t="str">
        <f>IF(DJ17="", "", IFERROR(INDEX(Materials!$V$9:$V$2508, MATCH(DJ17, Materials!$B$9:$B$2508, 0)), ""))</f>
        <v/>
      </c>
      <c r="IG17" s="60" t="str">
        <f>IF(DK17="", "", IFERROR(INDEX(Materials!$V$9:$V$2508, MATCH(DK17, Materials!$B$9:$B$2508, 0)), ""))</f>
        <v/>
      </c>
      <c r="II17" s="9" t="str">
        <f t="shared" si="115"/>
        <v/>
      </c>
      <c r="IJ17" s="9" t="str">
        <f t="shared" si="116"/>
        <v/>
      </c>
      <c r="IK17" s="9" t="str">
        <f t="shared" si="117"/>
        <v/>
      </c>
      <c r="IL17" s="9" t="str">
        <f t="shared" si="118"/>
        <v/>
      </c>
      <c r="IN17" s="92" t="str">
        <f t="shared" si="119"/>
        <v/>
      </c>
      <c r="IO17" s="93" t="str">
        <f t="shared" si="120"/>
        <v/>
      </c>
      <c r="IP17" s="93" t="str">
        <f t="shared" si="121"/>
        <v/>
      </c>
      <c r="IQ17" s="93" t="str">
        <f t="shared" si="122"/>
        <v/>
      </c>
      <c r="IR17" s="93" t="str">
        <f t="shared" si="123"/>
        <v/>
      </c>
      <c r="IS17" s="93" t="str">
        <f t="shared" si="124"/>
        <v/>
      </c>
      <c r="IT17" s="93" t="str">
        <f t="shared" si="125"/>
        <v/>
      </c>
      <c r="IU17" s="93" t="str">
        <f t="shared" si="126"/>
        <v/>
      </c>
      <c r="IV17" s="93" t="str">
        <f t="shared" si="127"/>
        <v/>
      </c>
      <c r="IW17" s="93" t="str">
        <f t="shared" si="128"/>
        <v/>
      </c>
      <c r="IX17" s="93" t="str">
        <f t="shared" si="129"/>
        <v/>
      </c>
      <c r="IY17" s="93" t="str">
        <f t="shared" si="130"/>
        <v/>
      </c>
      <c r="IZ17" s="93" t="str">
        <f t="shared" si="131"/>
        <v/>
      </c>
      <c r="JA17" s="93" t="str">
        <f t="shared" si="132"/>
        <v/>
      </c>
      <c r="JB17" s="93" t="str">
        <f t="shared" si="133"/>
        <v/>
      </c>
      <c r="JC17" s="93" t="str">
        <f t="shared" si="134"/>
        <v/>
      </c>
      <c r="JD17" s="93" t="str">
        <f t="shared" si="135"/>
        <v/>
      </c>
      <c r="JE17" s="93" t="str">
        <f t="shared" si="136"/>
        <v/>
      </c>
      <c r="JF17" s="93" t="str">
        <f t="shared" si="137"/>
        <v/>
      </c>
      <c r="JG17" s="93" t="str">
        <f t="shared" si="138"/>
        <v/>
      </c>
      <c r="JH17" s="93" t="str">
        <f t="shared" si="139"/>
        <v/>
      </c>
      <c r="JI17" s="93" t="str">
        <f t="shared" si="140"/>
        <v/>
      </c>
      <c r="JJ17" s="93" t="str">
        <f t="shared" si="141"/>
        <v/>
      </c>
      <c r="JK17" s="93" t="str">
        <f t="shared" si="142"/>
        <v/>
      </c>
      <c r="JL17" s="93" t="str">
        <f t="shared" si="143"/>
        <v/>
      </c>
      <c r="JM17" s="93" t="str">
        <f t="shared" si="144"/>
        <v/>
      </c>
      <c r="JN17" s="93" t="str">
        <f t="shared" si="145"/>
        <v/>
      </c>
      <c r="JO17" s="93" t="str">
        <f t="shared" si="146"/>
        <v/>
      </c>
      <c r="JP17" s="93" t="str">
        <f t="shared" si="147"/>
        <v/>
      </c>
      <c r="JQ17" s="94" t="str">
        <f t="shared" si="148"/>
        <v/>
      </c>
      <c r="JS17" s="92" t="str">
        <f t="shared" si="149"/>
        <v/>
      </c>
      <c r="JT17" s="93" t="str">
        <f t="shared" si="150"/>
        <v/>
      </c>
      <c r="JU17" s="93" t="str">
        <f t="shared" si="151"/>
        <v/>
      </c>
      <c r="JV17" s="93" t="str">
        <f t="shared" si="152"/>
        <v/>
      </c>
      <c r="JW17" s="93" t="str">
        <f t="shared" si="153"/>
        <v/>
      </c>
      <c r="JX17" s="93" t="str">
        <f t="shared" si="154"/>
        <v/>
      </c>
      <c r="JY17" s="93" t="str">
        <f t="shared" si="155"/>
        <v/>
      </c>
      <c r="JZ17" s="93" t="str">
        <f t="shared" si="156"/>
        <v/>
      </c>
      <c r="KA17" s="93" t="str">
        <f t="shared" si="157"/>
        <v/>
      </c>
      <c r="KB17" s="93" t="str">
        <f t="shared" si="158"/>
        <v/>
      </c>
      <c r="KC17" s="93" t="str">
        <f t="shared" si="159"/>
        <v/>
      </c>
      <c r="KD17" s="93" t="str">
        <f t="shared" si="160"/>
        <v/>
      </c>
      <c r="KE17" s="93" t="str">
        <f t="shared" si="161"/>
        <v/>
      </c>
      <c r="KF17" s="93" t="str">
        <f t="shared" si="162"/>
        <v/>
      </c>
      <c r="KG17" s="93" t="str">
        <f t="shared" si="163"/>
        <v/>
      </c>
      <c r="KH17" s="93" t="str">
        <f t="shared" si="164"/>
        <v/>
      </c>
      <c r="KI17" s="93" t="str">
        <f t="shared" si="165"/>
        <v/>
      </c>
      <c r="KJ17" s="93" t="str">
        <f t="shared" si="166"/>
        <v/>
      </c>
      <c r="KK17" s="93" t="str">
        <f t="shared" si="167"/>
        <v/>
      </c>
      <c r="KL17" s="93" t="str">
        <f t="shared" si="168"/>
        <v/>
      </c>
      <c r="KM17" s="93" t="str">
        <f t="shared" si="169"/>
        <v/>
      </c>
      <c r="KN17" s="93" t="str">
        <f t="shared" si="170"/>
        <v/>
      </c>
      <c r="KO17" s="93" t="str">
        <f t="shared" si="171"/>
        <v/>
      </c>
      <c r="KP17" s="93" t="str">
        <f t="shared" si="172"/>
        <v/>
      </c>
      <c r="KQ17" s="93" t="str">
        <f t="shared" si="173"/>
        <v/>
      </c>
      <c r="KR17" s="93" t="str">
        <f t="shared" si="174"/>
        <v/>
      </c>
      <c r="KS17" s="93" t="str">
        <f t="shared" si="175"/>
        <v/>
      </c>
      <c r="KT17" s="93" t="str">
        <f t="shared" si="176"/>
        <v/>
      </c>
      <c r="KU17" s="93" t="str">
        <f t="shared" si="177"/>
        <v/>
      </c>
      <c r="KV17" s="94" t="str">
        <f t="shared" si="178"/>
        <v/>
      </c>
      <c r="KX17" s="81" t="str">
        <f>IF(C17="", "", C17+(C17*'Intro &amp; Setup'!$BC$6))</f>
        <v/>
      </c>
    </row>
    <row r="18" spans="1:310" x14ac:dyDescent="0.25">
      <c r="A18" s="24"/>
      <c r="B18" s="21" t="str">
        <f t="shared" si="0"/>
        <v/>
      </c>
      <c r="C18" s="34" t="str">
        <f t="shared" si="1"/>
        <v/>
      </c>
      <c r="D18" s="24"/>
      <c r="E18" s="41"/>
      <c r="F18" s="17"/>
      <c r="G18" s="37"/>
      <c r="H18" s="69"/>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24"/>
      <c r="BS18" s="9" t="str">
        <f>IF(Materials!T18="", "", Materials!T18)</f>
        <v/>
      </c>
      <c r="BU18" s="11" t="b">
        <f t="shared" si="2"/>
        <v>0</v>
      </c>
      <c r="BV18" s="9" t="str">
        <f t="shared" si="25"/>
        <v/>
      </c>
      <c r="BW18" s="9" t="str">
        <f t="shared" si="3"/>
        <v/>
      </c>
      <c r="BX18" s="9" t="str">
        <f t="shared" si="4"/>
        <v/>
      </c>
      <c r="BZ18" s="9">
        <v>10</v>
      </c>
      <c r="CB18" s="9" t="str">
        <f t="shared" si="5"/>
        <v/>
      </c>
      <c r="CC18" s="32"/>
      <c r="CD18" s="72" t="str">
        <f>IF(H18="", "", IFERROR(INDEX('Intro &amp; Setup'!$BF$3:$BF$12, MATCH(H18, 'Intro &amp; Setup'!$BE$3:$BE$12, 0)), ""))</f>
        <v/>
      </c>
      <c r="CE18" s="77"/>
      <c r="CF18" s="73" t="str">
        <f>IF('Intro &amp; Setup'!BE12="", "", 'Intro &amp; Setup'!BE12)</f>
        <v>J</v>
      </c>
      <c r="CH18" s="50" t="str">
        <f t="shared" si="6"/>
        <v/>
      </c>
      <c r="CI18" s="32" t="str">
        <f t="shared" si="26"/>
        <v/>
      </c>
      <c r="CJ18" s="32" t="str">
        <f t="shared" si="27"/>
        <v/>
      </c>
      <c r="CK18" s="32" t="str">
        <f t="shared" si="28"/>
        <v/>
      </c>
      <c r="CL18" s="32" t="str">
        <f t="shared" si="29"/>
        <v/>
      </c>
      <c r="CM18" s="32" t="str">
        <f t="shared" si="30"/>
        <v/>
      </c>
      <c r="CN18" s="32" t="str">
        <f t="shared" si="31"/>
        <v/>
      </c>
      <c r="CO18" s="32" t="str">
        <f t="shared" si="32"/>
        <v/>
      </c>
      <c r="CP18" s="32" t="str">
        <f t="shared" si="33"/>
        <v/>
      </c>
      <c r="CQ18" s="32" t="str">
        <f t="shared" si="34"/>
        <v/>
      </c>
      <c r="CR18" s="32" t="str">
        <f t="shared" si="35"/>
        <v/>
      </c>
      <c r="CS18" s="32" t="str">
        <f t="shared" si="36"/>
        <v/>
      </c>
      <c r="CT18" s="32" t="str">
        <f t="shared" si="37"/>
        <v/>
      </c>
      <c r="CU18" s="32" t="str">
        <f t="shared" si="38"/>
        <v/>
      </c>
      <c r="CV18" s="32" t="str">
        <f t="shared" si="39"/>
        <v/>
      </c>
      <c r="CW18" s="32" t="str">
        <f t="shared" si="40"/>
        <v/>
      </c>
      <c r="CX18" s="32" t="str">
        <f t="shared" si="41"/>
        <v/>
      </c>
      <c r="CY18" s="32" t="str">
        <f t="shared" si="42"/>
        <v/>
      </c>
      <c r="CZ18" s="32" t="str">
        <f t="shared" si="43"/>
        <v/>
      </c>
      <c r="DA18" s="32" t="str">
        <f t="shared" si="44"/>
        <v/>
      </c>
      <c r="DB18" s="32" t="str">
        <f t="shared" si="45"/>
        <v/>
      </c>
      <c r="DC18" s="32" t="str">
        <f t="shared" si="46"/>
        <v/>
      </c>
      <c r="DD18" s="32" t="str">
        <f t="shared" si="47"/>
        <v/>
      </c>
      <c r="DE18" s="32" t="str">
        <f t="shared" si="48"/>
        <v/>
      </c>
      <c r="DF18" s="32" t="str">
        <f t="shared" si="49"/>
        <v/>
      </c>
      <c r="DG18" s="32" t="str">
        <f t="shared" si="50"/>
        <v/>
      </c>
      <c r="DH18" s="32" t="str">
        <f t="shared" si="51"/>
        <v/>
      </c>
      <c r="DI18" s="32" t="str">
        <f t="shared" si="52"/>
        <v/>
      </c>
      <c r="DJ18" s="32" t="str">
        <f t="shared" si="53"/>
        <v/>
      </c>
      <c r="DK18" s="51" t="str">
        <f t="shared" si="54"/>
        <v/>
      </c>
      <c r="DM18" s="50" t="str">
        <f t="shared" si="55"/>
        <v/>
      </c>
      <c r="DN18" s="32" t="str">
        <f t="shared" si="56"/>
        <v/>
      </c>
      <c r="DO18" s="32" t="str">
        <f t="shared" si="57"/>
        <v/>
      </c>
      <c r="DP18" s="32" t="str">
        <f t="shared" si="58"/>
        <v/>
      </c>
      <c r="DQ18" s="32" t="str">
        <f t="shared" si="59"/>
        <v/>
      </c>
      <c r="DR18" s="32" t="str">
        <f t="shared" si="60"/>
        <v/>
      </c>
      <c r="DS18" s="32" t="str">
        <f t="shared" si="61"/>
        <v/>
      </c>
      <c r="DT18" s="32" t="str">
        <f t="shared" si="62"/>
        <v/>
      </c>
      <c r="DU18" s="32" t="str">
        <f t="shared" si="63"/>
        <v/>
      </c>
      <c r="DV18" s="32" t="str">
        <f t="shared" si="64"/>
        <v/>
      </c>
      <c r="DW18" s="32" t="str">
        <f t="shared" si="65"/>
        <v/>
      </c>
      <c r="DX18" s="32" t="str">
        <f t="shared" si="66"/>
        <v/>
      </c>
      <c r="DY18" s="32" t="str">
        <f t="shared" si="67"/>
        <v/>
      </c>
      <c r="DZ18" s="32" t="str">
        <f t="shared" si="68"/>
        <v/>
      </c>
      <c r="EA18" s="32" t="str">
        <f t="shared" si="69"/>
        <v/>
      </c>
      <c r="EB18" s="32" t="str">
        <f t="shared" si="70"/>
        <v/>
      </c>
      <c r="EC18" s="32" t="str">
        <f t="shared" si="71"/>
        <v/>
      </c>
      <c r="ED18" s="32" t="str">
        <f t="shared" si="72"/>
        <v/>
      </c>
      <c r="EE18" s="32" t="str">
        <f t="shared" si="73"/>
        <v/>
      </c>
      <c r="EF18" s="32" t="str">
        <f t="shared" si="74"/>
        <v/>
      </c>
      <c r="EG18" s="32" t="str">
        <f t="shared" si="75"/>
        <v/>
      </c>
      <c r="EH18" s="32" t="str">
        <f t="shared" si="76"/>
        <v/>
      </c>
      <c r="EI18" s="32" t="str">
        <f t="shared" si="77"/>
        <v/>
      </c>
      <c r="EJ18" s="32" t="str">
        <f t="shared" si="78"/>
        <v/>
      </c>
      <c r="EK18" s="32" t="str">
        <f t="shared" si="79"/>
        <v/>
      </c>
      <c r="EL18" s="32" t="str">
        <f t="shared" si="80"/>
        <v/>
      </c>
      <c r="EM18" s="32" t="str">
        <f t="shared" si="81"/>
        <v/>
      </c>
      <c r="EN18" s="32" t="str">
        <f t="shared" si="82"/>
        <v/>
      </c>
      <c r="EO18" s="32" t="str">
        <f t="shared" si="83"/>
        <v/>
      </c>
      <c r="EP18" s="51" t="str">
        <f t="shared" si="84"/>
        <v/>
      </c>
      <c r="ER18" s="58" t="str">
        <f>IF(CH18="", "", IFERROR(INDEX(Materials!$F$9:$F$2508, MATCH(CH18, Materials!$B$9:$B$2508, 0)), ""))</f>
        <v/>
      </c>
      <c r="ES18" s="59" t="str">
        <f>IF(CI18="", "", IFERROR(INDEX(Materials!$F$9:$F$2508, MATCH(CI18, Materials!$B$9:$B$2508, 0)), ""))</f>
        <v/>
      </c>
      <c r="ET18" s="59" t="str">
        <f>IF(CJ18="", "", IFERROR(INDEX(Materials!$F$9:$F$2508, MATCH(CJ18, Materials!$B$9:$B$2508, 0)), ""))</f>
        <v/>
      </c>
      <c r="EU18" s="59" t="str">
        <f>IF(CK18="", "", IFERROR(INDEX(Materials!$F$9:$F$2508, MATCH(CK18, Materials!$B$9:$B$2508, 0)), ""))</f>
        <v/>
      </c>
      <c r="EV18" s="59" t="str">
        <f>IF(CL18="", "", IFERROR(INDEX(Materials!$F$9:$F$2508, MATCH(CL18, Materials!$B$9:$B$2508, 0)), ""))</f>
        <v/>
      </c>
      <c r="EW18" s="59" t="str">
        <f>IF(CM18="", "", IFERROR(INDEX(Materials!$F$9:$F$2508, MATCH(CM18, Materials!$B$9:$B$2508, 0)), ""))</f>
        <v/>
      </c>
      <c r="EX18" s="59" t="str">
        <f>IF(CN18="", "", IFERROR(INDEX(Materials!$F$9:$F$2508, MATCH(CN18, Materials!$B$9:$B$2508, 0)), ""))</f>
        <v/>
      </c>
      <c r="EY18" s="59" t="str">
        <f>IF(CO18="", "", IFERROR(INDEX(Materials!$F$9:$F$2508, MATCH(CO18, Materials!$B$9:$B$2508, 0)), ""))</f>
        <v/>
      </c>
      <c r="EZ18" s="59" t="str">
        <f>IF(CP18="", "", IFERROR(INDEX(Materials!$F$9:$F$2508, MATCH(CP18, Materials!$B$9:$B$2508, 0)), ""))</f>
        <v/>
      </c>
      <c r="FA18" s="59" t="str">
        <f>IF(CQ18="", "", IFERROR(INDEX(Materials!$F$9:$F$2508, MATCH(CQ18, Materials!$B$9:$B$2508, 0)), ""))</f>
        <v/>
      </c>
      <c r="FB18" s="59" t="str">
        <f>IF(CR18="", "", IFERROR(INDEX(Materials!$F$9:$F$2508, MATCH(CR18, Materials!$B$9:$B$2508, 0)), ""))</f>
        <v/>
      </c>
      <c r="FC18" s="59" t="str">
        <f>IF(CS18="", "", IFERROR(INDEX(Materials!$F$9:$F$2508, MATCH(CS18, Materials!$B$9:$B$2508, 0)), ""))</f>
        <v/>
      </c>
      <c r="FD18" s="59" t="str">
        <f>IF(CT18="", "", IFERROR(INDEX(Materials!$F$9:$F$2508, MATCH(CT18, Materials!$B$9:$B$2508, 0)), ""))</f>
        <v/>
      </c>
      <c r="FE18" s="59" t="str">
        <f>IF(CU18="", "", IFERROR(INDEX(Materials!$F$9:$F$2508, MATCH(CU18, Materials!$B$9:$B$2508, 0)), ""))</f>
        <v/>
      </c>
      <c r="FF18" s="59" t="str">
        <f>IF(CV18="", "", IFERROR(INDEX(Materials!$F$9:$F$2508, MATCH(CV18, Materials!$B$9:$B$2508, 0)), ""))</f>
        <v/>
      </c>
      <c r="FG18" s="59" t="str">
        <f>IF(CW18="", "", IFERROR(INDEX(Materials!$F$9:$F$2508, MATCH(CW18, Materials!$B$9:$B$2508, 0)), ""))</f>
        <v/>
      </c>
      <c r="FH18" s="59" t="str">
        <f>IF(CX18="", "", IFERROR(INDEX(Materials!$F$9:$F$2508, MATCH(CX18, Materials!$B$9:$B$2508, 0)), ""))</f>
        <v/>
      </c>
      <c r="FI18" s="59" t="str">
        <f>IF(CY18="", "", IFERROR(INDEX(Materials!$F$9:$F$2508, MATCH(CY18, Materials!$B$9:$B$2508, 0)), ""))</f>
        <v/>
      </c>
      <c r="FJ18" s="59" t="str">
        <f>IF(CZ18="", "", IFERROR(INDEX(Materials!$F$9:$F$2508, MATCH(CZ18, Materials!$B$9:$B$2508, 0)), ""))</f>
        <v/>
      </c>
      <c r="FK18" s="59" t="str">
        <f>IF(DA18="", "", IFERROR(INDEX(Materials!$F$9:$F$2508, MATCH(DA18, Materials!$B$9:$B$2508, 0)), ""))</f>
        <v/>
      </c>
      <c r="FL18" s="59" t="str">
        <f>IF(DB18="", "", IFERROR(INDEX(Materials!$F$9:$F$2508, MATCH(DB18, Materials!$B$9:$B$2508, 0)), ""))</f>
        <v/>
      </c>
      <c r="FM18" s="59" t="str">
        <f>IF(DC18="", "", IFERROR(INDEX(Materials!$F$9:$F$2508, MATCH(DC18, Materials!$B$9:$B$2508, 0)), ""))</f>
        <v/>
      </c>
      <c r="FN18" s="59" t="str">
        <f>IF(DD18="", "", IFERROR(INDEX(Materials!$F$9:$F$2508, MATCH(DD18, Materials!$B$9:$B$2508, 0)), ""))</f>
        <v/>
      </c>
      <c r="FO18" s="59" t="str">
        <f>IF(DE18="", "", IFERROR(INDEX(Materials!$F$9:$F$2508, MATCH(DE18, Materials!$B$9:$B$2508, 0)), ""))</f>
        <v/>
      </c>
      <c r="FP18" s="59" t="str">
        <f>IF(DF18="", "", IFERROR(INDEX(Materials!$F$9:$F$2508, MATCH(DF18, Materials!$B$9:$B$2508, 0)), ""))</f>
        <v/>
      </c>
      <c r="FQ18" s="59" t="str">
        <f>IF(DG18="", "", IFERROR(INDEX(Materials!$F$9:$F$2508, MATCH(DG18, Materials!$B$9:$B$2508, 0)), ""))</f>
        <v/>
      </c>
      <c r="FR18" s="59" t="str">
        <f>IF(DH18="", "", IFERROR(INDEX(Materials!$F$9:$F$2508, MATCH(DH18, Materials!$B$9:$B$2508, 0)), ""))</f>
        <v/>
      </c>
      <c r="FS18" s="59" t="str">
        <f>IF(DI18="", "", IFERROR(INDEX(Materials!$F$9:$F$2508, MATCH(DI18, Materials!$B$9:$B$2508, 0)), ""))</f>
        <v/>
      </c>
      <c r="FT18" s="59" t="str">
        <f>IF(DJ18="", "", IFERROR(INDEX(Materials!$F$9:$F$2508, MATCH(DJ18, Materials!$B$9:$B$2508, 0)), ""))</f>
        <v/>
      </c>
      <c r="FU18" s="60" t="str">
        <f>IF(DK18="", "", IFERROR(INDEX(Materials!$F$9:$F$2508, MATCH(DK18, Materials!$B$9:$B$2508, 0)), ""))</f>
        <v/>
      </c>
      <c r="FW18" s="58" t="str">
        <f t="shared" si="85"/>
        <v/>
      </c>
      <c r="FX18" s="59" t="str">
        <f t="shared" si="86"/>
        <v/>
      </c>
      <c r="FY18" s="59" t="str">
        <f t="shared" si="87"/>
        <v/>
      </c>
      <c r="FZ18" s="59" t="str">
        <f t="shared" si="88"/>
        <v/>
      </c>
      <c r="GA18" s="59" t="str">
        <f t="shared" si="89"/>
        <v/>
      </c>
      <c r="GB18" s="59" t="str">
        <f t="shared" si="90"/>
        <v/>
      </c>
      <c r="GC18" s="59" t="str">
        <f t="shared" si="91"/>
        <v/>
      </c>
      <c r="GD18" s="59" t="str">
        <f t="shared" si="92"/>
        <v/>
      </c>
      <c r="GE18" s="59" t="str">
        <f t="shared" si="93"/>
        <v/>
      </c>
      <c r="GF18" s="59" t="str">
        <f t="shared" si="94"/>
        <v/>
      </c>
      <c r="GG18" s="59" t="str">
        <f t="shared" si="95"/>
        <v/>
      </c>
      <c r="GH18" s="59" t="str">
        <f t="shared" si="96"/>
        <v/>
      </c>
      <c r="GI18" s="59" t="str">
        <f t="shared" si="97"/>
        <v/>
      </c>
      <c r="GJ18" s="59" t="str">
        <f t="shared" si="98"/>
        <v/>
      </c>
      <c r="GK18" s="59" t="str">
        <f t="shared" si="99"/>
        <v/>
      </c>
      <c r="GL18" s="59" t="str">
        <f t="shared" si="100"/>
        <v/>
      </c>
      <c r="GM18" s="59" t="str">
        <f t="shared" si="101"/>
        <v/>
      </c>
      <c r="GN18" s="59" t="str">
        <f t="shared" si="102"/>
        <v/>
      </c>
      <c r="GO18" s="59" t="str">
        <f t="shared" si="103"/>
        <v/>
      </c>
      <c r="GP18" s="59" t="str">
        <f t="shared" si="104"/>
        <v/>
      </c>
      <c r="GQ18" s="59" t="str">
        <f t="shared" si="105"/>
        <v/>
      </c>
      <c r="GR18" s="59" t="str">
        <f t="shared" si="106"/>
        <v/>
      </c>
      <c r="GS18" s="59" t="str">
        <f t="shared" si="107"/>
        <v/>
      </c>
      <c r="GT18" s="59" t="str">
        <f t="shared" si="108"/>
        <v/>
      </c>
      <c r="GU18" s="59" t="str">
        <f t="shared" si="109"/>
        <v/>
      </c>
      <c r="GV18" s="59" t="str">
        <f t="shared" si="110"/>
        <v/>
      </c>
      <c r="GW18" s="59" t="str">
        <f t="shared" si="111"/>
        <v/>
      </c>
      <c r="GX18" s="59" t="str">
        <f t="shared" si="112"/>
        <v/>
      </c>
      <c r="GY18" s="59" t="str">
        <f t="shared" si="113"/>
        <v/>
      </c>
      <c r="GZ18" s="60" t="str">
        <f t="shared" si="114"/>
        <v/>
      </c>
      <c r="HB18" s="81" t="str">
        <f t="shared" si="22"/>
        <v/>
      </c>
      <c r="HD18" s="58" t="str">
        <f>IF(CH18="", "", IFERROR(INDEX(Materials!$V$9:$V$2508, MATCH(CH18, Materials!$B$9:$B$2508, 0)), ""))</f>
        <v/>
      </c>
      <c r="HE18" s="59" t="str">
        <f>IF(CI18="", "", IFERROR(INDEX(Materials!$V$9:$V$2508, MATCH(CI18, Materials!$B$9:$B$2508, 0)), ""))</f>
        <v/>
      </c>
      <c r="HF18" s="59" t="str">
        <f>IF(CJ18="", "", IFERROR(INDEX(Materials!$V$9:$V$2508, MATCH(CJ18, Materials!$B$9:$B$2508, 0)), ""))</f>
        <v/>
      </c>
      <c r="HG18" s="59" t="str">
        <f>IF(CK18="", "", IFERROR(INDEX(Materials!$V$9:$V$2508, MATCH(CK18, Materials!$B$9:$B$2508, 0)), ""))</f>
        <v/>
      </c>
      <c r="HH18" s="59" t="str">
        <f>IF(CL18="", "", IFERROR(INDEX(Materials!$V$9:$V$2508, MATCH(CL18, Materials!$B$9:$B$2508, 0)), ""))</f>
        <v/>
      </c>
      <c r="HI18" s="59" t="str">
        <f>IF(CM18="", "", IFERROR(INDEX(Materials!$V$9:$V$2508, MATCH(CM18, Materials!$B$9:$B$2508, 0)), ""))</f>
        <v/>
      </c>
      <c r="HJ18" s="59" t="str">
        <f>IF(CN18="", "", IFERROR(INDEX(Materials!$V$9:$V$2508, MATCH(CN18, Materials!$B$9:$B$2508, 0)), ""))</f>
        <v/>
      </c>
      <c r="HK18" s="59" t="str">
        <f>IF(CO18="", "", IFERROR(INDEX(Materials!$V$9:$V$2508, MATCH(CO18, Materials!$B$9:$B$2508, 0)), ""))</f>
        <v/>
      </c>
      <c r="HL18" s="59" t="str">
        <f>IF(CP18="", "", IFERROR(INDEX(Materials!$V$9:$V$2508, MATCH(CP18, Materials!$B$9:$B$2508, 0)), ""))</f>
        <v/>
      </c>
      <c r="HM18" s="59" t="str">
        <f>IF(CQ18="", "", IFERROR(INDEX(Materials!$V$9:$V$2508, MATCH(CQ18, Materials!$B$9:$B$2508, 0)), ""))</f>
        <v/>
      </c>
      <c r="HN18" s="59" t="str">
        <f>IF(CR18="", "", IFERROR(INDEX(Materials!$V$9:$V$2508, MATCH(CR18, Materials!$B$9:$B$2508, 0)), ""))</f>
        <v/>
      </c>
      <c r="HO18" s="59" t="str">
        <f>IF(CS18="", "", IFERROR(INDEX(Materials!$V$9:$V$2508, MATCH(CS18, Materials!$B$9:$B$2508, 0)), ""))</f>
        <v/>
      </c>
      <c r="HP18" s="59" t="str">
        <f>IF(CT18="", "", IFERROR(INDEX(Materials!$V$9:$V$2508, MATCH(CT18, Materials!$B$9:$B$2508, 0)), ""))</f>
        <v/>
      </c>
      <c r="HQ18" s="59" t="str">
        <f>IF(CU18="", "", IFERROR(INDEX(Materials!$V$9:$V$2508, MATCH(CU18, Materials!$B$9:$B$2508, 0)), ""))</f>
        <v/>
      </c>
      <c r="HR18" s="59" t="str">
        <f>IF(CV18="", "", IFERROR(INDEX(Materials!$V$9:$V$2508, MATCH(CV18, Materials!$B$9:$B$2508, 0)), ""))</f>
        <v/>
      </c>
      <c r="HS18" s="59" t="str">
        <f>IF(CW18="", "", IFERROR(INDEX(Materials!$V$9:$V$2508, MATCH(CW18, Materials!$B$9:$B$2508, 0)), ""))</f>
        <v/>
      </c>
      <c r="HT18" s="59" t="str">
        <f>IF(CX18="", "", IFERROR(INDEX(Materials!$V$9:$V$2508, MATCH(CX18, Materials!$B$9:$B$2508, 0)), ""))</f>
        <v/>
      </c>
      <c r="HU18" s="59" t="str">
        <f>IF(CY18="", "", IFERROR(INDEX(Materials!$V$9:$V$2508, MATCH(CY18, Materials!$B$9:$B$2508, 0)), ""))</f>
        <v/>
      </c>
      <c r="HV18" s="59" t="str">
        <f>IF(CZ18="", "", IFERROR(INDEX(Materials!$V$9:$V$2508, MATCH(CZ18, Materials!$B$9:$B$2508, 0)), ""))</f>
        <v/>
      </c>
      <c r="HW18" s="59" t="str">
        <f>IF(DA18="", "", IFERROR(INDEX(Materials!$V$9:$V$2508, MATCH(DA18, Materials!$B$9:$B$2508, 0)), ""))</f>
        <v/>
      </c>
      <c r="HX18" s="59" t="str">
        <f>IF(DB18="", "", IFERROR(INDEX(Materials!$V$9:$V$2508, MATCH(DB18, Materials!$B$9:$B$2508, 0)), ""))</f>
        <v/>
      </c>
      <c r="HY18" s="59" t="str">
        <f>IF(DC18="", "", IFERROR(INDEX(Materials!$V$9:$V$2508, MATCH(DC18, Materials!$B$9:$B$2508, 0)), ""))</f>
        <v/>
      </c>
      <c r="HZ18" s="59" t="str">
        <f>IF(DD18="", "", IFERROR(INDEX(Materials!$V$9:$V$2508, MATCH(DD18, Materials!$B$9:$B$2508, 0)), ""))</f>
        <v/>
      </c>
      <c r="IA18" s="59" t="str">
        <f>IF(DE18="", "", IFERROR(INDEX(Materials!$V$9:$V$2508, MATCH(DE18, Materials!$B$9:$B$2508, 0)), ""))</f>
        <v/>
      </c>
      <c r="IB18" s="59" t="str">
        <f>IF(DF18="", "", IFERROR(INDEX(Materials!$V$9:$V$2508, MATCH(DF18, Materials!$B$9:$B$2508, 0)), ""))</f>
        <v/>
      </c>
      <c r="IC18" s="59" t="str">
        <f>IF(DG18="", "", IFERROR(INDEX(Materials!$V$9:$V$2508, MATCH(DG18, Materials!$B$9:$B$2508, 0)), ""))</f>
        <v/>
      </c>
      <c r="ID18" s="59" t="str">
        <f>IF(DH18="", "", IFERROR(INDEX(Materials!$V$9:$V$2508, MATCH(DH18, Materials!$B$9:$B$2508, 0)), ""))</f>
        <v/>
      </c>
      <c r="IE18" s="59" t="str">
        <f>IF(DI18="", "", IFERROR(INDEX(Materials!$V$9:$V$2508, MATCH(DI18, Materials!$B$9:$B$2508, 0)), ""))</f>
        <v/>
      </c>
      <c r="IF18" s="59" t="str">
        <f>IF(DJ18="", "", IFERROR(INDEX(Materials!$V$9:$V$2508, MATCH(DJ18, Materials!$B$9:$B$2508, 0)), ""))</f>
        <v/>
      </c>
      <c r="IG18" s="60" t="str">
        <f>IF(DK18="", "", IFERROR(INDEX(Materials!$V$9:$V$2508, MATCH(DK18, Materials!$B$9:$B$2508, 0)), ""))</f>
        <v/>
      </c>
      <c r="II18" s="9" t="str">
        <f t="shared" si="115"/>
        <v/>
      </c>
      <c r="IJ18" s="9" t="str">
        <f t="shared" si="116"/>
        <v/>
      </c>
      <c r="IK18" s="9" t="str">
        <f t="shared" si="117"/>
        <v/>
      </c>
      <c r="IL18" s="9" t="str">
        <f t="shared" si="118"/>
        <v/>
      </c>
      <c r="IN18" s="92" t="str">
        <f t="shared" si="119"/>
        <v/>
      </c>
      <c r="IO18" s="93" t="str">
        <f t="shared" si="120"/>
        <v/>
      </c>
      <c r="IP18" s="93" t="str">
        <f t="shared" si="121"/>
        <v/>
      </c>
      <c r="IQ18" s="93" t="str">
        <f t="shared" si="122"/>
        <v/>
      </c>
      <c r="IR18" s="93" t="str">
        <f t="shared" si="123"/>
        <v/>
      </c>
      <c r="IS18" s="93" t="str">
        <f t="shared" si="124"/>
        <v/>
      </c>
      <c r="IT18" s="93" t="str">
        <f t="shared" si="125"/>
        <v/>
      </c>
      <c r="IU18" s="93" t="str">
        <f t="shared" si="126"/>
        <v/>
      </c>
      <c r="IV18" s="93" t="str">
        <f t="shared" si="127"/>
        <v/>
      </c>
      <c r="IW18" s="93" t="str">
        <f t="shared" si="128"/>
        <v/>
      </c>
      <c r="IX18" s="93" t="str">
        <f t="shared" si="129"/>
        <v/>
      </c>
      <c r="IY18" s="93" t="str">
        <f t="shared" si="130"/>
        <v/>
      </c>
      <c r="IZ18" s="93" t="str">
        <f t="shared" si="131"/>
        <v/>
      </c>
      <c r="JA18" s="93" t="str">
        <f t="shared" si="132"/>
        <v/>
      </c>
      <c r="JB18" s="93" t="str">
        <f t="shared" si="133"/>
        <v/>
      </c>
      <c r="JC18" s="93" t="str">
        <f t="shared" si="134"/>
        <v/>
      </c>
      <c r="JD18" s="93" t="str">
        <f t="shared" si="135"/>
        <v/>
      </c>
      <c r="JE18" s="93" t="str">
        <f t="shared" si="136"/>
        <v/>
      </c>
      <c r="JF18" s="93" t="str">
        <f t="shared" si="137"/>
        <v/>
      </c>
      <c r="JG18" s="93" t="str">
        <f t="shared" si="138"/>
        <v/>
      </c>
      <c r="JH18" s="93" t="str">
        <f t="shared" si="139"/>
        <v/>
      </c>
      <c r="JI18" s="93" t="str">
        <f t="shared" si="140"/>
        <v/>
      </c>
      <c r="JJ18" s="93" t="str">
        <f t="shared" si="141"/>
        <v/>
      </c>
      <c r="JK18" s="93" t="str">
        <f t="shared" si="142"/>
        <v/>
      </c>
      <c r="JL18" s="93" t="str">
        <f t="shared" si="143"/>
        <v/>
      </c>
      <c r="JM18" s="93" t="str">
        <f t="shared" si="144"/>
        <v/>
      </c>
      <c r="JN18" s="93" t="str">
        <f t="shared" si="145"/>
        <v/>
      </c>
      <c r="JO18" s="93" t="str">
        <f t="shared" si="146"/>
        <v/>
      </c>
      <c r="JP18" s="93" t="str">
        <f t="shared" si="147"/>
        <v/>
      </c>
      <c r="JQ18" s="94" t="str">
        <f t="shared" si="148"/>
        <v/>
      </c>
      <c r="JS18" s="92" t="str">
        <f t="shared" si="149"/>
        <v/>
      </c>
      <c r="JT18" s="93" t="str">
        <f t="shared" si="150"/>
        <v/>
      </c>
      <c r="JU18" s="93" t="str">
        <f t="shared" si="151"/>
        <v/>
      </c>
      <c r="JV18" s="93" t="str">
        <f t="shared" si="152"/>
        <v/>
      </c>
      <c r="JW18" s="93" t="str">
        <f t="shared" si="153"/>
        <v/>
      </c>
      <c r="JX18" s="93" t="str">
        <f t="shared" si="154"/>
        <v/>
      </c>
      <c r="JY18" s="93" t="str">
        <f t="shared" si="155"/>
        <v/>
      </c>
      <c r="JZ18" s="93" t="str">
        <f t="shared" si="156"/>
        <v/>
      </c>
      <c r="KA18" s="93" t="str">
        <f t="shared" si="157"/>
        <v/>
      </c>
      <c r="KB18" s="93" t="str">
        <f t="shared" si="158"/>
        <v/>
      </c>
      <c r="KC18" s="93" t="str">
        <f t="shared" si="159"/>
        <v/>
      </c>
      <c r="KD18" s="93" t="str">
        <f t="shared" si="160"/>
        <v/>
      </c>
      <c r="KE18" s="93" t="str">
        <f t="shared" si="161"/>
        <v/>
      </c>
      <c r="KF18" s="93" t="str">
        <f t="shared" si="162"/>
        <v/>
      </c>
      <c r="KG18" s="93" t="str">
        <f t="shared" si="163"/>
        <v/>
      </c>
      <c r="KH18" s="93" t="str">
        <f t="shared" si="164"/>
        <v/>
      </c>
      <c r="KI18" s="93" t="str">
        <f t="shared" si="165"/>
        <v/>
      </c>
      <c r="KJ18" s="93" t="str">
        <f t="shared" si="166"/>
        <v/>
      </c>
      <c r="KK18" s="93" t="str">
        <f t="shared" si="167"/>
        <v/>
      </c>
      <c r="KL18" s="93" t="str">
        <f t="shared" si="168"/>
        <v/>
      </c>
      <c r="KM18" s="93" t="str">
        <f t="shared" si="169"/>
        <v/>
      </c>
      <c r="KN18" s="93" t="str">
        <f t="shared" si="170"/>
        <v/>
      </c>
      <c r="KO18" s="93" t="str">
        <f t="shared" si="171"/>
        <v/>
      </c>
      <c r="KP18" s="93" t="str">
        <f t="shared" si="172"/>
        <v/>
      </c>
      <c r="KQ18" s="93" t="str">
        <f t="shared" si="173"/>
        <v/>
      </c>
      <c r="KR18" s="93" t="str">
        <f t="shared" si="174"/>
        <v/>
      </c>
      <c r="KS18" s="93" t="str">
        <f t="shared" si="175"/>
        <v/>
      </c>
      <c r="KT18" s="93" t="str">
        <f t="shared" si="176"/>
        <v/>
      </c>
      <c r="KU18" s="93" t="str">
        <f t="shared" si="177"/>
        <v/>
      </c>
      <c r="KV18" s="94" t="str">
        <f t="shared" si="178"/>
        <v/>
      </c>
      <c r="KX18" s="81" t="str">
        <f>IF(C18="", "", C18+(C18*'Intro &amp; Setup'!$BC$6))</f>
        <v/>
      </c>
    </row>
    <row r="19" spans="1:310" x14ac:dyDescent="0.25">
      <c r="A19" s="24"/>
      <c r="B19" s="149" t="str">
        <f t="shared" si="0"/>
        <v/>
      </c>
      <c r="C19" s="132" t="str">
        <f t="shared" si="1"/>
        <v/>
      </c>
      <c r="D19" s="24"/>
      <c r="E19" s="133"/>
      <c r="F19" s="129"/>
      <c r="G19" s="132"/>
      <c r="H19" s="152"/>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24"/>
      <c r="BS19" s="9" t="str">
        <f>IF(Materials!T19="", "", Materials!T19)</f>
        <v/>
      </c>
      <c r="BU19" s="11" t="b">
        <f t="shared" si="2"/>
        <v>0</v>
      </c>
      <c r="BV19" s="9" t="str">
        <f t="shared" si="25"/>
        <v/>
      </c>
      <c r="BW19" s="9" t="str">
        <f t="shared" si="3"/>
        <v/>
      </c>
      <c r="BX19" s="9" t="str">
        <f t="shared" si="4"/>
        <v/>
      </c>
      <c r="BZ19" s="9">
        <v>11</v>
      </c>
      <c r="CB19" s="9" t="str">
        <f t="shared" si="5"/>
        <v/>
      </c>
      <c r="CC19" s="32"/>
      <c r="CD19" s="72" t="str">
        <f>IF(H19="", "", IFERROR(INDEX('Intro &amp; Setup'!$BF$3:$BF$12, MATCH(H19, 'Intro &amp; Setup'!$BE$3:$BE$12, 0)), ""))</f>
        <v/>
      </c>
      <c r="CE19" s="77"/>
      <c r="CF19" s="77"/>
      <c r="CH19" s="50" t="str">
        <f t="shared" si="6"/>
        <v/>
      </c>
      <c r="CI19" s="32" t="str">
        <f t="shared" si="26"/>
        <v/>
      </c>
      <c r="CJ19" s="32" t="str">
        <f t="shared" si="27"/>
        <v/>
      </c>
      <c r="CK19" s="32" t="str">
        <f t="shared" si="28"/>
        <v/>
      </c>
      <c r="CL19" s="32" t="str">
        <f t="shared" si="29"/>
        <v/>
      </c>
      <c r="CM19" s="32" t="str">
        <f t="shared" si="30"/>
        <v/>
      </c>
      <c r="CN19" s="32" t="str">
        <f t="shared" si="31"/>
        <v/>
      </c>
      <c r="CO19" s="32" t="str">
        <f t="shared" si="32"/>
        <v/>
      </c>
      <c r="CP19" s="32" t="str">
        <f t="shared" si="33"/>
        <v/>
      </c>
      <c r="CQ19" s="32" t="str">
        <f t="shared" si="34"/>
        <v/>
      </c>
      <c r="CR19" s="32" t="str">
        <f t="shared" si="35"/>
        <v/>
      </c>
      <c r="CS19" s="32" t="str">
        <f t="shared" si="36"/>
        <v/>
      </c>
      <c r="CT19" s="32" t="str">
        <f t="shared" si="37"/>
        <v/>
      </c>
      <c r="CU19" s="32" t="str">
        <f t="shared" si="38"/>
        <v/>
      </c>
      <c r="CV19" s="32" t="str">
        <f t="shared" si="39"/>
        <v/>
      </c>
      <c r="CW19" s="32" t="str">
        <f t="shared" si="40"/>
        <v/>
      </c>
      <c r="CX19" s="32" t="str">
        <f t="shared" si="41"/>
        <v/>
      </c>
      <c r="CY19" s="32" t="str">
        <f t="shared" si="42"/>
        <v/>
      </c>
      <c r="CZ19" s="32" t="str">
        <f t="shared" si="43"/>
        <v/>
      </c>
      <c r="DA19" s="32" t="str">
        <f t="shared" si="44"/>
        <v/>
      </c>
      <c r="DB19" s="32" t="str">
        <f t="shared" si="45"/>
        <v/>
      </c>
      <c r="DC19" s="32" t="str">
        <f t="shared" si="46"/>
        <v/>
      </c>
      <c r="DD19" s="32" t="str">
        <f t="shared" si="47"/>
        <v/>
      </c>
      <c r="DE19" s="32" t="str">
        <f t="shared" si="48"/>
        <v/>
      </c>
      <c r="DF19" s="32" t="str">
        <f t="shared" si="49"/>
        <v/>
      </c>
      <c r="DG19" s="32" t="str">
        <f t="shared" si="50"/>
        <v/>
      </c>
      <c r="DH19" s="32" t="str">
        <f t="shared" si="51"/>
        <v/>
      </c>
      <c r="DI19" s="32" t="str">
        <f t="shared" si="52"/>
        <v/>
      </c>
      <c r="DJ19" s="32" t="str">
        <f t="shared" si="53"/>
        <v/>
      </c>
      <c r="DK19" s="51" t="str">
        <f t="shared" si="54"/>
        <v/>
      </c>
      <c r="DM19" s="50" t="str">
        <f t="shared" si="55"/>
        <v/>
      </c>
      <c r="DN19" s="32" t="str">
        <f t="shared" si="56"/>
        <v/>
      </c>
      <c r="DO19" s="32" t="str">
        <f t="shared" si="57"/>
        <v/>
      </c>
      <c r="DP19" s="32" t="str">
        <f t="shared" si="58"/>
        <v/>
      </c>
      <c r="DQ19" s="32" t="str">
        <f t="shared" si="59"/>
        <v/>
      </c>
      <c r="DR19" s="32" t="str">
        <f t="shared" si="60"/>
        <v/>
      </c>
      <c r="DS19" s="32" t="str">
        <f t="shared" si="61"/>
        <v/>
      </c>
      <c r="DT19" s="32" t="str">
        <f t="shared" si="62"/>
        <v/>
      </c>
      <c r="DU19" s="32" t="str">
        <f t="shared" si="63"/>
        <v/>
      </c>
      <c r="DV19" s="32" t="str">
        <f t="shared" si="64"/>
        <v/>
      </c>
      <c r="DW19" s="32" t="str">
        <f t="shared" si="65"/>
        <v/>
      </c>
      <c r="DX19" s="32" t="str">
        <f t="shared" si="66"/>
        <v/>
      </c>
      <c r="DY19" s="32" t="str">
        <f t="shared" si="67"/>
        <v/>
      </c>
      <c r="DZ19" s="32" t="str">
        <f t="shared" si="68"/>
        <v/>
      </c>
      <c r="EA19" s="32" t="str">
        <f t="shared" si="69"/>
        <v/>
      </c>
      <c r="EB19" s="32" t="str">
        <f t="shared" si="70"/>
        <v/>
      </c>
      <c r="EC19" s="32" t="str">
        <f t="shared" si="71"/>
        <v/>
      </c>
      <c r="ED19" s="32" t="str">
        <f t="shared" si="72"/>
        <v/>
      </c>
      <c r="EE19" s="32" t="str">
        <f t="shared" si="73"/>
        <v/>
      </c>
      <c r="EF19" s="32" t="str">
        <f t="shared" si="74"/>
        <v/>
      </c>
      <c r="EG19" s="32" t="str">
        <f t="shared" si="75"/>
        <v/>
      </c>
      <c r="EH19" s="32" t="str">
        <f t="shared" si="76"/>
        <v/>
      </c>
      <c r="EI19" s="32" t="str">
        <f t="shared" si="77"/>
        <v/>
      </c>
      <c r="EJ19" s="32" t="str">
        <f t="shared" si="78"/>
        <v/>
      </c>
      <c r="EK19" s="32" t="str">
        <f t="shared" si="79"/>
        <v/>
      </c>
      <c r="EL19" s="32" t="str">
        <f t="shared" si="80"/>
        <v/>
      </c>
      <c r="EM19" s="32" t="str">
        <f t="shared" si="81"/>
        <v/>
      </c>
      <c r="EN19" s="32" t="str">
        <f t="shared" si="82"/>
        <v/>
      </c>
      <c r="EO19" s="32" t="str">
        <f t="shared" si="83"/>
        <v/>
      </c>
      <c r="EP19" s="51" t="str">
        <f t="shared" si="84"/>
        <v/>
      </c>
      <c r="ER19" s="58" t="str">
        <f>IF(CH19="", "", IFERROR(INDEX(Materials!$F$9:$F$2508, MATCH(CH19, Materials!$B$9:$B$2508, 0)), ""))</f>
        <v/>
      </c>
      <c r="ES19" s="59" t="str">
        <f>IF(CI19="", "", IFERROR(INDEX(Materials!$F$9:$F$2508, MATCH(CI19, Materials!$B$9:$B$2508, 0)), ""))</f>
        <v/>
      </c>
      <c r="ET19" s="59" t="str">
        <f>IF(CJ19="", "", IFERROR(INDEX(Materials!$F$9:$F$2508, MATCH(CJ19, Materials!$B$9:$B$2508, 0)), ""))</f>
        <v/>
      </c>
      <c r="EU19" s="59" t="str">
        <f>IF(CK19="", "", IFERROR(INDEX(Materials!$F$9:$F$2508, MATCH(CK19, Materials!$B$9:$B$2508, 0)), ""))</f>
        <v/>
      </c>
      <c r="EV19" s="59" t="str">
        <f>IF(CL19="", "", IFERROR(INDEX(Materials!$F$9:$F$2508, MATCH(CL19, Materials!$B$9:$B$2508, 0)), ""))</f>
        <v/>
      </c>
      <c r="EW19" s="59" t="str">
        <f>IF(CM19="", "", IFERROR(INDEX(Materials!$F$9:$F$2508, MATCH(CM19, Materials!$B$9:$B$2508, 0)), ""))</f>
        <v/>
      </c>
      <c r="EX19" s="59" t="str">
        <f>IF(CN19="", "", IFERROR(INDEX(Materials!$F$9:$F$2508, MATCH(CN19, Materials!$B$9:$B$2508, 0)), ""))</f>
        <v/>
      </c>
      <c r="EY19" s="59" t="str">
        <f>IF(CO19="", "", IFERROR(INDEX(Materials!$F$9:$F$2508, MATCH(CO19, Materials!$B$9:$B$2508, 0)), ""))</f>
        <v/>
      </c>
      <c r="EZ19" s="59" t="str">
        <f>IF(CP19="", "", IFERROR(INDEX(Materials!$F$9:$F$2508, MATCH(CP19, Materials!$B$9:$B$2508, 0)), ""))</f>
        <v/>
      </c>
      <c r="FA19" s="59" t="str">
        <f>IF(CQ19="", "", IFERROR(INDEX(Materials!$F$9:$F$2508, MATCH(CQ19, Materials!$B$9:$B$2508, 0)), ""))</f>
        <v/>
      </c>
      <c r="FB19" s="59" t="str">
        <f>IF(CR19="", "", IFERROR(INDEX(Materials!$F$9:$F$2508, MATCH(CR19, Materials!$B$9:$B$2508, 0)), ""))</f>
        <v/>
      </c>
      <c r="FC19" s="59" t="str">
        <f>IF(CS19="", "", IFERROR(INDEX(Materials!$F$9:$F$2508, MATCH(CS19, Materials!$B$9:$B$2508, 0)), ""))</f>
        <v/>
      </c>
      <c r="FD19" s="59" t="str">
        <f>IF(CT19="", "", IFERROR(INDEX(Materials!$F$9:$F$2508, MATCH(CT19, Materials!$B$9:$B$2508, 0)), ""))</f>
        <v/>
      </c>
      <c r="FE19" s="59" t="str">
        <f>IF(CU19="", "", IFERROR(INDEX(Materials!$F$9:$F$2508, MATCH(CU19, Materials!$B$9:$B$2508, 0)), ""))</f>
        <v/>
      </c>
      <c r="FF19" s="59" t="str">
        <f>IF(CV19="", "", IFERROR(INDEX(Materials!$F$9:$F$2508, MATCH(CV19, Materials!$B$9:$B$2508, 0)), ""))</f>
        <v/>
      </c>
      <c r="FG19" s="59" t="str">
        <f>IF(CW19="", "", IFERROR(INDEX(Materials!$F$9:$F$2508, MATCH(CW19, Materials!$B$9:$B$2508, 0)), ""))</f>
        <v/>
      </c>
      <c r="FH19" s="59" t="str">
        <f>IF(CX19="", "", IFERROR(INDEX(Materials!$F$9:$F$2508, MATCH(CX19, Materials!$B$9:$B$2508, 0)), ""))</f>
        <v/>
      </c>
      <c r="FI19" s="59" t="str">
        <f>IF(CY19="", "", IFERROR(INDEX(Materials!$F$9:$F$2508, MATCH(CY19, Materials!$B$9:$B$2508, 0)), ""))</f>
        <v/>
      </c>
      <c r="FJ19" s="59" t="str">
        <f>IF(CZ19="", "", IFERROR(INDEX(Materials!$F$9:$F$2508, MATCH(CZ19, Materials!$B$9:$B$2508, 0)), ""))</f>
        <v/>
      </c>
      <c r="FK19" s="59" t="str">
        <f>IF(DA19="", "", IFERROR(INDEX(Materials!$F$9:$F$2508, MATCH(DA19, Materials!$B$9:$B$2508, 0)), ""))</f>
        <v/>
      </c>
      <c r="FL19" s="59" t="str">
        <f>IF(DB19="", "", IFERROR(INDEX(Materials!$F$9:$F$2508, MATCH(DB19, Materials!$B$9:$B$2508, 0)), ""))</f>
        <v/>
      </c>
      <c r="FM19" s="59" t="str">
        <f>IF(DC19="", "", IFERROR(INDEX(Materials!$F$9:$F$2508, MATCH(DC19, Materials!$B$9:$B$2508, 0)), ""))</f>
        <v/>
      </c>
      <c r="FN19" s="59" t="str">
        <f>IF(DD19="", "", IFERROR(INDEX(Materials!$F$9:$F$2508, MATCH(DD19, Materials!$B$9:$B$2508, 0)), ""))</f>
        <v/>
      </c>
      <c r="FO19" s="59" t="str">
        <f>IF(DE19="", "", IFERROR(INDEX(Materials!$F$9:$F$2508, MATCH(DE19, Materials!$B$9:$B$2508, 0)), ""))</f>
        <v/>
      </c>
      <c r="FP19" s="59" t="str">
        <f>IF(DF19="", "", IFERROR(INDEX(Materials!$F$9:$F$2508, MATCH(DF19, Materials!$B$9:$B$2508, 0)), ""))</f>
        <v/>
      </c>
      <c r="FQ19" s="59" t="str">
        <f>IF(DG19="", "", IFERROR(INDEX(Materials!$F$9:$F$2508, MATCH(DG19, Materials!$B$9:$B$2508, 0)), ""))</f>
        <v/>
      </c>
      <c r="FR19" s="59" t="str">
        <f>IF(DH19="", "", IFERROR(INDEX(Materials!$F$9:$F$2508, MATCH(DH19, Materials!$B$9:$B$2508, 0)), ""))</f>
        <v/>
      </c>
      <c r="FS19" s="59" t="str">
        <f>IF(DI19="", "", IFERROR(INDEX(Materials!$F$9:$F$2508, MATCH(DI19, Materials!$B$9:$B$2508, 0)), ""))</f>
        <v/>
      </c>
      <c r="FT19" s="59" t="str">
        <f>IF(DJ19="", "", IFERROR(INDEX(Materials!$F$9:$F$2508, MATCH(DJ19, Materials!$B$9:$B$2508, 0)), ""))</f>
        <v/>
      </c>
      <c r="FU19" s="60" t="str">
        <f>IF(DK19="", "", IFERROR(INDEX(Materials!$F$9:$F$2508, MATCH(DK19, Materials!$B$9:$B$2508, 0)), ""))</f>
        <v/>
      </c>
      <c r="FW19" s="58" t="str">
        <f t="shared" si="85"/>
        <v/>
      </c>
      <c r="FX19" s="59" t="str">
        <f t="shared" si="86"/>
        <v/>
      </c>
      <c r="FY19" s="59" t="str">
        <f t="shared" si="87"/>
        <v/>
      </c>
      <c r="FZ19" s="59" t="str">
        <f t="shared" si="88"/>
        <v/>
      </c>
      <c r="GA19" s="59" t="str">
        <f t="shared" si="89"/>
        <v/>
      </c>
      <c r="GB19" s="59" t="str">
        <f t="shared" si="90"/>
        <v/>
      </c>
      <c r="GC19" s="59" t="str">
        <f t="shared" si="91"/>
        <v/>
      </c>
      <c r="GD19" s="59" t="str">
        <f t="shared" si="92"/>
        <v/>
      </c>
      <c r="GE19" s="59" t="str">
        <f t="shared" si="93"/>
        <v/>
      </c>
      <c r="GF19" s="59" t="str">
        <f t="shared" si="94"/>
        <v/>
      </c>
      <c r="GG19" s="59" t="str">
        <f t="shared" si="95"/>
        <v/>
      </c>
      <c r="GH19" s="59" t="str">
        <f t="shared" si="96"/>
        <v/>
      </c>
      <c r="GI19" s="59" t="str">
        <f t="shared" si="97"/>
        <v/>
      </c>
      <c r="GJ19" s="59" t="str">
        <f t="shared" si="98"/>
        <v/>
      </c>
      <c r="GK19" s="59" t="str">
        <f t="shared" si="99"/>
        <v/>
      </c>
      <c r="GL19" s="59" t="str">
        <f t="shared" si="100"/>
        <v/>
      </c>
      <c r="GM19" s="59" t="str">
        <f t="shared" si="101"/>
        <v/>
      </c>
      <c r="GN19" s="59" t="str">
        <f t="shared" si="102"/>
        <v/>
      </c>
      <c r="GO19" s="59" t="str">
        <f t="shared" si="103"/>
        <v/>
      </c>
      <c r="GP19" s="59" t="str">
        <f t="shared" si="104"/>
        <v/>
      </c>
      <c r="GQ19" s="59" t="str">
        <f t="shared" si="105"/>
        <v/>
      </c>
      <c r="GR19" s="59" t="str">
        <f t="shared" si="106"/>
        <v/>
      </c>
      <c r="GS19" s="59" t="str">
        <f t="shared" si="107"/>
        <v/>
      </c>
      <c r="GT19" s="59" t="str">
        <f t="shared" si="108"/>
        <v/>
      </c>
      <c r="GU19" s="59" t="str">
        <f t="shared" si="109"/>
        <v/>
      </c>
      <c r="GV19" s="59" t="str">
        <f t="shared" si="110"/>
        <v/>
      </c>
      <c r="GW19" s="59" t="str">
        <f t="shared" si="111"/>
        <v/>
      </c>
      <c r="GX19" s="59" t="str">
        <f t="shared" si="112"/>
        <v/>
      </c>
      <c r="GY19" s="59" t="str">
        <f t="shared" si="113"/>
        <v/>
      </c>
      <c r="GZ19" s="60" t="str">
        <f t="shared" si="114"/>
        <v/>
      </c>
      <c r="HB19" s="81" t="str">
        <f t="shared" si="22"/>
        <v/>
      </c>
      <c r="HD19" s="58" t="str">
        <f>IF(CH19="", "", IFERROR(INDEX(Materials!$V$9:$V$2508, MATCH(CH19, Materials!$B$9:$B$2508, 0)), ""))</f>
        <v/>
      </c>
      <c r="HE19" s="59" t="str">
        <f>IF(CI19="", "", IFERROR(INDEX(Materials!$V$9:$V$2508, MATCH(CI19, Materials!$B$9:$B$2508, 0)), ""))</f>
        <v/>
      </c>
      <c r="HF19" s="59" t="str">
        <f>IF(CJ19="", "", IFERROR(INDEX(Materials!$V$9:$V$2508, MATCH(CJ19, Materials!$B$9:$B$2508, 0)), ""))</f>
        <v/>
      </c>
      <c r="HG19" s="59" t="str">
        <f>IF(CK19="", "", IFERROR(INDEX(Materials!$V$9:$V$2508, MATCH(CK19, Materials!$B$9:$B$2508, 0)), ""))</f>
        <v/>
      </c>
      <c r="HH19" s="59" t="str">
        <f>IF(CL19="", "", IFERROR(INDEX(Materials!$V$9:$V$2508, MATCH(CL19, Materials!$B$9:$B$2508, 0)), ""))</f>
        <v/>
      </c>
      <c r="HI19" s="59" t="str">
        <f>IF(CM19="", "", IFERROR(INDEX(Materials!$V$9:$V$2508, MATCH(CM19, Materials!$B$9:$B$2508, 0)), ""))</f>
        <v/>
      </c>
      <c r="HJ19" s="59" t="str">
        <f>IF(CN19="", "", IFERROR(INDEX(Materials!$V$9:$V$2508, MATCH(CN19, Materials!$B$9:$B$2508, 0)), ""))</f>
        <v/>
      </c>
      <c r="HK19" s="59" t="str">
        <f>IF(CO19="", "", IFERROR(INDEX(Materials!$V$9:$V$2508, MATCH(CO19, Materials!$B$9:$B$2508, 0)), ""))</f>
        <v/>
      </c>
      <c r="HL19" s="59" t="str">
        <f>IF(CP19="", "", IFERROR(INDEX(Materials!$V$9:$V$2508, MATCH(CP19, Materials!$B$9:$B$2508, 0)), ""))</f>
        <v/>
      </c>
      <c r="HM19" s="59" t="str">
        <f>IF(CQ19="", "", IFERROR(INDEX(Materials!$V$9:$V$2508, MATCH(CQ19, Materials!$B$9:$B$2508, 0)), ""))</f>
        <v/>
      </c>
      <c r="HN19" s="59" t="str">
        <f>IF(CR19="", "", IFERROR(INDEX(Materials!$V$9:$V$2508, MATCH(CR19, Materials!$B$9:$B$2508, 0)), ""))</f>
        <v/>
      </c>
      <c r="HO19" s="59" t="str">
        <f>IF(CS19="", "", IFERROR(INDEX(Materials!$V$9:$V$2508, MATCH(CS19, Materials!$B$9:$B$2508, 0)), ""))</f>
        <v/>
      </c>
      <c r="HP19" s="59" t="str">
        <f>IF(CT19="", "", IFERROR(INDEX(Materials!$V$9:$V$2508, MATCH(CT19, Materials!$B$9:$B$2508, 0)), ""))</f>
        <v/>
      </c>
      <c r="HQ19" s="59" t="str">
        <f>IF(CU19="", "", IFERROR(INDEX(Materials!$V$9:$V$2508, MATCH(CU19, Materials!$B$9:$B$2508, 0)), ""))</f>
        <v/>
      </c>
      <c r="HR19" s="59" t="str">
        <f>IF(CV19="", "", IFERROR(INDEX(Materials!$V$9:$V$2508, MATCH(CV19, Materials!$B$9:$B$2508, 0)), ""))</f>
        <v/>
      </c>
      <c r="HS19" s="59" t="str">
        <f>IF(CW19="", "", IFERROR(INDEX(Materials!$V$9:$V$2508, MATCH(CW19, Materials!$B$9:$B$2508, 0)), ""))</f>
        <v/>
      </c>
      <c r="HT19" s="59" t="str">
        <f>IF(CX19="", "", IFERROR(INDEX(Materials!$V$9:$V$2508, MATCH(CX19, Materials!$B$9:$B$2508, 0)), ""))</f>
        <v/>
      </c>
      <c r="HU19" s="59" t="str">
        <f>IF(CY19="", "", IFERROR(INDEX(Materials!$V$9:$V$2508, MATCH(CY19, Materials!$B$9:$B$2508, 0)), ""))</f>
        <v/>
      </c>
      <c r="HV19" s="59" t="str">
        <f>IF(CZ19="", "", IFERROR(INDEX(Materials!$V$9:$V$2508, MATCH(CZ19, Materials!$B$9:$B$2508, 0)), ""))</f>
        <v/>
      </c>
      <c r="HW19" s="59" t="str">
        <f>IF(DA19="", "", IFERROR(INDEX(Materials!$V$9:$V$2508, MATCH(DA19, Materials!$B$9:$B$2508, 0)), ""))</f>
        <v/>
      </c>
      <c r="HX19" s="59" t="str">
        <f>IF(DB19="", "", IFERROR(INDEX(Materials!$V$9:$V$2508, MATCH(DB19, Materials!$B$9:$B$2508, 0)), ""))</f>
        <v/>
      </c>
      <c r="HY19" s="59" t="str">
        <f>IF(DC19="", "", IFERROR(INDEX(Materials!$V$9:$V$2508, MATCH(DC19, Materials!$B$9:$B$2508, 0)), ""))</f>
        <v/>
      </c>
      <c r="HZ19" s="59" t="str">
        <f>IF(DD19="", "", IFERROR(INDEX(Materials!$V$9:$V$2508, MATCH(DD19, Materials!$B$9:$B$2508, 0)), ""))</f>
        <v/>
      </c>
      <c r="IA19" s="59" t="str">
        <f>IF(DE19="", "", IFERROR(INDEX(Materials!$V$9:$V$2508, MATCH(DE19, Materials!$B$9:$B$2508, 0)), ""))</f>
        <v/>
      </c>
      <c r="IB19" s="59" t="str">
        <f>IF(DF19="", "", IFERROR(INDEX(Materials!$V$9:$V$2508, MATCH(DF19, Materials!$B$9:$B$2508, 0)), ""))</f>
        <v/>
      </c>
      <c r="IC19" s="59" t="str">
        <f>IF(DG19="", "", IFERROR(INDEX(Materials!$V$9:$V$2508, MATCH(DG19, Materials!$B$9:$B$2508, 0)), ""))</f>
        <v/>
      </c>
      <c r="ID19" s="59" t="str">
        <f>IF(DH19="", "", IFERROR(INDEX(Materials!$V$9:$V$2508, MATCH(DH19, Materials!$B$9:$B$2508, 0)), ""))</f>
        <v/>
      </c>
      <c r="IE19" s="59" t="str">
        <f>IF(DI19="", "", IFERROR(INDEX(Materials!$V$9:$V$2508, MATCH(DI19, Materials!$B$9:$B$2508, 0)), ""))</f>
        <v/>
      </c>
      <c r="IF19" s="59" t="str">
        <f>IF(DJ19="", "", IFERROR(INDEX(Materials!$V$9:$V$2508, MATCH(DJ19, Materials!$B$9:$B$2508, 0)), ""))</f>
        <v/>
      </c>
      <c r="IG19" s="60" t="str">
        <f>IF(DK19="", "", IFERROR(INDEX(Materials!$V$9:$V$2508, MATCH(DK19, Materials!$B$9:$B$2508, 0)), ""))</f>
        <v/>
      </c>
      <c r="II19" s="9" t="str">
        <f t="shared" si="115"/>
        <v/>
      </c>
      <c r="IJ19" s="9" t="str">
        <f t="shared" si="116"/>
        <v/>
      </c>
      <c r="IK19" s="9" t="str">
        <f t="shared" si="117"/>
        <v/>
      </c>
      <c r="IL19" s="9" t="str">
        <f t="shared" si="118"/>
        <v/>
      </c>
      <c r="IN19" s="92" t="str">
        <f t="shared" si="119"/>
        <v/>
      </c>
      <c r="IO19" s="93" t="str">
        <f t="shared" si="120"/>
        <v/>
      </c>
      <c r="IP19" s="93" t="str">
        <f t="shared" si="121"/>
        <v/>
      </c>
      <c r="IQ19" s="93" t="str">
        <f t="shared" si="122"/>
        <v/>
      </c>
      <c r="IR19" s="93" t="str">
        <f t="shared" si="123"/>
        <v/>
      </c>
      <c r="IS19" s="93" t="str">
        <f t="shared" si="124"/>
        <v/>
      </c>
      <c r="IT19" s="93" t="str">
        <f t="shared" si="125"/>
        <v/>
      </c>
      <c r="IU19" s="93" t="str">
        <f t="shared" si="126"/>
        <v/>
      </c>
      <c r="IV19" s="93" t="str">
        <f t="shared" si="127"/>
        <v/>
      </c>
      <c r="IW19" s="93" t="str">
        <f t="shared" si="128"/>
        <v/>
      </c>
      <c r="IX19" s="93" t="str">
        <f t="shared" si="129"/>
        <v/>
      </c>
      <c r="IY19" s="93" t="str">
        <f t="shared" si="130"/>
        <v/>
      </c>
      <c r="IZ19" s="93" t="str">
        <f t="shared" si="131"/>
        <v/>
      </c>
      <c r="JA19" s="93" t="str">
        <f t="shared" si="132"/>
        <v/>
      </c>
      <c r="JB19" s="93" t="str">
        <f t="shared" si="133"/>
        <v/>
      </c>
      <c r="JC19" s="93" t="str">
        <f t="shared" si="134"/>
        <v/>
      </c>
      <c r="JD19" s="93" t="str">
        <f t="shared" si="135"/>
        <v/>
      </c>
      <c r="JE19" s="93" t="str">
        <f t="shared" si="136"/>
        <v/>
      </c>
      <c r="JF19" s="93" t="str">
        <f t="shared" si="137"/>
        <v/>
      </c>
      <c r="JG19" s="93" t="str">
        <f t="shared" si="138"/>
        <v/>
      </c>
      <c r="JH19" s="93" t="str">
        <f t="shared" si="139"/>
        <v/>
      </c>
      <c r="JI19" s="93" t="str">
        <f t="shared" si="140"/>
        <v/>
      </c>
      <c r="JJ19" s="93" t="str">
        <f t="shared" si="141"/>
        <v/>
      </c>
      <c r="JK19" s="93" t="str">
        <f t="shared" si="142"/>
        <v/>
      </c>
      <c r="JL19" s="93" t="str">
        <f t="shared" si="143"/>
        <v/>
      </c>
      <c r="JM19" s="93" t="str">
        <f t="shared" si="144"/>
        <v/>
      </c>
      <c r="JN19" s="93" t="str">
        <f t="shared" si="145"/>
        <v/>
      </c>
      <c r="JO19" s="93" t="str">
        <f t="shared" si="146"/>
        <v/>
      </c>
      <c r="JP19" s="93" t="str">
        <f t="shared" si="147"/>
        <v/>
      </c>
      <c r="JQ19" s="94" t="str">
        <f t="shared" si="148"/>
        <v/>
      </c>
      <c r="JS19" s="92" t="str">
        <f t="shared" si="149"/>
        <v/>
      </c>
      <c r="JT19" s="93" t="str">
        <f t="shared" si="150"/>
        <v/>
      </c>
      <c r="JU19" s="93" t="str">
        <f t="shared" si="151"/>
        <v/>
      </c>
      <c r="JV19" s="93" t="str">
        <f t="shared" si="152"/>
        <v/>
      </c>
      <c r="JW19" s="93" t="str">
        <f t="shared" si="153"/>
        <v/>
      </c>
      <c r="JX19" s="93" t="str">
        <f t="shared" si="154"/>
        <v/>
      </c>
      <c r="JY19" s="93" t="str">
        <f t="shared" si="155"/>
        <v/>
      </c>
      <c r="JZ19" s="93" t="str">
        <f t="shared" si="156"/>
        <v/>
      </c>
      <c r="KA19" s="93" t="str">
        <f t="shared" si="157"/>
        <v/>
      </c>
      <c r="KB19" s="93" t="str">
        <f t="shared" si="158"/>
        <v/>
      </c>
      <c r="KC19" s="93" t="str">
        <f t="shared" si="159"/>
        <v/>
      </c>
      <c r="KD19" s="93" t="str">
        <f t="shared" si="160"/>
        <v/>
      </c>
      <c r="KE19" s="93" t="str">
        <f t="shared" si="161"/>
        <v/>
      </c>
      <c r="KF19" s="93" t="str">
        <f t="shared" si="162"/>
        <v/>
      </c>
      <c r="KG19" s="93" t="str">
        <f t="shared" si="163"/>
        <v/>
      </c>
      <c r="KH19" s="93" t="str">
        <f t="shared" si="164"/>
        <v/>
      </c>
      <c r="KI19" s="93" t="str">
        <f t="shared" si="165"/>
        <v/>
      </c>
      <c r="KJ19" s="93" t="str">
        <f t="shared" si="166"/>
        <v/>
      </c>
      <c r="KK19" s="93" t="str">
        <f t="shared" si="167"/>
        <v/>
      </c>
      <c r="KL19" s="93" t="str">
        <f t="shared" si="168"/>
        <v/>
      </c>
      <c r="KM19" s="93" t="str">
        <f t="shared" si="169"/>
        <v/>
      </c>
      <c r="KN19" s="93" t="str">
        <f t="shared" si="170"/>
        <v/>
      </c>
      <c r="KO19" s="93" t="str">
        <f t="shared" si="171"/>
        <v/>
      </c>
      <c r="KP19" s="93" t="str">
        <f t="shared" si="172"/>
        <v/>
      </c>
      <c r="KQ19" s="93" t="str">
        <f t="shared" si="173"/>
        <v/>
      </c>
      <c r="KR19" s="93" t="str">
        <f t="shared" si="174"/>
        <v/>
      </c>
      <c r="KS19" s="93" t="str">
        <f t="shared" si="175"/>
        <v/>
      </c>
      <c r="KT19" s="93" t="str">
        <f t="shared" si="176"/>
        <v/>
      </c>
      <c r="KU19" s="93" t="str">
        <f t="shared" si="177"/>
        <v/>
      </c>
      <c r="KV19" s="94" t="str">
        <f t="shared" si="178"/>
        <v/>
      </c>
      <c r="KX19" s="81" t="str">
        <f>IF(C19="", "", C19+(C19*'Intro &amp; Setup'!$BC$6))</f>
        <v/>
      </c>
    </row>
    <row r="20" spans="1:310" x14ac:dyDescent="0.25">
      <c r="A20" s="24"/>
      <c r="B20" s="150" t="str">
        <f t="shared" si="0"/>
        <v/>
      </c>
      <c r="C20" s="139" t="str">
        <f t="shared" si="1"/>
        <v/>
      </c>
      <c r="D20" s="24"/>
      <c r="E20" s="140"/>
      <c r="F20" s="136"/>
      <c r="G20" s="139"/>
      <c r="H20" s="153"/>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24"/>
      <c r="BS20" s="9" t="str">
        <f>IF(Materials!T20="", "", Materials!T20)</f>
        <v/>
      </c>
      <c r="BU20" s="11" t="b">
        <f t="shared" si="2"/>
        <v>0</v>
      </c>
      <c r="BV20" s="9" t="str">
        <f t="shared" si="25"/>
        <v/>
      </c>
      <c r="BW20" s="9" t="str">
        <f t="shared" si="3"/>
        <v/>
      </c>
      <c r="BX20" s="9" t="str">
        <f t="shared" si="4"/>
        <v/>
      </c>
      <c r="BZ20" s="9">
        <v>12</v>
      </c>
      <c r="CB20" s="9" t="str">
        <f t="shared" si="5"/>
        <v/>
      </c>
      <c r="CC20" s="32"/>
      <c r="CD20" s="72" t="str">
        <f>IF(H20="", "", IFERROR(INDEX('Intro &amp; Setup'!$BF$3:$BF$12, MATCH(H20, 'Intro &amp; Setup'!$BE$3:$BE$12, 0)), ""))</f>
        <v/>
      </c>
      <c r="CE20" s="77"/>
      <c r="CF20" s="77"/>
      <c r="CH20" s="50" t="str">
        <f t="shared" si="6"/>
        <v/>
      </c>
      <c r="CI20" s="32" t="str">
        <f t="shared" si="26"/>
        <v/>
      </c>
      <c r="CJ20" s="32" t="str">
        <f t="shared" si="27"/>
        <v/>
      </c>
      <c r="CK20" s="32" t="str">
        <f t="shared" si="28"/>
        <v/>
      </c>
      <c r="CL20" s="32" t="str">
        <f t="shared" si="29"/>
        <v/>
      </c>
      <c r="CM20" s="32" t="str">
        <f t="shared" si="30"/>
        <v/>
      </c>
      <c r="CN20" s="32" t="str">
        <f t="shared" si="31"/>
        <v/>
      </c>
      <c r="CO20" s="32" t="str">
        <f t="shared" si="32"/>
        <v/>
      </c>
      <c r="CP20" s="32" t="str">
        <f t="shared" si="33"/>
        <v/>
      </c>
      <c r="CQ20" s="32" t="str">
        <f t="shared" si="34"/>
        <v/>
      </c>
      <c r="CR20" s="32" t="str">
        <f t="shared" si="35"/>
        <v/>
      </c>
      <c r="CS20" s="32" t="str">
        <f t="shared" si="36"/>
        <v/>
      </c>
      <c r="CT20" s="32" t="str">
        <f t="shared" si="37"/>
        <v/>
      </c>
      <c r="CU20" s="32" t="str">
        <f t="shared" si="38"/>
        <v/>
      </c>
      <c r="CV20" s="32" t="str">
        <f t="shared" si="39"/>
        <v/>
      </c>
      <c r="CW20" s="32" t="str">
        <f t="shared" si="40"/>
        <v/>
      </c>
      <c r="CX20" s="32" t="str">
        <f t="shared" si="41"/>
        <v/>
      </c>
      <c r="CY20" s="32" t="str">
        <f t="shared" si="42"/>
        <v/>
      </c>
      <c r="CZ20" s="32" t="str">
        <f t="shared" si="43"/>
        <v/>
      </c>
      <c r="DA20" s="32" t="str">
        <f t="shared" si="44"/>
        <v/>
      </c>
      <c r="DB20" s="32" t="str">
        <f t="shared" si="45"/>
        <v/>
      </c>
      <c r="DC20" s="32" t="str">
        <f t="shared" si="46"/>
        <v/>
      </c>
      <c r="DD20" s="32" t="str">
        <f t="shared" si="47"/>
        <v/>
      </c>
      <c r="DE20" s="32" t="str">
        <f t="shared" si="48"/>
        <v/>
      </c>
      <c r="DF20" s="32" t="str">
        <f t="shared" si="49"/>
        <v/>
      </c>
      <c r="DG20" s="32" t="str">
        <f t="shared" si="50"/>
        <v/>
      </c>
      <c r="DH20" s="32" t="str">
        <f t="shared" si="51"/>
        <v/>
      </c>
      <c r="DI20" s="32" t="str">
        <f t="shared" si="52"/>
        <v/>
      </c>
      <c r="DJ20" s="32" t="str">
        <f t="shared" si="53"/>
        <v/>
      </c>
      <c r="DK20" s="51" t="str">
        <f t="shared" si="54"/>
        <v/>
      </c>
      <c r="DM20" s="50" t="str">
        <f t="shared" si="55"/>
        <v/>
      </c>
      <c r="DN20" s="32" t="str">
        <f t="shared" si="56"/>
        <v/>
      </c>
      <c r="DO20" s="32" t="str">
        <f t="shared" si="57"/>
        <v/>
      </c>
      <c r="DP20" s="32" t="str">
        <f t="shared" si="58"/>
        <v/>
      </c>
      <c r="DQ20" s="32" t="str">
        <f t="shared" si="59"/>
        <v/>
      </c>
      <c r="DR20" s="32" t="str">
        <f t="shared" si="60"/>
        <v/>
      </c>
      <c r="DS20" s="32" t="str">
        <f t="shared" si="61"/>
        <v/>
      </c>
      <c r="DT20" s="32" t="str">
        <f t="shared" si="62"/>
        <v/>
      </c>
      <c r="DU20" s="32" t="str">
        <f t="shared" si="63"/>
        <v/>
      </c>
      <c r="DV20" s="32" t="str">
        <f t="shared" si="64"/>
        <v/>
      </c>
      <c r="DW20" s="32" t="str">
        <f t="shared" si="65"/>
        <v/>
      </c>
      <c r="DX20" s="32" t="str">
        <f t="shared" si="66"/>
        <v/>
      </c>
      <c r="DY20" s="32" t="str">
        <f t="shared" si="67"/>
        <v/>
      </c>
      <c r="DZ20" s="32" t="str">
        <f t="shared" si="68"/>
        <v/>
      </c>
      <c r="EA20" s="32" t="str">
        <f t="shared" si="69"/>
        <v/>
      </c>
      <c r="EB20" s="32" t="str">
        <f t="shared" si="70"/>
        <v/>
      </c>
      <c r="EC20" s="32" t="str">
        <f t="shared" si="71"/>
        <v/>
      </c>
      <c r="ED20" s="32" t="str">
        <f t="shared" si="72"/>
        <v/>
      </c>
      <c r="EE20" s="32" t="str">
        <f t="shared" si="73"/>
        <v/>
      </c>
      <c r="EF20" s="32" t="str">
        <f t="shared" si="74"/>
        <v/>
      </c>
      <c r="EG20" s="32" t="str">
        <f t="shared" si="75"/>
        <v/>
      </c>
      <c r="EH20" s="32" t="str">
        <f t="shared" si="76"/>
        <v/>
      </c>
      <c r="EI20" s="32" t="str">
        <f t="shared" si="77"/>
        <v/>
      </c>
      <c r="EJ20" s="32" t="str">
        <f t="shared" si="78"/>
        <v/>
      </c>
      <c r="EK20" s="32" t="str">
        <f t="shared" si="79"/>
        <v/>
      </c>
      <c r="EL20" s="32" t="str">
        <f t="shared" si="80"/>
        <v/>
      </c>
      <c r="EM20" s="32" t="str">
        <f t="shared" si="81"/>
        <v/>
      </c>
      <c r="EN20" s="32" t="str">
        <f t="shared" si="82"/>
        <v/>
      </c>
      <c r="EO20" s="32" t="str">
        <f t="shared" si="83"/>
        <v/>
      </c>
      <c r="EP20" s="51" t="str">
        <f t="shared" si="84"/>
        <v/>
      </c>
      <c r="ER20" s="58" t="str">
        <f>IF(CH20="", "", IFERROR(INDEX(Materials!$F$9:$F$2508, MATCH(CH20, Materials!$B$9:$B$2508, 0)), ""))</f>
        <v/>
      </c>
      <c r="ES20" s="59" t="str">
        <f>IF(CI20="", "", IFERROR(INDEX(Materials!$F$9:$F$2508, MATCH(CI20, Materials!$B$9:$B$2508, 0)), ""))</f>
        <v/>
      </c>
      <c r="ET20" s="59" t="str">
        <f>IF(CJ20="", "", IFERROR(INDEX(Materials!$F$9:$F$2508, MATCH(CJ20, Materials!$B$9:$B$2508, 0)), ""))</f>
        <v/>
      </c>
      <c r="EU20" s="59" t="str">
        <f>IF(CK20="", "", IFERROR(INDEX(Materials!$F$9:$F$2508, MATCH(CK20, Materials!$B$9:$B$2508, 0)), ""))</f>
        <v/>
      </c>
      <c r="EV20" s="59" t="str">
        <f>IF(CL20="", "", IFERROR(INDEX(Materials!$F$9:$F$2508, MATCH(CL20, Materials!$B$9:$B$2508, 0)), ""))</f>
        <v/>
      </c>
      <c r="EW20" s="59" t="str">
        <f>IF(CM20="", "", IFERROR(INDEX(Materials!$F$9:$F$2508, MATCH(CM20, Materials!$B$9:$B$2508, 0)), ""))</f>
        <v/>
      </c>
      <c r="EX20" s="59" t="str">
        <f>IF(CN20="", "", IFERROR(INDEX(Materials!$F$9:$F$2508, MATCH(CN20, Materials!$B$9:$B$2508, 0)), ""))</f>
        <v/>
      </c>
      <c r="EY20" s="59" t="str">
        <f>IF(CO20="", "", IFERROR(INDEX(Materials!$F$9:$F$2508, MATCH(CO20, Materials!$B$9:$B$2508, 0)), ""))</f>
        <v/>
      </c>
      <c r="EZ20" s="59" t="str">
        <f>IF(CP20="", "", IFERROR(INDEX(Materials!$F$9:$F$2508, MATCH(CP20, Materials!$B$9:$B$2508, 0)), ""))</f>
        <v/>
      </c>
      <c r="FA20" s="59" t="str">
        <f>IF(CQ20="", "", IFERROR(INDEX(Materials!$F$9:$F$2508, MATCH(CQ20, Materials!$B$9:$B$2508, 0)), ""))</f>
        <v/>
      </c>
      <c r="FB20" s="59" t="str">
        <f>IF(CR20="", "", IFERROR(INDEX(Materials!$F$9:$F$2508, MATCH(CR20, Materials!$B$9:$B$2508, 0)), ""))</f>
        <v/>
      </c>
      <c r="FC20" s="59" t="str">
        <f>IF(CS20="", "", IFERROR(INDEX(Materials!$F$9:$F$2508, MATCH(CS20, Materials!$B$9:$B$2508, 0)), ""))</f>
        <v/>
      </c>
      <c r="FD20" s="59" t="str">
        <f>IF(CT20="", "", IFERROR(INDEX(Materials!$F$9:$F$2508, MATCH(CT20, Materials!$B$9:$B$2508, 0)), ""))</f>
        <v/>
      </c>
      <c r="FE20" s="59" t="str">
        <f>IF(CU20="", "", IFERROR(INDEX(Materials!$F$9:$F$2508, MATCH(CU20, Materials!$B$9:$B$2508, 0)), ""))</f>
        <v/>
      </c>
      <c r="FF20" s="59" t="str">
        <f>IF(CV20="", "", IFERROR(INDEX(Materials!$F$9:$F$2508, MATCH(CV20, Materials!$B$9:$B$2508, 0)), ""))</f>
        <v/>
      </c>
      <c r="FG20" s="59" t="str">
        <f>IF(CW20="", "", IFERROR(INDEX(Materials!$F$9:$F$2508, MATCH(CW20, Materials!$B$9:$B$2508, 0)), ""))</f>
        <v/>
      </c>
      <c r="FH20" s="59" t="str">
        <f>IF(CX20="", "", IFERROR(INDEX(Materials!$F$9:$F$2508, MATCH(CX20, Materials!$B$9:$B$2508, 0)), ""))</f>
        <v/>
      </c>
      <c r="FI20" s="59" t="str">
        <f>IF(CY20="", "", IFERROR(INDEX(Materials!$F$9:$F$2508, MATCH(CY20, Materials!$B$9:$B$2508, 0)), ""))</f>
        <v/>
      </c>
      <c r="FJ20" s="59" t="str">
        <f>IF(CZ20="", "", IFERROR(INDEX(Materials!$F$9:$F$2508, MATCH(CZ20, Materials!$B$9:$B$2508, 0)), ""))</f>
        <v/>
      </c>
      <c r="FK20" s="59" t="str">
        <f>IF(DA20="", "", IFERROR(INDEX(Materials!$F$9:$F$2508, MATCH(DA20, Materials!$B$9:$B$2508, 0)), ""))</f>
        <v/>
      </c>
      <c r="FL20" s="59" t="str">
        <f>IF(DB20="", "", IFERROR(INDEX(Materials!$F$9:$F$2508, MATCH(DB20, Materials!$B$9:$B$2508, 0)), ""))</f>
        <v/>
      </c>
      <c r="FM20" s="59" t="str">
        <f>IF(DC20="", "", IFERROR(INDEX(Materials!$F$9:$F$2508, MATCH(DC20, Materials!$B$9:$B$2508, 0)), ""))</f>
        <v/>
      </c>
      <c r="FN20" s="59" t="str">
        <f>IF(DD20="", "", IFERROR(INDEX(Materials!$F$9:$F$2508, MATCH(DD20, Materials!$B$9:$B$2508, 0)), ""))</f>
        <v/>
      </c>
      <c r="FO20" s="59" t="str">
        <f>IF(DE20="", "", IFERROR(INDEX(Materials!$F$9:$F$2508, MATCH(DE20, Materials!$B$9:$B$2508, 0)), ""))</f>
        <v/>
      </c>
      <c r="FP20" s="59" t="str">
        <f>IF(DF20="", "", IFERROR(INDEX(Materials!$F$9:$F$2508, MATCH(DF20, Materials!$B$9:$B$2508, 0)), ""))</f>
        <v/>
      </c>
      <c r="FQ20" s="59" t="str">
        <f>IF(DG20="", "", IFERROR(INDEX(Materials!$F$9:$F$2508, MATCH(DG20, Materials!$B$9:$B$2508, 0)), ""))</f>
        <v/>
      </c>
      <c r="FR20" s="59" t="str">
        <f>IF(DH20="", "", IFERROR(INDEX(Materials!$F$9:$F$2508, MATCH(DH20, Materials!$B$9:$B$2508, 0)), ""))</f>
        <v/>
      </c>
      <c r="FS20" s="59" t="str">
        <f>IF(DI20="", "", IFERROR(INDEX(Materials!$F$9:$F$2508, MATCH(DI20, Materials!$B$9:$B$2508, 0)), ""))</f>
        <v/>
      </c>
      <c r="FT20" s="59" t="str">
        <f>IF(DJ20="", "", IFERROR(INDEX(Materials!$F$9:$F$2508, MATCH(DJ20, Materials!$B$9:$B$2508, 0)), ""))</f>
        <v/>
      </c>
      <c r="FU20" s="60" t="str">
        <f>IF(DK20="", "", IFERROR(INDEX(Materials!$F$9:$F$2508, MATCH(DK20, Materials!$B$9:$B$2508, 0)), ""))</f>
        <v/>
      </c>
      <c r="FW20" s="58" t="str">
        <f t="shared" si="85"/>
        <v/>
      </c>
      <c r="FX20" s="59" t="str">
        <f t="shared" si="86"/>
        <v/>
      </c>
      <c r="FY20" s="59" t="str">
        <f t="shared" si="87"/>
        <v/>
      </c>
      <c r="FZ20" s="59" t="str">
        <f t="shared" si="88"/>
        <v/>
      </c>
      <c r="GA20" s="59" t="str">
        <f t="shared" si="89"/>
        <v/>
      </c>
      <c r="GB20" s="59" t="str">
        <f t="shared" si="90"/>
        <v/>
      </c>
      <c r="GC20" s="59" t="str">
        <f t="shared" si="91"/>
        <v/>
      </c>
      <c r="GD20" s="59" t="str">
        <f t="shared" si="92"/>
        <v/>
      </c>
      <c r="GE20" s="59" t="str">
        <f t="shared" si="93"/>
        <v/>
      </c>
      <c r="GF20" s="59" t="str">
        <f t="shared" si="94"/>
        <v/>
      </c>
      <c r="GG20" s="59" t="str">
        <f t="shared" si="95"/>
        <v/>
      </c>
      <c r="GH20" s="59" t="str">
        <f t="shared" si="96"/>
        <v/>
      </c>
      <c r="GI20" s="59" t="str">
        <f t="shared" si="97"/>
        <v/>
      </c>
      <c r="GJ20" s="59" t="str">
        <f t="shared" si="98"/>
        <v/>
      </c>
      <c r="GK20" s="59" t="str">
        <f t="shared" si="99"/>
        <v/>
      </c>
      <c r="GL20" s="59" t="str">
        <f t="shared" si="100"/>
        <v/>
      </c>
      <c r="GM20" s="59" t="str">
        <f t="shared" si="101"/>
        <v/>
      </c>
      <c r="GN20" s="59" t="str">
        <f t="shared" si="102"/>
        <v/>
      </c>
      <c r="GO20" s="59" t="str">
        <f t="shared" si="103"/>
        <v/>
      </c>
      <c r="GP20" s="59" t="str">
        <f t="shared" si="104"/>
        <v/>
      </c>
      <c r="GQ20" s="59" t="str">
        <f t="shared" si="105"/>
        <v/>
      </c>
      <c r="GR20" s="59" t="str">
        <f t="shared" si="106"/>
        <v/>
      </c>
      <c r="GS20" s="59" t="str">
        <f t="shared" si="107"/>
        <v/>
      </c>
      <c r="GT20" s="59" t="str">
        <f t="shared" si="108"/>
        <v/>
      </c>
      <c r="GU20" s="59" t="str">
        <f t="shared" si="109"/>
        <v/>
      </c>
      <c r="GV20" s="59" t="str">
        <f t="shared" si="110"/>
        <v/>
      </c>
      <c r="GW20" s="59" t="str">
        <f t="shared" si="111"/>
        <v/>
      </c>
      <c r="GX20" s="59" t="str">
        <f t="shared" si="112"/>
        <v/>
      </c>
      <c r="GY20" s="59" t="str">
        <f t="shared" si="113"/>
        <v/>
      </c>
      <c r="GZ20" s="60" t="str">
        <f t="shared" si="114"/>
        <v/>
      </c>
      <c r="HB20" s="81" t="str">
        <f t="shared" si="22"/>
        <v/>
      </c>
      <c r="HD20" s="58" t="str">
        <f>IF(CH20="", "", IFERROR(INDEX(Materials!$V$9:$V$2508, MATCH(CH20, Materials!$B$9:$B$2508, 0)), ""))</f>
        <v/>
      </c>
      <c r="HE20" s="59" t="str">
        <f>IF(CI20="", "", IFERROR(INDEX(Materials!$V$9:$V$2508, MATCH(CI20, Materials!$B$9:$B$2508, 0)), ""))</f>
        <v/>
      </c>
      <c r="HF20" s="59" t="str">
        <f>IF(CJ20="", "", IFERROR(INDEX(Materials!$V$9:$V$2508, MATCH(CJ20, Materials!$B$9:$B$2508, 0)), ""))</f>
        <v/>
      </c>
      <c r="HG20" s="59" t="str">
        <f>IF(CK20="", "", IFERROR(INDEX(Materials!$V$9:$V$2508, MATCH(CK20, Materials!$B$9:$B$2508, 0)), ""))</f>
        <v/>
      </c>
      <c r="HH20" s="59" t="str">
        <f>IF(CL20="", "", IFERROR(INDEX(Materials!$V$9:$V$2508, MATCH(CL20, Materials!$B$9:$B$2508, 0)), ""))</f>
        <v/>
      </c>
      <c r="HI20" s="59" t="str">
        <f>IF(CM20="", "", IFERROR(INDEX(Materials!$V$9:$V$2508, MATCH(CM20, Materials!$B$9:$B$2508, 0)), ""))</f>
        <v/>
      </c>
      <c r="HJ20" s="59" t="str">
        <f>IF(CN20="", "", IFERROR(INDEX(Materials!$V$9:$V$2508, MATCH(CN20, Materials!$B$9:$B$2508, 0)), ""))</f>
        <v/>
      </c>
      <c r="HK20" s="59" t="str">
        <f>IF(CO20="", "", IFERROR(INDEX(Materials!$V$9:$V$2508, MATCH(CO20, Materials!$B$9:$B$2508, 0)), ""))</f>
        <v/>
      </c>
      <c r="HL20" s="59" t="str">
        <f>IF(CP20="", "", IFERROR(INDEX(Materials!$V$9:$V$2508, MATCH(CP20, Materials!$B$9:$B$2508, 0)), ""))</f>
        <v/>
      </c>
      <c r="HM20" s="59" t="str">
        <f>IF(CQ20="", "", IFERROR(INDEX(Materials!$V$9:$V$2508, MATCH(CQ20, Materials!$B$9:$B$2508, 0)), ""))</f>
        <v/>
      </c>
      <c r="HN20" s="59" t="str">
        <f>IF(CR20="", "", IFERROR(INDEX(Materials!$V$9:$V$2508, MATCH(CR20, Materials!$B$9:$B$2508, 0)), ""))</f>
        <v/>
      </c>
      <c r="HO20" s="59" t="str">
        <f>IF(CS20="", "", IFERROR(INDEX(Materials!$V$9:$V$2508, MATCH(CS20, Materials!$B$9:$B$2508, 0)), ""))</f>
        <v/>
      </c>
      <c r="HP20" s="59" t="str">
        <f>IF(CT20="", "", IFERROR(INDEX(Materials!$V$9:$V$2508, MATCH(CT20, Materials!$B$9:$B$2508, 0)), ""))</f>
        <v/>
      </c>
      <c r="HQ20" s="59" t="str">
        <f>IF(CU20="", "", IFERROR(INDEX(Materials!$V$9:$V$2508, MATCH(CU20, Materials!$B$9:$B$2508, 0)), ""))</f>
        <v/>
      </c>
      <c r="HR20" s="59" t="str">
        <f>IF(CV20="", "", IFERROR(INDEX(Materials!$V$9:$V$2508, MATCH(CV20, Materials!$B$9:$B$2508, 0)), ""))</f>
        <v/>
      </c>
      <c r="HS20" s="59" t="str">
        <f>IF(CW20="", "", IFERROR(INDEX(Materials!$V$9:$V$2508, MATCH(CW20, Materials!$B$9:$B$2508, 0)), ""))</f>
        <v/>
      </c>
      <c r="HT20" s="59" t="str">
        <f>IF(CX20="", "", IFERROR(INDEX(Materials!$V$9:$V$2508, MATCH(CX20, Materials!$B$9:$B$2508, 0)), ""))</f>
        <v/>
      </c>
      <c r="HU20" s="59" t="str">
        <f>IF(CY20="", "", IFERROR(INDEX(Materials!$V$9:$V$2508, MATCH(CY20, Materials!$B$9:$B$2508, 0)), ""))</f>
        <v/>
      </c>
      <c r="HV20" s="59" t="str">
        <f>IF(CZ20="", "", IFERROR(INDEX(Materials!$V$9:$V$2508, MATCH(CZ20, Materials!$B$9:$B$2508, 0)), ""))</f>
        <v/>
      </c>
      <c r="HW20" s="59" t="str">
        <f>IF(DA20="", "", IFERROR(INDEX(Materials!$V$9:$V$2508, MATCH(DA20, Materials!$B$9:$B$2508, 0)), ""))</f>
        <v/>
      </c>
      <c r="HX20" s="59" t="str">
        <f>IF(DB20="", "", IFERROR(INDEX(Materials!$V$9:$V$2508, MATCH(DB20, Materials!$B$9:$B$2508, 0)), ""))</f>
        <v/>
      </c>
      <c r="HY20" s="59" t="str">
        <f>IF(DC20="", "", IFERROR(INDEX(Materials!$V$9:$V$2508, MATCH(DC20, Materials!$B$9:$B$2508, 0)), ""))</f>
        <v/>
      </c>
      <c r="HZ20" s="59" t="str">
        <f>IF(DD20="", "", IFERROR(INDEX(Materials!$V$9:$V$2508, MATCH(DD20, Materials!$B$9:$B$2508, 0)), ""))</f>
        <v/>
      </c>
      <c r="IA20" s="59" t="str">
        <f>IF(DE20="", "", IFERROR(INDEX(Materials!$V$9:$V$2508, MATCH(DE20, Materials!$B$9:$B$2508, 0)), ""))</f>
        <v/>
      </c>
      <c r="IB20" s="59" t="str">
        <f>IF(DF20="", "", IFERROR(INDEX(Materials!$V$9:$V$2508, MATCH(DF20, Materials!$B$9:$B$2508, 0)), ""))</f>
        <v/>
      </c>
      <c r="IC20" s="59" t="str">
        <f>IF(DG20="", "", IFERROR(INDEX(Materials!$V$9:$V$2508, MATCH(DG20, Materials!$B$9:$B$2508, 0)), ""))</f>
        <v/>
      </c>
      <c r="ID20" s="59" t="str">
        <f>IF(DH20="", "", IFERROR(INDEX(Materials!$V$9:$V$2508, MATCH(DH20, Materials!$B$9:$B$2508, 0)), ""))</f>
        <v/>
      </c>
      <c r="IE20" s="59" t="str">
        <f>IF(DI20="", "", IFERROR(INDEX(Materials!$V$9:$V$2508, MATCH(DI20, Materials!$B$9:$B$2508, 0)), ""))</f>
        <v/>
      </c>
      <c r="IF20" s="59" t="str">
        <f>IF(DJ20="", "", IFERROR(INDEX(Materials!$V$9:$V$2508, MATCH(DJ20, Materials!$B$9:$B$2508, 0)), ""))</f>
        <v/>
      </c>
      <c r="IG20" s="60" t="str">
        <f>IF(DK20="", "", IFERROR(INDEX(Materials!$V$9:$V$2508, MATCH(DK20, Materials!$B$9:$B$2508, 0)), ""))</f>
        <v/>
      </c>
      <c r="II20" s="9" t="str">
        <f t="shared" si="115"/>
        <v/>
      </c>
      <c r="IJ20" s="9" t="str">
        <f t="shared" si="116"/>
        <v/>
      </c>
      <c r="IK20" s="9" t="str">
        <f t="shared" si="117"/>
        <v/>
      </c>
      <c r="IL20" s="9" t="str">
        <f t="shared" si="118"/>
        <v/>
      </c>
      <c r="IN20" s="92" t="str">
        <f t="shared" si="119"/>
        <v/>
      </c>
      <c r="IO20" s="93" t="str">
        <f t="shared" si="120"/>
        <v/>
      </c>
      <c r="IP20" s="93" t="str">
        <f t="shared" si="121"/>
        <v/>
      </c>
      <c r="IQ20" s="93" t="str">
        <f t="shared" si="122"/>
        <v/>
      </c>
      <c r="IR20" s="93" t="str">
        <f t="shared" si="123"/>
        <v/>
      </c>
      <c r="IS20" s="93" t="str">
        <f t="shared" si="124"/>
        <v/>
      </c>
      <c r="IT20" s="93" t="str">
        <f t="shared" si="125"/>
        <v/>
      </c>
      <c r="IU20" s="93" t="str">
        <f t="shared" si="126"/>
        <v/>
      </c>
      <c r="IV20" s="93" t="str">
        <f t="shared" si="127"/>
        <v/>
      </c>
      <c r="IW20" s="93" t="str">
        <f t="shared" si="128"/>
        <v/>
      </c>
      <c r="IX20" s="93" t="str">
        <f t="shared" si="129"/>
        <v/>
      </c>
      <c r="IY20" s="93" t="str">
        <f t="shared" si="130"/>
        <v/>
      </c>
      <c r="IZ20" s="93" t="str">
        <f t="shared" si="131"/>
        <v/>
      </c>
      <c r="JA20" s="93" t="str">
        <f t="shared" si="132"/>
        <v/>
      </c>
      <c r="JB20" s="93" t="str">
        <f t="shared" si="133"/>
        <v/>
      </c>
      <c r="JC20" s="93" t="str">
        <f t="shared" si="134"/>
        <v/>
      </c>
      <c r="JD20" s="93" t="str">
        <f t="shared" si="135"/>
        <v/>
      </c>
      <c r="JE20" s="93" t="str">
        <f t="shared" si="136"/>
        <v/>
      </c>
      <c r="JF20" s="93" t="str">
        <f t="shared" si="137"/>
        <v/>
      </c>
      <c r="JG20" s="93" t="str">
        <f t="shared" si="138"/>
        <v/>
      </c>
      <c r="JH20" s="93" t="str">
        <f t="shared" si="139"/>
        <v/>
      </c>
      <c r="JI20" s="93" t="str">
        <f t="shared" si="140"/>
        <v/>
      </c>
      <c r="JJ20" s="93" t="str">
        <f t="shared" si="141"/>
        <v/>
      </c>
      <c r="JK20" s="93" t="str">
        <f t="shared" si="142"/>
        <v/>
      </c>
      <c r="JL20" s="93" t="str">
        <f t="shared" si="143"/>
        <v/>
      </c>
      <c r="JM20" s="93" t="str">
        <f t="shared" si="144"/>
        <v/>
      </c>
      <c r="JN20" s="93" t="str">
        <f t="shared" si="145"/>
        <v/>
      </c>
      <c r="JO20" s="93" t="str">
        <f t="shared" si="146"/>
        <v/>
      </c>
      <c r="JP20" s="93" t="str">
        <f t="shared" si="147"/>
        <v/>
      </c>
      <c r="JQ20" s="94" t="str">
        <f t="shared" si="148"/>
        <v/>
      </c>
      <c r="JS20" s="92" t="str">
        <f t="shared" si="149"/>
        <v/>
      </c>
      <c r="JT20" s="93" t="str">
        <f t="shared" si="150"/>
        <v/>
      </c>
      <c r="JU20" s="93" t="str">
        <f t="shared" si="151"/>
        <v/>
      </c>
      <c r="JV20" s="93" t="str">
        <f t="shared" si="152"/>
        <v/>
      </c>
      <c r="JW20" s="93" t="str">
        <f t="shared" si="153"/>
        <v/>
      </c>
      <c r="JX20" s="93" t="str">
        <f t="shared" si="154"/>
        <v/>
      </c>
      <c r="JY20" s="93" t="str">
        <f t="shared" si="155"/>
        <v/>
      </c>
      <c r="JZ20" s="93" t="str">
        <f t="shared" si="156"/>
        <v/>
      </c>
      <c r="KA20" s="93" t="str">
        <f t="shared" si="157"/>
        <v/>
      </c>
      <c r="KB20" s="93" t="str">
        <f t="shared" si="158"/>
        <v/>
      </c>
      <c r="KC20" s="93" t="str">
        <f t="shared" si="159"/>
        <v/>
      </c>
      <c r="KD20" s="93" t="str">
        <f t="shared" si="160"/>
        <v/>
      </c>
      <c r="KE20" s="93" t="str">
        <f t="shared" si="161"/>
        <v/>
      </c>
      <c r="KF20" s="93" t="str">
        <f t="shared" si="162"/>
        <v/>
      </c>
      <c r="KG20" s="93" t="str">
        <f t="shared" si="163"/>
        <v/>
      </c>
      <c r="KH20" s="93" t="str">
        <f t="shared" si="164"/>
        <v/>
      </c>
      <c r="KI20" s="93" t="str">
        <f t="shared" si="165"/>
        <v/>
      </c>
      <c r="KJ20" s="93" t="str">
        <f t="shared" si="166"/>
        <v/>
      </c>
      <c r="KK20" s="93" t="str">
        <f t="shared" si="167"/>
        <v/>
      </c>
      <c r="KL20" s="93" t="str">
        <f t="shared" si="168"/>
        <v/>
      </c>
      <c r="KM20" s="93" t="str">
        <f t="shared" si="169"/>
        <v/>
      </c>
      <c r="KN20" s="93" t="str">
        <f t="shared" si="170"/>
        <v/>
      </c>
      <c r="KO20" s="93" t="str">
        <f t="shared" si="171"/>
        <v/>
      </c>
      <c r="KP20" s="93" t="str">
        <f t="shared" si="172"/>
        <v/>
      </c>
      <c r="KQ20" s="93" t="str">
        <f t="shared" si="173"/>
        <v/>
      </c>
      <c r="KR20" s="93" t="str">
        <f t="shared" si="174"/>
        <v/>
      </c>
      <c r="KS20" s="93" t="str">
        <f t="shared" si="175"/>
        <v/>
      </c>
      <c r="KT20" s="93" t="str">
        <f t="shared" si="176"/>
        <v/>
      </c>
      <c r="KU20" s="93" t="str">
        <f t="shared" si="177"/>
        <v/>
      </c>
      <c r="KV20" s="94" t="str">
        <f t="shared" si="178"/>
        <v/>
      </c>
      <c r="KX20" s="81" t="str">
        <f>IF(C20="", "", C20+(C20*'Intro &amp; Setup'!$BC$6))</f>
        <v/>
      </c>
    </row>
    <row r="21" spans="1:310" x14ac:dyDescent="0.25">
      <c r="A21" s="24"/>
      <c r="B21" s="150" t="str">
        <f t="shared" si="0"/>
        <v/>
      </c>
      <c r="C21" s="139" t="str">
        <f t="shared" si="1"/>
        <v/>
      </c>
      <c r="D21" s="24"/>
      <c r="E21" s="140"/>
      <c r="F21" s="136"/>
      <c r="G21" s="139"/>
      <c r="H21" s="153"/>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24"/>
      <c r="BS21" s="9" t="str">
        <f>IF(Materials!T21="", "", Materials!T21)</f>
        <v/>
      </c>
      <c r="BU21" s="11" t="b">
        <f t="shared" si="2"/>
        <v>0</v>
      </c>
      <c r="BV21" s="9" t="str">
        <f t="shared" si="25"/>
        <v/>
      </c>
      <c r="BW21" s="9" t="str">
        <f t="shared" si="3"/>
        <v/>
      </c>
      <c r="BX21" s="9" t="str">
        <f t="shared" si="4"/>
        <v/>
      </c>
      <c r="BZ21" s="9">
        <v>13</v>
      </c>
      <c r="CB21" s="9" t="str">
        <f t="shared" si="5"/>
        <v/>
      </c>
      <c r="CC21" s="32"/>
      <c r="CD21" s="72" t="str">
        <f>IF(H21="", "", IFERROR(INDEX('Intro &amp; Setup'!$BF$3:$BF$12, MATCH(H21, 'Intro &amp; Setup'!$BE$3:$BE$12, 0)), ""))</f>
        <v/>
      </c>
      <c r="CE21" s="77"/>
      <c r="CF21" s="77"/>
      <c r="CH21" s="50" t="str">
        <f t="shared" si="6"/>
        <v/>
      </c>
      <c r="CI21" s="32" t="str">
        <f t="shared" si="26"/>
        <v/>
      </c>
      <c r="CJ21" s="32" t="str">
        <f t="shared" si="27"/>
        <v/>
      </c>
      <c r="CK21" s="32" t="str">
        <f t="shared" si="28"/>
        <v/>
      </c>
      <c r="CL21" s="32" t="str">
        <f t="shared" si="29"/>
        <v/>
      </c>
      <c r="CM21" s="32" t="str">
        <f t="shared" si="30"/>
        <v/>
      </c>
      <c r="CN21" s="32" t="str">
        <f t="shared" si="31"/>
        <v/>
      </c>
      <c r="CO21" s="32" t="str">
        <f t="shared" si="32"/>
        <v/>
      </c>
      <c r="CP21" s="32" t="str">
        <f t="shared" si="33"/>
        <v/>
      </c>
      <c r="CQ21" s="32" t="str">
        <f t="shared" si="34"/>
        <v/>
      </c>
      <c r="CR21" s="32" t="str">
        <f t="shared" si="35"/>
        <v/>
      </c>
      <c r="CS21" s="32" t="str">
        <f t="shared" si="36"/>
        <v/>
      </c>
      <c r="CT21" s="32" t="str">
        <f t="shared" si="37"/>
        <v/>
      </c>
      <c r="CU21" s="32" t="str">
        <f t="shared" si="38"/>
        <v/>
      </c>
      <c r="CV21" s="32" t="str">
        <f t="shared" si="39"/>
        <v/>
      </c>
      <c r="CW21" s="32" t="str">
        <f t="shared" si="40"/>
        <v/>
      </c>
      <c r="CX21" s="32" t="str">
        <f t="shared" si="41"/>
        <v/>
      </c>
      <c r="CY21" s="32" t="str">
        <f t="shared" si="42"/>
        <v/>
      </c>
      <c r="CZ21" s="32" t="str">
        <f t="shared" si="43"/>
        <v/>
      </c>
      <c r="DA21" s="32" t="str">
        <f t="shared" si="44"/>
        <v/>
      </c>
      <c r="DB21" s="32" t="str">
        <f t="shared" si="45"/>
        <v/>
      </c>
      <c r="DC21" s="32" t="str">
        <f t="shared" si="46"/>
        <v/>
      </c>
      <c r="DD21" s="32" t="str">
        <f t="shared" si="47"/>
        <v/>
      </c>
      <c r="DE21" s="32" t="str">
        <f t="shared" si="48"/>
        <v/>
      </c>
      <c r="DF21" s="32" t="str">
        <f t="shared" si="49"/>
        <v/>
      </c>
      <c r="DG21" s="32" t="str">
        <f t="shared" si="50"/>
        <v/>
      </c>
      <c r="DH21" s="32" t="str">
        <f t="shared" si="51"/>
        <v/>
      </c>
      <c r="DI21" s="32" t="str">
        <f t="shared" si="52"/>
        <v/>
      </c>
      <c r="DJ21" s="32" t="str">
        <f t="shared" si="53"/>
        <v/>
      </c>
      <c r="DK21" s="51" t="str">
        <f t="shared" si="54"/>
        <v/>
      </c>
      <c r="DM21" s="50" t="str">
        <f t="shared" si="55"/>
        <v/>
      </c>
      <c r="DN21" s="32" t="str">
        <f t="shared" si="56"/>
        <v/>
      </c>
      <c r="DO21" s="32" t="str">
        <f t="shared" si="57"/>
        <v/>
      </c>
      <c r="DP21" s="32" t="str">
        <f t="shared" si="58"/>
        <v/>
      </c>
      <c r="DQ21" s="32" t="str">
        <f t="shared" si="59"/>
        <v/>
      </c>
      <c r="DR21" s="32" t="str">
        <f t="shared" si="60"/>
        <v/>
      </c>
      <c r="DS21" s="32" t="str">
        <f t="shared" si="61"/>
        <v/>
      </c>
      <c r="DT21" s="32" t="str">
        <f t="shared" si="62"/>
        <v/>
      </c>
      <c r="DU21" s="32" t="str">
        <f t="shared" si="63"/>
        <v/>
      </c>
      <c r="DV21" s="32" t="str">
        <f t="shared" si="64"/>
        <v/>
      </c>
      <c r="DW21" s="32" t="str">
        <f t="shared" si="65"/>
        <v/>
      </c>
      <c r="DX21" s="32" t="str">
        <f t="shared" si="66"/>
        <v/>
      </c>
      <c r="DY21" s="32" t="str">
        <f t="shared" si="67"/>
        <v/>
      </c>
      <c r="DZ21" s="32" t="str">
        <f t="shared" si="68"/>
        <v/>
      </c>
      <c r="EA21" s="32" t="str">
        <f t="shared" si="69"/>
        <v/>
      </c>
      <c r="EB21" s="32" t="str">
        <f t="shared" si="70"/>
        <v/>
      </c>
      <c r="EC21" s="32" t="str">
        <f t="shared" si="71"/>
        <v/>
      </c>
      <c r="ED21" s="32" t="str">
        <f t="shared" si="72"/>
        <v/>
      </c>
      <c r="EE21" s="32" t="str">
        <f t="shared" si="73"/>
        <v/>
      </c>
      <c r="EF21" s="32" t="str">
        <f t="shared" si="74"/>
        <v/>
      </c>
      <c r="EG21" s="32" t="str">
        <f t="shared" si="75"/>
        <v/>
      </c>
      <c r="EH21" s="32" t="str">
        <f t="shared" si="76"/>
        <v/>
      </c>
      <c r="EI21" s="32" t="str">
        <f t="shared" si="77"/>
        <v/>
      </c>
      <c r="EJ21" s="32" t="str">
        <f t="shared" si="78"/>
        <v/>
      </c>
      <c r="EK21" s="32" t="str">
        <f t="shared" si="79"/>
        <v/>
      </c>
      <c r="EL21" s="32" t="str">
        <f t="shared" si="80"/>
        <v/>
      </c>
      <c r="EM21" s="32" t="str">
        <f t="shared" si="81"/>
        <v/>
      </c>
      <c r="EN21" s="32" t="str">
        <f t="shared" si="82"/>
        <v/>
      </c>
      <c r="EO21" s="32" t="str">
        <f t="shared" si="83"/>
        <v/>
      </c>
      <c r="EP21" s="51" t="str">
        <f t="shared" si="84"/>
        <v/>
      </c>
      <c r="ER21" s="58" t="str">
        <f>IF(CH21="", "", IFERROR(INDEX(Materials!$F$9:$F$2508, MATCH(CH21, Materials!$B$9:$B$2508, 0)), ""))</f>
        <v/>
      </c>
      <c r="ES21" s="59" t="str">
        <f>IF(CI21="", "", IFERROR(INDEX(Materials!$F$9:$F$2508, MATCH(CI21, Materials!$B$9:$B$2508, 0)), ""))</f>
        <v/>
      </c>
      <c r="ET21" s="59" t="str">
        <f>IF(CJ21="", "", IFERROR(INDEX(Materials!$F$9:$F$2508, MATCH(CJ21, Materials!$B$9:$B$2508, 0)), ""))</f>
        <v/>
      </c>
      <c r="EU21" s="59" t="str">
        <f>IF(CK21="", "", IFERROR(INDEX(Materials!$F$9:$F$2508, MATCH(CK21, Materials!$B$9:$B$2508, 0)), ""))</f>
        <v/>
      </c>
      <c r="EV21" s="59" t="str">
        <f>IF(CL21="", "", IFERROR(INDEX(Materials!$F$9:$F$2508, MATCH(CL21, Materials!$B$9:$B$2508, 0)), ""))</f>
        <v/>
      </c>
      <c r="EW21" s="59" t="str">
        <f>IF(CM21="", "", IFERROR(INDEX(Materials!$F$9:$F$2508, MATCH(CM21, Materials!$B$9:$B$2508, 0)), ""))</f>
        <v/>
      </c>
      <c r="EX21" s="59" t="str">
        <f>IF(CN21="", "", IFERROR(INDEX(Materials!$F$9:$F$2508, MATCH(CN21, Materials!$B$9:$B$2508, 0)), ""))</f>
        <v/>
      </c>
      <c r="EY21" s="59" t="str">
        <f>IF(CO21="", "", IFERROR(INDEX(Materials!$F$9:$F$2508, MATCH(CO21, Materials!$B$9:$B$2508, 0)), ""))</f>
        <v/>
      </c>
      <c r="EZ21" s="59" t="str">
        <f>IF(CP21="", "", IFERROR(INDEX(Materials!$F$9:$F$2508, MATCH(CP21, Materials!$B$9:$B$2508, 0)), ""))</f>
        <v/>
      </c>
      <c r="FA21" s="59" t="str">
        <f>IF(CQ21="", "", IFERROR(INDEX(Materials!$F$9:$F$2508, MATCH(CQ21, Materials!$B$9:$B$2508, 0)), ""))</f>
        <v/>
      </c>
      <c r="FB21" s="59" t="str">
        <f>IF(CR21="", "", IFERROR(INDEX(Materials!$F$9:$F$2508, MATCH(CR21, Materials!$B$9:$B$2508, 0)), ""))</f>
        <v/>
      </c>
      <c r="FC21" s="59" t="str">
        <f>IF(CS21="", "", IFERROR(INDEX(Materials!$F$9:$F$2508, MATCH(CS21, Materials!$B$9:$B$2508, 0)), ""))</f>
        <v/>
      </c>
      <c r="FD21" s="59" t="str">
        <f>IF(CT21="", "", IFERROR(INDEX(Materials!$F$9:$F$2508, MATCH(CT21, Materials!$B$9:$B$2508, 0)), ""))</f>
        <v/>
      </c>
      <c r="FE21" s="59" t="str">
        <f>IF(CU21="", "", IFERROR(INDEX(Materials!$F$9:$F$2508, MATCH(CU21, Materials!$B$9:$B$2508, 0)), ""))</f>
        <v/>
      </c>
      <c r="FF21" s="59" t="str">
        <f>IF(CV21="", "", IFERROR(INDEX(Materials!$F$9:$F$2508, MATCH(CV21, Materials!$B$9:$B$2508, 0)), ""))</f>
        <v/>
      </c>
      <c r="FG21" s="59" t="str">
        <f>IF(CW21="", "", IFERROR(INDEX(Materials!$F$9:$F$2508, MATCH(CW21, Materials!$B$9:$B$2508, 0)), ""))</f>
        <v/>
      </c>
      <c r="FH21" s="59" t="str">
        <f>IF(CX21="", "", IFERROR(INDEX(Materials!$F$9:$F$2508, MATCH(CX21, Materials!$B$9:$B$2508, 0)), ""))</f>
        <v/>
      </c>
      <c r="FI21" s="59" t="str">
        <f>IF(CY21="", "", IFERROR(INDEX(Materials!$F$9:$F$2508, MATCH(CY21, Materials!$B$9:$B$2508, 0)), ""))</f>
        <v/>
      </c>
      <c r="FJ21" s="59" t="str">
        <f>IF(CZ21="", "", IFERROR(INDEX(Materials!$F$9:$F$2508, MATCH(CZ21, Materials!$B$9:$B$2508, 0)), ""))</f>
        <v/>
      </c>
      <c r="FK21" s="59" t="str">
        <f>IF(DA21="", "", IFERROR(INDEX(Materials!$F$9:$F$2508, MATCH(DA21, Materials!$B$9:$B$2508, 0)), ""))</f>
        <v/>
      </c>
      <c r="FL21" s="59" t="str">
        <f>IF(DB21="", "", IFERROR(INDEX(Materials!$F$9:$F$2508, MATCH(DB21, Materials!$B$9:$B$2508, 0)), ""))</f>
        <v/>
      </c>
      <c r="FM21" s="59" t="str">
        <f>IF(DC21="", "", IFERROR(INDEX(Materials!$F$9:$F$2508, MATCH(DC21, Materials!$B$9:$B$2508, 0)), ""))</f>
        <v/>
      </c>
      <c r="FN21" s="59" t="str">
        <f>IF(DD21="", "", IFERROR(INDEX(Materials!$F$9:$F$2508, MATCH(DD21, Materials!$B$9:$B$2508, 0)), ""))</f>
        <v/>
      </c>
      <c r="FO21" s="59" t="str">
        <f>IF(DE21="", "", IFERROR(INDEX(Materials!$F$9:$F$2508, MATCH(DE21, Materials!$B$9:$B$2508, 0)), ""))</f>
        <v/>
      </c>
      <c r="FP21" s="59" t="str">
        <f>IF(DF21="", "", IFERROR(INDEX(Materials!$F$9:$F$2508, MATCH(DF21, Materials!$B$9:$B$2508, 0)), ""))</f>
        <v/>
      </c>
      <c r="FQ21" s="59" t="str">
        <f>IF(DG21="", "", IFERROR(INDEX(Materials!$F$9:$F$2508, MATCH(DG21, Materials!$B$9:$B$2508, 0)), ""))</f>
        <v/>
      </c>
      <c r="FR21" s="59" t="str">
        <f>IF(DH21="", "", IFERROR(INDEX(Materials!$F$9:$F$2508, MATCH(DH21, Materials!$B$9:$B$2508, 0)), ""))</f>
        <v/>
      </c>
      <c r="FS21" s="59" t="str">
        <f>IF(DI21="", "", IFERROR(INDEX(Materials!$F$9:$F$2508, MATCH(DI21, Materials!$B$9:$B$2508, 0)), ""))</f>
        <v/>
      </c>
      <c r="FT21" s="59" t="str">
        <f>IF(DJ21="", "", IFERROR(INDEX(Materials!$F$9:$F$2508, MATCH(DJ21, Materials!$B$9:$B$2508, 0)), ""))</f>
        <v/>
      </c>
      <c r="FU21" s="60" t="str">
        <f>IF(DK21="", "", IFERROR(INDEX(Materials!$F$9:$F$2508, MATCH(DK21, Materials!$B$9:$B$2508, 0)), ""))</f>
        <v/>
      </c>
      <c r="FW21" s="58" t="str">
        <f t="shared" si="85"/>
        <v/>
      </c>
      <c r="FX21" s="59" t="str">
        <f t="shared" si="86"/>
        <v/>
      </c>
      <c r="FY21" s="59" t="str">
        <f t="shared" si="87"/>
        <v/>
      </c>
      <c r="FZ21" s="59" t="str">
        <f t="shared" si="88"/>
        <v/>
      </c>
      <c r="GA21" s="59" t="str">
        <f t="shared" si="89"/>
        <v/>
      </c>
      <c r="GB21" s="59" t="str">
        <f t="shared" si="90"/>
        <v/>
      </c>
      <c r="GC21" s="59" t="str">
        <f t="shared" si="91"/>
        <v/>
      </c>
      <c r="GD21" s="59" t="str">
        <f t="shared" si="92"/>
        <v/>
      </c>
      <c r="GE21" s="59" t="str">
        <f t="shared" si="93"/>
        <v/>
      </c>
      <c r="GF21" s="59" t="str">
        <f t="shared" si="94"/>
        <v/>
      </c>
      <c r="GG21" s="59" t="str">
        <f t="shared" si="95"/>
        <v/>
      </c>
      <c r="GH21" s="59" t="str">
        <f t="shared" si="96"/>
        <v/>
      </c>
      <c r="GI21" s="59" t="str">
        <f t="shared" si="97"/>
        <v/>
      </c>
      <c r="GJ21" s="59" t="str">
        <f t="shared" si="98"/>
        <v/>
      </c>
      <c r="GK21" s="59" t="str">
        <f t="shared" si="99"/>
        <v/>
      </c>
      <c r="GL21" s="59" t="str">
        <f t="shared" si="100"/>
        <v/>
      </c>
      <c r="GM21" s="59" t="str">
        <f t="shared" si="101"/>
        <v/>
      </c>
      <c r="GN21" s="59" t="str">
        <f t="shared" si="102"/>
        <v/>
      </c>
      <c r="GO21" s="59" t="str">
        <f t="shared" si="103"/>
        <v/>
      </c>
      <c r="GP21" s="59" t="str">
        <f t="shared" si="104"/>
        <v/>
      </c>
      <c r="GQ21" s="59" t="str">
        <f t="shared" si="105"/>
        <v/>
      </c>
      <c r="GR21" s="59" t="str">
        <f t="shared" si="106"/>
        <v/>
      </c>
      <c r="GS21" s="59" t="str">
        <f t="shared" si="107"/>
        <v/>
      </c>
      <c r="GT21" s="59" t="str">
        <f t="shared" si="108"/>
        <v/>
      </c>
      <c r="GU21" s="59" t="str">
        <f t="shared" si="109"/>
        <v/>
      </c>
      <c r="GV21" s="59" t="str">
        <f t="shared" si="110"/>
        <v/>
      </c>
      <c r="GW21" s="59" t="str">
        <f t="shared" si="111"/>
        <v/>
      </c>
      <c r="GX21" s="59" t="str">
        <f t="shared" si="112"/>
        <v/>
      </c>
      <c r="GY21" s="59" t="str">
        <f t="shared" si="113"/>
        <v/>
      </c>
      <c r="GZ21" s="60" t="str">
        <f t="shared" si="114"/>
        <v/>
      </c>
      <c r="HB21" s="81" t="str">
        <f t="shared" si="22"/>
        <v/>
      </c>
      <c r="HD21" s="58" t="str">
        <f>IF(CH21="", "", IFERROR(INDEX(Materials!$V$9:$V$2508, MATCH(CH21, Materials!$B$9:$B$2508, 0)), ""))</f>
        <v/>
      </c>
      <c r="HE21" s="59" t="str">
        <f>IF(CI21="", "", IFERROR(INDEX(Materials!$V$9:$V$2508, MATCH(CI21, Materials!$B$9:$B$2508, 0)), ""))</f>
        <v/>
      </c>
      <c r="HF21" s="59" t="str">
        <f>IF(CJ21="", "", IFERROR(INDEX(Materials!$V$9:$V$2508, MATCH(CJ21, Materials!$B$9:$B$2508, 0)), ""))</f>
        <v/>
      </c>
      <c r="HG21" s="59" t="str">
        <f>IF(CK21="", "", IFERROR(INDEX(Materials!$V$9:$V$2508, MATCH(CK21, Materials!$B$9:$B$2508, 0)), ""))</f>
        <v/>
      </c>
      <c r="HH21" s="59" t="str">
        <f>IF(CL21="", "", IFERROR(INDEX(Materials!$V$9:$V$2508, MATCH(CL21, Materials!$B$9:$B$2508, 0)), ""))</f>
        <v/>
      </c>
      <c r="HI21" s="59" t="str">
        <f>IF(CM21="", "", IFERROR(INDEX(Materials!$V$9:$V$2508, MATCH(CM21, Materials!$B$9:$B$2508, 0)), ""))</f>
        <v/>
      </c>
      <c r="HJ21" s="59" t="str">
        <f>IF(CN21="", "", IFERROR(INDEX(Materials!$V$9:$V$2508, MATCH(CN21, Materials!$B$9:$B$2508, 0)), ""))</f>
        <v/>
      </c>
      <c r="HK21" s="59" t="str">
        <f>IF(CO21="", "", IFERROR(INDEX(Materials!$V$9:$V$2508, MATCH(CO21, Materials!$B$9:$B$2508, 0)), ""))</f>
        <v/>
      </c>
      <c r="HL21" s="59" t="str">
        <f>IF(CP21="", "", IFERROR(INDEX(Materials!$V$9:$V$2508, MATCH(CP21, Materials!$B$9:$B$2508, 0)), ""))</f>
        <v/>
      </c>
      <c r="HM21" s="59" t="str">
        <f>IF(CQ21="", "", IFERROR(INDEX(Materials!$V$9:$V$2508, MATCH(CQ21, Materials!$B$9:$B$2508, 0)), ""))</f>
        <v/>
      </c>
      <c r="HN21" s="59" t="str">
        <f>IF(CR21="", "", IFERROR(INDEX(Materials!$V$9:$V$2508, MATCH(CR21, Materials!$B$9:$B$2508, 0)), ""))</f>
        <v/>
      </c>
      <c r="HO21" s="59" t="str">
        <f>IF(CS21="", "", IFERROR(INDEX(Materials!$V$9:$V$2508, MATCH(CS21, Materials!$B$9:$B$2508, 0)), ""))</f>
        <v/>
      </c>
      <c r="HP21" s="59" t="str">
        <f>IF(CT21="", "", IFERROR(INDEX(Materials!$V$9:$V$2508, MATCH(CT21, Materials!$B$9:$B$2508, 0)), ""))</f>
        <v/>
      </c>
      <c r="HQ21" s="59" t="str">
        <f>IF(CU21="", "", IFERROR(INDEX(Materials!$V$9:$V$2508, MATCH(CU21, Materials!$B$9:$B$2508, 0)), ""))</f>
        <v/>
      </c>
      <c r="HR21" s="59" t="str">
        <f>IF(CV21="", "", IFERROR(INDEX(Materials!$V$9:$V$2508, MATCH(CV21, Materials!$B$9:$B$2508, 0)), ""))</f>
        <v/>
      </c>
      <c r="HS21" s="59" t="str">
        <f>IF(CW21="", "", IFERROR(INDEX(Materials!$V$9:$V$2508, MATCH(CW21, Materials!$B$9:$B$2508, 0)), ""))</f>
        <v/>
      </c>
      <c r="HT21" s="59" t="str">
        <f>IF(CX21="", "", IFERROR(INDEX(Materials!$V$9:$V$2508, MATCH(CX21, Materials!$B$9:$B$2508, 0)), ""))</f>
        <v/>
      </c>
      <c r="HU21" s="59" t="str">
        <f>IF(CY21="", "", IFERROR(INDEX(Materials!$V$9:$V$2508, MATCH(CY21, Materials!$B$9:$B$2508, 0)), ""))</f>
        <v/>
      </c>
      <c r="HV21" s="59" t="str">
        <f>IF(CZ21="", "", IFERROR(INDEX(Materials!$V$9:$V$2508, MATCH(CZ21, Materials!$B$9:$B$2508, 0)), ""))</f>
        <v/>
      </c>
      <c r="HW21" s="59" t="str">
        <f>IF(DA21="", "", IFERROR(INDEX(Materials!$V$9:$V$2508, MATCH(DA21, Materials!$B$9:$B$2508, 0)), ""))</f>
        <v/>
      </c>
      <c r="HX21" s="59" t="str">
        <f>IF(DB21="", "", IFERROR(INDEX(Materials!$V$9:$V$2508, MATCH(DB21, Materials!$B$9:$B$2508, 0)), ""))</f>
        <v/>
      </c>
      <c r="HY21" s="59" t="str">
        <f>IF(DC21="", "", IFERROR(INDEX(Materials!$V$9:$V$2508, MATCH(DC21, Materials!$B$9:$B$2508, 0)), ""))</f>
        <v/>
      </c>
      <c r="HZ21" s="59" t="str">
        <f>IF(DD21="", "", IFERROR(INDEX(Materials!$V$9:$V$2508, MATCH(DD21, Materials!$B$9:$B$2508, 0)), ""))</f>
        <v/>
      </c>
      <c r="IA21" s="59" t="str">
        <f>IF(DE21="", "", IFERROR(INDEX(Materials!$V$9:$V$2508, MATCH(DE21, Materials!$B$9:$B$2508, 0)), ""))</f>
        <v/>
      </c>
      <c r="IB21" s="59" t="str">
        <f>IF(DF21="", "", IFERROR(INDEX(Materials!$V$9:$V$2508, MATCH(DF21, Materials!$B$9:$B$2508, 0)), ""))</f>
        <v/>
      </c>
      <c r="IC21" s="59" t="str">
        <f>IF(DG21="", "", IFERROR(INDEX(Materials!$V$9:$V$2508, MATCH(DG21, Materials!$B$9:$B$2508, 0)), ""))</f>
        <v/>
      </c>
      <c r="ID21" s="59" t="str">
        <f>IF(DH21="", "", IFERROR(INDEX(Materials!$V$9:$V$2508, MATCH(DH21, Materials!$B$9:$B$2508, 0)), ""))</f>
        <v/>
      </c>
      <c r="IE21" s="59" t="str">
        <f>IF(DI21="", "", IFERROR(INDEX(Materials!$V$9:$V$2508, MATCH(DI21, Materials!$B$9:$B$2508, 0)), ""))</f>
        <v/>
      </c>
      <c r="IF21" s="59" t="str">
        <f>IF(DJ21="", "", IFERROR(INDEX(Materials!$V$9:$V$2508, MATCH(DJ21, Materials!$B$9:$B$2508, 0)), ""))</f>
        <v/>
      </c>
      <c r="IG21" s="60" t="str">
        <f>IF(DK21="", "", IFERROR(INDEX(Materials!$V$9:$V$2508, MATCH(DK21, Materials!$B$9:$B$2508, 0)), ""))</f>
        <v/>
      </c>
      <c r="II21" s="9" t="str">
        <f t="shared" si="115"/>
        <v/>
      </c>
      <c r="IJ21" s="9" t="str">
        <f t="shared" si="116"/>
        <v/>
      </c>
      <c r="IK21" s="9" t="str">
        <f t="shared" si="117"/>
        <v/>
      </c>
      <c r="IL21" s="9" t="str">
        <f t="shared" si="118"/>
        <v/>
      </c>
      <c r="IN21" s="92" t="str">
        <f t="shared" si="119"/>
        <v/>
      </c>
      <c r="IO21" s="93" t="str">
        <f t="shared" si="120"/>
        <v/>
      </c>
      <c r="IP21" s="93" t="str">
        <f t="shared" si="121"/>
        <v/>
      </c>
      <c r="IQ21" s="93" t="str">
        <f t="shared" si="122"/>
        <v/>
      </c>
      <c r="IR21" s="93" t="str">
        <f t="shared" si="123"/>
        <v/>
      </c>
      <c r="IS21" s="93" t="str">
        <f t="shared" si="124"/>
        <v/>
      </c>
      <c r="IT21" s="93" t="str">
        <f t="shared" si="125"/>
        <v/>
      </c>
      <c r="IU21" s="93" t="str">
        <f t="shared" si="126"/>
        <v/>
      </c>
      <c r="IV21" s="93" t="str">
        <f t="shared" si="127"/>
        <v/>
      </c>
      <c r="IW21" s="93" t="str">
        <f t="shared" si="128"/>
        <v/>
      </c>
      <c r="IX21" s="93" t="str">
        <f t="shared" si="129"/>
        <v/>
      </c>
      <c r="IY21" s="93" t="str">
        <f t="shared" si="130"/>
        <v/>
      </c>
      <c r="IZ21" s="93" t="str">
        <f t="shared" si="131"/>
        <v/>
      </c>
      <c r="JA21" s="93" t="str">
        <f t="shared" si="132"/>
        <v/>
      </c>
      <c r="JB21" s="93" t="str">
        <f t="shared" si="133"/>
        <v/>
      </c>
      <c r="JC21" s="93" t="str">
        <f t="shared" si="134"/>
        <v/>
      </c>
      <c r="JD21" s="93" t="str">
        <f t="shared" si="135"/>
        <v/>
      </c>
      <c r="JE21" s="93" t="str">
        <f t="shared" si="136"/>
        <v/>
      </c>
      <c r="JF21" s="93" t="str">
        <f t="shared" si="137"/>
        <v/>
      </c>
      <c r="JG21" s="93" t="str">
        <f t="shared" si="138"/>
        <v/>
      </c>
      <c r="JH21" s="93" t="str">
        <f t="shared" si="139"/>
        <v/>
      </c>
      <c r="JI21" s="93" t="str">
        <f t="shared" si="140"/>
        <v/>
      </c>
      <c r="JJ21" s="93" t="str">
        <f t="shared" si="141"/>
        <v/>
      </c>
      <c r="JK21" s="93" t="str">
        <f t="shared" si="142"/>
        <v/>
      </c>
      <c r="JL21" s="93" t="str">
        <f t="shared" si="143"/>
        <v/>
      </c>
      <c r="JM21" s="93" t="str">
        <f t="shared" si="144"/>
        <v/>
      </c>
      <c r="JN21" s="93" t="str">
        <f t="shared" si="145"/>
        <v/>
      </c>
      <c r="JO21" s="93" t="str">
        <f t="shared" si="146"/>
        <v/>
      </c>
      <c r="JP21" s="93" t="str">
        <f t="shared" si="147"/>
        <v/>
      </c>
      <c r="JQ21" s="94" t="str">
        <f t="shared" si="148"/>
        <v/>
      </c>
      <c r="JS21" s="92" t="str">
        <f t="shared" si="149"/>
        <v/>
      </c>
      <c r="JT21" s="93" t="str">
        <f t="shared" si="150"/>
        <v/>
      </c>
      <c r="JU21" s="93" t="str">
        <f t="shared" si="151"/>
        <v/>
      </c>
      <c r="JV21" s="93" t="str">
        <f t="shared" si="152"/>
        <v/>
      </c>
      <c r="JW21" s="93" t="str">
        <f t="shared" si="153"/>
        <v/>
      </c>
      <c r="JX21" s="93" t="str">
        <f t="shared" si="154"/>
        <v/>
      </c>
      <c r="JY21" s="93" t="str">
        <f t="shared" si="155"/>
        <v/>
      </c>
      <c r="JZ21" s="93" t="str">
        <f t="shared" si="156"/>
        <v/>
      </c>
      <c r="KA21" s="93" t="str">
        <f t="shared" si="157"/>
        <v/>
      </c>
      <c r="KB21" s="93" t="str">
        <f t="shared" si="158"/>
        <v/>
      </c>
      <c r="KC21" s="93" t="str">
        <f t="shared" si="159"/>
        <v/>
      </c>
      <c r="KD21" s="93" t="str">
        <f t="shared" si="160"/>
        <v/>
      </c>
      <c r="KE21" s="93" t="str">
        <f t="shared" si="161"/>
        <v/>
      </c>
      <c r="KF21" s="93" t="str">
        <f t="shared" si="162"/>
        <v/>
      </c>
      <c r="KG21" s="93" t="str">
        <f t="shared" si="163"/>
        <v/>
      </c>
      <c r="KH21" s="93" t="str">
        <f t="shared" si="164"/>
        <v/>
      </c>
      <c r="KI21" s="93" t="str">
        <f t="shared" si="165"/>
        <v/>
      </c>
      <c r="KJ21" s="93" t="str">
        <f t="shared" si="166"/>
        <v/>
      </c>
      <c r="KK21" s="93" t="str">
        <f t="shared" si="167"/>
        <v/>
      </c>
      <c r="KL21" s="93" t="str">
        <f t="shared" si="168"/>
        <v/>
      </c>
      <c r="KM21" s="93" t="str">
        <f t="shared" si="169"/>
        <v/>
      </c>
      <c r="KN21" s="93" t="str">
        <f t="shared" si="170"/>
        <v/>
      </c>
      <c r="KO21" s="93" t="str">
        <f t="shared" si="171"/>
        <v/>
      </c>
      <c r="KP21" s="93" t="str">
        <f t="shared" si="172"/>
        <v/>
      </c>
      <c r="KQ21" s="93" t="str">
        <f t="shared" si="173"/>
        <v/>
      </c>
      <c r="KR21" s="93" t="str">
        <f t="shared" si="174"/>
        <v/>
      </c>
      <c r="KS21" s="93" t="str">
        <f t="shared" si="175"/>
        <v/>
      </c>
      <c r="KT21" s="93" t="str">
        <f t="shared" si="176"/>
        <v/>
      </c>
      <c r="KU21" s="93" t="str">
        <f t="shared" si="177"/>
        <v/>
      </c>
      <c r="KV21" s="94" t="str">
        <f t="shared" si="178"/>
        <v/>
      </c>
      <c r="KX21" s="81" t="str">
        <f>IF(C21="", "", C21+(C21*'Intro &amp; Setup'!$BC$6))</f>
        <v/>
      </c>
    </row>
    <row r="22" spans="1:310" x14ac:dyDescent="0.25">
      <c r="A22" s="24"/>
      <c r="B22" s="150" t="str">
        <f t="shared" si="0"/>
        <v/>
      </c>
      <c r="C22" s="139" t="str">
        <f t="shared" si="1"/>
        <v/>
      </c>
      <c r="D22" s="24"/>
      <c r="E22" s="140"/>
      <c r="F22" s="136"/>
      <c r="G22" s="139"/>
      <c r="H22" s="153"/>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24"/>
      <c r="BS22" s="9" t="str">
        <f>IF(Materials!T22="", "", Materials!T22)</f>
        <v/>
      </c>
      <c r="BU22" s="11" t="b">
        <f t="shared" si="2"/>
        <v>0</v>
      </c>
      <c r="BV22" s="9" t="str">
        <f t="shared" si="25"/>
        <v/>
      </c>
      <c r="BW22" s="9" t="str">
        <f t="shared" si="3"/>
        <v/>
      </c>
      <c r="BX22" s="9" t="str">
        <f t="shared" si="4"/>
        <v/>
      </c>
      <c r="BZ22" s="9">
        <v>14</v>
      </c>
      <c r="CB22" s="9" t="str">
        <f t="shared" si="5"/>
        <v/>
      </c>
      <c r="CC22" s="32"/>
      <c r="CD22" s="72" t="str">
        <f>IF(H22="", "", IFERROR(INDEX('Intro &amp; Setup'!$BF$3:$BF$12, MATCH(H22, 'Intro &amp; Setup'!$BE$3:$BE$12, 0)), ""))</f>
        <v/>
      </c>
      <c r="CE22" s="77"/>
      <c r="CF22" s="77"/>
      <c r="CH22" s="50" t="str">
        <f t="shared" si="6"/>
        <v/>
      </c>
      <c r="CI22" s="32" t="str">
        <f t="shared" si="26"/>
        <v/>
      </c>
      <c r="CJ22" s="32" t="str">
        <f t="shared" si="27"/>
        <v/>
      </c>
      <c r="CK22" s="32" t="str">
        <f t="shared" si="28"/>
        <v/>
      </c>
      <c r="CL22" s="32" t="str">
        <f t="shared" si="29"/>
        <v/>
      </c>
      <c r="CM22" s="32" t="str">
        <f t="shared" si="30"/>
        <v/>
      </c>
      <c r="CN22" s="32" t="str">
        <f t="shared" si="31"/>
        <v/>
      </c>
      <c r="CO22" s="32" t="str">
        <f t="shared" si="32"/>
        <v/>
      </c>
      <c r="CP22" s="32" t="str">
        <f t="shared" si="33"/>
        <v/>
      </c>
      <c r="CQ22" s="32" t="str">
        <f t="shared" si="34"/>
        <v/>
      </c>
      <c r="CR22" s="32" t="str">
        <f t="shared" si="35"/>
        <v/>
      </c>
      <c r="CS22" s="32" t="str">
        <f t="shared" si="36"/>
        <v/>
      </c>
      <c r="CT22" s="32" t="str">
        <f t="shared" si="37"/>
        <v/>
      </c>
      <c r="CU22" s="32" t="str">
        <f t="shared" si="38"/>
        <v/>
      </c>
      <c r="CV22" s="32" t="str">
        <f t="shared" si="39"/>
        <v/>
      </c>
      <c r="CW22" s="32" t="str">
        <f t="shared" si="40"/>
        <v/>
      </c>
      <c r="CX22" s="32" t="str">
        <f t="shared" si="41"/>
        <v/>
      </c>
      <c r="CY22" s="32" t="str">
        <f t="shared" si="42"/>
        <v/>
      </c>
      <c r="CZ22" s="32" t="str">
        <f t="shared" si="43"/>
        <v/>
      </c>
      <c r="DA22" s="32" t="str">
        <f t="shared" si="44"/>
        <v/>
      </c>
      <c r="DB22" s="32" t="str">
        <f t="shared" si="45"/>
        <v/>
      </c>
      <c r="DC22" s="32" t="str">
        <f t="shared" si="46"/>
        <v/>
      </c>
      <c r="DD22" s="32" t="str">
        <f t="shared" si="47"/>
        <v/>
      </c>
      <c r="DE22" s="32" t="str">
        <f t="shared" si="48"/>
        <v/>
      </c>
      <c r="DF22" s="32" t="str">
        <f t="shared" si="49"/>
        <v/>
      </c>
      <c r="DG22" s="32" t="str">
        <f t="shared" si="50"/>
        <v/>
      </c>
      <c r="DH22" s="32" t="str">
        <f t="shared" si="51"/>
        <v/>
      </c>
      <c r="DI22" s="32" t="str">
        <f t="shared" si="52"/>
        <v/>
      </c>
      <c r="DJ22" s="32" t="str">
        <f t="shared" si="53"/>
        <v/>
      </c>
      <c r="DK22" s="51" t="str">
        <f t="shared" si="54"/>
        <v/>
      </c>
      <c r="DM22" s="50" t="str">
        <f t="shared" si="55"/>
        <v/>
      </c>
      <c r="DN22" s="32" t="str">
        <f t="shared" si="56"/>
        <v/>
      </c>
      <c r="DO22" s="32" t="str">
        <f t="shared" si="57"/>
        <v/>
      </c>
      <c r="DP22" s="32" t="str">
        <f t="shared" si="58"/>
        <v/>
      </c>
      <c r="DQ22" s="32" t="str">
        <f t="shared" si="59"/>
        <v/>
      </c>
      <c r="DR22" s="32" t="str">
        <f t="shared" si="60"/>
        <v/>
      </c>
      <c r="DS22" s="32" t="str">
        <f t="shared" si="61"/>
        <v/>
      </c>
      <c r="DT22" s="32" t="str">
        <f t="shared" si="62"/>
        <v/>
      </c>
      <c r="DU22" s="32" t="str">
        <f t="shared" si="63"/>
        <v/>
      </c>
      <c r="DV22" s="32" t="str">
        <f t="shared" si="64"/>
        <v/>
      </c>
      <c r="DW22" s="32" t="str">
        <f t="shared" si="65"/>
        <v/>
      </c>
      <c r="DX22" s="32" t="str">
        <f t="shared" si="66"/>
        <v/>
      </c>
      <c r="DY22" s="32" t="str">
        <f t="shared" si="67"/>
        <v/>
      </c>
      <c r="DZ22" s="32" t="str">
        <f t="shared" si="68"/>
        <v/>
      </c>
      <c r="EA22" s="32" t="str">
        <f t="shared" si="69"/>
        <v/>
      </c>
      <c r="EB22" s="32" t="str">
        <f t="shared" si="70"/>
        <v/>
      </c>
      <c r="EC22" s="32" t="str">
        <f t="shared" si="71"/>
        <v/>
      </c>
      <c r="ED22" s="32" t="str">
        <f t="shared" si="72"/>
        <v/>
      </c>
      <c r="EE22" s="32" t="str">
        <f t="shared" si="73"/>
        <v/>
      </c>
      <c r="EF22" s="32" t="str">
        <f t="shared" si="74"/>
        <v/>
      </c>
      <c r="EG22" s="32" t="str">
        <f t="shared" si="75"/>
        <v/>
      </c>
      <c r="EH22" s="32" t="str">
        <f t="shared" si="76"/>
        <v/>
      </c>
      <c r="EI22" s="32" t="str">
        <f t="shared" si="77"/>
        <v/>
      </c>
      <c r="EJ22" s="32" t="str">
        <f t="shared" si="78"/>
        <v/>
      </c>
      <c r="EK22" s="32" t="str">
        <f t="shared" si="79"/>
        <v/>
      </c>
      <c r="EL22" s="32" t="str">
        <f t="shared" si="80"/>
        <v/>
      </c>
      <c r="EM22" s="32" t="str">
        <f t="shared" si="81"/>
        <v/>
      </c>
      <c r="EN22" s="32" t="str">
        <f t="shared" si="82"/>
        <v/>
      </c>
      <c r="EO22" s="32" t="str">
        <f t="shared" si="83"/>
        <v/>
      </c>
      <c r="EP22" s="51" t="str">
        <f t="shared" si="84"/>
        <v/>
      </c>
      <c r="ER22" s="58" t="str">
        <f>IF(CH22="", "", IFERROR(INDEX(Materials!$F$9:$F$2508, MATCH(CH22, Materials!$B$9:$B$2508, 0)), ""))</f>
        <v/>
      </c>
      <c r="ES22" s="59" t="str">
        <f>IF(CI22="", "", IFERROR(INDEX(Materials!$F$9:$F$2508, MATCH(CI22, Materials!$B$9:$B$2508, 0)), ""))</f>
        <v/>
      </c>
      <c r="ET22" s="59" t="str">
        <f>IF(CJ22="", "", IFERROR(INDEX(Materials!$F$9:$F$2508, MATCH(CJ22, Materials!$B$9:$B$2508, 0)), ""))</f>
        <v/>
      </c>
      <c r="EU22" s="59" t="str">
        <f>IF(CK22="", "", IFERROR(INDEX(Materials!$F$9:$F$2508, MATCH(CK22, Materials!$B$9:$B$2508, 0)), ""))</f>
        <v/>
      </c>
      <c r="EV22" s="59" t="str">
        <f>IF(CL22="", "", IFERROR(INDEX(Materials!$F$9:$F$2508, MATCH(CL22, Materials!$B$9:$B$2508, 0)), ""))</f>
        <v/>
      </c>
      <c r="EW22" s="59" t="str">
        <f>IF(CM22="", "", IFERROR(INDEX(Materials!$F$9:$F$2508, MATCH(CM22, Materials!$B$9:$B$2508, 0)), ""))</f>
        <v/>
      </c>
      <c r="EX22" s="59" t="str">
        <f>IF(CN22="", "", IFERROR(INDEX(Materials!$F$9:$F$2508, MATCH(CN22, Materials!$B$9:$B$2508, 0)), ""))</f>
        <v/>
      </c>
      <c r="EY22" s="59" t="str">
        <f>IF(CO22="", "", IFERROR(INDEX(Materials!$F$9:$F$2508, MATCH(CO22, Materials!$B$9:$B$2508, 0)), ""))</f>
        <v/>
      </c>
      <c r="EZ22" s="59" t="str">
        <f>IF(CP22="", "", IFERROR(INDEX(Materials!$F$9:$F$2508, MATCH(CP22, Materials!$B$9:$B$2508, 0)), ""))</f>
        <v/>
      </c>
      <c r="FA22" s="59" t="str">
        <f>IF(CQ22="", "", IFERROR(INDEX(Materials!$F$9:$F$2508, MATCH(CQ22, Materials!$B$9:$B$2508, 0)), ""))</f>
        <v/>
      </c>
      <c r="FB22" s="59" t="str">
        <f>IF(CR22="", "", IFERROR(INDEX(Materials!$F$9:$F$2508, MATCH(CR22, Materials!$B$9:$B$2508, 0)), ""))</f>
        <v/>
      </c>
      <c r="FC22" s="59" t="str">
        <f>IF(CS22="", "", IFERROR(INDEX(Materials!$F$9:$F$2508, MATCH(CS22, Materials!$B$9:$B$2508, 0)), ""))</f>
        <v/>
      </c>
      <c r="FD22" s="59" t="str">
        <f>IF(CT22="", "", IFERROR(INDEX(Materials!$F$9:$F$2508, MATCH(CT22, Materials!$B$9:$B$2508, 0)), ""))</f>
        <v/>
      </c>
      <c r="FE22" s="59" t="str">
        <f>IF(CU22="", "", IFERROR(INDEX(Materials!$F$9:$F$2508, MATCH(CU22, Materials!$B$9:$B$2508, 0)), ""))</f>
        <v/>
      </c>
      <c r="FF22" s="59" t="str">
        <f>IF(CV22="", "", IFERROR(INDEX(Materials!$F$9:$F$2508, MATCH(CV22, Materials!$B$9:$B$2508, 0)), ""))</f>
        <v/>
      </c>
      <c r="FG22" s="59" t="str">
        <f>IF(CW22="", "", IFERROR(INDEX(Materials!$F$9:$F$2508, MATCH(CW22, Materials!$B$9:$B$2508, 0)), ""))</f>
        <v/>
      </c>
      <c r="FH22" s="59" t="str">
        <f>IF(CX22="", "", IFERROR(INDEX(Materials!$F$9:$F$2508, MATCH(CX22, Materials!$B$9:$B$2508, 0)), ""))</f>
        <v/>
      </c>
      <c r="FI22" s="59" t="str">
        <f>IF(CY22="", "", IFERROR(INDEX(Materials!$F$9:$F$2508, MATCH(CY22, Materials!$B$9:$B$2508, 0)), ""))</f>
        <v/>
      </c>
      <c r="FJ22" s="59" t="str">
        <f>IF(CZ22="", "", IFERROR(INDEX(Materials!$F$9:$F$2508, MATCH(CZ22, Materials!$B$9:$B$2508, 0)), ""))</f>
        <v/>
      </c>
      <c r="FK22" s="59" t="str">
        <f>IF(DA22="", "", IFERROR(INDEX(Materials!$F$9:$F$2508, MATCH(DA22, Materials!$B$9:$B$2508, 0)), ""))</f>
        <v/>
      </c>
      <c r="FL22" s="59" t="str">
        <f>IF(DB22="", "", IFERROR(INDEX(Materials!$F$9:$F$2508, MATCH(DB22, Materials!$B$9:$B$2508, 0)), ""))</f>
        <v/>
      </c>
      <c r="FM22" s="59" t="str">
        <f>IF(DC22="", "", IFERROR(INDEX(Materials!$F$9:$F$2508, MATCH(DC22, Materials!$B$9:$B$2508, 0)), ""))</f>
        <v/>
      </c>
      <c r="FN22" s="59" t="str">
        <f>IF(DD22="", "", IFERROR(INDEX(Materials!$F$9:$F$2508, MATCH(DD22, Materials!$B$9:$B$2508, 0)), ""))</f>
        <v/>
      </c>
      <c r="FO22" s="59" t="str">
        <f>IF(DE22="", "", IFERROR(INDEX(Materials!$F$9:$F$2508, MATCH(DE22, Materials!$B$9:$B$2508, 0)), ""))</f>
        <v/>
      </c>
      <c r="FP22" s="59" t="str">
        <f>IF(DF22="", "", IFERROR(INDEX(Materials!$F$9:$F$2508, MATCH(DF22, Materials!$B$9:$B$2508, 0)), ""))</f>
        <v/>
      </c>
      <c r="FQ22" s="59" t="str">
        <f>IF(DG22="", "", IFERROR(INDEX(Materials!$F$9:$F$2508, MATCH(DG22, Materials!$B$9:$B$2508, 0)), ""))</f>
        <v/>
      </c>
      <c r="FR22" s="59" t="str">
        <f>IF(DH22="", "", IFERROR(INDEX(Materials!$F$9:$F$2508, MATCH(DH22, Materials!$B$9:$B$2508, 0)), ""))</f>
        <v/>
      </c>
      <c r="FS22" s="59" t="str">
        <f>IF(DI22="", "", IFERROR(INDEX(Materials!$F$9:$F$2508, MATCH(DI22, Materials!$B$9:$B$2508, 0)), ""))</f>
        <v/>
      </c>
      <c r="FT22" s="59" t="str">
        <f>IF(DJ22="", "", IFERROR(INDEX(Materials!$F$9:$F$2508, MATCH(DJ22, Materials!$B$9:$B$2508, 0)), ""))</f>
        <v/>
      </c>
      <c r="FU22" s="60" t="str">
        <f>IF(DK22="", "", IFERROR(INDEX(Materials!$F$9:$F$2508, MATCH(DK22, Materials!$B$9:$B$2508, 0)), ""))</f>
        <v/>
      </c>
      <c r="FW22" s="58" t="str">
        <f t="shared" si="85"/>
        <v/>
      </c>
      <c r="FX22" s="59" t="str">
        <f t="shared" si="86"/>
        <v/>
      </c>
      <c r="FY22" s="59" t="str">
        <f t="shared" si="87"/>
        <v/>
      </c>
      <c r="FZ22" s="59" t="str">
        <f t="shared" si="88"/>
        <v/>
      </c>
      <c r="GA22" s="59" t="str">
        <f t="shared" si="89"/>
        <v/>
      </c>
      <c r="GB22" s="59" t="str">
        <f t="shared" si="90"/>
        <v/>
      </c>
      <c r="GC22" s="59" t="str">
        <f t="shared" si="91"/>
        <v/>
      </c>
      <c r="GD22" s="59" t="str">
        <f t="shared" si="92"/>
        <v/>
      </c>
      <c r="GE22" s="59" t="str">
        <f t="shared" si="93"/>
        <v/>
      </c>
      <c r="GF22" s="59" t="str">
        <f t="shared" si="94"/>
        <v/>
      </c>
      <c r="GG22" s="59" t="str">
        <f t="shared" si="95"/>
        <v/>
      </c>
      <c r="GH22" s="59" t="str">
        <f t="shared" si="96"/>
        <v/>
      </c>
      <c r="GI22" s="59" t="str">
        <f t="shared" si="97"/>
        <v/>
      </c>
      <c r="GJ22" s="59" t="str">
        <f t="shared" si="98"/>
        <v/>
      </c>
      <c r="GK22" s="59" t="str">
        <f t="shared" si="99"/>
        <v/>
      </c>
      <c r="GL22" s="59" t="str">
        <f t="shared" si="100"/>
        <v/>
      </c>
      <c r="GM22" s="59" t="str">
        <f t="shared" si="101"/>
        <v/>
      </c>
      <c r="GN22" s="59" t="str">
        <f t="shared" si="102"/>
        <v/>
      </c>
      <c r="GO22" s="59" t="str">
        <f t="shared" si="103"/>
        <v/>
      </c>
      <c r="GP22" s="59" t="str">
        <f t="shared" si="104"/>
        <v/>
      </c>
      <c r="GQ22" s="59" t="str">
        <f t="shared" si="105"/>
        <v/>
      </c>
      <c r="GR22" s="59" t="str">
        <f t="shared" si="106"/>
        <v/>
      </c>
      <c r="GS22" s="59" t="str">
        <f t="shared" si="107"/>
        <v/>
      </c>
      <c r="GT22" s="59" t="str">
        <f t="shared" si="108"/>
        <v/>
      </c>
      <c r="GU22" s="59" t="str">
        <f t="shared" si="109"/>
        <v/>
      </c>
      <c r="GV22" s="59" t="str">
        <f t="shared" si="110"/>
        <v/>
      </c>
      <c r="GW22" s="59" t="str">
        <f t="shared" si="111"/>
        <v/>
      </c>
      <c r="GX22" s="59" t="str">
        <f t="shared" si="112"/>
        <v/>
      </c>
      <c r="GY22" s="59" t="str">
        <f t="shared" si="113"/>
        <v/>
      </c>
      <c r="GZ22" s="60" t="str">
        <f t="shared" si="114"/>
        <v/>
      </c>
      <c r="HB22" s="81" t="str">
        <f t="shared" si="22"/>
        <v/>
      </c>
      <c r="HD22" s="58" t="str">
        <f>IF(CH22="", "", IFERROR(INDEX(Materials!$V$9:$V$2508, MATCH(CH22, Materials!$B$9:$B$2508, 0)), ""))</f>
        <v/>
      </c>
      <c r="HE22" s="59" t="str">
        <f>IF(CI22="", "", IFERROR(INDEX(Materials!$V$9:$V$2508, MATCH(CI22, Materials!$B$9:$B$2508, 0)), ""))</f>
        <v/>
      </c>
      <c r="HF22" s="59" t="str">
        <f>IF(CJ22="", "", IFERROR(INDEX(Materials!$V$9:$V$2508, MATCH(CJ22, Materials!$B$9:$B$2508, 0)), ""))</f>
        <v/>
      </c>
      <c r="HG22" s="59" t="str">
        <f>IF(CK22="", "", IFERROR(INDEX(Materials!$V$9:$V$2508, MATCH(CK22, Materials!$B$9:$B$2508, 0)), ""))</f>
        <v/>
      </c>
      <c r="HH22" s="59" t="str">
        <f>IF(CL22="", "", IFERROR(INDEX(Materials!$V$9:$V$2508, MATCH(CL22, Materials!$B$9:$B$2508, 0)), ""))</f>
        <v/>
      </c>
      <c r="HI22" s="59" t="str">
        <f>IF(CM22="", "", IFERROR(INDEX(Materials!$V$9:$V$2508, MATCH(CM22, Materials!$B$9:$B$2508, 0)), ""))</f>
        <v/>
      </c>
      <c r="HJ22" s="59" t="str">
        <f>IF(CN22="", "", IFERROR(INDEX(Materials!$V$9:$V$2508, MATCH(CN22, Materials!$B$9:$B$2508, 0)), ""))</f>
        <v/>
      </c>
      <c r="HK22" s="59" t="str">
        <f>IF(CO22="", "", IFERROR(INDEX(Materials!$V$9:$V$2508, MATCH(CO22, Materials!$B$9:$B$2508, 0)), ""))</f>
        <v/>
      </c>
      <c r="HL22" s="59" t="str">
        <f>IF(CP22="", "", IFERROR(INDEX(Materials!$V$9:$V$2508, MATCH(CP22, Materials!$B$9:$B$2508, 0)), ""))</f>
        <v/>
      </c>
      <c r="HM22" s="59" t="str">
        <f>IF(CQ22="", "", IFERROR(INDEX(Materials!$V$9:$V$2508, MATCH(CQ22, Materials!$B$9:$B$2508, 0)), ""))</f>
        <v/>
      </c>
      <c r="HN22" s="59" t="str">
        <f>IF(CR22="", "", IFERROR(INDEX(Materials!$V$9:$V$2508, MATCH(CR22, Materials!$B$9:$B$2508, 0)), ""))</f>
        <v/>
      </c>
      <c r="HO22" s="59" t="str">
        <f>IF(CS22="", "", IFERROR(INDEX(Materials!$V$9:$V$2508, MATCH(CS22, Materials!$B$9:$B$2508, 0)), ""))</f>
        <v/>
      </c>
      <c r="HP22" s="59" t="str">
        <f>IF(CT22="", "", IFERROR(INDEX(Materials!$V$9:$V$2508, MATCH(CT22, Materials!$B$9:$B$2508, 0)), ""))</f>
        <v/>
      </c>
      <c r="HQ22" s="59" t="str">
        <f>IF(CU22="", "", IFERROR(INDEX(Materials!$V$9:$V$2508, MATCH(CU22, Materials!$B$9:$B$2508, 0)), ""))</f>
        <v/>
      </c>
      <c r="HR22" s="59" t="str">
        <f>IF(CV22="", "", IFERROR(INDEX(Materials!$V$9:$V$2508, MATCH(CV22, Materials!$B$9:$B$2508, 0)), ""))</f>
        <v/>
      </c>
      <c r="HS22" s="59" t="str">
        <f>IF(CW22="", "", IFERROR(INDEX(Materials!$V$9:$V$2508, MATCH(CW22, Materials!$B$9:$B$2508, 0)), ""))</f>
        <v/>
      </c>
      <c r="HT22" s="59" t="str">
        <f>IF(CX22="", "", IFERROR(INDEX(Materials!$V$9:$V$2508, MATCH(CX22, Materials!$B$9:$B$2508, 0)), ""))</f>
        <v/>
      </c>
      <c r="HU22" s="59" t="str">
        <f>IF(CY22="", "", IFERROR(INDEX(Materials!$V$9:$V$2508, MATCH(CY22, Materials!$B$9:$B$2508, 0)), ""))</f>
        <v/>
      </c>
      <c r="HV22" s="59" t="str">
        <f>IF(CZ22="", "", IFERROR(INDEX(Materials!$V$9:$V$2508, MATCH(CZ22, Materials!$B$9:$B$2508, 0)), ""))</f>
        <v/>
      </c>
      <c r="HW22" s="59" t="str">
        <f>IF(DA22="", "", IFERROR(INDEX(Materials!$V$9:$V$2508, MATCH(DA22, Materials!$B$9:$B$2508, 0)), ""))</f>
        <v/>
      </c>
      <c r="HX22" s="59" t="str">
        <f>IF(DB22="", "", IFERROR(INDEX(Materials!$V$9:$V$2508, MATCH(DB22, Materials!$B$9:$B$2508, 0)), ""))</f>
        <v/>
      </c>
      <c r="HY22" s="59" t="str">
        <f>IF(DC22="", "", IFERROR(INDEX(Materials!$V$9:$V$2508, MATCH(DC22, Materials!$B$9:$B$2508, 0)), ""))</f>
        <v/>
      </c>
      <c r="HZ22" s="59" t="str">
        <f>IF(DD22="", "", IFERROR(INDEX(Materials!$V$9:$V$2508, MATCH(DD22, Materials!$B$9:$B$2508, 0)), ""))</f>
        <v/>
      </c>
      <c r="IA22" s="59" t="str">
        <f>IF(DE22="", "", IFERROR(INDEX(Materials!$V$9:$V$2508, MATCH(DE22, Materials!$B$9:$B$2508, 0)), ""))</f>
        <v/>
      </c>
      <c r="IB22" s="59" t="str">
        <f>IF(DF22="", "", IFERROR(INDEX(Materials!$V$9:$V$2508, MATCH(DF22, Materials!$B$9:$B$2508, 0)), ""))</f>
        <v/>
      </c>
      <c r="IC22" s="59" t="str">
        <f>IF(DG22="", "", IFERROR(INDEX(Materials!$V$9:$V$2508, MATCH(DG22, Materials!$B$9:$B$2508, 0)), ""))</f>
        <v/>
      </c>
      <c r="ID22" s="59" t="str">
        <f>IF(DH22="", "", IFERROR(INDEX(Materials!$V$9:$V$2508, MATCH(DH22, Materials!$B$9:$B$2508, 0)), ""))</f>
        <v/>
      </c>
      <c r="IE22" s="59" t="str">
        <f>IF(DI22="", "", IFERROR(INDEX(Materials!$V$9:$V$2508, MATCH(DI22, Materials!$B$9:$B$2508, 0)), ""))</f>
        <v/>
      </c>
      <c r="IF22" s="59" t="str">
        <f>IF(DJ22="", "", IFERROR(INDEX(Materials!$V$9:$V$2508, MATCH(DJ22, Materials!$B$9:$B$2508, 0)), ""))</f>
        <v/>
      </c>
      <c r="IG22" s="60" t="str">
        <f>IF(DK22="", "", IFERROR(INDEX(Materials!$V$9:$V$2508, MATCH(DK22, Materials!$B$9:$B$2508, 0)), ""))</f>
        <v/>
      </c>
      <c r="II22" s="9" t="str">
        <f t="shared" si="115"/>
        <v/>
      </c>
      <c r="IJ22" s="9" t="str">
        <f t="shared" si="116"/>
        <v/>
      </c>
      <c r="IK22" s="9" t="str">
        <f t="shared" si="117"/>
        <v/>
      </c>
      <c r="IL22" s="9" t="str">
        <f t="shared" si="118"/>
        <v/>
      </c>
      <c r="IN22" s="92" t="str">
        <f t="shared" si="119"/>
        <v/>
      </c>
      <c r="IO22" s="93" t="str">
        <f t="shared" si="120"/>
        <v/>
      </c>
      <c r="IP22" s="93" t="str">
        <f t="shared" si="121"/>
        <v/>
      </c>
      <c r="IQ22" s="93" t="str">
        <f t="shared" si="122"/>
        <v/>
      </c>
      <c r="IR22" s="93" t="str">
        <f t="shared" si="123"/>
        <v/>
      </c>
      <c r="IS22" s="93" t="str">
        <f t="shared" si="124"/>
        <v/>
      </c>
      <c r="IT22" s="93" t="str">
        <f t="shared" si="125"/>
        <v/>
      </c>
      <c r="IU22" s="93" t="str">
        <f t="shared" si="126"/>
        <v/>
      </c>
      <c r="IV22" s="93" t="str">
        <f t="shared" si="127"/>
        <v/>
      </c>
      <c r="IW22" s="93" t="str">
        <f t="shared" si="128"/>
        <v/>
      </c>
      <c r="IX22" s="93" t="str">
        <f t="shared" si="129"/>
        <v/>
      </c>
      <c r="IY22" s="93" t="str">
        <f t="shared" si="130"/>
        <v/>
      </c>
      <c r="IZ22" s="93" t="str">
        <f t="shared" si="131"/>
        <v/>
      </c>
      <c r="JA22" s="93" t="str">
        <f t="shared" si="132"/>
        <v/>
      </c>
      <c r="JB22" s="93" t="str">
        <f t="shared" si="133"/>
        <v/>
      </c>
      <c r="JC22" s="93" t="str">
        <f t="shared" si="134"/>
        <v/>
      </c>
      <c r="JD22" s="93" t="str">
        <f t="shared" si="135"/>
        <v/>
      </c>
      <c r="JE22" s="93" t="str">
        <f t="shared" si="136"/>
        <v/>
      </c>
      <c r="JF22" s="93" t="str">
        <f t="shared" si="137"/>
        <v/>
      </c>
      <c r="JG22" s="93" t="str">
        <f t="shared" si="138"/>
        <v/>
      </c>
      <c r="JH22" s="93" t="str">
        <f t="shared" si="139"/>
        <v/>
      </c>
      <c r="JI22" s="93" t="str">
        <f t="shared" si="140"/>
        <v/>
      </c>
      <c r="JJ22" s="93" t="str">
        <f t="shared" si="141"/>
        <v/>
      </c>
      <c r="JK22" s="93" t="str">
        <f t="shared" si="142"/>
        <v/>
      </c>
      <c r="JL22" s="93" t="str">
        <f t="shared" si="143"/>
        <v/>
      </c>
      <c r="JM22" s="93" t="str">
        <f t="shared" si="144"/>
        <v/>
      </c>
      <c r="JN22" s="93" t="str">
        <f t="shared" si="145"/>
        <v/>
      </c>
      <c r="JO22" s="93" t="str">
        <f t="shared" si="146"/>
        <v/>
      </c>
      <c r="JP22" s="93" t="str">
        <f t="shared" si="147"/>
        <v/>
      </c>
      <c r="JQ22" s="94" t="str">
        <f t="shared" si="148"/>
        <v/>
      </c>
      <c r="JS22" s="92" t="str">
        <f t="shared" si="149"/>
        <v/>
      </c>
      <c r="JT22" s="93" t="str">
        <f t="shared" si="150"/>
        <v/>
      </c>
      <c r="JU22" s="93" t="str">
        <f t="shared" si="151"/>
        <v/>
      </c>
      <c r="JV22" s="93" t="str">
        <f t="shared" si="152"/>
        <v/>
      </c>
      <c r="JW22" s="93" t="str">
        <f t="shared" si="153"/>
        <v/>
      </c>
      <c r="JX22" s="93" t="str">
        <f t="shared" si="154"/>
        <v/>
      </c>
      <c r="JY22" s="93" t="str">
        <f t="shared" si="155"/>
        <v/>
      </c>
      <c r="JZ22" s="93" t="str">
        <f t="shared" si="156"/>
        <v/>
      </c>
      <c r="KA22" s="93" t="str">
        <f t="shared" si="157"/>
        <v/>
      </c>
      <c r="KB22" s="93" t="str">
        <f t="shared" si="158"/>
        <v/>
      </c>
      <c r="KC22" s="93" t="str">
        <f t="shared" si="159"/>
        <v/>
      </c>
      <c r="KD22" s="93" t="str">
        <f t="shared" si="160"/>
        <v/>
      </c>
      <c r="KE22" s="93" t="str">
        <f t="shared" si="161"/>
        <v/>
      </c>
      <c r="KF22" s="93" t="str">
        <f t="shared" si="162"/>
        <v/>
      </c>
      <c r="KG22" s="93" t="str">
        <f t="shared" si="163"/>
        <v/>
      </c>
      <c r="KH22" s="93" t="str">
        <f t="shared" si="164"/>
        <v/>
      </c>
      <c r="KI22" s="93" t="str">
        <f t="shared" si="165"/>
        <v/>
      </c>
      <c r="KJ22" s="93" t="str">
        <f t="shared" si="166"/>
        <v/>
      </c>
      <c r="KK22" s="93" t="str">
        <f t="shared" si="167"/>
        <v/>
      </c>
      <c r="KL22" s="93" t="str">
        <f t="shared" si="168"/>
        <v/>
      </c>
      <c r="KM22" s="93" t="str">
        <f t="shared" si="169"/>
        <v/>
      </c>
      <c r="KN22" s="93" t="str">
        <f t="shared" si="170"/>
        <v/>
      </c>
      <c r="KO22" s="93" t="str">
        <f t="shared" si="171"/>
        <v/>
      </c>
      <c r="KP22" s="93" t="str">
        <f t="shared" si="172"/>
        <v/>
      </c>
      <c r="KQ22" s="93" t="str">
        <f t="shared" si="173"/>
        <v/>
      </c>
      <c r="KR22" s="93" t="str">
        <f t="shared" si="174"/>
        <v/>
      </c>
      <c r="KS22" s="93" t="str">
        <f t="shared" si="175"/>
        <v/>
      </c>
      <c r="KT22" s="93" t="str">
        <f t="shared" si="176"/>
        <v/>
      </c>
      <c r="KU22" s="93" t="str">
        <f t="shared" si="177"/>
        <v/>
      </c>
      <c r="KV22" s="94" t="str">
        <f t="shared" si="178"/>
        <v/>
      </c>
      <c r="KX22" s="81" t="str">
        <f>IF(C22="", "", C22+(C22*'Intro &amp; Setup'!$BC$6))</f>
        <v/>
      </c>
    </row>
    <row r="23" spans="1:310" x14ac:dyDescent="0.25">
      <c r="A23" s="24"/>
      <c r="B23" s="150" t="str">
        <f t="shared" si="0"/>
        <v/>
      </c>
      <c r="C23" s="139" t="str">
        <f t="shared" si="1"/>
        <v/>
      </c>
      <c r="D23" s="24"/>
      <c r="E23" s="140"/>
      <c r="F23" s="136"/>
      <c r="G23" s="139"/>
      <c r="H23" s="153"/>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24"/>
      <c r="BS23" s="9" t="str">
        <f>IF(Materials!T23="", "", Materials!T23)</f>
        <v/>
      </c>
      <c r="BU23" s="11" t="b">
        <f t="shared" si="2"/>
        <v>0</v>
      </c>
      <c r="BV23" s="9" t="str">
        <f t="shared" si="25"/>
        <v/>
      </c>
      <c r="BW23" s="9" t="str">
        <f t="shared" si="3"/>
        <v/>
      </c>
      <c r="BX23" s="9" t="str">
        <f t="shared" si="4"/>
        <v/>
      </c>
      <c r="BZ23" s="9">
        <v>15</v>
      </c>
      <c r="CB23" s="9" t="str">
        <f t="shared" si="5"/>
        <v/>
      </c>
      <c r="CC23" s="32"/>
      <c r="CD23" s="72" t="str">
        <f>IF(H23="", "", IFERROR(INDEX('Intro &amp; Setup'!$BF$3:$BF$12, MATCH(H23, 'Intro &amp; Setup'!$BE$3:$BE$12, 0)), ""))</f>
        <v/>
      </c>
      <c r="CE23" s="77"/>
      <c r="CF23" s="77"/>
      <c r="CH23" s="50" t="str">
        <f t="shared" si="6"/>
        <v/>
      </c>
      <c r="CI23" s="32" t="str">
        <f t="shared" si="26"/>
        <v/>
      </c>
      <c r="CJ23" s="32" t="str">
        <f t="shared" si="27"/>
        <v/>
      </c>
      <c r="CK23" s="32" t="str">
        <f t="shared" si="28"/>
        <v/>
      </c>
      <c r="CL23" s="32" t="str">
        <f t="shared" si="29"/>
        <v/>
      </c>
      <c r="CM23" s="32" t="str">
        <f t="shared" si="30"/>
        <v/>
      </c>
      <c r="CN23" s="32" t="str">
        <f t="shared" si="31"/>
        <v/>
      </c>
      <c r="CO23" s="32" t="str">
        <f t="shared" si="32"/>
        <v/>
      </c>
      <c r="CP23" s="32" t="str">
        <f t="shared" si="33"/>
        <v/>
      </c>
      <c r="CQ23" s="32" t="str">
        <f t="shared" si="34"/>
        <v/>
      </c>
      <c r="CR23" s="32" t="str">
        <f t="shared" si="35"/>
        <v/>
      </c>
      <c r="CS23" s="32" t="str">
        <f t="shared" si="36"/>
        <v/>
      </c>
      <c r="CT23" s="32" t="str">
        <f t="shared" si="37"/>
        <v/>
      </c>
      <c r="CU23" s="32" t="str">
        <f t="shared" si="38"/>
        <v/>
      </c>
      <c r="CV23" s="32" t="str">
        <f t="shared" si="39"/>
        <v/>
      </c>
      <c r="CW23" s="32" t="str">
        <f t="shared" si="40"/>
        <v/>
      </c>
      <c r="CX23" s="32" t="str">
        <f t="shared" si="41"/>
        <v/>
      </c>
      <c r="CY23" s="32" t="str">
        <f t="shared" si="42"/>
        <v/>
      </c>
      <c r="CZ23" s="32" t="str">
        <f t="shared" si="43"/>
        <v/>
      </c>
      <c r="DA23" s="32" t="str">
        <f t="shared" si="44"/>
        <v/>
      </c>
      <c r="DB23" s="32" t="str">
        <f t="shared" si="45"/>
        <v/>
      </c>
      <c r="DC23" s="32" t="str">
        <f t="shared" si="46"/>
        <v/>
      </c>
      <c r="DD23" s="32" t="str">
        <f t="shared" si="47"/>
        <v/>
      </c>
      <c r="DE23" s="32" t="str">
        <f t="shared" si="48"/>
        <v/>
      </c>
      <c r="DF23" s="32" t="str">
        <f t="shared" si="49"/>
        <v/>
      </c>
      <c r="DG23" s="32" t="str">
        <f t="shared" si="50"/>
        <v/>
      </c>
      <c r="DH23" s="32" t="str">
        <f t="shared" si="51"/>
        <v/>
      </c>
      <c r="DI23" s="32" t="str">
        <f t="shared" si="52"/>
        <v/>
      </c>
      <c r="DJ23" s="32" t="str">
        <f t="shared" si="53"/>
        <v/>
      </c>
      <c r="DK23" s="51" t="str">
        <f t="shared" si="54"/>
        <v/>
      </c>
      <c r="DM23" s="50" t="str">
        <f t="shared" si="55"/>
        <v/>
      </c>
      <c r="DN23" s="32" t="str">
        <f t="shared" si="56"/>
        <v/>
      </c>
      <c r="DO23" s="32" t="str">
        <f t="shared" si="57"/>
        <v/>
      </c>
      <c r="DP23" s="32" t="str">
        <f t="shared" si="58"/>
        <v/>
      </c>
      <c r="DQ23" s="32" t="str">
        <f t="shared" si="59"/>
        <v/>
      </c>
      <c r="DR23" s="32" t="str">
        <f t="shared" si="60"/>
        <v/>
      </c>
      <c r="DS23" s="32" t="str">
        <f t="shared" si="61"/>
        <v/>
      </c>
      <c r="DT23" s="32" t="str">
        <f t="shared" si="62"/>
        <v/>
      </c>
      <c r="DU23" s="32" t="str">
        <f t="shared" si="63"/>
        <v/>
      </c>
      <c r="DV23" s="32" t="str">
        <f t="shared" si="64"/>
        <v/>
      </c>
      <c r="DW23" s="32" t="str">
        <f t="shared" si="65"/>
        <v/>
      </c>
      <c r="DX23" s="32" t="str">
        <f t="shared" si="66"/>
        <v/>
      </c>
      <c r="DY23" s="32" t="str">
        <f t="shared" si="67"/>
        <v/>
      </c>
      <c r="DZ23" s="32" t="str">
        <f t="shared" si="68"/>
        <v/>
      </c>
      <c r="EA23" s="32" t="str">
        <f t="shared" si="69"/>
        <v/>
      </c>
      <c r="EB23" s="32" t="str">
        <f t="shared" si="70"/>
        <v/>
      </c>
      <c r="EC23" s="32" t="str">
        <f t="shared" si="71"/>
        <v/>
      </c>
      <c r="ED23" s="32" t="str">
        <f t="shared" si="72"/>
        <v/>
      </c>
      <c r="EE23" s="32" t="str">
        <f t="shared" si="73"/>
        <v/>
      </c>
      <c r="EF23" s="32" t="str">
        <f t="shared" si="74"/>
        <v/>
      </c>
      <c r="EG23" s="32" t="str">
        <f t="shared" si="75"/>
        <v/>
      </c>
      <c r="EH23" s="32" t="str">
        <f t="shared" si="76"/>
        <v/>
      </c>
      <c r="EI23" s="32" t="str">
        <f t="shared" si="77"/>
        <v/>
      </c>
      <c r="EJ23" s="32" t="str">
        <f t="shared" si="78"/>
        <v/>
      </c>
      <c r="EK23" s="32" t="str">
        <f t="shared" si="79"/>
        <v/>
      </c>
      <c r="EL23" s="32" t="str">
        <f t="shared" si="80"/>
        <v/>
      </c>
      <c r="EM23" s="32" t="str">
        <f t="shared" si="81"/>
        <v/>
      </c>
      <c r="EN23" s="32" t="str">
        <f t="shared" si="82"/>
        <v/>
      </c>
      <c r="EO23" s="32" t="str">
        <f t="shared" si="83"/>
        <v/>
      </c>
      <c r="EP23" s="51" t="str">
        <f t="shared" si="84"/>
        <v/>
      </c>
      <c r="ER23" s="58" t="str">
        <f>IF(CH23="", "", IFERROR(INDEX(Materials!$F$9:$F$2508, MATCH(CH23, Materials!$B$9:$B$2508, 0)), ""))</f>
        <v/>
      </c>
      <c r="ES23" s="59" t="str">
        <f>IF(CI23="", "", IFERROR(INDEX(Materials!$F$9:$F$2508, MATCH(CI23, Materials!$B$9:$B$2508, 0)), ""))</f>
        <v/>
      </c>
      <c r="ET23" s="59" t="str">
        <f>IF(CJ23="", "", IFERROR(INDEX(Materials!$F$9:$F$2508, MATCH(CJ23, Materials!$B$9:$B$2508, 0)), ""))</f>
        <v/>
      </c>
      <c r="EU23" s="59" t="str">
        <f>IF(CK23="", "", IFERROR(INDEX(Materials!$F$9:$F$2508, MATCH(CK23, Materials!$B$9:$B$2508, 0)), ""))</f>
        <v/>
      </c>
      <c r="EV23" s="59" t="str">
        <f>IF(CL23="", "", IFERROR(INDEX(Materials!$F$9:$F$2508, MATCH(CL23, Materials!$B$9:$B$2508, 0)), ""))</f>
        <v/>
      </c>
      <c r="EW23" s="59" t="str">
        <f>IF(CM23="", "", IFERROR(INDEX(Materials!$F$9:$F$2508, MATCH(CM23, Materials!$B$9:$B$2508, 0)), ""))</f>
        <v/>
      </c>
      <c r="EX23" s="59" t="str">
        <f>IF(CN23="", "", IFERROR(INDEX(Materials!$F$9:$F$2508, MATCH(CN23, Materials!$B$9:$B$2508, 0)), ""))</f>
        <v/>
      </c>
      <c r="EY23" s="59" t="str">
        <f>IF(CO23="", "", IFERROR(INDEX(Materials!$F$9:$F$2508, MATCH(CO23, Materials!$B$9:$B$2508, 0)), ""))</f>
        <v/>
      </c>
      <c r="EZ23" s="59" t="str">
        <f>IF(CP23="", "", IFERROR(INDEX(Materials!$F$9:$F$2508, MATCH(CP23, Materials!$B$9:$B$2508, 0)), ""))</f>
        <v/>
      </c>
      <c r="FA23" s="59" t="str">
        <f>IF(CQ23="", "", IFERROR(INDEX(Materials!$F$9:$F$2508, MATCH(CQ23, Materials!$B$9:$B$2508, 0)), ""))</f>
        <v/>
      </c>
      <c r="FB23" s="59" t="str">
        <f>IF(CR23="", "", IFERROR(INDEX(Materials!$F$9:$F$2508, MATCH(CR23, Materials!$B$9:$B$2508, 0)), ""))</f>
        <v/>
      </c>
      <c r="FC23" s="59" t="str">
        <f>IF(CS23="", "", IFERROR(INDEX(Materials!$F$9:$F$2508, MATCH(CS23, Materials!$B$9:$B$2508, 0)), ""))</f>
        <v/>
      </c>
      <c r="FD23" s="59" t="str">
        <f>IF(CT23="", "", IFERROR(INDEX(Materials!$F$9:$F$2508, MATCH(CT23, Materials!$B$9:$B$2508, 0)), ""))</f>
        <v/>
      </c>
      <c r="FE23" s="59" t="str">
        <f>IF(CU23="", "", IFERROR(INDEX(Materials!$F$9:$F$2508, MATCH(CU23, Materials!$B$9:$B$2508, 0)), ""))</f>
        <v/>
      </c>
      <c r="FF23" s="59" t="str">
        <f>IF(CV23="", "", IFERROR(INDEX(Materials!$F$9:$F$2508, MATCH(CV23, Materials!$B$9:$B$2508, 0)), ""))</f>
        <v/>
      </c>
      <c r="FG23" s="59" t="str">
        <f>IF(CW23="", "", IFERROR(INDEX(Materials!$F$9:$F$2508, MATCH(CW23, Materials!$B$9:$B$2508, 0)), ""))</f>
        <v/>
      </c>
      <c r="FH23" s="59" t="str">
        <f>IF(CX23="", "", IFERROR(INDEX(Materials!$F$9:$F$2508, MATCH(CX23, Materials!$B$9:$B$2508, 0)), ""))</f>
        <v/>
      </c>
      <c r="FI23" s="59" t="str">
        <f>IF(CY23="", "", IFERROR(INDEX(Materials!$F$9:$F$2508, MATCH(CY23, Materials!$B$9:$B$2508, 0)), ""))</f>
        <v/>
      </c>
      <c r="FJ23" s="59" t="str">
        <f>IF(CZ23="", "", IFERROR(INDEX(Materials!$F$9:$F$2508, MATCH(CZ23, Materials!$B$9:$B$2508, 0)), ""))</f>
        <v/>
      </c>
      <c r="FK23" s="59" t="str">
        <f>IF(DA23="", "", IFERROR(INDEX(Materials!$F$9:$F$2508, MATCH(DA23, Materials!$B$9:$B$2508, 0)), ""))</f>
        <v/>
      </c>
      <c r="FL23" s="59" t="str">
        <f>IF(DB23="", "", IFERROR(INDEX(Materials!$F$9:$F$2508, MATCH(DB23, Materials!$B$9:$B$2508, 0)), ""))</f>
        <v/>
      </c>
      <c r="FM23" s="59" t="str">
        <f>IF(DC23="", "", IFERROR(INDEX(Materials!$F$9:$F$2508, MATCH(DC23, Materials!$B$9:$B$2508, 0)), ""))</f>
        <v/>
      </c>
      <c r="FN23" s="59" t="str">
        <f>IF(DD23="", "", IFERROR(INDEX(Materials!$F$9:$F$2508, MATCH(DD23, Materials!$B$9:$B$2508, 0)), ""))</f>
        <v/>
      </c>
      <c r="FO23" s="59" t="str">
        <f>IF(DE23="", "", IFERROR(INDEX(Materials!$F$9:$F$2508, MATCH(DE23, Materials!$B$9:$B$2508, 0)), ""))</f>
        <v/>
      </c>
      <c r="FP23" s="59" t="str">
        <f>IF(DF23="", "", IFERROR(INDEX(Materials!$F$9:$F$2508, MATCH(DF23, Materials!$B$9:$B$2508, 0)), ""))</f>
        <v/>
      </c>
      <c r="FQ23" s="59" t="str">
        <f>IF(DG23="", "", IFERROR(INDEX(Materials!$F$9:$F$2508, MATCH(DG23, Materials!$B$9:$B$2508, 0)), ""))</f>
        <v/>
      </c>
      <c r="FR23" s="59" t="str">
        <f>IF(DH23="", "", IFERROR(INDEX(Materials!$F$9:$F$2508, MATCH(DH23, Materials!$B$9:$B$2508, 0)), ""))</f>
        <v/>
      </c>
      <c r="FS23" s="59" t="str">
        <f>IF(DI23="", "", IFERROR(INDEX(Materials!$F$9:$F$2508, MATCH(DI23, Materials!$B$9:$B$2508, 0)), ""))</f>
        <v/>
      </c>
      <c r="FT23" s="59" t="str">
        <f>IF(DJ23="", "", IFERROR(INDEX(Materials!$F$9:$F$2508, MATCH(DJ23, Materials!$B$9:$B$2508, 0)), ""))</f>
        <v/>
      </c>
      <c r="FU23" s="60" t="str">
        <f>IF(DK23="", "", IFERROR(INDEX(Materials!$F$9:$F$2508, MATCH(DK23, Materials!$B$9:$B$2508, 0)), ""))</f>
        <v/>
      </c>
      <c r="FW23" s="58" t="str">
        <f t="shared" si="85"/>
        <v/>
      </c>
      <c r="FX23" s="59" t="str">
        <f t="shared" si="86"/>
        <v/>
      </c>
      <c r="FY23" s="59" t="str">
        <f t="shared" si="87"/>
        <v/>
      </c>
      <c r="FZ23" s="59" t="str">
        <f t="shared" si="88"/>
        <v/>
      </c>
      <c r="GA23" s="59" t="str">
        <f t="shared" si="89"/>
        <v/>
      </c>
      <c r="GB23" s="59" t="str">
        <f t="shared" si="90"/>
        <v/>
      </c>
      <c r="GC23" s="59" t="str">
        <f t="shared" si="91"/>
        <v/>
      </c>
      <c r="GD23" s="59" t="str">
        <f t="shared" si="92"/>
        <v/>
      </c>
      <c r="GE23" s="59" t="str">
        <f t="shared" si="93"/>
        <v/>
      </c>
      <c r="GF23" s="59" t="str">
        <f t="shared" si="94"/>
        <v/>
      </c>
      <c r="GG23" s="59" t="str">
        <f t="shared" si="95"/>
        <v/>
      </c>
      <c r="GH23" s="59" t="str">
        <f t="shared" si="96"/>
        <v/>
      </c>
      <c r="GI23" s="59" t="str">
        <f t="shared" si="97"/>
        <v/>
      </c>
      <c r="GJ23" s="59" t="str">
        <f t="shared" si="98"/>
        <v/>
      </c>
      <c r="GK23" s="59" t="str">
        <f t="shared" si="99"/>
        <v/>
      </c>
      <c r="GL23" s="59" t="str">
        <f t="shared" si="100"/>
        <v/>
      </c>
      <c r="GM23" s="59" t="str">
        <f t="shared" si="101"/>
        <v/>
      </c>
      <c r="GN23" s="59" t="str">
        <f t="shared" si="102"/>
        <v/>
      </c>
      <c r="GO23" s="59" t="str">
        <f t="shared" si="103"/>
        <v/>
      </c>
      <c r="GP23" s="59" t="str">
        <f t="shared" si="104"/>
        <v/>
      </c>
      <c r="GQ23" s="59" t="str">
        <f t="shared" si="105"/>
        <v/>
      </c>
      <c r="GR23" s="59" t="str">
        <f t="shared" si="106"/>
        <v/>
      </c>
      <c r="GS23" s="59" t="str">
        <f t="shared" si="107"/>
        <v/>
      </c>
      <c r="GT23" s="59" t="str">
        <f t="shared" si="108"/>
        <v/>
      </c>
      <c r="GU23" s="59" t="str">
        <f t="shared" si="109"/>
        <v/>
      </c>
      <c r="GV23" s="59" t="str">
        <f t="shared" si="110"/>
        <v/>
      </c>
      <c r="GW23" s="59" t="str">
        <f t="shared" si="111"/>
        <v/>
      </c>
      <c r="GX23" s="59" t="str">
        <f t="shared" si="112"/>
        <v/>
      </c>
      <c r="GY23" s="59" t="str">
        <f t="shared" si="113"/>
        <v/>
      </c>
      <c r="GZ23" s="60" t="str">
        <f t="shared" si="114"/>
        <v/>
      </c>
      <c r="HB23" s="81" t="str">
        <f t="shared" si="22"/>
        <v/>
      </c>
      <c r="HD23" s="58" t="str">
        <f>IF(CH23="", "", IFERROR(INDEX(Materials!$V$9:$V$2508, MATCH(CH23, Materials!$B$9:$B$2508, 0)), ""))</f>
        <v/>
      </c>
      <c r="HE23" s="59" t="str">
        <f>IF(CI23="", "", IFERROR(INDEX(Materials!$V$9:$V$2508, MATCH(CI23, Materials!$B$9:$B$2508, 0)), ""))</f>
        <v/>
      </c>
      <c r="HF23" s="59" t="str">
        <f>IF(CJ23="", "", IFERROR(INDEX(Materials!$V$9:$V$2508, MATCH(CJ23, Materials!$B$9:$B$2508, 0)), ""))</f>
        <v/>
      </c>
      <c r="HG23" s="59" t="str">
        <f>IF(CK23="", "", IFERROR(INDEX(Materials!$V$9:$V$2508, MATCH(CK23, Materials!$B$9:$B$2508, 0)), ""))</f>
        <v/>
      </c>
      <c r="HH23" s="59" t="str">
        <f>IF(CL23="", "", IFERROR(INDEX(Materials!$V$9:$V$2508, MATCH(CL23, Materials!$B$9:$B$2508, 0)), ""))</f>
        <v/>
      </c>
      <c r="HI23" s="59" t="str">
        <f>IF(CM23="", "", IFERROR(INDEX(Materials!$V$9:$V$2508, MATCH(CM23, Materials!$B$9:$B$2508, 0)), ""))</f>
        <v/>
      </c>
      <c r="HJ23" s="59" t="str">
        <f>IF(CN23="", "", IFERROR(INDEX(Materials!$V$9:$V$2508, MATCH(CN23, Materials!$B$9:$B$2508, 0)), ""))</f>
        <v/>
      </c>
      <c r="HK23" s="59" t="str">
        <f>IF(CO23="", "", IFERROR(INDEX(Materials!$V$9:$V$2508, MATCH(CO23, Materials!$B$9:$B$2508, 0)), ""))</f>
        <v/>
      </c>
      <c r="HL23" s="59" t="str">
        <f>IF(CP23="", "", IFERROR(INDEX(Materials!$V$9:$V$2508, MATCH(CP23, Materials!$B$9:$B$2508, 0)), ""))</f>
        <v/>
      </c>
      <c r="HM23" s="59" t="str">
        <f>IF(CQ23="", "", IFERROR(INDEX(Materials!$V$9:$V$2508, MATCH(CQ23, Materials!$B$9:$B$2508, 0)), ""))</f>
        <v/>
      </c>
      <c r="HN23" s="59" t="str">
        <f>IF(CR23="", "", IFERROR(INDEX(Materials!$V$9:$V$2508, MATCH(CR23, Materials!$B$9:$B$2508, 0)), ""))</f>
        <v/>
      </c>
      <c r="HO23" s="59" t="str">
        <f>IF(CS23="", "", IFERROR(INDEX(Materials!$V$9:$V$2508, MATCH(CS23, Materials!$B$9:$B$2508, 0)), ""))</f>
        <v/>
      </c>
      <c r="HP23" s="59" t="str">
        <f>IF(CT23="", "", IFERROR(INDEX(Materials!$V$9:$V$2508, MATCH(CT23, Materials!$B$9:$B$2508, 0)), ""))</f>
        <v/>
      </c>
      <c r="HQ23" s="59" t="str">
        <f>IF(CU23="", "", IFERROR(INDEX(Materials!$V$9:$V$2508, MATCH(CU23, Materials!$B$9:$B$2508, 0)), ""))</f>
        <v/>
      </c>
      <c r="HR23" s="59" t="str">
        <f>IF(CV23="", "", IFERROR(INDEX(Materials!$V$9:$V$2508, MATCH(CV23, Materials!$B$9:$B$2508, 0)), ""))</f>
        <v/>
      </c>
      <c r="HS23" s="59" t="str">
        <f>IF(CW23="", "", IFERROR(INDEX(Materials!$V$9:$V$2508, MATCH(CW23, Materials!$B$9:$B$2508, 0)), ""))</f>
        <v/>
      </c>
      <c r="HT23" s="59" t="str">
        <f>IF(CX23="", "", IFERROR(INDEX(Materials!$V$9:$V$2508, MATCH(CX23, Materials!$B$9:$B$2508, 0)), ""))</f>
        <v/>
      </c>
      <c r="HU23" s="59" t="str">
        <f>IF(CY23="", "", IFERROR(INDEX(Materials!$V$9:$V$2508, MATCH(CY23, Materials!$B$9:$B$2508, 0)), ""))</f>
        <v/>
      </c>
      <c r="HV23" s="59" t="str">
        <f>IF(CZ23="", "", IFERROR(INDEX(Materials!$V$9:$V$2508, MATCH(CZ23, Materials!$B$9:$B$2508, 0)), ""))</f>
        <v/>
      </c>
      <c r="HW23" s="59" t="str">
        <f>IF(DA23="", "", IFERROR(INDEX(Materials!$V$9:$V$2508, MATCH(DA23, Materials!$B$9:$B$2508, 0)), ""))</f>
        <v/>
      </c>
      <c r="HX23" s="59" t="str">
        <f>IF(DB23="", "", IFERROR(INDEX(Materials!$V$9:$V$2508, MATCH(DB23, Materials!$B$9:$B$2508, 0)), ""))</f>
        <v/>
      </c>
      <c r="HY23" s="59" t="str">
        <f>IF(DC23="", "", IFERROR(INDEX(Materials!$V$9:$V$2508, MATCH(DC23, Materials!$B$9:$B$2508, 0)), ""))</f>
        <v/>
      </c>
      <c r="HZ23" s="59" t="str">
        <f>IF(DD23="", "", IFERROR(INDEX(Materials!$V$9:$V$2508, MATCH(DD23, Materials!$B$9:$B$2508, 0)), ""))</f>
        <v/>
      </c>
      <c r="IA23" s="59" t="str">
        <f>IF(DE23="", "", IFERROR(INDEX(Materials!$V$9:$V$2508, MATCH(DE23, Materials!$B$9:$B$2508, 0)), ""))</f>
        <v/>
      </c>
      <c r="IB23" s="59" t="str">
        <f>IF(DF23="", "", IFERROR(INDEX(Materials!$V$9:$V$2508, MATCH(DF23, Materials!$B$9:$B$2508, 0)), ""))</f>
        <v/>
      </c>
      <c r="IC23" s="59" t="str">
        <f>IF(DG23="", "", IFERROR(INDEX(Materials!$V$9:$V$2508, MATCH(DG23, Materials!$B$9:$B$2508, 0)), ""))</f>
        <v/>
      </c>
      <c r="ID23" s="59" t="str">
        <f>IF(DH23="", "", IFERROR(INDEX(Materials!$V$9:$V$2508, MATCH(DH23, Materials!$B$9:$B$2508, 0)), ""))</f>
        <v/>
      </c>
      <c r="IE23" s="59" t="str">
        <f>IF(DI23="", "", IFERROR(INDEX(Materials!$V$9:$V$2508, MATCH(DI23, Materials!$B$9:$B$2508, 0)), ""))</f>
        <v/>
      </c>
      <c r="IF23" s="59" t="str">
        <f>IF(DJ23="", "", IFERROR(INDEX(Materials!$V$9:$V$2508, MATCH(DJ23, Materials!$B$9:$B$2508, 0)), ""))</f>
        <v/>
      </c>
      <c r="IG23" s="60" t="str">
        <f>IF(DK23="", "", IFERROR(INDEX(Materials!$V$9:$V$2508, MATCH(DK23, Materials!$B$9:$B$2508, 0)), ""))</f>
        <v/>
      </c>
      <c r="II23" s="9" t="str">
        <f t="shared" si="115"/>
        <v/>
      </c>
      <c r="IJ23" s="9" t="str">
        <f t="shared" si="116"/>
        <v/>
      </c>
      <c r="IK23" s="9" t="str">
        <f t="shared" si="117"/>
        <v/>
      </c>
      <c r="IL23" s="9" t="str">
        <f t="shared" si="118"/>
        <v/>
      </c>
      <c r="IN23" s="92" t="str">
        <f t="shared" si="119"/>
        <v/>
      </c>
      <c r="IO23" s="93" t="str">
        <f t="shared" si="120"/>
        <v/>
      </c>
      <c r="IP23" s="93" t="str">
        <f t="shared" si="121"/>
        <v/>
      </c>
      <c r="IQ23" s="93" t="str">
        <f t="shared" si="122"/>
        <v/>
      </c>
      <c r="IR23" s="93" t="str">
        <f t="shared" si="123"/>
        <v/>
      </c>
      <c r="IS23" s="93" t="str">
        <f t="shared" si="124"/>
        <v/>
      </c>
      <c r="IT23" s="93" t="str">
        <f t="shared" si="125"/>
        <v/>
      </c>
      <c r="IU23" s="93" t="str">
        <f t="shared" si="126"/>
        <v/>
      </c>
      <c r="IV23" s="93" t="str">
        <f t="shared" si="127"/>
        <v/>
      </c>
      <c r="IW23" s="93" t="str">
        <f t="shared" si="128"/>
        <v/>
      </c>
      <c r="IX23" s="93" t="str">
        <f t="shared" si="129"/>
        <v/>
      </c>
      <c r="IY23" s="93" t="str">
        <f t="shared" si="130"/>
        <v/>
      </c>
      <c r="IZ23" s="93" t="str">
        <f t="shared" si="131"/>
        <v/>
      </c>
      <c r="JA23" s="93" t="str">
        <f t="shared" si="132"/>
        <v/>
      </c>
      <c r="JB23" s="93" t="str">
        <f t="shared" si="133"/>
        <v/>
      </c>
      <c r="JC23" s="93" t="str">
        <f t="shared" si="134"/>
        <v/>
      </c>
      <c r="JD23" s="93" t="str">
        <f t="shared" si="135"/>
        <v/>
      </c>
      <c r="JE23" s="93" t="str">
        <f t="shared" si="136"/>
        <v/>
      </c>
      <c r="JF23" s="93" t="str">
        <f t="shared" si="137"/>
        <v/>
      </c>
      <c r="JG23" s="93" t="str">
        <f t="shared" si="138"/>
        <v/>
      </c>
      <c r="JH23" s="93" t="str">
        <f t="shared" si="139"/>
        <v/>
      </c>
      <c r="JI23" s="93" t="str">
        <f t="shared" si="140"/>
        <v/>
      </c>
      <c r="JJ23" s="93" t="str">
        <f t="shared" si="141"/>
        <v/>
      </c>
      <c r="JK23" s="93" t="str">
        <f t="shared" si="142"/>
        <v/>
      </c>
      <c r="JL23" s="93" t="str">
        <f t="shared" si="143"/>
        <v/>
      </c>
      <c r="JM23" s="93" t="str">
        <f t="shared" si="144"/>
        <v/>
      </c>
      <c r="JN23" s="93" t="str">
        <f t="shared" si="145"/>
        <v/>
      </c>
      <c r="JO23" s="93" t="str">
        <f t="shared" si="146"/>
        <v/>
      </c>
      <c r="JP23" s="93" t="str">
        <f t="shared" si="147"/>
        <v/>
      </c>
      <c r="JQ23" s="94" t="str">
        <f t="shared" si="148"/>
        <v/>
      </c>
      <c r="JS23" s="92" t="str">
        <f t="shared" si="149"/>
        <v/>
      </c>
      <c r="JT23" s="93" t="str">
        <f t="shared" si="150"/>
        <v/>
      </c>
      <c r="JU23" s="93" t="str">
        <f t="shared" si="151"/>
        <v/>
      </c>
      <c r="JV23" s="93" t="str">
        <f t="shared" si="152"/>
        <v/>
      </c>
      <c r="JW23" s="93" t="str">
        <f t="shared" si="153"/>
        <v/>
      </c>
      <c r="JX23" s="93" t="str">
        <f t="shared" si="154"/>
        <v/>
      </c>
      <c r="JY23" s="93" t="str">
        <f t="shared" si="155"/>
        <v/>
      </c>
      <c r="JZ23" s="93" t="str">
        <f t="shared" si="156"/>
        <v/>
      </c>
      <c r="KA23" s="93" t="str">
        <f t="shared" si="157"/>
        <v/>
      </c>
      <c r="KB23" s="93" t="str">
        <f t="shared" si="158"/>
        <v/>
      </c>
      <c r="KC23" s="93" t="str">
        <f t="shared" si="159"/>
        <v/>
      </c>
      <c r="KD23" s="93" t="str">
        <f t="shared" si="160"/>
        <v/>
      </c>
      <c r="KE23" s="93" t="str">
        <f t="shared" si="161"/>
        <v/>
      </c>
      <c r="KF23" s="93" t="str">
        <f t="shared" si="162"/>
        <v/>
      </c>
      <c r="KG23" s="93" t="str">
        <f t="shared" si="163"/>
        <v/>
      </c>
      <c r="KH23" s="93" t="str">
        <f t="shared" si="164"/>
        <v/>
      </c>
      <c r="KI23" s="93" t="str">
        <f t="shared" si="165"/>
        <v/>
      </c>
      <c r="KJ23" s="93" t="str">
        <f t="shared" si="166"/>
        <v/>
      </c>
      <c r="KK23" s="93" t="str">
        <f t="shared" si="167"/>
        <v/>
      </c>
      <c r="KL23" s="93" t="str">
        <f t="shared" si="168"/>
        <v/>
      </c>
      <c r="KM23" s="93" t="str">
        <f t="shared" si="169"/>
        <v/>
      </c>
      <c r="KN23" s="93" t="str">
        <f t="shared" si="170"/>
        <v/>
      </c>
      <c r="KO23" s="93" t="str">
        <f t="shared" si="171"/>
        <v/>
      </c>
      <c r="KP23" s="93" t="str">
        <f t="shared" si="172"/>
        <v/>
      </c>
      <c r="KQ23" s="93" t="str">
        <f t="shared" si="173"/>
        <v/>
      </c>
      <c r="KR23" s="93" t="str">
        <f t="shared" si="174"/>
        <v/>
      </c>
      <c r="KS23" s="93" t="str">
        <f t="shared" si="175"/>
        <v/>
      </c>
      <c r="KT23" s="93" t="str">
        <f t="shared" si="176"/>
        <v/>
      </c>
      <c r="KU23" s="93" t="str">
        <f t="shared" si="177"/>
        <v/>
      </c>
      <c r="KV23" s="94" t="str">
        <f t="shared" si="178"/>
        <v/>
      </c>
      <c r="KX23" s="81" t="str">
        <f>IF(C23="", "", C23+(C23*'Intro &amp; Setup'!$BC$6))</f>
        <v/>
      </c>
    </row>
    <row r="24" spans="1:310" x14ac:dyDescent="0.25">
      <c r="A24" s="24"/>
      <c r="B24" s="150" t="str">
        <f t="shared" si="0"/>
        <v/>
      </c>
      <c r="C24" s="139" t="str">
        <f t="shared" si="1"/>
        <v/>
      </c>
      <c r="D24" s="24"/>
      <c r="E24" s="140"/>
      <c r="F24" s="136"/>
      <c r="G24" s="139"/>
      <c r="H24" s="153"/>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24"/>
      <c r="BS24" s="9" t="str">
        <f>IF(Materials!T24="", "", Materials!T24)</f>
        <v/>
      </c>
      <c r="BU24" s="11" t="b">
        <f t="shared" si="2"/>
        <v>0</v>
      </c>
      <c r="BV24" s="9" t="str">
        <f t="shared" si="25"/>
        <v/>
      </c>
      <c r="BW24" s="9" t="str">
        <f t="shared" si="3"/>
        <v/>
      </c>
      <c r="BX24" s="9" t="str">
        <f t="shared" si="4"/>
        <v/>
      </c>
      <c r="BZ24" s="9">
        <v>16</v>
      </c>
      <c r="CB24" s="9" t="str">
        <f t="shared" si="5"/>
        <v/>
      </c>
      <c r="CC24" s="32"/>
      <c r="CD24" s="72" t="str">
        <f>IF(H24="", "", IFERROR(INDEX('Intro &amp; Setup'!$BF$3:$BF$12, MATCH(H24, 'Intro &amp; Setup'!$BE$3:$BE$12, 0)), ""))</f>
        <v/>
      </c>
      <c r="CE24" s="77"/>
      <c r="CF24" s="77"/>
      <c r="CH24" s="50" t="str">
        <f t="shared" si="6"/>
        <v/>
      </c>
      <c r="CI24" s="32" t="str">
        <f t="shared" si="26"/>
        <v/>
      </c>
      <c r="CJ24" s="32" t="str">
        <f t="shared" si="27"/>
        <v/>
      </c>
      <c r="CK24" s="32" t="str">
        <f t="shared" si="28"/>
        <v/>
      </c>
      <c r="CL24" s="32" t="str">
        <f t="shared" si="29"/>
        <v/>
      </c>
      <c r="CM24" s="32" t="str">
        <f t="shared" si="30"/>
        <v/>
      </c>
      <c r="CN24" s="32" t="str">
        <f t="shared" si="31"/>
        <v/>
      </c>
      <c r="CO24" s="32" t="str">
        <f t="shared" si="32"/>
        <v/>
      </c>
      <c r="CP24" s="32" t="str">
        <f t="shared" si="33"/>
        <v/>
      </c>
      <c r="CQ24" s="32" t="str">
        <f t="shared" si="34"/>
        <v/>
      </c>
      <c r="CR24" s="32" t="str">
        <f t="shared" si="35"/>
        <v/>
      </c>
      <c r="CS24" s="32" t="str">
        <f t="shared" si="36"/>
        <v/>
      </c>
      <c r="CT24" s="32" t="str">
        <f t="shared" si="37"/>
        <v/>
      </c>
      <c r="CU24" s="32" t="str">
        <f t="shared" si="38"/>
        <v/>
      </c>
      <c r="CV24" s="32" t="str">
        <f t="shared" si="39"/>
        <v/>
      </c>
      <c r="CW24" s="32" t="str">
        <f t="shared" si="40"/>
        <v/>
      </c>
      <c r="CX24" s="32" t="str">
        <f t="shared" si="41"/>
        <v/>
      </c>
      <c r="CY24" s="32" t="str">
        <f t="shared" si="42"/>
        <v/>
      </c>
      <c r="CZ24" s="32" t="str">
        <f t="shared" si="43"/>
        <v/>
      </c>
      <c r="DA24" s="32" t="str">
        <f t="shared" si="44"/>
        <v/>
      </c>
      <c r="DB24" s="32" t="str">
        <f t="shared" si="45"/>
        <v/>
      </c>
      <c r="DC24" s="32" t="str">
        <f t="shared" si="46"/>
        <v/>
      </c>
      <c r="DD24" s="32" t="str">
        <f t="shared" si="47"/>
        <v/>
      </c>
      <c r="DE24" s="32" t="str">
        <f t="shared" si="48"/>
        <v/>
      </c>
      <c r="DF24" s="32" t="str">
        <f t="shared" si="49"/>
        <v/>
      </c>
      <c r="DG24" s="32" t="str">
        <f t="shared" si="50"/>
        <v/>
      </c>
      <c r="DH24" s="32" t="str">
        <f t="shared" si="51"/>
        <v/>
      </c>
      <c r="DI24" s="32" t="str">
        <f t="shared" si="52"/>
        <v/>
      </c>
      <c r="DJ24" s="32" t="str">
        <f t="shared" si="53"/>
        <v/>
      </c>
      <c r="DK24" s="51" t="str">
        <f t="shared" si="54"/>
        <v/>
      </c>
      <c r="DM24" s="50" t="str">
        <f t="shared" si="55"/>
        <v/>
      </c>
      <c r="DN24" s="32" t="str">
        <f t="shared" si="56"/>
        <v/>
      </c>
      <c r="DO24" s="32" t="str">
        <f t="shared" si="57"/>
        <v/>
      </c>
      <c r="DP24" s="32" t="str">
        <f t="shared" si="58"/>
        <v/>
      </c>
      <c r="DQ24" s="32" t="str">
        <f t="shared" si="59"/>
        <v/>
      </c>
      <c r="DR24" s="32" t="str">
        <f t="shared" si="60"/>
        <v/>
      </c>
      <c r="DS24" s="32" t="str">
        <f t="shared" si="61"/>
        <v/>
      </c>
      <c r="DT24" s="32" t="str">
        <f t="shared" si="62"/>
        <v/>
      </c>
      <c r="DU24" s="32" t="str">
        <f t="shared" si="63"/>
        <v/>
      </c>
      <c r="DV24" s="32" t="str">
        <f t="shared" si="64"/>
        <v/>
      </c>
      <c r="DW24" s="32" t="str">
        <f t="shared" si="65"/>
        <v/>
      </c>
      <c r="DX24" s="32" t="str">
        <f t="shared" si="66"/>
        <v/>
      </c>
      <c r="DY24" s="32" t="str">
        <f t="shared" si="67"/>
        <v/>
      </c>
      <c r="DZ24" s="32" t="str">
        <f t="shared" si="68"/>
        <v/>
      </c>
      <c r="EA24" s="32" t="str">
        <f t="shared" si="69"/>
        <v/>
      </c>
      <c r="EB24" s="32" t="str">
        <f t="shared" si="70"/>
        <v/>
      </c>
      <c r="EC24" s="32" t="str">
        <f t="shared" si="71"/>
        <v/>
      </c>
      <c r="ED24" s="32" t="str">
        <f t="shared" si="72"/>
        <v/>
      </c>
      <c r="EE24" s="32" t="str">
        <f t="shared" si="73"/>
        <v/>
      </c>
      <c r="EF24" s="32" t="str">
        <f t="shared" si="74"/>
        <v/>
      </c>
      <c r="EG24" s="32" t="str">
        <f t="shared" si="75"/>
        <v/>
      </c>
      <c r="EH24" s="32" t="str">
        <f t="shared" si="76"/>
        <v/>
      </c>
      <c r="EI24" s="32" t="str">
        <f t="shared" si="77"/>
        <v/>
      </c>
      <c r="EJ24" s="32" t="str">
        <f t="shared" si="78"/>
        <v/>
      </c>
      <c r="EK24" s="32" t="str">
        <f t="shared" si="79"/>
        <v/>
      </c>
      <c r="EL24" s="32" t="str">
        <f t="shared" si="80"/>
        <v/>
      </c>
      <c r="EM24" s="32" t="str">
        <f t="shared" si="81"/>
        <v/>
      </c>
      <c r="EN24" s="32" t="str">
        <f t="shared" si="82"/>
        <v/>
      </c>
      <c r="EO24" s="32" t="str">
        <f t="shared" si="83"/>
        <v/>
      </c>
      <c r="EP24" s="51" t="str">
        <f t="shared" si="84"/>
        <v/>
      </c>
      <c r="ER24" s="58" t="str">
        <f>IF(CH24="", "", IFERROR(INDEX(Materials!$F$9:$F$2508, MATCH(CH24, Materials!$B$9:$B$2508, 0)), ""))</f>
        <v/>
      </c>
      <c r="ES24" s="59" t="str">
        <f>IF(CI24="", "", IFERROR(INDEX(Materials!$F$9:$F$2508, MATCH(CI24, Materials!$B$9:$B$2508, 0)), ""))</f>
        <v/>
      </c>
      <c r="ET24" s="59" t="str">
        <f>IF(CJ24="", "", IFERROR(INDEX(Materials!$F$9:$F$2508, MATCH(CJ24, Materials!$B$9:$B$2508, 0)), ""))</f>
        <v/>
      </c>
      <c r="EU24" s="59" t="str">
        <f>IF(CK24="", "", IFERROR(INDEX(Materials!$F$9:$F$2508, MATCH(CK24, Materials!$B$9:$B$2508, 0)), ""))</f>
        <v/>
      </c>
      <c r="EV24" s="59" t="str">
        <f>IF(CL24="", "", IFERROR(INDEX(Materials!$F$9:$F$2508, MATCH(CL24, Materials!$B$9:$B$2508, 0)), ""))</f>
        <v/>
      </c>
      <c r="EW24" s="59" t="str">
        <f>IF(CM24="", "", IFERROR(INDEX(Materials!$F$9:$F$2508, MATCH(CM24, Materials!$B$9:$B$2508, 0)), ""))</f>
        <v/>
      </c>
      <c r="EX24" s="59" t="str">
        <f>IF(CN24="", "", IFERROR(INDEX(Materials!$F$9:$F$2508, MATCH(CN24, Materials!$B$9:$B$2508, 0)), ""))</f>
        <v/>
      </c>
      <c r="EY24" s="59" t="str">
        <f>IF(CO24="", "", IFERROR(INDEX(Materials!$F$9:$F$2508, MATCH(CO24, Materials!$B$9:$B$2508, 0)), ""))</f>
        <v/>
      </c>
      <c r="EZ24" s="59" t="str">
        <f>IF(CP24="", "", IFERROR(INDEX(Materials!$F$9:$F$2508, MATCH(CP24, Materials!$B$9:$B$2508, 0)), ""))</f>
        <v/>
      </c>
      <c r="FA24" s="59" t="str">
        <f>IF(CQ24="", "", IFERROR(INDEX(Materials!$F$9:$F$2508, MATCH(CQ24, Materials!$B$9:$B$2508, 0)), ""))</f>
        <v/>
      </c>
      <c r="FB24" s="59" t="str">
        <f>IF(CR24="", "", IFERROR(INDEX(Materials!$F$9:$F$2508, MATCH(CR24, Materials!$B$9:$B$2508, 0)), ""))</f>
        <v/>
      </c>
      <c r="FC24" s="59" t="str">
        <f>IF(CS24="", "", IFERROR(INDEX(Materials!$F$9:$F$2508, MATCH(CS24, Materials!$B$9:$B$2508, 0)), ""))</f>
        <v/>
      </c>
      <c r="FD24" s="59" t="str">
        <f>IF(CT24="", "", IFERROR(INDEX(Materials!$F$9:$F$2508, MATCH(CT24, Materials!$B$9:$B$2508, 0)), ""))</f>
        <v/>
      </c>
      <c r="FE24" s="59" t="str">
        <f>IF(CU24="", "", IFERROR(INDEX(Materials!$F$9:$F$2508, MATCH(CU24, Materials!$B$9:$B$2508, 0)), ""))</f>
        <v/>
      </c>
      <c r="FF24" s="59" t="str">
        <f>IF(CV24="", "", IFERROR(INDEX(Materials!$F$9:$F$2508, MATCH(CV24, Materials!$B$9:$B$2508, 0)), ""))</f>
        <v/>
      </c>
      <c r="FG24" s="59" t="str">
        <f>IF(CW24="", "", IFERROR(INDEX(Materials!$F$9:$F$2508, MATCH(CW24, Materials!$B$9:$B$2508, 0)), ""))</f>
        <v/>
      </c>
      <c r="FH24" s="59" t="str">
        <f>IF(CX24="", "", IFERROR(INDEX(Materials!$F$9:$F$2508, MATCH(CX24, Materials!$B$9:$B$2508, 0)), ""))</f>
        <v/>
      </c>
      <c r="FI24" s="59" t="str">
        <f>IF(CY24="", "", IFERROR(INDEX(Materials!$F$9:$F$2508, MATCH(CY24, Materials!$B$9:$B$2508, 0)), ""))</f>
        <v/>
      </c>
      <c r="FJ24" s="59" t="str">
        <f>IF(CZ24="", "", IFERROR(INDEX(Materials!$F$9:$F$2508, MATCH(CZ24, Materials!$B$9:$B$2508, 0)), ""))</f>
        <v/>
      </c>
      <c r="FK24" s="59" t="str">
        <f>IF(DA24="", "", IFERROR(INDEX(Materials!$F$9:$F$2508, MATCH(DA24, Materials!$B$9:$B$2508, 0)), ""))</f>
        <v/>
      </c>
      <c r="FL24" s="59" t="str">
        <f>IF(DB24="", "", IFERROR(INDEX(Materials!$F$9:$F$2508, MATCH(DB24, Materials!$B$9:$B$2508, 0)), ""))</f>
        <v/>
      </c>
      <c r="FM24" s="59" t="str">
        <f>IF(DC24="", "", IFERROR(INDEX(Materials!$F$9:$F$2508, MATCH(DC24, Materials!$B$9:$B$2508, 0)), ""))</f>
        <v/>
      </c>
      <c r="FN24" s="59" t="str">
        <f>IF(DD24="", "", IFERROR(INDEX(Materials!$F$9:$F$2508, MATCH(DD24, Materials!$B$9:$B$2508, 0)), ""))</f>
        <v/>
      </c>
      <c r="FO24" s="59" t="str">
        <f>IF(DE24="", "", IFERROR(INDEX(Materials!$F$9:$F$2508, MATCH(DE24, Materials!$B$9:$B$2508, 0)), ""))</f>
        <v/>
      </c>
      <c r="FP24" s="59" t="str">
        <f>IF(DF24="", "", IFERROR(INDEX(Materials!$F$9:$F$2508, MATCH(DF24, Materials!$B$9:$B$2508, 0)), ""))</f>
        <v/>
      </c>
      <c r="FQ24" s="59" t="str">
        <f>IF(DG24="", "", IFERROR(INDEX(Materials!$F$9:$F$2508, MATCH(DG24, Materials!$B$9:$B$2508, 0)), ""))</f>
        <v/>
      </c>
      <c r="FR24" s="59" t="str">
        <f>IF(DH24="", "", IFERROR(INDEX(Materials!$F$9:$F$2508, MATCH(DH24, Materials!$B$9:$B$2508, 0)), ""))</f>
        <v/>
      </c>
      <c r="FS24" s="59" t="str">
        <f>IF(DI24="", "", IFERROR(INDEX(Materials!$F$9:$F$2508, MATCH(DI24, Materials!$B$9:$B$2508, 0)), ""))</f>
        <v/>
      </c>
      <c r="FT24" s="59" t="str">
        <f>IF(DJ24="", "", IFERROR(INDEX(Materials!$F$9:$F$2508, MATCH(DJ24, Materials!$B$9:$B$2508, 0)), ""))</f>
        <v/>
      </c>
      <c r="FU24" s="60" t="str">
        <f>IF(DK24="", "", IFERROR(INDEX(Materials!$F$9:$F$2508, MATCH(DK24, Materials!$B$9:$B$2508, 0)), ""))</f>
        <v/>
      </c>
      <c r="FW24" s="58" t="str">
        <f t="shared" si="85"/>
        <v/>
      </c>
      <c r="FX24" s="59" t="str">
        <f t="shared" si="86"/>
        <v/>
      </c>
      <c r="FY24" s="59" t="str">
        <f t="shared" si="87"/>
        <v/>
      </c>
      <c r="FZ24" s="59" t="str">
        <f t="shared" si="88"/>
        <v/>
      </c>
      <c r="GA24" s="59" t="str">
        <f t="shared" si="89"/>
        <v/>
      </c>
      <c r="GB24" s="59" t="str">
        <f t="shared" si="90"/>
        <v/>
      </c>
      <c r="GC24" s="59" t="str">
        <f t="shared" si="91"/>
        <v/>
      </c>
      <c r="GD24" s="59" t="str">
        <f t="shared" si="92"/>
        <v/>
      </c>
      <c r="GE24" s="59" t="str">
        <f t="shared" si="93"/>
        <v/>
      </c>
      <c r="GF24" s="59" t="str">
        <f t="shared" si="94"/>
        <v/>
      </c>
      <c r="GG24" s="59" t="str">
        <f t="shared" si="95"/>
        <v/>
      </c>
      <c r="GH24" s="59" t="str">
        <f t="shared" si="96"/>
        <v/>
      </c>
      <c r="GI24" s="59" t="str">
        <f t="shared" si="97"/>
        <v/>
      </c>
      <c r="GJ24" s="59" t="str">
        <f t="shared" si="98"/>
        <v/>
      </c>
      <c r="GK24" s="59" t="str">
        <f t="shared" si="99"/>
        <v/>
      </c>
      <c r="GL24" s="59" t="str">
        <f t="shared" si="100"/>
        <v/>
      </c>
      <c r="GM24" s="59" t="str">
        <f t="shared" si="101"/>
        <v/>
      </c>
      <c r="GN24" s="59" t="str">
        <f t="shared" si="102"/>
        <v/>
      </c>
      <c r="GO24" s="59" t="str">
        <f t="shared" si="103"/>
        <v/>
      </c>
      <c r="GP24" s="59" t="str">
        <f t="shared" si="104"/>
        <v/>
      </c>
      <c r="GQ24" s="59" t="str">
        <f t="shared" si="105"/>
        <v/>
      </c>
      <c r="GR24" s="59" t="str">
        <f t="shared" si="106"/>
        <v/>
      </c>
      <c r="GS24" s="59" t="str">
        <f t="shared" si="107"/>
        <v/>
      </c>
      <c r="GT24" s="59" t="str">
        <f t="shared" si="108"/>
        <v/>
      </c>
      <c r="GU24" s="59" t="str">
        <f t="shared" si="109"/>
        <v/>
      </c>
      <c r="GV24" s="59" t="str">
        <f t="shared" si="110"/>
        <v/>
      </c>
      <c r="GW24" s="59" t="str">
        <f t="shared" si="111"/>
        <v/>
      </c>
      <c r="GX24" s="59" t="str">
        <f t="shared" si="112"/>
        <v/>
      </c>
      <c r="GY24" s="59" t="str">
        <f t="shared" si="113"/>
        <v/>
      </c>
      <c r="GZ24" s="60" t="str">
        <f t="shared" si="114"/>
        <v/>
      </c>
      <c r="HB24" s="81" t="str">
        <f t="shared" si="22"/>
        <v/>
      </c>
      <c r="HD24" s="58" t="str">
        <f>IF(CH24="", "", IFERROR(INDEX(Materials!$V$9:$V$2508, MATCH(CH24, Materials!$B$9:$B$2508, 0)), ""))</f>
        <v/>
      </c>
      <c r="HE24" s="59" t="str">
        <f>IF(CI24="", "", IFERROR(INDEX(Materials!$V$9:$V$2508, MATCH(CI24, Materials!$B$9:$B$2508, 0)), ""))</f>
        <v/>
      </c>
      <c r="HF24" s="59" t="str">
        <f>IF(CJ24="", "", IFERROR(INDEX(Materials!$V$9:$V$2508, MATCH(CJ24, Materials!$B$9:$B$2508, 0)), ""))</f>
        <v/>
      </c>
      <c r="HG24" s="59" t="str">
        <f>IF(CK24="", "", IFERROR(INDEX(Materials!$V$9:$V$2508, MATCH(CK24, Materials!$B$9:$B$2508, 0)), ""))</f>
        <v/>
      </c>
      <c r="HH24" s="59" t="str">
        <f>IF(CL24="", "", IFERROR(INDEX(Materials!$V$9:$V$2508, MATCH(CL24, Materials!$B$9:$B$2508, 0)), ""))</f>
        <v/>
      </c>
      <c r="HI24" s="59" t="str">
        <f>IF(CM24="", "", IFERROR(INDEX(Materials!$V$9:$V$2508, MATCH(CM24, Materials!$B$9:$B$2508, 0)), ""))</f>
        <v/>
      </c>
      <c r="HJ24" s="59" t="str">
        <f>IF(CN24="", "", IFERROR(INDEX(Materials!$V$9:$V$2508, MATCH(CN24, Materials!$B$9:$B$2508, 0)), ""))</f>
        <v/>
      </c>
      <c r="HK24" s="59" t="str">
        <f>IF(CO24="", "", IFERROR(INDEX(Materials!$V$9:$V$2508, MATCH(CO24, Materials!$B$9:$B$2508, 0)), ""))</f>
        <v/>
      </c>
      <c r="HL24" s="59" t="str">
        <f>IF(CP24="", "", IFERROR(INDEX(Materials!$V$9:$V$2508, MATCH(CP24, Materials!$B$9:$B$2508, 0)), ""))</f>
        <v/>
      </c>
      <c r="HM24" s="59" t="str">
        <f>IF(CQ24="", "", IFERROR(INDEX(Materials!$V$9:$V$2508, MATCH(CQ24, Materials!$B$9:$B$2508, 0)), ""))</f>
        <v/>
      </c>
      <c r="HN24" s="59" t="str">
        <f>IF(CR24="", "", IFERROR(INDEX(Materials!$V$9:$V$2508, MATCH(CR24, Materials!$B$9:$B$2508, 0)), ""))</f>
        <v/>
      </c>
      <c r="HO24" s="59" t="str">
        <f>IF(CS24="", "", IFERROR(INDEX(Materials!$V$9:$V$2508, MATCH(CS24, Materials!$B$9:$B$2508, 0)), ""))</f>
        <v/>
      </c>
      <c r="HP24" s="59" t="str">
        <f>IF(CT24="", "", IFERROR(INDEX(Materials!$V$9:$V$2508, MATCH(CT24, Materials!$B$9:$B$2508, 0)), ""))</f>
        <v/>
      </c>
      <c r="HQ24" s="59" t="str">
        <f>IF(CU24="", "", IFERROR(INDEX(Materials!$V$9:$V$2508, MATCH(CU24, Materials!$B$9:$B$2508, 0)), ""))</f>
        <v/>
      </c>
      <c r="HR24" s="59" t="str">
        <f>IF(CV24="", "", IFERROR(INDEX(Materials!$V$9:$V$2508, MATCH(CV24, Materials!$B$9:$B$2508, 0)), ""))</f>
        <v/>
      </c>
      <c r="HS24" s="59" t="str">
        <f>IF(CW24="", "", IFERROR(INDEX(Materials!$V$9:$V$2508, MATCH(CW24, Materials!$B$9:$B$2508, 0)), ""))</f>
        <v/>
      </c>
      <c r="HT24" s="59" t="str">
        <f>IF(CX24="", "", IFERROR(INDEX(Materials!$V$9:$V$2508, MATCH(CX24, Materials!$B$9:$B$2508, 0)), ""))</f>
        <v/>
      </c>
      <c r="HU24" s="59" t="str">
        <f>IF(CY24="", "", IFERROR(INDEX(Materials!$V$9:$V$2508, MATCH(CY24, Materials!$B$9:$B$2508, 0)), ""))</f>
        <v/>
      </c>
      <c r="HV24" s="59" t="str">
        <f>IF(CZ24="", "", IFERROR(INDEX(Materials!$V$9:$V$2508, MATCH(CZ24, Materials!$B$9:$B$2508, 0)), ""))</f>
        <v/>
      </c>
      <c r="HW24" s="59" t="str">
        <f>IF(DA24="", "", IFERROR(INDEX(Materials!$V$9:$V$2508, MATCH(DA24, Materials!$B$9:$B$2508, 0)), ""))</f>
        <v/>
      </c>
      <c r="HX24" s="59" t="str">
        <f>IF(DB24="", "", IFERROR(INDEX(Materials!$V$9:$V$2508, MATCH(DB24, Materials!$B$9:$B$2508, 0)), ""))</f>
        <v/>
      </c>
      <c r="HY24" s="59" t="str">
        <f>IF(DC24="", "", IFERROR(INDEX(Materials!$V$9:$V$2508, MATCH(DC24, Materials!$B$9:$B$2508, 0)), ""))</f>
        <v/>
      </c>
      <c r="HZ24" s="59" t="str">
        <f>IF(DD24="", "", IFERROR(INDEX(Materials!$V$9:$V$2508, MATCH(DD24, Materials!$B$9:$B$2508, 0)), ""))</f>
        <v/>
      </c>
      <c r="IA24" s="59" t="str">
        <f>IF(DE24="", "", IFERROR(INDEX(Materials!$V$9:$V$2508, MATCH(DE24, Materials!$B$9:$B$2508, 0)), ""))</f>
        <v/>
      </c>
      <c r="IB24" s="59" t="str">
        <f>IF(DF24="", "", IFERROR(INDEX(Materials!$V$9:$V$2508, MATCH(DF24, Materials!$B$9:$B$2508, 0)), ""))</f>
        <v/>
      </c>
      <c r="IC24" s="59" t="str">
        <f>IF(DG24="", "", IFERROR(INDEX(Materials!$V$9:$V$2508, MATCH(DG24, Materials!$B$9:$B$2508, 0)), ""))</f>
        <v/>
      </c>
      <c r="ID24" s="59" t="str">
        <f>IF(DH24="", "", IFERROR(INDEX(Materials!$V$9:$V$2508, MATCH(DH24, Materials!$B$9:$B$2508, 0)), ""))</f>
        <v/>
      </c>
      <c r="IE24" s="59" t="str">
        <f>IF(DI24="", "", IFERROR(INDEX(Materials!$V$9:$V$2508, MATCH(DI24, Materials!$B$9:$B$2508, 0)), ""))</f>
        <v/>
      </c>
      <c r="IF24" s="59" t="str">
        <f>IF(DJ24="", "", IFERROR(INDEX(Materials!$V$9:$V$2508, MATCH(DJ24, Materials!$B$9:$B$2508, 0)), ""))</f>
        <v/>
      </c>
      <c r="IG24" s="60" t="str">
        <f>IF(DK24="", "", IFERROR(INDEX(Materials!$V$9:$V$2508, MATCH(DK24, Materials!$B$9:$B$2508, 0)), ""))</f>
        <v/>
      </c>
      <c r="II24" s="9" t="str">
        <f t="shared" si="115"/>
        <v/>
      </c>
      <c r="IJ24" s="9" t="str">
        <f t="shared" si="116"/>
        <v/>
      </c>
      <c r="IK24" s="9" t="str">
        <f t="shared" si="117"/>
        <v/>
      </c>
      <c r="IL24" s="9" t="str">
        <f t="shared" si="118"/>
        <v/>
      </c>
      <c r="IN24" s="92" t="str">
        <f t="shared" si="119"/>
        <v/>
      </c>
      <c r="IO24" s="93" t="str">
        <f t="shared" si="120"/>
        <v/>
      </c>
      <c r="IP24" s="93" t="str">
        <f t="shared" si="121"/>
        <v/>
      </c>
      <c r="IQ24" s="93" t="str">
        <f t="shared" si="122"/>
        <v/>
      </c>
      <c r="IR24" s="93" t="str">
        <f t="shared" si="123"/>
        <v/>
      </c>
      <c r="IS24" s="93" t="str">
        <f t="shared" si="124"/>
        <v/>
      </c>
      <c r="IT24" s="93" t="str">
        <f t="shared" si="125"/>
        <v/>
      </c>
      <c r="IU24" s="93" t="str">
        <f t="shared" si="126"/>
        <v/>
      </c>
      <c r="IV24" s="93" t="str">
        <f t="shared" si="127"/>
        <v/>
      </c>
      <c r="IW24" s="93" t="str">
        <f t="shared" si="128"/>
        <v/>
      </c>
      <c r="IX24" s="93" t="str">
        <f t="shared" si="129"/>
        <v/>
      </c>
      <c r="IY24" s="93" t="str">
        <f t="shared" si="130"/>
        <v/>
      </c>
      <c r="IZ24" s="93" t="str">
        <f t="shared" si="131"/>
        <v/>
      </c>
      <c r="JA24" s="93" t="str">
        <f t="shared" si="132"/>
        <v/>
      </c>
      <c r="JB24" s="93" t="str">
        <f t="shared" si="133"/>
        <v/>
      </c>
      <c r="JC24" s="93" t="str">
        <f t="shared" si="134"/>
        <v/>
      </c>
      <c r="JD24" s="93" t="str">
        <f t="shared" si="135"/>
        <v/>
      </c>
      <c r="JE24" s="93" t="str">
        <f t="shared" si="136"/>
        <v/>
      </c>
      <c r="JF24" s="93" t="str">
        <f t="shared" si="137"/>
        <v/>
      </c>
      <c r="JG24" s="93" t="str">
        <f t="shared" si="138"/>
        <v/>
      </c>
      <c r="JH24" s="93" t="str">
        <f t="shared" si="139"/>
        <v/>
      </c>
      <c r="JI24" s="93" t="str">
        <f t="shared" si="140"/>
        <v/>
      </c>
      <c r="JJ24" s="93" t="str">
        <f t="shared" si="141"/>
        <v/>
      </c>
      <c r="JK24" s="93" t="str">
        <f t="shared" si="142"/>
        <v/>
      </c>
      <c r="JL24" s="93" t="str">
        <f t="shared" si="143"/>
        <v/>
      </c>
      <c r="JM24" s="93" t="str">
        <f t="shared" si="144"/>
        <v/>
      </c>
      <c r="JN24" s="93" t="str">
        <f t="shared" si="145"/>
        <v/>
      </c>
      <c r="JO24" s="93" t="str">
        <f t="shared" si="146"/>
        <v/>
      </c>
      <c r="JP24" s="93" t="str">
        <f t="shared" si="147"/>
        <v/>
      </c>
      <c r="JQ24" s="94" t="str">
        <f t="shared" si="148"/>
        <v/>
      </c>
      <c r="JS24" s="92" t="str">
        <f t="shared" si="149"/>
        <v/>
      </c>
      <c r="JT24" s="93" t="str">
        <f t="shared" si="150"/>
        <v/>
      </c>
      <c r="JU24" s="93" t="str">
        <f t="shared" si="151"/>
        <v/>
      </c>
      <c r="JV24" s="93" t="str">
        <f t="shared" si="152"/>
        <v/>
      </c>
      <c r="JW24" s="93" t="str">
        <f t="shared" si="153"/>
        <v/>
      </c>
      <c r="JX24" s="93" t="str">
        <f t="shared" si="154"/>
        <v/>
      </c>
      <c r="JY24" s="93" t="str">
        <f t="shared" si="155"/>
        <v/>
      </c>
      <c r="JZ24" s="93" t="str">
        <f t="shared" si="156"/>
        <v/>
      </c>
      <c r="KA24" s="93" t="str">
        <f t="shared" si="157"/>
        <v/>
      </c>
      <c r="KB24" s="93" t="str">
        <f t="shared" si="158"/>
        <v/>
      </c>
      <c r="KC24" s="93" t="str">
        <f t="shared" si="159"/>
        <v/>
      </c>
      <c r="KD24" s="93" t="str">
        <f t="shared" si="160"/>
        <v/>
      </c>
      <c r="KE24" s="93" t="str">
        <f t="shared" si="161"/>
        <v/>
      </c>
      <c r="KF24" s="93" t="str">
        <f t="shared" si="162"/>
        <v/>
      </c>
      <c r="KG24" s="93" t="str">
        <f t="shared" si="163"/>
        <v/>
      </c>
      <c r="KH24" s="93" t="str">
        <f t="shared" si="164"/>
        <v/>
      </c>
      <c r="KI24" s="93" t="str">
        <f t="shared" si="165"/>
        <v/>
      </c>
      <c r="KJ24" s="93" t="str">
        <f t="shared" si="166"/>
        <v/>
      </c>
      <c r="KK24" s="93" t="str">
        <f t="shared" si="167"/>
        <v/>
      </c>
      <c r="KL24" s="93" t="str">
        <f t="shared" si="168"/>
        <v/>
      </c>
      <c r="KM24" s="93" t="str">
        <f t="shared" si="169"/>
        <v/>
      </c>
      <c r="KN24" s="93" t="str">
        <f t="shared" si="170"/>
        <v/>
      </c>
      <c r="KO24" s="93" t="str">
        <f t="shared" si="171"/>
        <v/>
      </c>
      <c r="KP24" s="93" t="str">
        <f t="shared" si="172"/>
        <v/>
      </c>
      <c r="KQ24" s="93" t="str">
        <f t="shared" si="173"/>
        <v/>
      </c>
      <c r="KR24" s="93" t="str">
        <f t="shared" si="174"/>
        <v/>
      </c>
      <c r="KS24" s="93" t="str">
        <f t="shared" si="175"/>
        <v/>
      </c>
      <c r="KT24" s="93" t="str">
        <f t="shared" si="176"/>
        <v/>
      </c>
      <c r="KU24" s="93" t="str">
        <f t="shared" si="177"/>
        <v/>
      </c>
      <c r="KV24" s="94" t="str">
        <f t="shared" si="178"/>
        <v/>
      </c>
      <c r="KX24" s="81" t="str">
        <f>IF(C24="", "", C24+(C24*'Intro &amp; Setup'!$BC$6))</f>
        <v/>
      </c>
    </row>
    <row r="25" spans="1:310" x14ac:dyDescent="0.25">
      <c r="A25" s="24"/>
      <c r="B25" s="150" t="str">
        <f t="shared" si="0"/>
        <v/>
      </c>
      <c r="C25" s="139" t="str">
        <f t="shared" si="1"/>
        <v/>
      </c>
      <c r="D25" s="24"/>
      <c r="E25" s="140"/>
      <c r="F25" s="136"/>
      <c r="G25" s="139"/>
      <c r="H25" s="153"/>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24"/>
      <c r="BS25" s="9" t="str">
        <f>IF(Materials!T25="", "", Materials!T25)</f>
        <v/>
      </c>
      <c r="BU25" s="11" t="b">
        <f t="shared" si="2"/>
        <v>0</v>
      </c>
      <c r="BV25" s="9" t="str">
        <f t="shared" si="25"/>
        <v/>
      </c>
      <c r="BW25" s="9" t="str">
        <f t="shared" si="3"/>
        <v/>
      </c>
      <c r="BX25" s="9" t="str">
        <f t="shared" si="4"/>
        <v/>
      </c>
      <c r="BZ25" s="9">
        <v>17</v>
      </c>
      <c r="CB25" s="9" t="str">
        <f t="shared" si="5"/>
        <v/>
      </c>
      <c r="CC25" s="32"/>
      <c r="CD25" s="72" t="str">
        <f>IF(H25="", "", IFERROR(INDEX('Intro &amp; Setup'!$BF$3:$BF$12, MATCH(H25, 'Intro &amp; Setup'!$BE$3:$BE$12, 0)), ""))</f>
        <v/>
      </c>
      <c r="CE25" s="77"/>
      <c r="CF25" s="77"/>
      <c r="CH25" s="50" t="str">
        <f t="shared" si="6"/>
        <v/>
      </c>
      <c r="CI25" s="32" t="str">
        <f t="shared" si="26"/>
        <v/>
      </c>
      <c r="CJ25" s="32" t="str">
        <f t="shared" si="27"/>
        <v/>
      </c>
      <c r="CK25" s="32" t="str">
        <f t="shared" si="28"/>
        <v/>
      </c>
      <c r="CL25" s="32" t="str">
        <f t="shared" si="29"/>
        <v/>
      </c>
      <c r="CM25" s="32" t="str">
        <f t="shared" si="30"/>
        <v/>
      </c>
      <c r="CN25" s="32" t="str">
        <f t="shared" si="31"/>
        <v/>
      </c>
      <c r="CO25" s="32" t="str">
        <f t="shared" si="32"/>
        <v/>
      </c>
      <c r="CP25" s="32" t="str">
        <f t="shared" si="33"/>
        <v/>
      </c>
      <c r="CQ25" s="32" t="str">
        <f t="shared" si="34"/>
        <v/>
      </c>
      <c r="CR25" s="32" t="str">
        <f t="shared" si="35"/>
        <v/>
      </c>
      <c r="CS25" s="32" t="str">
        <f t="shared" si="36"/>
        <v/>
      </c>
      <c r="CT25" s="32" t="str">
        <f t="shared" si="37"/>
        <v/>
      </c>
      <c r="CU25" s="32" t="str">
        <f t="shared" si="38"/>
        <v/>
      </c>
      <c r="CV25" s="32" t="str">
        <f t="shared" si="39"/>
        <v/>
      </c>
      <c r="CW25" s="32" t="str">
        <f t="shared" si="40"/>
        <v/>
      </c>
      <c r="CX25" s="32" t="str">
        <f t="shared" si="41"/>
        <v/>
      </c>
      <c r="CY25" s="32" t="str">
        <f t="shared" si="42"/>
        <v/>
      </c>
      <c r="CZ25" s="32" t="str">
        <f t="shared" si="43"/>
        <v/>
      </c>
      <c r="DA25" s="32" t="str">
        <f t="shared" si="44"/>
        <v/>
      </c>
      <c r="DB25" s="32" t="str">
        <f t="shared" si="45"/>
        <v/>
      </c>
      <c r="DC25" s="32" t="str">
        <f t="shared" si="46"/>
        <v/>
      </c>
      <c r="DD25" s="32" t="str">
        <f t="shared" si="47"/>
        <v/>
      </c>
      <c r="DE25" s="32" t="str">
        <f t="shared" si="48"/>
        <v/>
      </c>
      <c r="DF25" s="32" t="str">
        <f t="shared" si="49"/>
        <v/>
      </c>
      <c r="DG25" s="32" t="str">
        <f t="shared" si="50"/>
        <v/>
      </c>
      <c r="DH25" s="32" t="str">
        <f t="shared" si="51"/>
        <v/>
      </c>
      <c r="DI25" s="32" t="str">
        <f t="shared" si="52"/>
        <v/>
      </c>
      <c r="DJ25" s="32" t="str">
        <f t="shared" si="53"/>
        <v/>
      </c>
      <c r="DK25" s="51" t="str">
        <f t="shared" si="54"/>
        <v/>
      </c>
      <c r="DM25" s="50" t="str">
        <f t="shared" si="55"/>
        <v/>
      </c>
      <c r="DN25" s="32" t="str">
        <f t="shared" si="56"/>
        <v/>
      </c>
      <c r="DO25" s="32" t="str">
        <f t="shared" si="57"/>
        <v/>
      </c>
      <c r="DP25" s="32" t="str">
        <f t="shared" si="58"/>
        <v/>
      </c>
      <c r="DQ25" s="32" t="str">
        <f t="shared" si="59"/>
        <v/>
      </c>
      <c r="DR25" s="32" t="str">
        <f t="shared" si="60"/>
        <v/>
      </c>
      <c r="DS25" s="32" t="str">
        <f t="shared" si="61"/>
        <v/>
      </c>
      <c r="DT25" s="32" t="str">
        <f t="shared" si="62"/>
        <v/>
      </c>
      <c r="DU25" s="32" t="str">
        <f t="shared" si="63"/>
        <v/>
      </c>
      <c r="DV25" s="32" t="str">
        <f t="shared" si="64"/>
        <v/>
      </c>
      <c r="DW25" s="32" t="str">
        <f t="shared" si="65"/>
        <v/>
      </c>
      <c r="DX25" s="32" t="str">
        <f t="shared" si="66"/>
        <v/>
      </c>
      <c r="DY25" s="32" t="str">
        <f t="shared" si="67"/>
        <v/>
      </c>
      <c r="DZ25" s="32" t="str">
        <f t="shared" si="68"/>
        <v/>
      </c>
      <c r="EA25" s="32" t="str">
        <f t="shared" si="69"/>
        <v/>
      </c>
      <c r="EB25" s="32" t="str">
        <f t="shared" si="70"/>
        <v/>
      </c>
      <c r="EC25" s="32" t="str">
        <f t="shared" si="71"/>
        <v/>
      </c>
      <c r="ED25" s="32" t="str">
        <f t="shared" si="72"/>
        <v/>
      </c>
      <c r="EE25" s="32" t="str">
        <f t="shared" si="73"/>
        <v/>
      </c>
      <c r="EF25" s="32" t="str">
        <f t="shared" si="74"/>
        <v/>
      </c>
      <c r="EG25" s="32" t="str">
        <f t="shared" si="75"/>
        <v/>
      </c>
      <c r="EH25" s="32" t="str">
        <f t="shared" si="76"/>
        <v/>
      </c>
      <c r="EI25" s="32" t="str">
        <f t="shared" si="77"/>
        <v/>
      </c>
      <c r="EJ25" s="32" t="str">
        <f t="shared" si="78"/>
        <v/>
      </c>
      <c r="EK25" s="32" t="str">
        <f t="shared" si="79"/>
        <v/>
      </c>
      <c r="EL25" s="32" t="str">
        <f t="shared" si="80"/>
        <v/>
      </c>
      <c r="EM25" s="32" t="str">
        <f t="shared" si="81"/>
        <v/>
      </c>
      <c r="EN25" s="32" t="str">
        <f t="shared" si="82"/>
        <v/>
      </c>
      <c r="EO25" s="32" t="str">
        <f t="shared" si="83"/>
        <v/>
      </c>
      <c r="EP25" s="51" t="str">
        <f t="shared" si="84"/>
        <v/>
      </c>
      <c r="ER25" s="58" t="str">
        <f>IF(CH25="", "", IFERROR(INDEX(Materials!$F$9:$F$2508, MATCH(CH25, Materials!$B$9:$B$2508, 0)), ""))</f>
        <v/>
      </c>
      <c r="ES25" s="59" t="str">
        <f>IF(CI25="", "", IFERROR(INDEX(Materials!$F$9:$F$2508, MATCH(CI25, Materials!$B$9:$B$2508, 0)), ""))</f>
        <v/>
      </c>
      <c r="ET25" s="59" t="str">
        <f>IF(CJ25="", "", IFERROR(INDEX(Materials!$F$9:$F$2508, MATCH(CJ25, Materials!$B$9:$B$2508, 0)), ""))</f>
        <v/>
      </c>
      <c r="EU25" s="59" t="str">
        <f>IF(CK25="", "", IFERROR(INDEX(Materials!$F$9:$F$2508, MATCH(CK25, Materials!$B$9:$B$2508, 0)), ""))</f>
        <v/>
      </c>
      <c r="EV25" s="59" t="str">
        <f>IF(CL25="", "", IFERROR(INDEX(Materials!$F$9:$F$2508, MATCH(CL25, Materials!$B$9:$B$2508, 0)), ""))</f>
        <v/>
      </c>
      <c r="EW25" s="59" t="str">
        <f>IF(CM25="", "", IFERROR(INDEX(Materials!$F$9:$F$2508, MATCH(CM25, Materials!$B$9:$B$2508, 0)), ""))</f>
        <v/>
      </c>
      <c r="EX25" s="59" t="str">
        <f>IF(CN25="", "", IFERROR(INDEX(Materials!$F$9:$F$2508, MATCH(CN25, Materials!$B$9:$B$2508, 0)), ""))</f>
        <v/>
      </c>
      <c r="EY25" s="59" t="str">
        <f>IF(CO25="", "", IFERROR(INDEX(Materials!$F$9:$F$2508, MATCH(CO25, Materials!$B$9:$B$2508, 0)), ""))</f>
        <v/>
      </c>
      <c r="EZ25" s="59" t="str">
        <f>IF(CP25="", "", IFERROR(INDEX(Materials!$F$9:$F$2508, MATCH(CP25, Materials!$B$9:$B$2508, 0)), ""))</f>
        <v/>
      </c>
      <c r="FA25" s="59" t="str">
        <f>IF(CQ25="", "", IFERROR(INDEX(Materials!$F$9:$F$2508, MATCH(CQ25, Materials!$B$9:$B$2508, 0)), ""))</f>
        <v/>
      </c>
      <c r="FB25" s="59" t="str">
        <f>IF(CR25="", "", IFERROR(INDEX(Materials!$F$9:$F$2508, MATCH(CR25, Materials!$B$9:$B$2508, 0)), ""))</f>
        <v/>
      </c>
      <c r="FC25" s="59" t="str">
        <f>IF(CS25="", "", IFERROR(INDEX(Materials!$F$9:$F$2508, MATCH(CS25, Materials!$B$9:$B$2508, 0)), ""))</f>
        <v/>
      </c>
      <c r="FD25" s="59" t="str">
        <f>IF(CT25="", "", IFERROR(INDEX(Materials!$F$9:$F$2508, MATCH(CT25, Materials!$B$9:$B$2508, 0)), ""))</f>
        <v/>
      </c>
      <c r="FE25" s="59" t="str">
        <f>IF(CU25="", "", IFERROR(INDEX(Materials!$F$9:$F$2508, MATCH(CU25, Materials!$B$9:$B$2508, 0)), ""))</f>
        <v/>
      </c>
      <c r="FF25" s="59" t="str">
        <f>IF(CV25="", "", IFERROR(INDEX(Materials!$F$9:$F$2508, MATCH(CV25, Materials!$B$9:$B$2508, 0)), ""))</f>
        <v/>
      </c>
      <c r="FG25" s="59" t="str">
        <f>IF(CW25="", "", IFERROR(INDEX(Materials!$F$9:$F$2508, MATCH(CW25, Materials!$B$9:$B$2508, 0)), ""))</f>
        <v/>
      </c>
      <c r="FH25" s="59" t="str">
        <f>IF(CX25="", "", IFERROR(INDEX(Materials!$F$9:$F$2508, MATCH(CX25, Materials!$B$9:$B$2508, 0)), ""))</f>
        <v/>
      </c>
      <c r="FI25" s="59" t="str">
        <f>IF(CY25="", "", IFERROR(INDEX(Materials!$F$9:$F$2508, MATCH(CY25, Materials!$B$9:$B$2508, 0)), ""))</f>
        <v/>
      </c>
      <c r="FJ25" s="59" t="str">
        <f>IF(CZ25="", "", IFERROR(INDEX(Materials!$F$9:$F$2508, MATCH(CZ25, Materials!$B$9:$B$2508, 0)), ""))</f>
        <v/>
      </c>
      <c r="FK25" s="59" t="str">
        <f>IF(DA25="", "", IFERROR(INDEX(Materials!$F$9:$F$2508, MATCH(DA25, Materials!$B$9:$B$2508, 0)), ""))</f>
        <v/>
      </c>
      <c r="FL25" s="59" t="str">
        <f>IF(DB25="", "", IFERROR(INDEX(Materials!$F$9:$F$2508, MATCH(DB25, Materials!$B$9:$B$2508, 0)), ""))</f>
        <v/>
      </c>
      <c r="FM25" s="59" t="str">
        <f>IF(DC25="", "", IFERROR(INDEX(Materials!$F$9:$F$2508, MATCH(DC25, Materials!$B$9:$B$2508, 0)), ""))</f>
        <v/>
      </c>
      <c r="FN25" s="59" t="str">
        <f>IF(DD25="", "", IFERROR(INDEX(Materials!$F$9:$F$2508, MATCH(DD25, Materials!$B$9:$B$2508, 0)), ""))</f>
        <v/>
      </c>
      <c r="FO25" s="59" t="str">
        <f>IF(DE25="", "", IFERROR(INDEX(Materials!$F$9:$F$2508, MATCH(DE25, Materials!$B$9:$B$2508, 0)), ""))</f>
        <v/>
      </c>
      <c r="FP25" s="59" t="str">
        <f>IF(DF25="", "", IFERROR(INDEX(Materials!$F$9:$F$2508, MATCH(DF25, Materials!$B$9:$B$2508, 0)), ""))</f>
        <v/>
      </c>
      <c r="FQ25" s="59" t="str">
        <f>IF(DG25="", "", IFERROR(INDEX(Materials!$F$9:$F$2508, MATCH(DG25, Materials!$B$9:$B$2508, 0)), ""))</f>
        <v/>
      </c>
      <c r="FR25" s="59" t="str">
        <f>IF(DH25="", "", IFERROR(INDEX(Materials!$F$9:$F$2508, MATCH(DH25, Materials!$B$9:$B$2508, 0)), ""))</f>
        <v/>
      </c>
      <c r="FS25" s="59" t="str">
        <f>IF(DI25="", "", IFERROR(INDEX(Materials!$F$9:$F$2508, MATCH(DI25, Materials!$B$9:$B$2508, 0)), ""))</f>
        <v/>
      </c>
      <c r="FT25" s="59" t="str">
        <f>IF(DJ25="", "", IFERROR(INDEX(Materials!$F$9:$F$2508, MATCH(DJ25, Materials!$B$9:$B$2508, 0)), ""))</f>
        <v/>
      </c>
      <c r="FU25" s="60" t="str">
        <f>IF(DK25="", "", IFERROR(INDEX(Materials!$F$9:$F$2508, MATCH(DK25, Materials!$B$9:$B$2508, 0)), ""))</f>
        <v/>
      </c>
      <c r="FW25" s="58" t="str">
        <f t="shared" si="85"/>
        <v/>
      </c>
      <c r="FX25" s="59" t="str">
        <f t="shared" si="86"/>
        <v/>
      </c>
      <c r="FY25" s="59" t="str">
        <f t="shared" si="87"/>
        <v/>
      </c>
      <c r="FZ25" s="59" t="str">
        <f t="shared" si="88"/>
        <v/>
      </c>
      <c r="GA25" s="59" t="str">
        <f t="shared" si="89"/>
        <v/>
      </c>
      <c r="GB25" s="59" t="str">
        <f t="shared" si="90"/>
        <v/>
      </c>
      <c r="GC25" s="59" t="str">
        <f t="shared" si="91"/>
        <v/>
      </c>
      <c r="GD25" s="59" t="str">
        <f t="shared" si="92"/>
        <v/>
      </c>
      <c r="GE25" s="59" t="str">
        <f t="shared" si="93"/>
        <v/>
      </c>
      <c r="GF25" s="59" t="str">
        <f t="shared" si="94"/>
        <v/>
      </c>
      <c r="GG25" s="59" t="str">
        <f t="shared" si="95"/>
        <v/>
      </c>
      <c r="GH25" s="59" t="str">
        <f t="shared" si="96"/>
        <v/>
      </c>
      <c r="GI25" s="59" t="str">
        <f t="shared" si="97"/>
        <v/>
      </c>
      <c r="GJ25" s="59" t="str">
        <f t="shared" si="98"/>
        <v/>
      </c>
      <c r="GK25" s="59" t="str">
        <f t="shared" si="99"/>
        <v/>
      </c>
      <c r="GL25" s="59" t="str">
        <f t="shared" si="100"/>
        <v/>
      </c>
      <c r="GM25" s="59" t="str">
        <f t="shared" si="101"/>
        <v/>
      </c>
      <c r="GN25" s="59" t="str">
        <f t="shared" si="102"/>
        <v/>
      </c>
      <c r="GO25" s="59" t="str">
        <f t="shared" si="103"/>
        <v/>
      </c>
      <c r="GP25" s="59" t="str">
        <f t="shared" si="104"/>
        <v/>
      </c>
      <c r="GQ25" s="59" t="str">
        <f t="shared" si="105"/>
        <v/>
      </c>
      <c r="GR25" s="59" t="str">
        <f t="shared" si="106"/>
        <v/>
      </c>
      <c r="GS25" s="59" t="str">
        <f t="shared" si="107"/>
        <v/>
      </c>
      <c r="GT25" s="59" t="str">
        <f t="shared" si="108"/>
        <v/>
      </c>
      <c r="GU25" s="59" t="str">
        <f t="shared" si="109"/>
        <v/>
      </c>
      <c r="GV25" s="59" t="str">
        <f t="shared" si="110"/>
        <v/>
      </c>
      <c r="GW25" s="59" t="str">
        <f t="shared" si="111"/>
        <v/>
      </c>
      <c r="GX25" s="59" t="str">
        <f t="shared" si="112"/>
        <v/>
      </c>
      <c r="GY25" s="59" t="str">
        <f t="shared" si="113"/>
        <v/>
      </c>
      <c r="GZ25" s="60" t="str">
        <f t="shared" si="114"/>
        <v/>
      </c>
      <c r="HB25" s="81" t="str">
        <f t="shared" si="22"/>
        <v/>
      </c>
      <c r="HD25" s="58" t="str">
        <f>IF(CH25="", "", IFERROR(INDEX(Materials!$V$9:$V$2508, MATCH(CH25, Materials!$B$9:$B$2508, 0)), ""))</f>
        <v/>
      </c>
      <c r="HE25" s="59" t="str">
        <f>IF(CI25="", "", IFERROR(INDEX(Materials!$V$9:$V$2508, MATCH(CI25, Materials!$B$9:$B$2508, 0)), ""))</f>
        <v/>
      </c>
      <c r="HF25" s="59" t="str">
        <f>IF(CJ25="", "", IFERROR(INDEX(Materials!$V$9:$V$2508, MATCH(CJ25, Materials!$B$9:$B$2508, 0)), ""))</f>
        <v/>
      </c>
      <c r="HG25" s="59" t="str">
        <f>IF(CK25="", "", IFERROR(INDEX(Materials!$V$9:$V$2508, MATCH(CK25, Materials!$B$9:$B$2508, 0)), ""))</f>
        <v/>
      </c>
      <c r="HH25" s="59" t="str">
        <f>IF(CL25="", "", IFERROR(INDEX(Materials!$V$9:$V$2508, MATCH(CL25, Materials!$B$9:$B$2508, 0)), ""))</f>
        <v/>
      </c>
      <c r="HI25" s="59" t="str">
        <f>IF(CM25="", "", IFERROR(INDEX(Materials!$V$9:$V$2508, MATCH(CM25, Materials!$B$9:$B$2508, 0)), ""))</f>
        <v/>
      </c>
      <c r="HJ25" s="59" t="str">
        <f>IF(CN25="", "", IFERROR(INDEX(Materials!$V$9:$V$2508, MATCH(CN25, Materials!$B$9:$B$2508, 0)), ""))</f>
        <v/>
      </c>
      <c r="HK25" s="59" t="str">
        <f>IF(CO25="", "", IFERROR(INDEX(Materials!$V$9:$V$2508, MATCH(CO25, Materials!$B$9:$B$2508, 0)), ""))</f>
        <v/>
      </c>
      <c r="HL25" s="59" t="str">
        <f>IF(CP25="", "", IFERROR(INDEX(Materials!$V$9:$V$2508, MATCH(CP25, Materials!$B$9:$B$2508, 0)), ""))</f>
        <v/>
      </c>
      <c r="HM25" s="59" t="str">
        <f>IF(CQ25="", "", IFERROR(INDEX(Materials!$V$9:$V$2508, MATCH(CQ25, Materials!$B$9:$B$2508, 0)), ""))</f>
        <v/>
      </c>
      <c r="HN25" s="59" t="str">
        <f>IF(CR25="", "", IFERROR(INDEX(Materials!$V$9:$V$2508, MATCH(CR25, Materials!$B$9:$B$2508, 0)), ""))</f>
        <v/>
      </c>
      <c r="HO25" s="59" t="str">
        <f>IF(CS25="", "", IFERROR(INDEX(Materials!$V$9:$V$2508, MATCH(CS25, Materials!$B$9:$B$2508, 0)), ""))</f>
        <v/>
      </c>
      <c r="HP25" s="59" t="str">
        <f>IF(CT25="", "", IFERROR(INDEX(Materials!$V$9:$V$2508, MATCH(CT25, Materials!$B$9:$B$2508, 0)), ""))</f>
        <v/>
      </c>
      <c r="HQ25" s="59" t="str">
        <f>IF(CU25="", "", IFERROR(INDEX(Materials!$V$9:$V$2508, MATCH(CU25, Materials!$B$9:$B$2508, 0)), ""))</f>
        <v/>
      </c>
      <c r="HR25" s="59" t="str">
        <f>IF(CV25="", "", IFERROR(INDEX(Materials!$V$9:$V$2508, MATCH(CV25, Materials!$B$9:$B$2508, 0)), ""))</f>
        <v/>
      </c>
      <c r="HS25" s="59" t="str">
        <f>IF(CW25="", "", IFERROR(INDEX(Materials!$V$9:$V$2508, MATCH(CW25, Materials!$B$9:$B$2508, 0)), ""))</f>
        <v/>
      </c>
      <c r="HT25" s="59" t="str">
        <f>IF(CX25="", "", IFERROR(INDEX(Materials!$V$9:$V$2508, MATCH(CX25, Materials!$B$9:$B$2508, 0)), ""))</f>
        <v/>
      </c>
      <c r="HU25" s="59" t="str">
        <f>IF(CY25="", "", IFERROR(INDEX(Materials!$V$9:$V$2508, MATCH(CY25, Materials!$B$9:$B$2508, 0)), ""))</f>
        <v/>
      </c>
      <c r="HV25" s="59" t="str">
        <f>IF(CZ25="", "", IFERROR(INDEX(Materials!$V$9:$V$2508, MATCH(CZ25, Materials!$B$9:$B$2508, 0)), ""))</f>
        <v/>
      </c>
      <c r="HW25" s="59" t="str">
        <f>IF(DA25="", "", IFERROR(INDEX(Materials!$V$9:$V$2508, MATCH(DA25, Materials!$B$9:$B$2508, 0)), ""))</f>
        <v/>
      </c>
      <c r="HX25" s="59" t="str">
        <f>IF(DB25="", "", IFERROR(INDEX(Materials!$V$9:$V$2508, MATCH(DB25, Materials!$B$9:$B$2508, 0)), ""))</f>
        <v/>
      </c>
      <c r="HY25" s="59" t="str">
        <f>IF(DC25="", "", IFERROR(INDEX(Materials!$V$9:$V$2508, MATCH(DC25, Materials!$B$9:$B$2508, 0)), ""))</f>
        <v/>
      </c>
      <c r="HZ25" s="59" t="str">
        <f>IF(DD25="", "", IFERROR(INDEX(Materials!$V$9:$V$2508, MATCH(DD25, Materials!$B$9:$B$2508, 0)), ""))</f>
        <v/>
      </c>
      <c r="IA25" s="59" t="str">
        <f>IF(DE25="", "", IFERROR(INDEX(Materials!$V$9:$V$2508, MATCH(DE25, Materials!$B$9:$B$2508, 0)), ""))</f>
        <v/>
      </c>
      <c r="IB25" s="59" t="str">
        <f>IF(DF25="", "", IFERROR(INDEX(Materials!$V$9:$V$2508, MATCH(DF25, Materials!$B$9:$B$2508, 0)), ""))</f>
        <v/>
      </c>
      <c r="IC25" s="59" t="str">
        <f>IF(DG25="", "", IFERROR(INDEX(Materials!$V$9:$V$2508, MATCH(DG25, Materials!$B$9:$B$2508, 0)), ""))</f>
        <v/>
      </c>
      <c r="ID25" s="59" t="str">
        <f>IF(DH25="", "", IFERROR(INDEX(Materials!$V$9:$V$2508, MATCH(DH25, Materials!$B$9:$B$2508, 0)), ""))</f>
        <v/>
      </c>
      <c r="IE25" s="59" t="str">
        <f>IF(DI25="", "", IFERROR(INDEX(Materials!$V$9:$V$2508, MATCH(DI25, Materials!$B$9:$B$2508, 0)), ""))</f>
        <v/>
      </c>
      <c r="IF25" s="59" t="str">
        <f>IF(DJ25="", "", IFERROR(INDEX(Materials!$V$9:$V$2508, MATCH(DJ25, Materials!$B$9:$B$2508, 0)), ""))</f>
        <v/>
      </c>
      <c r="IG25" s="60" t="str">
        <f>IF(DK25="", "", IFERROR(INDEX(Materials!$V$9:$V$2508, MATCH(DK25, Materials!$B$9:$B$2508, 0)), ""))</f>
        <v/>
      </c>
      <c r="II25" s="9" t="str">
        <f t="shared" si="115"/>
        <v/>
      </c>
      <c r="IJ25" s="9" t="str">
        <f t="shared" si="116"/>
        <v/>
      </c>
      <c r="IK25" s="9" t="str">
        <f t="shared" si="117"/>
        <v/>
      </c>
      <c r="IL25" s="9" t="str">
        <f t="shared" si="118"/>
        <v/>
      </c>
      <c r="IN25" s="92" t="str">
        <f t="shared" si="119"/>
        <v/>
      </c>
      <c r="IO25" s="93" t="str">
        <f t="shared" si="120"/>
        <v/>
      </c>
      <c r="IP25" s="93" t="str">
        <f t="shared" si="121"/>
        <v/>
      </c>
      <c r="IQ25" s="93" t="str">
        <f t="shared" si="122"/>
        <v/>
      </c>
      <c r="IR25" s="93" t="str">
        <f t="shared" si="123"/>
        <v/>
      </c>
      <c r="IS25" s="93" t="str">
        <f t="shared" si="124"/>
        <v/>
      </c>
      <c r="IT25" s="93" t="str">
        <f t="shared" si="125"/>
        <v/>
      </c>
      <c r="IU25" s="93" t="str">
        <f t="shared" si="126"/>
        <v/>
      </c>
      <c r="IV25" s="93" t="str">
        <f t="shared" si="127"/>
        <v/>
      </c>
      <c r="IW25" s="93" t="str">
        <f t="shared" si="128"/>
        <v/>
      </c>
      <c r="IX25" s="93" t="str">
        <f t="shared" si="129"/>
        <v/>
      </c>
      <c r="IY25" s="93" t="str">
        <f t="shared" si="130"/>
        <v/>
      </c>
      <c r="IZ25" s="93" t="str">
        <f t="shared" si="131"/>
        <v/>
      </c>
      <c r="JA25" s="93" t="str">
        <f t="shared" si="132"/>
        <v/>
      </c>
      <c r="JB25" s="93" t="str">
        <f t="shared" si="133"/>
        <v/>
      </c>
      <c r="JC25" s="93" t="str">
        <f t="shared" si="134"/>
        <v/>
      </c>
      <c r="JD25" s="93" t="str">
        <f t="shared" si="135"/>
        <v/>
      </c>
      <c r="JE25" s="93" t="str">
        <f t="shared" si="136"/>
        <v/>
      </c>
      <c r="JF25" s="93" t="str">
        <f t="shared" si="137"/>
        <v/>
      </c>
      <c r="JG25" s="93" t="str">
        <f t="shared" si="138"/>
        <v/>
      </c>
      <c r="JH25" s="93" t="str">
        <f t="shared" si="139"/>
        <v/>
      </c>
      <c r="JI25" s="93" t="str">
        <f t="shared" si="140"/>
        <v/>
      </c>
      <c r="JJ25" s="93" t="str">
        <f t="shared" si="141"/>
        <v/>
      </c>
      <c r="JK25" s="93" t="str">
        <f t="shared" si="142"/>
        <v/>
      </c>
      <c r="JL25" s="93" t="str">
        <f t="shared" si="143"/>
        <v/>
      </c>
      <c r="JM25" s="93" t="str">
        <f t="shared" si="144"/>
        <v/>
      </c>
      <c r="JN25" s="93" t="str">
        <f t="shared" si="145"/>
        <v/>
      </c>
      <c r="JO25" s="93" t="str">
        <f t="shared" si="146"/>
        <v/>
      </c>
      <c r="JP25" s="93" t="str">
        <f t="shared" si="147"/>
        <v/>
      </c>
      <c r="JQ25" s="94" t="str">
        <f t="shared" si="148"/>
        <v/>
      </c>
      <c r="JS25" s="92" t="str">
        <f t="shared" si="149"/>
        <v/>
      </c>
      <c r="JT25" s="93" t="str">
        <f t="shared" si="150"/>
        <v/>
      </c>
      <c r="JU25" s="93" t="str">
        <f t="shared" si="151"/>
        <v/>
      </c>
      <c r="JV25" s="93" t="str">
        <f t="shared" si="152"/>
        <v/>
      </c>
      <c r="JW25" s="93" t="str">
        <f t="shared" si="153"/>
        <v/>
      </c>
      <c r="JX25" s="93" t="str">
        <f t="shared" si="154"/>
        <v/>
      </c>
      <c r="JY25" s="93" t="str">
        <f t="shared" si="155"/>
        <v/>
      </c>
      <c r="JZ25" s="93" t="str">
        <f t="shared" si="156"/>
        <v/>
      </c>
      <c r="KA25" s="93" t="str">
        <f t="shared" si="157"/>
        <v/>
      </c>
      <c r="KB25" s="93" t="str">
        <f t="shared" si="158"/>
        <v/>
      </c>
      <c r="KC25" s="93" t="str">
        <f t="shared" si="159"/>
        <v/>
      </c>
      <c r="KD25" s="93" t="str">
        <f t="shared" si="160"/>
        <v/>
      </c>
      <c r="KE25" s="93" t="str">
        <f t="shared" si="161"/>
        <v/>
      </c>
      <c r="KF25" s="93" t="str">
        <f t="shared" si="162"/>
        <v/>
      </c>
      <c r="KG25" s="93" t="str">
        <f t="shared" si="163"/>
        <v/>
      </c>
      <c r="KH25" s="93" t="str">
        <f t="shared" si="164"/>
        <v/>
      </c>
      <c r="KI25" s="93" t="str">
        <f t="shared" si="165"/>
        <v/>
      </c>
      <c r="KJ25" s="93" t="str">
        <f t="shared" si="166"/>
        <v/>
      </c>
      <c r="KK25" s="93" t="str">
        <f t="shared" si="167"/>
        <v/>
      </c>
      <c r="KL25" s="93" t="str">
        <f t="shared" si="168"/>
        <v/>
      </c>
      <c r="KM25" s="93" t="str">
        <f t="shared" si="169"/>
        <v/>
      </c>
      <c r="KN25" s="93" t="str">
        <f t="shared" si="170"/>
        <v/>
      </c>
      <c r="KO25" s="93" t="str">
        <f t="shared" si="171"/>
        <v/>
      </c>
      <c r="KP25" s="93" t="str">
        <f t="shared" si="172"/>
        <v/>
      </c>
      <c r="KQ25" s="93" t="str">
        <f t="shared" si="173"/>
        <v/>
      </c>
      <c r="KR25" s="93" t="str">
        <f t="shared" si="174"/>
        <v/>
      </c>
      <c r="KS25" s="93" t="str">
        <f t="shared" si="175"/>
        <v/>
      </c>
      <c r="KT25" s="93" t="str">
        <f t="shared" si="176"/>
        <v/>
      </c>
      <c r="KU25" s="93" t="str">
        <f t="shared" si="177"/>
        <v/>
      </c>
      <c r="KV25" s="94" t="str">
        <f t="shared" si="178"/>
        <v/>
      </c>
      <c r="KX25" s="81" t="str">
        <f>IF(C25="", "", C25+(C25*'Intro &amp; Setup'!$BC$6))</f>
        <v/>
      </c>
    </row>
    <row r="26" spans="1:310" x14ac:dyDescent="0.25">
      <c r="A26" s="24"/>
      <c r="B26" s="150" t="str">
        <f t="shared" si="0"/>
        <v/>
      </c>
      <c r="C26" s="139" t="str">
        <f t="shared" si="1"/>
        <v/>
      </c>
      <c r="D26" s="24"/>
      <c r="E26" s="140"/>
      <c r="F26" s="136"/>
      <c r="G26" s="139"/>
      <c r="H26" s="153"/>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24"/>
      <c r="BS26" s="9" t="str">
        <f>IF(Materials!T26="", "", Materials!T26)</f>
        <v/>
      </c>
      <c r="BU26" s="11" t="b">
        <f t="shared" si="2"/>
        <v>0</v>
      </c>
      <c r="BV26" s="9" t="str">
        <f t="shared" si="25"/>
        <v/>
      </c>
      <c r="BW26" s="9" t="str">
        <f t="shared" si="3"/>
        <v/>
      </c>
      <c r="BX26" s="9" t="str">
        <f t="shared" si="4"/>
        <v/>
      </c>
      <c r="BZ26" s="9">
        <v>18</v>
      </c>
      <c r="CB26" s="9" t="str">
        <f t="shared" si="5"/>
        <v/>
      </c>
      <c r="CC26" s="32"/>
      <c r="CD26" s="72" t="str">
        <f>IF(H26="", "", IFERROR(INDEX('Intro &amp; Setup'!$BF$3:$BF$12, MATCH(H26, 'Intro &amp; Setup'!$BE$3:$BE$12, 0)), ""))</f>
        <v/>
      </c>
      <c r="CE26" s="77"/>
      <c r="CF26" s="77"/>
      <c r="CH26" s="50" t="str">
        <f t="shared" si="6"/>
        <v/>
      </c>
      <c r="CI26" s="32" t="str">
        <f t="shared" si="26"/>
        <v/>
      </c>
      <c r="CJ26" s="32" t="str">
        <f t="shared" si="27"/>
        <v/>
      </c>
      <c r="CK26" s="32" t="str">
        <f t="shared" si="28"/>
        <v/>
      </c>
      <c r="CL26" s="32" t="str">
        <f t="shared" si="29"/>
        <v/>
      </c>
      <c r="CM26" s="32" t="str">
        <f t="shared" si="30"/>
        <v/>
      </c>
      <c r="CN26" s="32" t="str">
        <f t="shared" si="31"/>
        <v/>
      </c>
      <c r="CO26" s="32" t="str">
        <f t="shared" si="32"/>
        <v/>
      </c>
      <c r="CP26" s="32" t="str">
        <f t="shared" si="33"/>
        <v/>
      </c>
      <c r="CQ26" s="32" t="str">
        <f t="shared" si="34"/>
        <v/>
      </c>
      <c r="CR26" s="32" t="str">
        <f t="shared" si="35"/>
        <v/>
      </c>
      <c r="CS26" s="32" t="str">
        <f t="shared" si="36"/>
        <v/>
      </c>
      <c r="CT26" s="32" t="str">
        <f t="shared" si="37"/>
        <v/>
      </c>
      <c r="CU26" s="32" t="str">
        <f t="shared" si="38"/>
        <v/>
      </c>
      <c r="CV26" s="32" t="str">
        <f t="shared" si="39"/>
        <v/>
      </c>
      <c r="CW26" s="32" t="str">
        <f t="shared" si="40"/>
        <v/>
      </c>
      <c r="CX26" s="32" t="str">
        <f t="shared" si="41"/>
        <v/>
      </c>
      <c r="CY26" s="32" t="str">
        <f t="shared" si="42"/>
        <v/>
      </c>
      <c r="CZ26" s="32" t="str">
        <f t="shared" si="43"/>
        <v/>
      </c>
      <c r="DA26" s="32" t="str">
        <f t="shared" si="44"/>
        <v/>
      </c>
      <c r="DB26" s="32" t="str">
        <f t="shared" si="45"/>
        <v/>
      </c>
      <c r="DC26" s="32" t="str">
        <f t="shared" si="46"/>
        <v/>
      </c>
      <c r="DD26" s="32" t="str">
        <f t="shared" si="47"/>
        <v/>
      </c>
      <c r="DE26" s="32" t="str">
        <f t="shared" si="48"/>
        <v/>
      </c>
      <c r="DF26" s="32" t="str">
        <f t="shared" si="49"/>
        <v/>
      </c>
      <c r="DG26" s="32" t="str">
        <f t="shared" si="50"/>
        <v/>
      </c>
      <c r="DH26" s="32" t="str">
        <f t="shared" si="51"/>
        <v/>
      </c>
      <c r="DI26" s="32" t="str">
        <f t="shared" si="52"/>
        <v/>
      </c>
      <c r="DJ26" s="32" t="str">
        <f t="shared" si="53"/>
        <v/>
      </c>
      <c r="DK26" s="51" t="str">
        <f t="shared" si="54"/>
        <v/>
      </c>
      <c r="DM26" s="50" t="str">
        <f t="shared" si="55"/>
        <v/>
      </c>
      <c r="DN26" s="32" t="str">
        <f t="shared" si="56"/>
        <v/>
      </c>
      <c r="DO26" s="32" t="str">
        <f t="shared" si="57"/>
        <v/>
      </c>
      <c r="DP26" s="32" t="str">
        <f t="shared" si="58"/>
        <v/>
      </c>
      <c r="DQ26" s="32" t="str">
        <f t="shared" si="59"/>
        <v/>
      </c>
      <c r="DR26" s="32" t="str">
        <f t="shared" si="60"/>
        <v/>
      </c>
      <c r="DS26" s="32" t="str">
        <f t="shared" si="61"/>
        <v/>
      </c>
      <c r="DT26" s="32" t="str">
        <f t="shared" si="62"/>
        <v/>
      </c>
      <c r="DU26" s="32" t="str">
        <f t="shared" si="63"/>
        <v/>
      </c>
      <c r="DV26" s="32" t="str">
        <f t="shared" si="64"/>
        <v/>
      </c>
      <c r="DW26" s="32" t="str">
        <f t="shared" si="65"/>
        <v/>
      </c>
      <c r="DX26" s="32" t="str">
        <f t="shared" si="66"/>
        <v/>
      </c>
      <c r="DY26" s="32" t="str">
        <f t="shared" si="67"/>
        <v/>
      </c>
      <c r="DZ26" s="32" t="str">
        <f t="shared" si="68"/>
        <v/>
      </c>
      <c r="EA26" s="32" t="str">
        <f t="shared" si="69"/>
        <v/>
      </c>
      <c r="EB26" s="32" t="str">
        <f t="shared" si="70"/>
        <v/>
      </c>
      <c r="EC26" s="32" t="str">
        <f t="shared" si="71"/>
        <v/>
      </c>
      <c r="ED26" s="32" t="str">
        <f t="shared" si="72"/>
        <v/>
      </c>
      <c r="EE26" s="32" t="str">
        <f t="shared" si="73"/>
        <v/>
      </c>
      <c r="EF26" s="32" t="str">
        <f t="shared" si="74"/>
        <v/>
      </c>
      <c r="EG26" s="32" t="str">
        <f t="shared" si="75"/>
        <v/>
      </c>
      <c r="EH26" s="32" t="str">
        <f t="shared" si="76"/>
        <v/>
      </c>
      <c r="EI26" s="32" t="str">
        <f t="shared" si="77"/>
        <v/>
      </c>
      <c r="EJ26" s="32" t="str">
        <f t="shared" si="78"/>
        <v/>
      </c>
      <c r="EK26" s="32" t="str">
        <f t="shared" si="79"/>
        <v/>
      </c>
      <c r="EL26" s="32" t="str">
        <f t="shared" si="80"/>
        <v/>
      </c>
      <c r="EM26" s="32" t="str">
        <f t="shared" si="81"/>
        <v/>
      </c>
      <c r="EN26" s="32" t="str">
        <f t="shared" si="82"/>
        <v/>
      </c>
      <c r="EO26" s="32" t="str">
        <f t="shared" si="83"/>
        <v/>
      </c>
      <c r="EP26" s="51" t="str">
        <f t="shared" si="84"/>
        <v/>
      </c>
      <c r="ER26" s="58" t="str">
        <f>IF(CH26="", "", IFERROR(INDEX(Materials!$F$9:$F$2508, MATCH(CH26, Materials!$B$9:$B$2508, 0)), ""))</f>
        <v/>
      </c>
      <c r="ES26" s="59" t="str">
        <f>IF(CI26="", "", IFERROR(INDEX(Materials!$F$9:$F$2508, MATCH(CI26, Materials!$B$9:$B$2508, 0)), ""))</f>
        <v/>
      </c>
      <c r="ET26" s="59" t="str">
        <f>IF(CJ26="", "", IFERROR(INDEX(Materials!$F$9:$F$2508, MATCH(CJ26, Materials!$B$9:$B$2508, 0)), ""))</f>
        <v/>
      </c>
      <c r="EU26" s="59" t="str">
        <f>IF(CK26="", "", IFERROR(INDEX(Materials!$F$9:$F$2508, MATCH(CK26, Materials!$B$9:$B$2508, 0)), ""))</f>
        <v/>
      </c>
      <c r="EV26" s="59" t="str">
        <f>IF(CL26="", "", IFERROR(INDEX(Materials!$F$9:$F$2508, MATCH(CL26, Materials!$B$9:$B$2508, 0)), ""))</f>
        <v/>
      </c>
      <c r="EW26" s="59" t="str">
        <f>IF(CM26="", "", IFERROR(INDEX(Materials!$F$9:$F$2508, MATCH(CM26, Materials!$B$9:$B$2508, 0)), ""))</f>
        <v/>
      </c>
      <c r="EX26" s="59" t="str">
        <f>IF(CN26="", "", IFERROR(INDEX(Materials!$F$9:$F$2508, MATCH(CN26, Materials!$B$9:$B$2508, 0)), ""))</f>
        <v/>
      </c>
      <c r="EY26" s="59" t="str">
        <f>IF(CO26="", "", IFERROR(INDEX(Materials!$F$9:$F$2508, MATCH(CO26, Materials!$B$9:$B$2508, 0)), ""))</f>
        <v/>
      </c>
      <c r="EZ26" s="59" t="str">
        <f>IF(CP26="", "", IFERROR(INDEX(Materials!$F$9:$F$2508, MATCH(CP26, Materials!$B$9:$B$2508, 0)), ""))</f>
        <v/>
      </c>
      <c r="FA26" s="59" t="str">
        <f>IF(CQ26="", "", IFERROR(INDEX(Materials!$F$9:$F$2508, MATCH(CQ26, Materials!$B$9:$B$2508, 0)), ""))</f>
        <v/>
      </c>
      <c r="FB26" s="59" t="str">
        <f>IF(CR26="", "", IFERROR(INDEX(Materials!$F$9:$F$2508, MATCH(CR26, Materials!$B$9:$B$2508, 0)), ""))</f>
        <v/>
      </c>
      <c r="FC26" s="59" t="str">
        <f>IF(CS26="", "", IFERROR(INDEX(Materials!$F$9:$F$2508, MATCH(CS26, Materials!$B$9:$B$2508, 0)), ""))</f>
        <v/>
      </c>
      <c r="FD26" s="59" t="str">
        <f>IF(CT26="", "", IFERROR(INDEX(Materials!$F$9:$F$2508, MATCH(CT26, Materials!$B$9:$B$2508, 0)), ""))</f>
        <v/>
      </c>
      <c r="FE26" s="59" t="str">
        <f>IF(CU26="", "", IFERROR(INDEX(Materials!$F$9:$F$2508, MATCH(CU26, Materials!$B$9:$B$2508, 0)), ""))</f>
        <v/>
      </c>
      <c r="FF26" s="59" t="str">
        <f>IF(CV26="", "", IFERROR(INDEX(Materials!$F$9:$F$2508, MATCH(CV26, Materials!$B$9:$B$2508, 0)), ""))</f>
        <v/>
      </c>
      <c r="FG26" s="59" t="str">
        <f>IF(CW26="", "", IFERROR(INDEX(Materials!$F$9:$F$2508, MATCH(CW26, Materials!$B$9:$B$2508, 0)), ""))</f>
        <v/>
      </c>
      <c r="FH26" s="59" t="str">
        <f>IF(CX26="", "", IFERROR(INDEX(Materials!$F$9:$F$2508, MATCH(CX26, Materials!$B$9:$B$2508, 0)), ""))</f>
        <v/>
      </c>
      <c r="FI26" s="59" t="str">
        <f>IF(CY26="", "", IFERROR(INDEX(Materials!$F$9:$F$2508, MATCH(CY26, Materials!$B$9:$B$2508, 0)), ""))</f>
        <v/>
      </c>
      <c r="FJ26" s="59" t="str">
        <f>IF(CZ26="", "", IFERROR(INDEX(Materials!$F$9:$F$2508, MATCH(CZ26, Materials!$B$9:$B$2508, 0)), ""))</f>
        <v/>
      </c>
      <c r="FK26" s="59" t="str">
        <f>IF(DA26="", "", IFERROR(INDEX(Materials!$F$9:$F$2508, MATCH(DA26, Materials!$B$9:$B$2508, 0)), ""))</f>
        <v/>
      </c>
      <c r="FL26" s="59" t="str">
        <f>IF(DB26="", "", IFERROR(INDEX(Materials!$F$9:$F$2508, MATCH(DB26, Materials!$B$9:$B$2508, 0)), ""))</f>
        <v/>
      </c>
      <c r="FM26" s="59" t="str">
        <f>IF(DC26="", "", IFERROR(INDEX(Materials!$F$9:$F$2508, MATCH(DC26, Materials!$B$9:$B$2508, 0)), ""))</f>
        <v/>
      </c>
      <c r="FN26" s="59" t="str">
        <f>IF(DD26="", "", IFERROR(INDEX(Materials!$F$9:$F$2508, MATCH(DD26, Materials!$B$9:$B$2508, 0)), ""))</f>
        <v/>
      </c>
      <c r="FO26" s="59" t="str">
        <f>IF(DE26="", "", IFERROR(INDEX(Materials!$F$9:$F$2508, MATCH(DE26, Materials!$B$9:$B$2508, 0)), ""))</f>
        <v/>
      </c>
      <c r="FP26" s="59" t="str">
        <f>IF(DF26="", "", IFERROR(INDEX(Materials!$F$9:$F$2508, MATCH(DF26, Materials!$B$9:$B$2508, 0)), ""))</f>
        <v/>
      </c>
      <c r="FQ26" s="59" t="str">
        <f>IF(DG26="", "", IFERROR(INDEX(Materials!$F$9:$F$2508, MATCH(DG26, Materials!$B$9:$B$2508, 0)), ""))</f>
        <v/>
      </c>
      <c r="FR26" s="59" t="str">
        <f>IF(DH26="", "", IFERROR(INDEX(Materials!$F$9:$F$2508, MATCH(DH26, Materials!$B$9:$B$2508, 0)), ""))</f>
        <v/>
      </c>
      <c r="FS26" s="59" t="str">
        <f>IF(DI26="", "", IFERROR(INDEX(Materials!$F$9:$F$2508, MATCH(DI26, Materials!$B$9:$B$2508, 0)), ""))</f>
        <v/>
      </c>
      <c r="FT26" s="59" t="str">
        <f>IF(DJ26="", "", IFERROR(INDEX(Materials!$F$9:$F$2508, MATCH(DJ26, Materials!$B$9:$B$2508, 0)), ""))</f>
        <v/>
      </c>
      <c r="FU26" s="60" t="str">
        <f>IF(DK26="", "", IFERROR(INDEX(Materials!$F$9:$F$2508, MATCH(DK26, Materials!$B$9:$B$2508, 0)), ""))</f>
        <v/>
      </c>
      <c r="FW26" s="58" t="str">
        <f t="shared" si="85"/>
        <v/>
      </c>
      <c r="FX26" s="59" t="str">
        <f t="shared" si="86"/>
        <v/>
      </c>
      <c r="FY26" s="59" t="str">
        <f t="shared" si="87"/>
        <v/>
      </c>
      <c r="FZ26" s="59" t="str">
        <f t="shared" si="88"/>
        <v/>
      </c>
      <c r="GA26" s="59" t="str">
        <f t="shared" si="89"/>
        <v/>
      </c>
      <c r="GB26" s="59" t="str">
        <f t="shared" si="90"/>
        <v/>
      </c>
      <c r="GC26" s="59" t="str">
        <f t="shared" si="91"/>
        <v/>
      </c>
      <c r="GD26" s="59" t="str">
        <f t="shared" si="92"/>
        <v/>
      </c>
      <c r="GE26" s="59" t="str">
        <f t="shared" si="93"/>
        <v/>
      </c>
      <c r="GF26" s="59" t="str">
        <f t="shared" si="94"/>
        <v/>
      </c>
      <c r="GG26" s="59" t="str">
        <f t="shared" si="95"/>
        <v/>
      </c>
      <c r="GH26" s="59" t="str">
        <f t="shared" si="96"/>
        <v/>
      </c>
      <c r="GI26" s="59" t="str">
        <f t="shared" si="97"/>
        <v/>
      </c>
      <c r="GJ26" s="59" t="str">
        <f t="shared" si="98"/>
        <v/>
      </c>
      <c r="GK26" s="59" t="str">
        <f t="shared" si="99"/>
        <v/>
      </c>
      <c r="GL26" s="59" t="str">
        <f t="shared" si="100"/>
        <v/>
      </c>
      <c r="GM26" s="59" t="str">
        <f t="shared" si="101"/>
        <v/>
      </c>
      <c r="GN26" s="59" t="str">
        <f t="shared" si="102"/>
        <v/>
      </c>
      <c r="GO26" s="59" t="str">
        <f t="shared" si="103"/>
        <v/>
      </c>
      <c r="GP26" s="59" t="str">
        <f t="shared" si="104"/>
        <v/>
      </c>
      <c r="GQ26" s="59" t="str">
        <f t="shared" si="105"/>
        <v/>
      </c>
      <c r="GR26" s="59" t="str">
        <f t="shared" si="106"/>
        <v/>
      </c>
      <c r="GS26" s="59" t="str">
        <f t="shared" si="107"/>
        <v/>
      </c>
      <c r="GT26" s="59" t="str">
        <f t="shared" si="108"/>
        <v/>
      </c>
      <c r="GU26" s="59" t="str">
        <f t="shared" si="109"/>
        <v/>
      </c>
      <c r="GV26" s="59" t="str">
        <f t="shared" si="110"/>
        <v/>
      </c>
      <c r="GW26" s="59" t="str">
        <f t="shared" si="111"/>
        <v/>
      </c>
      <c r="GX26" s="59" t="str">
        <f t="shared" si="112"/>
        <v/>
      </c>
      <c r="GY26" s="59" t="str">
        <f t="shared" si="113"/>
        <v/>
      </c>
      <c r="GZ26" s="60" t="str">
        <f t="shared" si="114"/>
        <v/>
      </c>
      <c r="HB26" s="81" t="str">
        <f t="shared" si="22"/>
        <v/>
      </c>
      <c r="HD26" s="58" t="str">
        <f>IF(CH26="", "", IFERROR(INDEX(Materials!$V$9:$V$2508, MATCH(CH26, Materials!$B$9:$B$2508, 0)), ""))</f>
        <v/>
      </c>
      <c r="HE26" s="59" t="str">
        <f>IF(CI26="", "", IFERROR(INDEX(Materials!$V$9:$V$2508, MATCH(CI26, Materials!$B$9:$B$2508, 0)), ""))</f>
        <v/>
      </c>
      <c r="HF26" s="59" t="str">
        <f>IF(CJ26="", "", IFERROR(INDEX(Materials!$V$9:$V$2508, MATCH(CJ26, Materials!$B$9:$B$2508, 0)), ""))</f>
        <v/>
      </c>
      <c r="HG26" s="59" t="str">
        <f>IF(CK26="", "", IFERROR(INDEX(Materials!$V$9:$V$2508, MATCH(CK26, Materials!$B$9:$B$2508, 0)), ""))</f>
        <v/>
      </c>
      <c r="HH26" s="59" t="str">
        <f>IF(CL26="", "", IFERROR(INDEX(Materials!$V$9:$V$2508, MATCH(CL26, Materials!$B$9:$B$2508, 0)), ""))</f>
        <v/>
      </c>
      <c r="HI26" s="59" t="str">
        <f>IF(CM26="", "", IFERROR(INDEX(Materials!$V$9:$V$2508, MATCH(CM26, Materials!$B$9:$B$2508, 0)), ""))</f>
        <v/>
      </c>
      <c r="HJ26" s="59" t="str">
        <f>IF(CN26="", "", IFERROR(INDEX(Materials!$V$9:$V$2508, MATCH(CN26, Materials!$B$9:$B$2508, 0)), ""))</f>
        <v/>
      </c>
      <c r="HK26" s="59" t="str">
        <f>IF(CO26="", "", IFERROR(INDEX(Materials!$V$9:$V$2508, MATCH(CO26, Materials!$B$9:$B$2508, 0)), ""))</f>
        <v/>
      </c>
      <c r="HL26" s="59" t="str">
        <f>IF(CP26="", "", IFERROR(INDEX(Materials!$V$9:$V$2508, MATCH(CP26, Materials!$B$9:$B$2508, 0)), ""))</f>
        <v/>
      </c>
      <c r="HM26" s="59" t="str">
        <f>IF(CQ26="", "", IFERROR(INDEX(Materials!$V$9:$V$2508, MATCH(CQ26, Materials!$B$9:$B$2508, 0)), ""))</f>
        <v/>
      </c>
      <c r="HN26" s="59" t="str">
        <f>IF(CR26="", "", IFERROR(INDEX(Materials!$V$9:$V$2508, MATCH(CR26, Materials!$B$9:$B$2508, 0)), ""))</f>
        <v/>
      </c>
      <c r="HO26" s="59" t="str">
        <f>IF(CS26="", "", IFERROR(INDEX(Materials!$V$9:$V$2508, MATCH(CS26, Materials!$B$9:$B$2508, 0)), ""))</f>
        <v/>
      </c>
      <c r="HP26" s="59" t="str">
        <f>IF(CT26="", "", IFERROR(INDEX(Materials!$V$9:$V$2508, MATCH(CT26, Materials!$B$9:$B$2508, 0)), ""))</f>
        <v/>
      </c>
      <c r="HQ26" s="59" t="str">
        <f>IF(CU26="", "", IFERROR(INDEX(Materials!$V$9:$V$2508, MATCH(CU26, Materials!$B$9:$B$2508, 0)), ""))</f>
        <v/>
      </c>
      <c r="HR26" s="59" t="str">
        <f>IF(CV26="", "", IFERROR(INDEX(Materials!$V$9:$V$2508, MATCH(CV26, Materials!$B$9:$B$2508, 0)), ""))</f>
        <v/>
      </c>
      <c r="HS26" s="59" t="str">
        <f>IF(CW26="", "", IFERROR(INDEX(Materials!$V$9:$V$2508, MATCH(CW26, Materials!$B$9:$B$2508, 0)), ""))</f>
        <v/>
      </c>
      <c r="HT26" s="59" t="str">
        <f>IF(CX26="", "", IFERROR(INDEX(Materials!$V$9:$V$2508, MATCH(CX26, Materials!$B$9:$B$2508, 0)), ""))</f>
        <v/>
      </c>
      <c r="HU26" s="59" t="str">
        <f>IF(CY26="", "", IFERROR(INDEX(Materials!$V$9:$V$2508, MATCH(CY26, Materials!$B$9:$B$2508, 0)), ""))</f>
        <v/>
      </c>
      <c r="HV26" s="59" t="str">
        <f>IF(CZ26="", "", IFERROR(INDEX(Materials!$V$9:$V$2508, MATCH(CZ26, Materials!$B$9:$B$2508, 0)), ""))</f>
        <v/>
      </c>
      <c r="HW26" s="59" t="str">
        <f>IF(DA26="", "", IFERROR(INDEX(Materials!$V$9:$V$2508, MATCH(DA26, Materials!$B$9:$B$2508, 0)), ""))</f>
        <v/>
      </c>
      <c r="HX26" s="59" t="str">
        <f>IF(DB26="", "", IFERROR(INDEX(Materials!$V$9:$V$2508, MATCH(DB26, Materials!$B$9:$B$2508, 0)), ""))</f>
        <v/>
      </c>
      <c r="HY26" s="59" t="str">
        <f>IF(DC26="", "", IFERROR(INDEX(Materials!$V$9:$V$2508, MATCH(DC26, Materials!$B$9:$B$2508, 0)), ""))</f>
        <v/>
      </c>
      <c r="HZ26" s="59" t="str">
        <f>IF(DD26="", "", IFERROR(INDEX(Materials!$V$9:$V$2508, MATCH(DD26, Materials!$B$9:$B$2508, 0)), ""))</f>
        <v/>
      </c>
      <c r="IA26" s="59" t="str">
        <f>IF(DE26="", "", IFERROR(INDEX(Materials!$V$9:$V$2508, MATCH(DE26, Materials!$B$9:$B$2508, 0)), ""))</f>
        <v/>
      </c>
      <c r="IB26" s="59" t="str">
        <f>IF(DF26="", "", IFERROR(INDEX(Materials!$V$9:$V$2508, MATCH(DF26, Materials!$B$9:$B$2508, 0)), ""))</f>
        <v/>
      </c>
      <c r="IC26" s="59" t="str">
        <f>IF(DG26="", "", IFERROR(INDEX(Materials!$V$9:$V$2508, MATCH(DG26, Materials!$B$9:$B$2508, 0)), ""))</f>
        <v/>
      </c>
      <c r="ID26" s="59" t="str">
        <f>IF(DH26="", "", IFERROR(INDEX(Materials!$V$9:$V$2508, MATCH(DH26, Materials!$B$9:$B$2508, 0)), ""))</f>
        <v/>
      </c>
      <c r="IE26" s="59" t="str">
        <f>IF(DI26="", "", IFERROR(INDEX(Materials!$V$9:$V$2508, MATCH(DI26, Materials!$B$9:$B$2508, 0)), ""))</f>
        <v/>
      </c>
      <c r="IF26" s="59" t="str">
        <f>IF(DJ26="", "", IFERROR(INDEX(Materials!$V$9:$V$2508, MATCH(DJ26, Materials!$B$9:$B$2508, 0)), ""))</f>
        <v/>
      </c>
      <c r="IG26" s="60" t="str">
        <f>IF(DK26="", "", IFERROR(INDEX(Materials!$V$9:$V$2508, MATCH(DK26, Materials!$B$9:$B$2508, 0)), ""))</f>
        <v/>
      </c>
      <c r="II26" s="9" t="str">
        <f t="shared" si="115"/>
        <v/>
      </c>
      <c r="IJ26" s="9" t="str">
        <f t="shared" si="116"/>
        <v/>
      </c>
      <c r="IK26" s="9" t="str">
        <f t="shared" si="117"/>
        <v/>
      </c>
      <c r="IL26" s="9" t="str">
        <f t="shared" si="118"/>
        <v/>
      </c>
      <c r="IN26" s="92" t="str">
        <f t="shared" si="119"/>
        <v/>
      </c>
      <c r="IO26" s="93" t="str">
        <f t="shared" si="120"/>
        <v/>
      </c>
      <c r="IP26" s="93" t="str">
        <f t="shared" si="121"/>
        <v/>
      </c>
      <c r="IQ26" s="93" t="str">
        <f t="shared" si="122"/>
        <v/>
      </c>
      <c r="IR26" s="93" t="str">
        <f t="shared" si="123"/>
        <v/>
      </c>
      <c r="IS26" s="93" t="str">
        <f t="shared" si="124"/>
        <v/>
      </c>
      <c r="IT26" s="93" t="str">
        <f t="shared" si="125"/>
        <v/>
      </c>
      <c r="IU26" s="93" t="str">
        <f t="shared" si="126"/>
        <v/>
      </c>
      <c r="IV26" s="93" t="str">
        <f t="shared" si="127"/>
        <v/>
      </c>
      <c r="IW26" s="93" t="str">
        <f t="shared" si="128"/>
        <v/>
      </c>
      <c r="IX26" s="93" t="str">
        <f t="shared" si="129"/>
        <v/>
      </c>
      <c r="IY26" s="93" t="str">
        <f t="shared" si="130"/>
        <v/>
      </c>
      <c r="IZ26" s="93" t="str">
        <f t="shared" si="131"/>
        <v/>
      </c>
      <c r="JA26" s="93" t="str">
        <f t="shared" si="132"/>
        <v/>
      </c>
      <c r="JB26" s="93" t="str">
        <f t="shared" si="133"/>
        <v/>
      </c>
      <c r="JC26" s="93" t="str">
        <f t="shared" si="134"/>
        <v/>
      </c>
      <c r="JD26" s="93" t="str">
        <f t="shared" si="135"/>
        <v/>
      </c>
      <c r="JE26" s="93" t="str">
        <f t="shared" si="136"/>
        <v/>
      </c>
      <c r="JF26" s="93" t="str">
        <f t="shared" si="137"/>
        <v/>
      </c>
      <c r="JG26" s="93" t="str">
        <f t="shared" si="138"/>
        <v/>
      </c>
      <c r="JH26" s="93" t="str">
        <f t="shared" si="139"/>
        <v/>
      </c>
      <c r="JI26" s="93" t="str">
        <f t="shared" si="140"/>
        <v/>
      </c>
      <c r="JJ26" s="93" t="str">
        <f t="shared" si="141"/>
        <v/>
      </c>
      <c r="JK26" s="93" t="str">
        <f t="shared" si="142"/>
        <v/>
      </c>
      <c r="JL26" s="93" t="str">
        <f t="shared" si="143"/>
        <v/>
      </c>
      <c r="JM26" s="93" t="str">
        <f t="shared" si="144"/>
        <v/>
      </c>
      <c r="JN26" s="93" t="str">
        <f t="shared" si="145"/>
        <v/>
      </c>
      <c r="JO26" s="93" t="str">
        <f t="shared" si="146"/>
        <v/>
      </c>
      <c r="JP26" s="93" t="str">
        <f t="shared" si="147"/>
        <v/>
      </c>
      <c r="JQ26" s="94" t="str">
        <f t="shared" si="148"/>
        <v/>
      </c>
      <c r="JS26" s="92" t="str">
        <f t="shared" si="149"/>
        <v/>
      </c>
      <c r="JT26" s="93" t="str">
        <f t="shared" si="150"/>
        <v/>
      </c>
      <c r="JU26" s="93" t="str">
        <f t="shared" si="151"/>
        <v/>
      </c>
      <c r="JV26" s="93" t="str">
        <f t="shared" si="152"/>
        <v/>
      </c>
      <c r="JW26" s="93" t="str">
        <f t="shared" si="153"/>
        <v/>
      </c>
      <c r="JX26" s="93" t="str">
        <f t="shared" si="154"/>
        <v/>
      </c>
      <c r="JY26" s="93" t="str">
        <f t="shared" si="155"/>
        <v/>
      </c>
      <c r="JZ26" s="93" t="str">
        <f t="shared" si="156"/>
        <v/>
      </c>
      <c r="KA26" s="93" t="str">
        <f t="shared" si="157"/>
        <v/>
      </c>
      <c r="KB26" s="93" t="str">
        <f t="shared" si="158"/>
        <v/>
      </c>
      <c r="KC26" s="93" t="str">
        <f t="shared" si="159"/>
        <v/>
      </c>
      <c r="KD26" s="93" t="str">
        <f t="shared" si="160"/>
        <v/>
      </c>
      <c r="KE26" s="93" t="str">
        <f t="shared" si="161"/>
        <v/>
      </c>
      <c r="KF26" s="93" t="str">
        <f t="shared" si="162"/>
        <v/>
      </c>
      <c r="KG26" s="93" t="str">
        <f t="shared" si="163"/>
        <v/>
      </c>
      <c r="KH26" s="93" t="str">
        <f t="shared" si="164"/>
        <v/>
      </c>
      <c r="KI26" s="93" t="str">
        <f t="shared" si="165"/>
        <v/>
      </c>
      <c r="KJ26" s="93" t="str">
        <f t="shared" si="166"/>
        <v/>
      </c>
      <c r="KK26" s="93" t="str">
        <f t="shared" si="167"/>
        <v/>
      </c>
      <c r="KL26" s="93" t="str">
        <f t="shared" si="168"/>
        <v/>
      </c>
      <c r="KM26" s="93" t="str">
        <f t="shared" si="169"/>
        <v/>
      </c>
      <c r="KN26" s="93" t="str">
        <f t="shared" si="170"/>
        <v/>
      </c>
      <c r="KO26" s="93" t="str">
        <f t="shared" si="171"/>
        <v/>
      </c>
      <c r="KP26" s="93" t="str">
        <f t="shared" si="172"/>
        <v/>
      </c>
      <c r="KQ26" s="93" t="str">
        <f t="shared" si="173"/>
        <v/>
      </c>
      <c r="KR26" s="93" t="str">
        <f t="shared" si="174"/>
        <v/>
      </c>
      <c r="KS26" s="93" t="str">
        <f t="shared" si="175"/>
        <v/>
      </c>
      <c r="KT26" s="93" t="str">
        <f t="shared" si="176"/>
        <v/>
      </c>
      <c r="KU26" s="93" t="str">
        <f t="shared" si="177"/>
        <v/>
      </c>
      <c r="KV26" s="94" t="str">
        <f t="shared" si="178"/>
        <v/>
      </c>
      <c r="KX26" s="81" t="str">
        <f>IF(C26="", "", C26+(C26*'Intro &amp; Setup'!$BC$6))</f>
        <v/>
      </c>
    </row>
    <row r="27" spans="1:310" x14ac:dyDescent="0.25">
      <c r="A27" s="24"/>
      <c r="B27" s="150" t="str">
        <f t="shared" si="0"/>
        <v/>
      </c>
      <c r="C27" s="139" t="str">
        <f t="shared" si="1"/>
        <v/>
      </c>
      <c r="D27" s="24"/>
      <c r="E27" s="140"/>
      <c r="F27" s="136"/>
      <c r="G27" s="139"/>
      <c r="H27" s="153"/>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24"/>
      <c r="BS27" s="9" t="str">
        <f>IF(Materials!T27="", "", Materials!T27)</f>
        <v/>
      </c>
      <c r="BU27" s="11" t="b">
        <f t="shared" si="2"/>
        <v>0</v>
      </c>
      <c r="BV27" s="9" t="str">
        <f t="shared" si="25"/>
        <v/>
      </c>
      <c r="BW27" s="9" t="str">
        <f t="shared" si="3"/>
        <v/>
      </c>
      <c r="BX27" s="9" t="str">
        <f t="shared" si="4"/>
        <v/>
      </c>
      <c r="BZ27" s="9">
        <v>19</v>
      </c>
      <c r="CB27" s="9" t="str">
        <f t="shared" si="5"/>
        <v/>
      </c>
      <c r="CC27" s="32"/>
      <c r="CD27" s="72" t="str">
        <f>IF(H27="", "", IFERROR(INDEX('Intro &amp; Setup'!$BF$3:$BF$12, MATCH(H27, 'Intro &amp; Setup'!$BE$3:$BE$12, 0)), ""))</f>
        <v/>
      </c>
      <c r="CE27" s="77"/>
      <c r="CF27" s="77"/>
      <c r="CH27" s="50" t="str">
        <f t="shared" si="6"/>
        <v/>
      </c>
      <c r="CI27" s="32" t="str">
        <f t="shared" si="26"/>
        <v/>
      </c>
      <c r="CJ27" s="32" t="str">
        <f t="shared" si="27"/>
        <v/>
      </c>
      <c r="CK27" s="32" t="str">
        <f t="shared" si="28"/>
        <v/>
      </c>
      <c r="CL27" s="32" t="str">
        <f t="shared" si="29"/>
        <v/>
      </c>
      <c r="CM27" s="32" t="str">
        <f t="shared" si="30"/>
        <v/>
      </c>
      <c r="CN27" s="32" t="str">
        <f t="shared" si="31"/>
        <v/>
      </c>
      <c r="CO27" s="32" t="str">
        <f t="shared" si="32"/>
        <v/>
      </c>
      <c r="CP27" s="32" t="str">
        <f t="shared" si="33"/>
        <v/>
      </c>
      <c r="CQ27" s="32" t="str">
        <f t="shared" si="34"/>
        <v/>
      </c>
      <c r="CR27" s="32" t="str">
        <f t="shared" si="35"/>
        <v/>
      </c>
      <c r="CS27" s="32" t="str">
        <f t="shared" si="36"/>
        <v/>
      </c>
      <c r="CT27" s="32" t="str">
        <f t="shared" si="37"/>
        <v/>
      </c>
      <c r="CU27" s="32" t="str">
        <f t="shared" si="38"/>
        <v/>
      </c>
      <c r="CV27" s="32" t="str">
        <f t="shared" si="39"/>
        <v/>
      </c>
      <c r="CW27" s="32" t="str">
        <f t="shared" si="40"/>
        <v/>
      </c>
      <c r="CX27" s="32" t="str">
        <f t="shared" si="41"/>
        <v/>
      </c>
      <c r="CY27" s="32" t="str">
        <f t="shared" si="42"/>
        <v/>
      </c>
      <c r="CZ27" s="32" t="str">
        <f t="shared" si="43"/>
        <v/>
      </c>
      <c r="DA27" s="32" t="str">
        <f t="shared" si="44"/>
        <v/>
      </c>
      <c r="DB27" s="32" t="str">
        <f t="shared" si="45"/>
        <v/>
      </c>
      <c r="DC27" s="32" t="str">
        <f t="shared" si="46"/>
        <v/>
      </c>
      <c r="DD27" s="32" t="str">
        <f t="shared" si="47"/>
        <v/>
      </c>
      <c r="DE27" s="32" t="str">
        <f t="shared" si="48"/>
        <v/>
      </c>
      <c r="DF27" s="32" t="str">
        <f t="shared" si="49"/>
        <v/>
      </c>
      <c r="DG27" s="32" t="str">
        <f t="shared" si="50"/>
        <v/>
      </c>
      <c r="DH27" s="32" t="str">
        <f t="shared" si="51"/>
        <v/>
      </c>
      <c r="DI27" s="32" t="str">
        <f t="shared" si="52"/>
        <v/>
      </c>
      <c r="DJ27" s="32" t="str">
        <f t="shared" si="53"/>
        <v/>
      </c>
      <c r="DK27" s="51" t="str">
        <f t="shared" si="54"/>
        <v/>
      </c>
      <c r="DM27" s="50" t="str">
        <f t="shared" si="55"/>
        <v/>
      </c>
      <c r="DN27" s="32" t="str">
        <f t="shared" si="56"/>
        <v/>
      </c>
      <c r="DO27" s="32" t="str">
        <f t="shared" si="57"/>
        <v/>
      </c>
      <c r="DP27" s="32" t="str">
        <f t="shared" si="58"/>
        <v/>
      </c>
      <c r="DQ27" s="32" t="str">
        <f t="shared" si="59"/>
        <v/>
      </c>
      <c r="DR27" s="32" t="str">
        <f t="shared" si="60"/>
        <v/>
      </c>
      <c r="DS27" s="32" t="str">
        <f t="shared" si="61"/>
        <v/>
      </c>
      <c r="DT27" s="32" t="str">
        <f t="shared" si="62"/>
        <v/>
      </c>
      <c r="DU27" s="32" t="str">
        <f t="shared" si="63"/>
        <v/>
      </c>
      <c r="DV27" s="32" t="str">
        <f t="shared" si="64"/>
        <v/>
      </c>
      <c r="DW27" s="32" t="str">
        <f t="shared" si="65"/>
        <v/>
      </c>
      <c r="DX27" s="32" t="str">
        <f t="shared" si="66"/>
        <v/>
      </c>
      <c r="DY27" s="32" t="str">
        <f t="shared" si="67"/>
        <v/>
      </c>
      <c r="DZ27" s="32" t="str">
        <f t="shared" si="68"/>
        <v/>
      </c>
      <c r="EA27" s="32" t="str">
        <f t="shared" si="69"/>
        <v/>
      </c>
      <c r="EB27" s="32" t="str">
        <f t="shared" si="70"/>
        <v/>
      </c>
      <c r="EC27" s="32" t="str">
        <f t="shared" si="71"/>
        <v/>
      </c>
      <c r="ED27" s="32" t="str">
        <f t="shared" si="72"/>
        <v/>
      </c>
      <c r="EE27" s="32" t="str">
        <f t="shared" si="73"/>
        <v/>
      </c>
      <c r="EF27" s="32" t="str">
        <f t="shared" si="74"/>
        <v/>
      </c>
      <c r="EG27" s="32" t="str">
        <f t="shared" si="75"/>
        <v/>
      </c>
      <c r="EH27" s="32" t="str">
        <f t="shared" si="76"/>
        <v/>
      </c>
      <c r="EI27" s="32" t="str">
        <f t="shared" si="77"/>
        <v/>
      </c>
      <c r="EJ27" s="32" t="str">
        <f t="shared" si="78"/>
        <v/>
      </c>
      <c r="EK27" s="32" t="str">
        <f t="shared" si="79"/>
        <v/>
      </c>
      <c r="EL27" s="32" t="str">
        <f t="shared" si="80"/>
        <v/>
      </c>
      <c r="EM27" s="32" t="str">
        <f t="shared" si="81"/>
        <v/>
      </c>
      <c r="EN27" s="32" t="str">
        <f t="shared" si="82"/>
        <v/>
      </c>
      <c r="EO27" s="32" t="str">
        <f t="shared" si="83"/>
        <v/>
      </c>
      <c r="EP27" s="51" t="str">
        <f t="shared" si="84"/>
        <v/>
      </c>
      <c r="ER27" s="58" t="str">
        <f>IF(CH27="", "", IFERROR(INDEX(Materials!$F$9:$F$2508, MATCH(CH27, Materials!$B$9:$B$2508, 0)), ""))</f>
        <v/>
      </c>
      <c r="ES27" s="59" t="str">
        <f>IF(CI27="", "", IFERROR(INDEX(Materials!$F$9:$F$2508, MATCH(CI27, Materials!$B$9:$B$2508, 0)), ""))</f>
        <v/>
      </c>
      <c r="ET27" s="59" t="str">
        <f>IF(CJ27="", "", IFERROR(INDEX(Materials!$F$9:$F$2508, MATCH(CJ27, Materials!$B$9:$B$2508, 0)), ""))</f>
        <v/>
      </c>
      <c r="EU27" s="59" t="str">
        <f>IF(CK27="", "", IFERROR(INDEX(Materials!$F$9:$F$2508, MATCH(CK27, Materials!$B$9:$B$2508, 0)), ""))</f>
        <v/>
      </c>
      <c r="EV27" s="59" t="str">
        <f>IF(CL27="", "", IFERROR(INDEX(Materials!$F$9:$F$2508, MATCH(CL27, Materials!$B$9:$B$2508, 0)), ""))</f>
        <v/>
      </c>
      <c r="EW27" s="59" t="str">
        <f>IF(CM27="", "", IFERROR(INDEX(Materials!$F$9:$F$2508, MATCH(CM27, Materials!$B$9:$B$2508, 0)), ""))</f>
        <v/>
      </c>
      <c r="EX27" s="59" t="str">
        <f>IF(CN27="", "", IFERROR(INDEX(Materials!$F$9:$F$2508, MATCH(CN27, Materials!$B$9:$B$2508, 0)), ""))</f>
        <v/>
      </c>
      <c r="EY27" s="59" t="str">
        <f>IF(CO27="", "", IFERROR(INDEX(Materials!$F$9:$F$2508, MATCH(CO27, Materials!$B$9:$B$2508, 0)), ""))</f>
        <v/>
      </c>
      <c r="EZ27" s="59" t="str">
        <f>IF(CP27="", "", IFERROR(INDEX(Materials!$F$9:$F$2508, MATCH(CP27, Materials!$B$9:$B$2508, 0)), ""))</f>
        <v/>
      </c>
      <c r="FA27" s="59" t="str">
        <f>IF(CQ27="", "", IFERROR(INDEX(Materials!$F$9:$F$2508, MATCH(CQ27, Materials!$B$9:$B$2508, 0)), ""))</f>
        <v/>
      </c>
      <c r="FB27" s="59" t="str">
        <f>IF(CR27="", "", IFERROR(INDEX(Materials!$F$9:$F$2508, MATCH(CR27, Materials!$B$9:$B$2508, 0)), ""))</f>
        <v/>
      </c>
      <c r="FC27" s="59" t="str">
        <f>IF(CS27="", "", IFERROR(INDEX(Materials!$F$9:$F$2508, MATCH(CS27, Materials!$B$9:$B$2508, 0)), ""))</f>
        <v/>
      </c>
      <c r="FD27" s="59" t="str">
        <f>IF(CT27="", "", IFERROR(INDEX(Materials!$F$9:$F$2508, MATCH(CT27, Materials!$B$9:$B$2508, 0)), ""))</f>
        <v/>
      </c>
      <c r="FE27" s="59" t="str">
        <f>IF(CU27="", "", IFERROR(INDEX(Materials!$F$9:$F$2508, MATCH(CU27, Materials!$B$9:$B$2508, 0)), ""))</f>
        <v/>
      </c>
      <c r="FF27" s="59" t="str">
        <f>IF(CV27="", "", IFERROR(INDEX(Materials!$F$9:$F$2508, MATCH(CV27, Materials!$B$9:$B$2508, 0)), ""))</f>
        <v/>
      </c>
      <c r="FG27" s="59" t="str">
        <f>IF(CW27="", "", IFERROR(INDEX(Materials!$F$9:$F$2508, MATCH(CW27, Materials!$B$9:$B$2508, 0)), ""))</f>
        <v/>
      </c>
      <c r="FH27" s="59" t="str">
        <f>IF(CX27="", "", IFERROR(INDEX(Materials!$F$9:$F$2508, MATCH(CX27, Materials!$B$9:$B$2508, 0)), ""))</f>
        <v/>
      </c>
      <c r="FI27" s="59" t="str">
        <f>IF(CY27="", "", IFERROR(INDEX(Materials!$F$9:$F$2508, MATCH(CY27, Materials!$B$9:$B$2508, 0)), ""))</f>
        <v/>
      </c>
      <c r="FJ27" s="59" t="str">
        <f>IF(CZ27="", "", IFERROR(INDEX(Materials!$F$9:$F$2508, MATCH(CZ27, Materials!$B$9:$B$2508, 0)), ""))</f>
        <v/>
      </c>
      <c r="FK27" s="59" t="str">
        <f>IF(DA27="", "", IFERROR(INDEX(Materials!$F$9:$F$2508, MATCH(DA27, Materials!$B$9:$B$2508, 0)), ""))</f>
        <v/>
      </c>
      <c r="FL27" s="59" t="str">
        <f>IF(DB27="", "", IFERROR(INDEX(Materials!$F$9:$F$2508, MATCH(DB27, Materials!$B$9:$B$2508, 0)), ""))</f>
        <v/>
      </c>
      <c r="FM27" s="59" t="str">
        <f>IF(DC27="", "", IFERROR(INDEX(Materials!$F$9:$F$2508, MATCH(DC27, Materials!$B$9:$B$2508, 0)), ""))</f>
        <v/>
      </c>
      <c r="FN27" s="59" t="str">
        <f>IF(DD27="", "", IFERROR(INDEX(Materials!$F$9:$F$2508, MATCH(DD27, Materials!$B$9:$B$2508, 0)), ""))</f>
        <v/>
      </c>
      <c r="FO27" s="59" t="str">
        <f>IF(DE27="", "", IFERROR(INDEX(Materials!$F$9:$F$2508, MATCH(DE27, Materials!$B$9:$B$2508, 0)), ""))</f>
        <v/>
      </c>
      <c r="FP27" s="59" t="str">
        <f>IF(DF27="", "", IFERROR(INDEX(Materials!$F$9:$F$2508, MATCH(DF27, Materials!$B$9:$B$2508, 0)), ""))</f>
        <v/>
      </c>
      <c r="FQ27" s="59" t="str">
        <f>IF(DG27="", "", IFERROR(INDEX(Materials!$F$9:$F$2508, MATCH(DG27, Materials!$B$9:$B$2508, 0)), ""))</f>
        <v/>
      </c>
      <c r="FR27" s="59" t="str">
        <f>IF(DH27="", "", IFERROR(INDEX(Materials!$F$9:$F$2508, MATCH(DH27, Materials!$B$9:$B$2508, 0)), ""))</f>
        <v/>
      </c>
      <c r="FS27" s="59" t="str">
        <f>IF(DI27="", "", IFERROR(INDEX(Materials!$F$9:$F$2508, MATCH(DI27, Materials!$B$9:$B$2508, 0)), ""))</f>
        <v/>
      </c>
      <c r="FT27" s="59" t="str">
        <f>IF(DJ27="", "", IFERROR(INDEX(Materials!$F$9:$F$2508, MATCH(DJ27, Materials!$B$9:$B$2508, 0)), ""))</f>
        <v/>
      </c>
      <c r="FU27" s="60" t="str">
        <f>IF(DK27="", "", IFERROR(INDEX(Materials!$F$9:$F$2508, MATCH(DK27, Materials!$B$9:$B$2508, 0)), ""))</f>
        <v/>
      </c>
      <c r="FW27" s="58" t="str">
        <f t="shared" si="85"/>
        <v/>
      </c>
      <c r="FX27" s="59" t="str">
        <f t="shared" si="86"/>
        <v/>
      </c>
      <c r="FY27" s="59" t="str">
        <f t="shared" si="87"/>
        <v/>
      </c>
      <c r="FZ27" s="59" t="str">
        <f t="shared" si="88"/>
        <v/>
      </c>
      <c r="GA27" s="59" t="str">
        <f t="shared" si="89"/>
        <v/>
      </c>
      <c r="GB27" s="59" t="str">
        <f t="shared" si="90"/>
        <v/>
      </c>
      <c r="GC27" s="59" t="str">
        <f t="shared" si="91"/>
        <v/>
      </c>
      <c r="GD27" s="59" t="str">
        <f t="shared" si="92"/>
        <v/>
      </c>
      <c r="GE27" s="59" t="str">
        <f t="shared" si="93"/>
        <v/>
      </c>
      <c r="GF27" s="59" t="str">
        <f t="shared" si="94"/>
        <v/>
      </c>
      <c r="GG27" s="59" t="str">
        <f t="shared" si="95"/>
        <v/>
      </c>
      <c r="GH27" s="59" t="str">
        <f t="shared" si="96"/>
        <v/>
      </c>
      <c r="GI27" s="59" t="str">
        <f t="shared" si="97"/>
        <v/>
      </c>
      <c r="GJ27" s="59" t="str">
        <f t="shared" si="98"/>
        <v/>
      </c>
      <c r="GK27" s="59" t="str">
        <f t="shared" si="99"/>
        <v/>
      </c>
      <c r="GL27" s="59" t="str">
        <f t="shared" si="100"/>
        <v/>
      </c>
      <c r="GM27" s="59" t="str">
        <f t="shared" si="101"/>
        <v/>
      </c>
      <c r="GN27" s="59" t="str">
        <f t="shared" si="102"/>
        <v/>
      </c>
      <c r="GO27" s="59" t="str">
        <f t="shared" si="103"/>
        <v/>
      </c>
      <c r="GP27" s="59" t="str">
        <f t="shared" si="104"/>
        <v/>
      </c>
      <c r="GQ27" s="59" t="str">
        <f t="shared" si="105"/>
        <v/>
      </c>
      <c r="GR27" s="59" t="str">
        <f t="shared" si="106"/>
        <v/>
      </c>
      <c r="GS27" s="59" t="str">
        <f t="shared" si="107"/>
        <v/>
      </c>
      <c r="GT27" s="59" t="str">
        <f t="shared" si="108"/>
        <v/>
      </c>
      <c r="GU27" s="59" t="str">
        <f t="shared" si="109"/>
        <v/>
      </c>
      <c r="GV27" s="59" t="str">
        <f t="shared" si="110"/>
        <v/>
      </c>
      <c r="GW27" s="59" t="str">
        <f t="shared" si="111"/>
        <v/>
      </c>
      <c r="GX27" s="59" t="str">
        <f t="shared" si="112"/>
        <v/>
      </c>
      <c r="GY27" s="59" t="str">
        <f t="shared" si="113"/>
        <v/>
      </c>
      <c r="GZ27" s="60" t="str">
        <f t="shared" si="114"/>
        <v/>
      </c>
      <c r="HB27" s="81" t="str">
        <f t="shared" si="22"/>
        <v/>
      </c>
      <c r="HD27" s="58" t="str">
        <f>IF(CH27="", "", IFERROR(INDEX(Materials!$V$9:$V$2508, MATCH(CH27, Materials!$B$9:$B$2508, 0)), ""))</f>
        <v/>
      </c>
      <c r="HE27" s="59" t="str">
        <f>IF(CI27="", "", IFERROR(INDEX(Materials!$V$9:$V$2508, MATCH(CI27, Materials!$B$9:$B$2508, 0)), ""))</f>
        <v/>
      </c>
      <c r="HF27" s="59" t="str">
        <f>IF(CJ27="", "", IFERROR(INDEX(Materials!$V$9:$V$2508, MATCH(CJ27, Materials!$B$9:$B$2508, 0)), ""))</f>
        <v/>
      </c>
      <c r="HG27" s="59" t="str">
        <f>IF(CK27="", "", IFERROR(INDEX(Materials!$V$9:$V$2508, MATCH(CK27, Materials!$B$9:$B$2508, 0)), ""))</f>
        <v/>
      </c>
      <c r="HH27" s="59" t="str">
        <f>IF(CL27="", "", IFERROR(INDEX(Materials!$V$9:$V$2508, MATCH(CL27, Materials!$B$9:$B$2508, 0)), ""))</f>
        <v/>
      </c>
      <c r="HI27" s="59" t="str">
        <f>IF(CM27="", "", IFERROR(INDEX(Materials!$V$9:$V$2508, MATCH(CM27, Materials!$B$9:$B$2508, 0)), ""))</f>
        <v/>
      </c>
      <c r="HJ27" s="59" t="str">
        <f>IF(CN27="", "", IFERROR(INDEX(Materials!$V$9:$V$2508, MATCH(CN27, Materials!$B$9:$B$2508, 0)), ""))</f>
        <v/>
      </c>
      <c r="HK27" s="59" t="str">
        <f>IF(CO27="", "", IFERROR(INDEX(Materials!$V$9:$V$2508, MATCH(CO27, Materials!$B$9:$B$2508, 0)), ""))</f>
        <v/>
      </c>
      <c r="HL27" s="59" t="str">
        <f>IF(CP27="", "", IFERROR(INDEX(Materials!$V$9:$V$2508, MATCH(CP27, Materials!$B$9:$B$2508, 0)), ""))</f>
        <v/>
      </c>
      <c r="HM27" s="59" t="str">
        <f>IF(CQ27="", "", IFERROR(INDEX(Materials!$V$9:$V$2508, MATCH(CQ27, Materials!$B$9:$B$2508, 0)), ""))</f>
        <v/>
      </c>
      <c r="HN27" s="59" t="str">
        <f>IF(CR27="", "", IFERROR(INDEX(Materials!$V$9:$V$2508, MATCH(CR27, Materials!$B$9:$B$2508, 0)), ""))</f>
        <v/>
      </c>
      <c r="HO27" s="59" t="str">
        <f>IF(CS27="", "", IFERROR(INDEX(Materials!$V$9:$V$2508, MATCH(CS27, Materials!$B$9:$B$2508, 0)), ""))</f>
        <v/>
      </c>
      <c r="HP27" s="59" t="str">
        <f>IF(CT27="", "", IFERROR(INDEX(Materials!$V$9:$V$2508, MATCH(CT27, Materials!$B$9:$B$2508, 0)), ""))</f>
        <v/>
      </c>
      <c r="HQ27" s="59" t="str">
        <f>IF(CU27="", "", IFERROR(INDEX(Materials!$V$9:$V$2508, MATCH(CU27, Materials!$B$9:$B$2508, 0)), ""))</f>
        <v/>
      </c>
      <c r="HR27" s="59" t="str">
        <f>IF(CV27="", "", IFERROR(INDEX(Materials!$V$9:$V$2508, MATCH(CV27, Materials!$B$9:$B$2508, 0)), ""))</f>
        <v/>
      </c>
      <c r="HS27" s="59" t="str">
        <f>IF(CW27="", "", IFERROR(INDEX(Materials!$V$9:$V$2508, MATCH(CW27, Materials!$B$9:$B$2508, 0)), ""))</f>
        <v/>
      </c>
      <c r="HT27" s="59" t="str">
        <f>IF(CX27="", "", IFERROR(INDEX(Materials!$V$9:$V$2508, MATCH(CX27, Materials!$B$9:$B$2508, 0)), ""))</f>
        <v/>
      </c>
      <c r="HU27" s="59" t="str">
        <f>IF(CY27="", "", IFERROR(INDEX(Materials!$V$9:$V$2508, MATCH(CY27, Materials!$B$9:$B$2508, 0)), ""))</f>
        <v/>
      </c>
      <c r="HV27" s="59" t="str">
        <f>IF(CZ27="", "", IFERROR(INDEX(Materials!$V$9:$V$2508, MATCH(CZ27, Materials!$B$9:$B$2508, 0)), ""))</f>
        <v/>
      </c>
      <c r="HW27" s="59" t="str">
        <f>IF(DA27="", "", IFERROR(INDEX(Materials!$V$9:$V$2508, MATCH(DA27, Materials!$B$9:$B$2508, 0)), ""))</f>
        <v/>
      </c>
      <c r="HX27" s="59" t="str">
        <f>IF(DB27="", "", IFERROR(INDEX(Materials!$V$9:$V$2508, MATCH(DB27, Materials!$B$9:$B$2508, 0)), ""))</f>
        <v/>
      </c>
      <c r="HY27" s="59" t="str">
        <f>IF(DC27="", "", IFERROR(INDEX(Materials!$V$9:$V$2508, MATCH(DC27, Materials!$B$9:$B$2508, 0)), ""))</f>
        <v/>
      </c>
      <c r="HZ27" s="59" t="str">
        <f>IF(DD27="", "", IFERROR(INDEX(Materials!$V$9:$V$2508, MATCH(DD27, Materials!$B$9:$B$2508, 0)), ""))</f>
        <v/>
      </c>
      <c r="IA27" s="59" t="str">
        <f>IF(DE27="", "", IFERROR(INDEX(Materials!$V$9:$V$2508, MATCH(DE27, Materials!$B$9:$B$2508, 0)), ""))</f>
        <v/>
      </c>
      <c r="IB27" s="59" t="str">
        <f>IF(DF27="", "", IFERROR(INDEX(Materials!$V$9:$V$2508, MATCH(DF27, Materials!$B$9:$B$2508, 0)), ""))</f>
        <v/>
      </c>
      <c r="IC27" s="59" t="str">
        <f>IF(DG27="", "", IFERROR(INDEX(Materials!$V$9:$V$2508, MATCH(DG27, Materials!$B$9:$B$2508, 0)), ""))</f>
        <v/>
      </c>
      <c r="ID27" s="59" t="str">
        <f>IF(DH27="", "", IFERROR(INDEX(Materials!$V$9:$V$2508, MATCH(DH27, Materials!$B$9:$B$2508, 0)), ""))</f>
        <v/>
      </c>
      <c r="IE27" s="59" t="str">
        <f>IF(DI27="", "", IFERROR(INDEX(Materials!$V$9:$V$2508, MATCH(DI27, Materials!$B$9:$B$2508, 0)), ""))</f>
        <v/>
      </c>
      <c r="IF27" s="59" t="str">
        <f>IF(DJ27="", "", IFERROR(INDEX(Materials!$V$9:$V$2508, MATCH(DJ27, Materials!$B$9:$B$2508, 0)), ""))</f>
        <v/>
      </c>
      <c r="IG27" s="60" t="str">
        <f>IF(DK27="", "", IFERROR(INDEX(Materials!$V$9:$V$2508, MATCH(DK27, Materials!$B$9:$B$2508, 0)), ""))</f>
        <v/>
      </c>
      <c r="II27" s="9" t="str">
        <f t="shared" si="115"/>
        <v/>
      </c>
      <c r="IJ27" s="9" t="str">
        <f t="shared" si="116"/>
        <v/>
      </c>
      <c r="IK27" s="9" t="str">
        <f t="shared" si="117"/>
        <v/>
      </c>
      <c r="IL27" s="9" t="str">
        <f t="shared" si="118"/>
        <v/>
      </c>
      <c r="IN27" s="92" t="str">
        <f t="shared" si="119"/>
        <v/>
      </c>
      <c r="IO27" s="93" t="str">
        <f t="shared" si="120"/>
        <v/>
      </c>
      <c r="IP27" s="93" t="str">
        <f t="shared" si="121"/>
        <v/>
      </c>
      <c r="IQ27" s="93" t="str">
        <f t="shared" si="122"/>
        <v/>
      </c>
      <c r="IR27" s="93" t="str">
        <f t="shared" si="123"/>
        <v/>
      </c>
      <c r="IS27" s="93" t="str">
        <f t="shared" si="124"/>
        <v/>
      </c>
      <c r="IT27" s="93" t="str">
        <f t="shared" si="125"/>
        <v/>
      </c>
      <c r="IU27" s="93" t="str">
        <f t="shared" si="126"/>
        <v/>
      </c>
      <c r="IV27" s="93" t="str">
        <f t="shared" si="127"/>
        <v/>
      </c>
      <c r="IW27" s="93" t="str">
        <f t="shared" si="128"/>
        <v/>
      </c>
      <c r="IX27" s="93" t="str">
        <f t="shared" si="129"/>
        <v/>
      </c>
      <c r="IY27" s="93" t="str">
        <f t="shared" si="130"/>
        <v/>
      </c>
      <c r="IZ27" s="93" t="str">
        <f t="shared" si="131"/>
        <v/>
      </c>
      <c r="JA27" s="93" t="str">
        <f t="shared" si="132"/>
        <v/>
      </c>
      <c r="JB27" s="93" t="str">
        <f t="shared" si="133"/>
        <v/>
      </c>
      <c r="JC27" s="93" t="str">
        <f t="shared" si="134"/>
        <v/>
      </c>
      <c r="JD27" s="93" t="str">
        <f t="shared" si="135"/>
        <v/>
      </c>
      <c r="JE27" s="93" t="str">
        <f t="shared" si="136"/>
        <v/>
      </c>
      <c r="JF27" s="93" t="str">
        <f t="shared" si="137"/>
        <v/>
      </c>
      <c r="JG27" s="93" t="str">
        <f t="shared" si="138"/>
        <v/>
      </c>
      <c r="JH27" s="93" t="str">
        <f t="shared" si="139"/>
        <v/>
      </c>
      <c r="JI27" s="93" t="str">
        <f t="shared" si="140"/>
        <v/>
      </c>
      <c r="JJ27" s="93" t="str">
        <f t="shared" si="141"/>
        <v/>
      </c>
      <c r="JK27" s="93" t="str">
        <f t="shared" si="142"/>
        <v/>
      </c>
      <c r="JL27" s="93" t="str">
        <f t="shared" si="143"/>
        <v/>
      </c>
      <c r="JM27" s="93" t="str">
        <f t="shared" si="144"/>
        <v/>
      </c>
      <c r="JN27" s="93" t="str">
        <f t="shared" si="145"/>
        <v/>
      </c>
      <c r="JO27" s="93" t="str">
        <f t="shared" si="146"/>
        <v/>
      </c>
      <c r="JP27" s="93" t="str">
        <f t="shared" si="147"/>
        <v/>
      </c>
      <c r="JQ27" s="94" t="str">
        <f t="shared" si="148"/>
        <v/>
      </c>
      <c r="JS27" s="92" t="str">
        <f t="shared" si="149"/>
        <v/>
      </c>
      <c r="JT27" s="93" t="str">
        <f t="shared" si="150"/>
        <v/>
      </c>
      <c r="JU27" s="93" t="str">
        <f t="shared" si="151"/>
        <v/>
      </c>
      <c r="JV27" s="93" t="str">
        <f t="shared" si="152"/>
        <v/>
      </c>
      <c r="JW27" s="93" t="str">
        <f t="shared" si="153"/>
        <v/>
      </c>
      <c r="JX27" s="93" t="str">
        <f t="shared" si="154"/>
        <v/>
      </c>
      <c r="JY27" s="93" t="str">
        <f t="shared" si="155"/>
        <v/>
      </c>
      <c r="JZ27" s="93" t="str">
        <f t="shared" si="156"/>
        <v/>
      </c>
      <c r="KA27" s="93" t="str">
        <f t="shared" si="157"/>
        <v/>
      </c>
      <c r="KB27" s="93" t="str">
        <f t="shared" si="158"/>
        <v/>
      </c>
      <c r="KC27" s="93" t="str">
        <f t="shared" si="159"/>
        <v/>
      </c>
      <c r="KD27" s="93" t="str">
        <f t="shared" si="160"/>
        <v/>
      </c>
      <c r="KE27" s="93" t="str">
        <f t="shared" si="161"/>
        <v/>
      </c>
      <c r="KF27" s="93" t="str">
        <f t="shared" si="162"/>
        <v/>
      </c>
      <c r="KG27" s="93" t="str">
        <f t="shared" si="163"/>
        <v/>
      </c>
      <c r="KH27" s="93" t="str">
        <f t="shared" si="164"/>
        <v/>
      </c>
      <c r="KI27" s="93" t="str">
        <f t="shared" si="165"/>
        <v/>
      </c>
      <c r="KJ27" s="93" t="str">
        <f t="shared" si="166"/>
        <v/>
      </c>
      <c r="KK27" s="93" t="str">
        <f t="shared" si="167"/>
        <v/>
      </c>
      <c r="KL27" s="93" t="str">
        <f t="shared" si="168"/>
        <v/>
      </c>
      <c r="KM27" s="93" t="str">
        <f t="shared" si="169"/>
        <v/>
      </c>
      <c r="KN27" s="93" t="str">
        <f t="shared" si="170"/>
        <v/>
      </c>
      <c r="KO27" s="93" t="str">
        <f t="shared" si="171"/>
        <v/>
      </c>
      <c r="KP27" s="93" t="str">
        <f t="shared" si="172"/>
        <v/>
      </c>
      <c r="KQ27" s="93" t="str">
        <f t="shared" si="173"/>
        <v/>
      </c>
      <c r="KR27" s="93" t="str">
        <f t="shared" si="174"/>
        <v/>
      </c>
      <c r="KS27" s="93" t="str">
        <f t="shared" si="175"/>
        <v/>
      </c>
      <c r="KT27" s="93" t="str">
        <f t="shared" si="176"/>
        <v/>
      </c>
      <c r="KU27" s="93" t="str">
        <f t="shared" si="177"/>
        <v/>
      </c>
      <c r="KV27" s="94" t="str">
        <f t="shared" si="178"/>
        <v/>
      </c>
      <c r="KX27" s="81" t="str">
        <f>IF(C27="", "", C27+(C27*'Intro &amp; Setup'!$BC$6))</f>
        <v/>
      </c>
    </row>
    <row r="28" spans="1:310" x14ac:dyDescent="0.25">
      <c r="A28" s="24"/>
      <c r="B28" s="150" t="str">
        <f t="shared" si="0"/>
        <v/>
      </c>
      <c r="C28" s="139" t="str">
        <f t="shared" si="1"/>
        <v/>
      </c>
      <c r="D28" s="24"/>
      <c r="E28" s="140"/>
      <c r="F28" s="136"/>
      <c r="G28" s="139"/>
      <c r="H28" s="153"/>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24"/>
      <c r="BS28" s="9" t="str">
        <f>IF(Materials!T28="", "", Materials!T28)</f>
        <v/>
      </c>
      <c r="BU28" s="11" t="b">
        <f t="shared" si="2"/>
        <v>0</v>
      </c>
      <c r="BV28" s="9" t="str">
        <f t="shared" si="25"/>
        <v/>
      </c>
      <c r="BW28" s="9" t="str">
        <f t="shared" si="3"/>
        <v/>
      </c>
      <c r="BX28" s="9" t="str">
        <f t="shared" si="4"/>
        <v/>
      </c>
      <c r="BZ28" s="9">
        <v>20</v>
      </c>
      <c r="CB28" s="9" t="str">
        <f t="shared" si="5"/>
        <v/>
      </c>
      <c r="CC28" s="32"/>
      <c r="CD28" s="72" t="str">
        <f>IF(H28="", "", IFERROR(INDEX('Intro &amp; Setup'!$BF$3:$BF$12, MATCH(H28, 'Intro &amp; Setup'!$BE$3:$BE$12, 0)), ""))</f>
        <v/>
      </c>
      <c r="CE28" s="77"/>
      <c r="CF28" s="77"/>
      <c r="CH28" s="50" t="str">
        <f t="shared" si="6"/>
        <v/>
      </c>
      <c r="CI28" s="32" t="str">
        <f t="shared" si="26"/>
        <v/>
      </c>
      <c r="CJ28" s="32" t="str">
        <f t="shared" si="27"/>
        <v/>
      </c>
      <c r="CK28" s="32" t="str">
        <f t="shared" si="28"/>
        <v/>
      </c>
      <c r="CL28" s="32" t="str">
        <f t="shared" si="29"/>
        <v/>
      </c>
      <c r="CM28" s="32" t="str">
        <f t="shared" si="30"/>
        <v/>
      </c>
      <c r="CN28" s="32" t="str">
        <f t="shared" si="31"/>
        <v/>
      </c>
      <c r="CO28" s="32" t="str">
        <f t="shared" si="32"/>
        <v/>
      </c>
      <c r="CP28" s="32" t="str">
        <f t="shared" si="33"/>
        <v/>
      </c>
      <c r="CQ28" s="32" t="str">
        <f t="shared" si="34"/>
        <v/>
      </c>
      <c r="CR28" s="32" t="str">
        <f t="shared" si="35"/>
        <v/>
      </c>
      <c r="CS28" s="32" t="str">
        <f t="shared" si="36"/>
        <v/>
      </c>
      <c r="CT28" s="32" t="str">
        <f t="shared" si="37"/>
        <v/>
      </c>
      <c r="CU28" s="32" t="str">
        <f t="shared" si="38"/>
        <v/>
      </c>
      <c r="CV28" s="32" t="str">
        <f t="shared" si="39"/>
        <v/>
      </c>
      <c r="CW28" s="32" t="str">
        <f t="shared" si="40"/>
        <v/>
      </c>
      <c r="CX28" s="32" t="str">
        <f t="shared" si="41"/>
        <v/>
      </c>
      <c r="CY28" s="32" t="str">
        <f t="shared" si="42"/>
        <v/>
      </c>
      <c r="CZ28" s="32" t="str">
        <f t="shared" si="43"/>
        <v/>
      </c>
      <c r="DA28" s="32" t="str">
        <f t="shared" si="44"/>
        <v/>
      </c>
      <c r="DB28" s="32" t="str">
        <f t="shared" si="45"/>
        <v/>
      </c>
      <c r="DC28" s="32" t="str">
        <f t="shared" si="46"/>
        <v/>
      </c>
      <c r="DD28" s="32" t="str">
        <f t="shared" si="47"/>
        <v/>
      </c>
      <c r="DE28" s="32" t="str">
        <f t="shared" si="48"/>
        <v/>
      </c>
      <c r="DF28" s="32" t="str">
        <f t="shared" si="49"/>
        <v/>
      </c>
      <c r="DG28" s="32" t="str">
        <f t="shared" si="50"/>
        <v/>
      </c>
      <c r="DH28" s="32" t="str">
        <f t="shared" si="51"/>
        <v/>
      </c>
      <c r="DI28" s="32" t="str">
        <f t="shared" si="52"/>
        <v/>
      </c>
      <c r="DJ28" s="32" t="str">
        <f t="shared" si="53"/>
        <v/>
      </c>
      <c r="DK28" s="51" t="str">
        <f t="shared" si="54"/>
        <v/>
      </c>
      <c r="DM28" s="50" t="str">
        <f t="shared" si="55"/>
        <v/>
      </c>
      <c r="DN28" s="32" t="str">
        <f t="shared" si="56"/>
        <v/>
      </c>
      <c r="DO28" s="32" t="str">
        <f t="shared" si="57"/>
        <v/>
      </c>
      <c r="DP28" s="32" t="str">
        <f t="shared" si="58"/>
        <v/>
      </c>
      <c r="DQ28" s="32" t="str">
        <f t="shared" si="59"/>
        <v/>
      </c>
      <c r="DR28" s="32" t="str">
        <f t="shared" si="60"/>
        <v/>
      </c>
      <c r="DS28" s="32" t="str">
        <f t="shared" si="61"/>
        <v/>
      </c>
      <c r="DT28" s="32" t="str">
        <f t="shared" si="62"/>
        <v/>
      </c>
      <c r="DU28" s="32" t="str">
        <f t="shared" si="63"/>
        <v/>
      </c>
      <c r="DV28" s="32" t="str">
        <f t="shared" si="64"/>
        <v/>
      </c>
      <c r="DW28" s="32" t="str">
        <f t="shared" si="65"/>
        <v/>
      </c>
      <c r="DX28" s="32" t="str">
        <f t="shared" si="66"/>
        <v/>
      </c>
      <c r="DY28" s="32" t="str">
        <f t="shared" si="67"/>
        <v/>
      </c>
      <c r="DZ28" s="32" t="str">
        <f t="shared" si="68"/>
        <v/>
      </c>
      <c r="EA28" s="32" t="str">
        <f t="shared" si="69"/>
        <v/>
      </c>
      <c r="EB28" s="32" t="str">
        <f t="shared" si="70"/>
        <v/>
      </c>
      <c r="EC28" s="32" t="str">
        <f t="shared" si="71"/>
        <v/>
      </c>
      <c r="ED28" s="32" t="str">
        <f t="shared" si="72"/>
        <v/>
      </c>
      <c r="EE28" s="32" t="str">
        <f t="shared" si="73"/>
        <v/>
      </c>
      <c r="EF28" s="32" t="str">
        <f t="shared" si="74"/>
        <v/>
      </c>
      <c r="EG28" s="32" t="str">
        <f t="shared" si="75"/>
        <v/>
      </c>
      <c r="EH28" s="32" t="str">
        <f t="shared" si="76"/>
        <v/>
      </c>
      <c r="EI28" s="32" t="str">
        <f t="shared" si="77"/>
        <v/>
      </c>
      <c r="EJ28" s="32" t="str">
        <f t="shared" si="78"/>
        <v/>
      </c>
      <c r="EK28" s="32" t="str">
        <f t="shared" si="79"/>
        <v/>
      </c>
      <c r="EL28" s="32" t="str">
        <f t="shared" si="80"/>
        <v/>
      </c>
      <c r="EM28" s="32" t="str">
        <f t="shared" si="81"/>
        <v/>
      </c>
      <c r="EN28" s="32" t="str">
        <f t="shared" si="82"/>
        <v/>
      </c>
      <c r="EO28" s="32" t="str">
        <f t="shared" si="83"/>
        <v/>
      </c>
      <c r="EP28" s="51" t="str">
        <f t="shared" si="84"/>
        <v/>
      </c>
      <c r="ER28" s="58" t="str">
        <f>IF(CH28="", "", IFERROR(INDEX(Materials!$F$9:$F$2508, MATCH(CH28, Materials!$B$9:$B$2508, 0)), ""))</f>
        <v/>
      </c>
      <c r="ES28" s="59" t="str">
        <f>IF(CI28="", "", IFERROR(INDEX(Materials!$F$9:$F$2508, MATCH(CI28, Materials!$B$9:$B$2508, 0)), ""))</f>
        <v/>
      </c>
      <c r="ET28" s="59" t="str">
        <f>IF(CJ28="", "", IFERROR(INDEX(Materials!$F$9:$F$2508, MATCH(CJ28, Materials!$B$9:$B$2508, 0)), ""))</f>
        <v/>
      </c>
      <c r="EU28" s="59" t="str">
        <f>IF(CK28="", "", IFERROR(INDEX(Materials!$F$9:$F$2508, MATCH(CK28, Materials!$B$9:$B$2508, 0)), ""))</f>
        <v/>
      </c>
      <c r="EV28" s="59" t="str">
        <f>IF(CL28="", "", IFERROR(INDEX(Materials!$F$9:$F$2508, MATCH(CL28, Materials!$B$9:$B$2508, 0)), ""))</f>
        <v/>
      </c>
      <c r="EW28" s="59" t="str">
        <f>IF(CM28="", "", IFERROR(INDEX(Materials!$F$9:$F$2508, MATCH(CM28, Materials!$B$9:$B$2508, 0)), ""))</f>
        <v/>
      </c>
      <c r="EX28" s="59" t="str">
        <f>IF(CN28="", "", IFERROR(INDEX(Materials!$F$9:$F$2508, MATCH(CN28, Materials!$B$9:$B$2508, 0)), ""))</f>
        <v/>
      </c>
      <c r="EY28" s="59" t="str">
        <f>IF(CO28="", "", IFERROR(INDEX(Materials!$F$9:$F$2508, MATCH(CO28, Materials!$B$9:$B$2508, 0)), ""))</f>
        <v/>
      </c>
      <c r="EZ28" s="59" t="str">
        <f>IF(CP28="", "", IFERROR(INDEX(Materials!$F$9:$F$2508, MATCH(CP28, Materials!$B$9:$B$2508, 0)), ""))</f>
        <v/>
      </c>
      <c r="FA28" s="59" t="str">
        <f>IF(CQ28="", "", IFERROR(INDEX(Materials!$F$9:$F$2508, MATCH(CQ28, Materials!$B$9:$B$2508, 0)), ""))</f>
        <v/>
      </c>
      <c r="FB28" s="59" t="str">
        <f>IF(CR28="", "", IFERROR(INDEX(Materials!$F$9:$F$2508, MATCH(CR28, Materials!$B$9:$B$2508, 0)), ""))</f>
        <v/>
      </c>
      <c r="FC28" s="59" t="str">
        <f>IF(CS28="", "", IFERROR(INDEX(Materials!$F$9:$F$2508, MATCH(CS28, Materials!$B$9:$B$2508, 0)), ""))</f>
        <v/>
      </c>
      <c r="FD28" s="59" t="str">
        <f>IF(CT28="", "", IFERROR(INDEX(Materials!$F$9:$F$2508, MATCH(CT28, Materials!$B$9:$B$2508, 0)), ""))</f>
        <v/>
      </c>
      <c r="FE28" s="59" t="str">
        <f>IF(CU28="", "", IFERROR(INDEX(Materials!$F$9:$F$2508, MATCH(CU28, Materials!$B$9:$B$2508, 0)), ""))</f>
        <v/>
      </c>
      <c r="FF28" s="59" t="str">
        <f>IF(CV28="", "", IFERROR(INDEX(Materials!$F$9:$F$2508, MATCH(CV28, Materials!$B$9:$B$2508, 0)), ""))</f>
        <v/>
      </c>
      <c r="FG28" s="59" t="str">
        <f>IF(CW28="", "", IFERROR(INDEX(Materials!$F$9:$F$2508, MATCH(CW28, Materials!$B$9:$B$2508, 0)), ""))</f>
        <v/>
      </c>
      <c r="FH28" s="59" t="str">
        <f>IF(CX28="", "", IFERROR(INDEX(Materials!$F$9:$F$2508, MATCH(CX28, Materials!$B$9:$B$2508, 0)), ""))</f>
        <v/>
      </c>
      <c r="FI28" s="59" t="str">
        <f>IF(CY28="", "", IFERROR(INDEX(Materials!$F$9:$F$2508, MATCH(CY28, Materials!$B$9:$B$2508, 0)), ""))</f>
        <v/>
      </c>
      <c r="FJ28" s="59" t="str">
        <f>IF(CZ28="", "", IFERROR(INDEX(Materials!$F$9:$F$2508, MATCH(CZ28, Materials!$B$9:$B$2508, 0)), ""))</f>
        <v/>
      </c>
      <c r="FK28" s="59" t="str">
        <f>IF(DA28="", "", IFERROR(INDEX(Materials!$F$9:$F$2508, MATCH(DA28, Materials!$B$9:$B$2508, 0)), ""))</f>
        <v/>
      </c>
      <c r="FL28" s="59" t="str">
        <f>IF(DB28="", "", IFERROR(INDEX(Materials!$F$9:$F$2508, MATCH(DB28, Materials!$B$9:$B$2508, 0)), ""))</f>
        <v/>
      </c>
      <c r="FM28" s="59" t="str">
        <f>IF(DC28="", "", IFERROR(INDEX(Materials!$F$9:$F$2508, MATCH(DC28, Materials!$B$9:$B$2508, 0)), ""))</f>
        <v/>
      </c>
      <c r="FN28" s="59" t="str">
        <f>IF(DD28="", "", IFERROR(INDEX(Materials!$F$9:$F$2508, MATCH(DD28, Materials!$B$9:$B$2508, 0)), ""))</f>
        <v/>
      </c>
      <c r="FO28" s="59" t="str">
        <f>IF(DE28="", "", IFERROR(INDEX(Materials!$F$9:$F$2508, MATCH(DE28, Materials!$B$9:$B$2508, 0)), ""))</f>
        <v/>
      </c>
      <c r="FP28" s="59" t="str">
        <f>IF(DF28="", "", IFERROR(INDEX(Materials!$F$9:$F$2508, MATCH(DF28, Materials!$B$9:$B$2508, 0)), ""))</f>
        <v/>
      </c>
      <c r="FQ28" s="59" t="str">
        <f>IF(DG28="", "", IFERROR(INDEX(Materials!$F$9:$F$2508, MATCH(DG28, Materials!$B$9:$B$2508, 0)), ""))</f>
        <v/>
      </c>
      <c r="FR28" s="59" t="str">
        <f>IF(DH28="", "", IFERROR(INDEX(Materials!$F$9:$F$2508, MATCH(DH28, Materials!$B$9:$B$2508, 0)), ""))</f>
        <v/>
      </c>
      <c r="FS28" s="59" t="str">
        <f>IF(DI28="", "", IFERROR(INDEX(Materials!$F$9:$F$2508, MATCH(DI28, Materials!$B$9:$B$2508, 0)), ""))</f>
        <v/>
      </c>
      <c r="FT28" s="59" t="str">
        <f>IF(DJ28="", "", IFERROR(INDEX(Materials!$F$9:$F$2508, MATCH(DJ28, Materials!$B$9:$B$2508, 0)), ""))</f>
        <v/>
      </c>
      <c r="FU28" s="60" t="str">
        <f>IF(DK28="", "", IFERROR(INDEX(Materials!$F$9:$F$2508, MATCH(DK28, Materials!$B$9:$B$2508, 0)), ""))</f>
        <v/>
      </c>
      <c r="FW28" s="58" t="str">
        <f t="shared" si="85"/>
        <v/>
      </c>
      <c r="FX28" s="59" t="str">
        <f t="shared" si="86"/>
        <v/>
      </c>
      <c r="FY28" s="59" t="str">
        <f t="shared" si="87"/>
        <v/>
      </c>
      <c r="FZ28" s="59" t="str">
        <f t="shared" si="88"/>
        <v/>
      </c>
      <c r="GA28" s="59" t="str">
        <f t="shared" si="89"/>
        <v/>
      </c>
      <c r="GB28" s="59" t="str">
        <f t="shared" si="90"/>
        <v/>
      </c>
      <c r="GC28" s="59" t="str">
        <f t="shared" si="91"/>
        <v/>
      </c>
      <c r="GD28" s="59" t="str">
        <f t="shared" si="92"/>
        <v/>
      </c>
      <c r="GE28" s="59" t="str">
        <f t="shared" si="93"/>
        <v/>
      </c>
      <c r="GF28" s="59" t="str">
        <f t="shared" si="94"/>
        <v/>
      </c>
      <c r="GG28" s="59" t="str">
        <f t="shared" si="95"/>
        <v/>
      </c>
      <c r="GH28" s="59" t="str">
        <f t="shared" si="96"/>
        <v/>
      </c>
      <c r="GI28" s="59" t="str">
        <f t="shared" si="97"/>
        <v/>
      </c>
      <c r="GJ28" s="59" t="str">
        <f t="shared" si="98"/>
        <v/>
      </c>
      <c r="GK28" s="59" t="str">
        <f t="shared" si="99"/>
        <v/>
      </c>
      <c r="GL28" s="59" t="str">
        <f t="shared" si="100"/>
        <v/>
      </c>
      <c r="GM28" s="59" t="str">
        <f t="shared" si="101"/>
        <v/>
      </c>
      <c r="GN28" s="59" t="str">
        <f t="shared" si="102"/>
        <v/>
      </c>
      <c r="GO28" s="59" t="str">
        <f t="shared" si="103"/>
        <v/>
      </c>
      <c r="GP28" s="59" t="str">
        <f t="shared" si="104"/>
        <v/>
      </c>
      <c r="GQ28" s="59" t="str">
        <f t="shared" si="105"/>
        <v/>
      </c>
      <c r="GR28" s="59" t="str">
        <f t="shared" si="106"/>
        <v/>
      </c>
      <c r="GS28" s="59" t="str">
        <f t="shared" si="107"/>
        <v/>
      </c>
      <c r="GT28" s="59" t="str">
        <f t="shared" si="108"/>
        <v/>
      </c>
      <c r="GU28" s="59" t="str">
        <f t="shared" si="109"/>
        <v/>
      </c>
      <c r="GV28" s="59" t="str">
        <f t="shared" si="110"/>
        <v/>
      </c>
      <c r="GW28" s="59" t="str">
        <f t="shared" si="111"/>
        <v/>
      </c>
      <c r="GX28" s="59" t="str">
        <f t="shared" si="112"/>
        <v/>
      </c>
      <c r="GY28" s="59" t="str">
        <f t="shared" si="113"/>
        <v/>
      </c>
      <c r="GZ28" s="60" t="str">
        <f t="shared" si="114"/>
        <v/>
      </c>
      <c r="HB28" s="81" t="str">
        <f t="shared" si="22"/>
        <v/>
      </c>
      <c r="HD28" s="58" t="str">
        <f>IF(CH28="", "", IFERROR(INDEX(Materials!$V$9:$V$2508, MATCH(CH28, Materials!$B$9:$B$2508, 0)), ""))</f>
        <v/>
      </c>
      <c r="HE28" s="59" t="str">
        <f>IF(CI28="", "", IFERROR(INDEX(Materials!$V$9:$V$2508, MATCH(CI28, Materials!$B$9:$B$2508, 0)), ""))</f>
        <v/>
      </c>
      <c r="HF28" s="59" t="str">
        <f>IF(CJ28="", "", IFERROR(INDEX(Materials!$V$9:$V$2508, MATCH(CJ28, Materials!$B$9:$B$2508, 0)), ""))</f>
        <v/>
      </c>
      <c r="HG28" s="59" t="str">
        <f>IF(CK28="", "", IFERROR(INDEX(Materials!$V$9:$V$2508, MATCH(CK28, Materials!$B$9:$B$2508, 0)), ""))</f>
        <v/>
      </c>
      <c r="HH28" s="59" t="str">
        <f>IF(CL28="", "", IFERROR(INDEX(Materials!$V$9:$V$2508, MATCH(CL28, Materials!$B$9:$B$2508, 0)), ""))</f>
        <v/>
      </c>
      <c r="HI28" s="59" t="str">
        <f>IF(CM28="", "", IFERROR(INDEX(Materials!$V$9:$V$2508, MATCH(CM28, Materials!$B$9:$B$2508, 0)), ""))</f>
        <v/>
      </c>
      <c r="HJ28" s="59" t="str">
        <f>IF(CN28="", "", IFERROR(INDEX(Materials!$V$9:$V$2508, MATCH(CN28, Materials!$B$9:$B$2508, 0)), ""))</f>
        <v/>
      </c>
      <c r="HK28" s="59" t="str">
        <f>IF(CO28="", "", IFERROR(INDEX(Materials!$V$9:$V$2508, MATCH(CO28, Materials!$B$9:$B$2508, 0)), ""))</f>
        <v/>
      </c>
      <c r="HL28" s="59" t="str">
        <f>IF(CP28="", "", IFERROR(INDEX(Materials!$V$9:$V$2508, MATCH(CP28, Materials!$B$9:$B$2508, 0)), ""))</f>
        <v/>
      </c>
      <c r="HM28" s="59" t="str">
        <f>IF(CQ28="", "", IFERROR(INDEX(Materials!$V$9:$V$2508, MATCH(CQ28, Materials!$B$9:$B$2508, 0)), ""))</f>
        <v/>
      </c>
      <c r="HN28" s="59" t="str">
        <f>IF(CR28="", "", IFERROR(INDEX(Materials!$V$9:$V$2508, MATCH(CR28, Materials!$B$9:$B$2508, 0)), ""))</f>
        <v/>
      </c>
      <c r="HO28" s="59" t="str">
        <f>IF(CS28="", "", IFERROR(INDEX(Materials!$V$9:$V$2508, MATCH(CS28, Materials!$B$9:$B$2508, 0)), ""))</f>
        <v/>
      </c>
      <c r="HP28" s="59" t="str">
        <f>IF(CT28="", "", IFERROR(INDEX(Materials!$V$9:$V$2508, MATCH(CT28, Materials!$B$9:$B$2508, 0)), ""))</f>
        <v/>
      </c>
      <c r="HQ28" s="59" t="str">
        <f>IF(CU28="", "", IFERROR(INDEX(Materials!$V$9:$V$2508, MATCH(CU28, Materials!$B$9:$B$2508, 0)), ""))</f>
        <v/>
      </c>
      <c r="HR28" s="59" t="str">
        <f>IF(CV28="", "", IFERROR(INDEX(Materials!$V$9:$V$2508, MATCH(CV28, Materials!$B$9:$B$2508, 0)), ""))</f>
        <v/>
      </c>
      <c r="HS28" s="59" t="str">
        <f>IF(CW28="", "", IFERROR(INDEX(Materials!$V$9:$V$2508, MATCH(CW28, Materials!$B$9:$B$2508, 0)), ""))</f>
        <v/>
      </c>
      <c r="HT28" s="59" t="str">
        <f>IF(CX28="", "", IFERROR(INDEX(Materials!$V$9:$V$2508, MATCH(CX28, Materials!$B$9:$B$2508, 0)), ""))</f>
        <v/>
      </c>
      <c r="HU28" s="59" t="str">
        <f>IF(CY28="", "", IFERROR(INDEX(Materials!$V$9:$V$2508, MATCH(CY28, Materials!$B$9:$B$2508, 0)), ""))</f>
        <v/>
      </c>
      <c r="HV28" s="59" t="str">
        <f>IF(CZ28="", "", IFERROR(INDEX(Materials!$V$9:$V$2508, MATCH(CZ28, Materials!$B$9:$B$2508, 0)), ""))</f>
        <v/>
      </c>
      <c r="HW28" s="59" t="str">
        <f>IF(DA28="", "", IFERROR(INDEX(Materials!$V$9:$V$2508, MATCH(DA28, Materials!$B$9:$B$2508, 0)), ""))</f>
        <v/>
      </c>
      <c r="HX28" s="59" t="str">
        <f>IF(DB28="", "", IFERROR(INDEX(Materials!$V$9:$V$2508, MATCH(DB28, Materials!$B$9:$B$2508, 0)), ""))</f>
        <v/>
      </c>
      <c r="HY28" s="59" t="str">
        <f>IF(DC28="", "", IFERROR(INDEX(Materials!$V$9:$V$2508, MATCH(DC28, Materials!$B$9:$B$2508, 0)), ""))</f>
        <v/>
      </c>
      <c r="HZ28" s="59" t="str">
        <f>IF(DD28="", "", IFERROR(INDEX(Materials!$V$9:$V$2508, MATCH(DD28, Materials!$B$9:$B$2508, 0)), ""))</f>
        <v/>
      </c>
      <c r="IA28" s="59" t="str">
        <f>IF(DE28="", "", IFERROR(INDEX(Materials!$V$9:$V$2508, MATCH(DE28, Materials!$B$9:$B$2508, 0)), ""))</f>
        <v/>
      </c>
      <c r="IB28" s="59" t="str">
        <f>IF(DF28="", "", IFERROR(INDEX(Materials!$V$9:$V$2508, MATCH(DF28, Materials!$B$9:$B$2508, 0)), ""))</f>
        <v/>
      </c>
      <c r="IC28" s="59" t="str">
        <f>IF(DG28="", "", IFERROR(INDEX(Materials!$V$9:$V$2508, MATCH(DG28, Materials!$B$9:$B$2508, 0)), ""))</f>
        <v/>
      </c>
      <c r="ID28" s="59" t="str">
        <f>IF(DH28="", "", IFERROR(INDEX(Materials!$V$9:$V$2508, MATCH(DH28, Materials!$B$9:$B$2508, 0)), ""))</f>
        <v/>
      </c>
      <c r="IE28" s="59" t="str">
        <f>IF(DI28="", "", IFERROR(INDEX(Materials!$V$9:$V$2508, MATCH(DI28, Materials!$B$9:$B$2508, 0)), ""))</f>
        <v/>
      </c>
      <c r="IF28" s="59" t="str">
        <f>IF(DJ28="", "", IFERROR(INDEX(Materials!$V$9:$V$2508, MATCH(DJ28, Materials!$B$9:$B$2508, 0)), ""))</f>
        <v/>
      </c>
      <c r="IG28" s="60" t="str">
        <f>IF(DK28="", "", IFERROR(INDEX(Materials!$V$9:$V$2508, MATCH(DK28, Materials!$B$9:$B$2508, 0)), ""))</f>
        <v/>
      </c>
      <c r="II28" s="9" t="str">
        <f t="shared" si="115"/>
        <v/>
      </c>
      <c r="IJ28" s="9" t="str">
        <f t="shared" si="116"/>
        <v/>
      </c>
      <c r="IK28" s="9" t="str">
        <f t="shared" si="117"/>
        <v/>
      </c>
      <c r="IL28" s="9" t="str">
        <f t="shared" si="118"/>
        <v/>
      </c>
      <c r="IN28" s="92" t="str">
        <f t="shared" si="119"/>
        <v/>
      </c>
      <c r="IO28" s="93" t="str">
        <f t="shared" si="120"/>
        <v/>
      </c>
      <c r="IP28" s="93" t="str">
        <f t="shared" si="121"/>
        <v/>
      </c>
      <c r="IQ28" s="93" t="str">
        <f t="shared" si="122"/>
        <v/>
      </c>
      <c r="IR28" s="93" t="str">
        <f t="shared" si="123"/>
        <v/>
      </c>
      <c r="IS28" s="93" t="str">
        <f t="shared" si="124"/>
        <v/>
      </c>
      <c r="IT28" s="93" t="str">
        <f t="shared" si="125"/>
        <v/>
      </c>
      <c r="IU28" s="93" t="str">
        <f t="shared" si="126"/>
        <v/>
      </c>
      <c r="IV28" s="93" t="str">
        <f t="shared" si="127"/>
        <v/>
      </c>
      <c r="IW28" s="93" t="str">
        <f t="shared" si="128"/>
        <v/>
      </c>
      <c r="IX28" s="93" t="str">
        <f t="shared" si="129"/>
        <v/>
      </c>
      <c r="IY28" s="93" t="str">
        <f t="shared" si="130"/>
        <v/>
      </c>
      <c r="IZ28" s="93" t="str">
        <f t="shared" si="131"/>
        <v/>
      </c>
      <c r="JA28" s="93" t="str">
        <f t="shared" si="132"/>
        <v/>
      </c>
      <c r="JB28" s="93" t="str">
        <f t="shared" si="133"/>
        <v/>
      </c>
      <c r="JC28" s="93" t="str">
        <f t="shared" si="134"/>
        <v/>
      </c>
      <c r="JD28" s="93" t="str">
        <f t="shared" si="135"/>
        <v/>
      </c>
      <c r="JE28" s="93" t="str">
        <f t="shared" si="136"/>
        <v/>
      </c>
      <c r="JF28" s="93" t="str">
        <f t="shared" si="137"/>
        <v/>
      </c>
      <c r="JG28" s="93" t="str">
        <f t="shared" si="138"/>
        <v/>
      </c>
      <c r="JH28" s="93" t="str">
        <f t="shared" si="139"/>
        <v/>
      </c>
      <c r="JI28" s="93" t="str">
        <f t="shared" si="140"/>
        <v/>
      </c>
      <c r="JJ28" s="93" t="str">
        <f t="shared" si="141"/>
        <v/>
      </c>
      <c r="JK28" s="93" t="str">
        <f t="shared" si="142"/>
        <v/>
      </c>
      <c r="JL28" s="93" t="str">
        <f t="shared" si="143"/>
        <v/>
      </c>
      <c r="JM28" s="93" t="str">
        <f t="shared" si="144"/>
        <v/>
      </c>
      <c r="JN28" s="93" t="str">
        <f t="shared" si="145"/>
        <v/>
      </c>
      <c r="JO28" s="93" t="str">
        <f t="shared" si="146"/>
        <v/>
      </c>
      <c r="JP28" s="93" t="str">
        <f t="shared" si="147"/>
        <v/>
      </c>
      <c r="JQ28" s="94" t="str">
        <f t="shared" si="148"/>
        <v/>
      </c>
      <c r="JS28" s="92" t="str">
        <f t="shared" si="149"/>
        <v/>
      </c>
      <c r="JT28" s="93" t="str">
        <f t="shared" si="150"/>
        <v/>
      </c>
      <c r="JU28" s="93" t="str">
        <f t="shared" si="151"/>
        <v/>
      </c>
      <c r="JV28" s="93" t="str">
        <f t="shared" si="152"/>
        <v/>
      </c>
      <c r="JW28" s="93" t="str">
        <f t="shared" si="153"/>
        <v/>
      </c>
      <c r="JX28" s="93" t="str">
        <f t="shared" si="154"/>
        <v/>
      </c>
      <c r="JY28" s="93" t="str">
        <f t="shared" si="155"/>
        <v/>
      </c>
      <c r="JZ28" s="93" t="str">
        <f t="shared" si="156"/>
        <v/>
      </c>
      <c r="KA28" s="93" t="str">
        <f t="shared" si="157"/>
        <v/>
      </c>
      <c r="KB28" s="93" t="str">
        <f t="shared" si="158"/>
        <v/>
      </c>
      <c r="KC28" s="93" t="str">
        <f t="shared" si="159"/>
        <v/>
      </c>
      <c r="KD28" s="93" t="str">
        <f t="shared" si="160"/>
        <v/>
      </c>
      <c r="KE28" s="93" t="str">
        <f t="shared" si="161"/>
        <v/>
      </c>
      <c r="KF28" s="93" t="str">
        <f t="shared" si="162"/>
        <v/>
      </c>
      <c r="KG28" s="93" t="str">
        <f t="shared" si="163"/>
        <v/>
      </c>
      <c r="KH28" s="93" t="str">
        <f t="shared" si="164"/>
        <v/>
      </c>
      <c r="KI28" s="93" t="str">
        <f t="shared" si="165"/>
        <v/>
      </c>
      <c r="KJ28" s="93" t="str">
        <f t="shared" si="166"/>
        <v/>
      </c>
      <c r="KK28" s="93" t="str">
        <f t="shared" si="167"/>
        <v/>
      </c>
      <c r="KL28" s="93" t="str">
        <f t="shared" si="168"/>
        <v/>
      </c>
      <c r="KM28" s="93" t="str">
        <f t="shared" si="169"/>
        <v/>
      </c>
      <c r="KN28" s="93" t="str">
        <f t="shared" si="170"/>
        <v/>
      </c>
      <c r="KO28" s="93" t="str">
        <f t="shared" si="171"/>
        <v/>
      </c>
      <c r="KP28" s="93" t="str">
        <f t="shared" si="172"/>
        <v/>
      </c>
      <c r="KQ28" s="93" t="str">
        <f t="shared" si="173"/>
        <v/>
      </c>
      <c r="KR28" s="93" t="str">
        <f t="shared" si="174"/>
        <v/>
      </c>
      <c r="KS28" s="93" t="str">
        <f t="shared" si="175"/>
        <v/>
      </c>
      <c r="KT28" s="93" t="str">
        <f t="shared" si="176"/>
        <v/>
      </c>
      <c r="KU28" s="93" t="str">
        <f t="shared" si="177"/>
        <v/>
      </c>
      <c r="KV28" s="94" t="str">
        <f t="shared" si="178"/>
        <v/>
      </c>
      <c r="KX28" s="81" t="str">
        <f>IF(C28="", "", C28+(C28*'Intro &amp; Setup'!$BC$6))</f>
        <v/>
      </c>
    </row>
    <row r="29" spans="1:310" x14ac:dyDescent="0.25">
      <c r="A29" s="24"/>
      <c r="B29" s="150" t="str">
        <f t="shared" si="0"/>
        <v/>
      </c>
      <c r="C29" s="139" t="str">
        <f t="shared" si="1"/>
        <v/>
      </c>
      <c r="D29" s="24"/>
      <c r="E29" s="140"/>
      <c r="F29" s="136"/>
      <c r="G29" s="139"/>
      <c r="H29" s="153"/>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24"/>
      <c r="BS29" s="9" t="str">
        <f>IF(Materials!T29="", "", Materials!T29)</f>
        <v/>
      </c>
      <c r="BU29" s="11" t="b">
        <f t="shared" si="2"/>
        <v>0</v>
      </c>
      <c r="BV29" s="9" t="str">
        <f t="shared" si="25"/>
        <v/>
      </c>
      <c r="BW29" s="9" t="str">
        <f t="shared" si="3"/>
        <v/>
      </c>
      <c r="BX29" s="9" t="str">
        <f t="shared" si="4"/>
        <v/>
      </c>
      <c r="BZ29" s="9">
        <v>21</v>
      </c>
      <c r="CB29" s="9" t="str">
        <f t="shared" si="5"/>
        <v/>
      </c>
      <c r="CC29" s="32"/>
      <c r="CD29" s="72" t="str">
        <f>IF(H29="", "", IFERROR(INDEX('Intro &amp; Setup'!$BF$3:$BF$12, MATCH(H29, 'Intro &amp; Setup'!$BE$3:$BE$12, 0)), ""))</f>
        <v/>
      </c>
      <c r="CE29" s="77"/>
      <c r="CF29" s="77"/>
      <c r="CH29" s="50" t="str">
        <f t="shared" si="6"/>
        <v/>
      </c>
      <c r="CI29" s="32" t="str">
        <f t="shared" si="26"/>
        <v/>
      </c>
      <c r="CJ29" s="32" t="str">
        <f t="shared" si="27"/>
        <v/>
      </c>
      <c r="CK29" s="32" t="str">
        <f t="shared" si="28"/>
        <v/>
      </c>
      <c r="CL29" s="32" t="str">
        <f t="shared" si="29"/>
        <v/>
      </c>
      <c r="CM29" s="32" t="str">
        <f t="shared" si="30"/>
        <v/>
      </c>
      <c r="CN29" s="32" t="str">
        <f t="shared" si="31"/>
        <v/>
      </c>
      <c r="CO29" s="32" t="str">
        <f t="shared" si="32"/>
        <v/>
      </c>
      <c r="CP29" s="32" t="str">
        <f t="shared" si="33"/>
        <v/>
      </c>
      <c r="CQ29" s="32" t="str">
        <f t="shared" si="34"/>
        <v/>
      </c>
      <c r="CR29" s="32" t="str">
        <f t="shared" si="35"/>
        <v/>
      </c>
      <c r="CS29" s="32" t="str">
        <f t="shared" si="36"/>
        <v/>
      </c>
      <c r="CT29" s="32" t="str">
        <f t="shared" si="37"/>
        <v/>
      </c>
      <c r="CU29" s="32" t="str">
        <f t="shared" si="38"/>
        <v/>
      </c>
      <c r="CV29" s="32" t="str">
        <f t="shared" si="39"/>
        <v/>
      </c>
      <c r="CW29" s="32" t="str">
        <f t="shared" si="40"/>
        <v/>
      </c>
      <c r="CX29" s="32" t="str">
        <f t="shared" si="41"/>
        <v/>
      </c>
      <c r="CY29" s="32" t="str">
        <f t="shared" si="42"/>
        <v/>
      </c>
      <c r="CZ29" s="32" t="str">
        <f t="shared" si="43"/>
        <v/>
      </c>
      <c r="DA29" s="32" t="str">
        <f t="shared" si="44"/>
        <v/>
      </c>
      <c r="DB29" s="32" t="str">
        <f t="shared" si="45"/>
        <v/>
      </c>
      <c r="DC29" s="32" t="str">
        <f t="shared" si="46"/>
        <v/>
      </c>
      <c r="DD29" s="32" t="str">
        <f t="shared" si="47"/>
        <v/>
      </c>
      <c r="DE29" s="32" t="str">
        <f t="shared" si="48"/>
        <v/>
      </c>
      <c r="DF29" s="32" t="str">
        <f t="shared" si="49"/>
        <v/>
      </c>
      <c r="DG29" s="32" t="str">
        <f t="shared" si="50"/>
        <v/>
      </c>
      <c r="DH29" s="32" t="str">
        <f t="shared" si="51"/>
        <v/>
      </c>
      <c r="DI29" s="32" t="str">
        <f t="shared" si="52"/>
        <v/>
      </c>
      <c r="DJ29" s="32" t="str">
        <f t="shared" si="53"/>
        <v/>
      </c>
      <c r="DK29" s="51" t="str">
        <f t="shared" si="54"/>
        <v/>
      </c>
      <c r="DM29" s="50" t="str">
        <f t="shared" si="55"/>
        <v/>
      </c>
      <c r="DN29" s="32" t="str">
        <f t="shared" si="56"/>
        <v/>
      </c>
      <c r="DO29" s="32" t="str">
        <f t="shared" si="57"/>
        <v/>
      </c>
      <c r="DP29" s="32" t="str">
        <f t="shared" si="58"/>
        <v/>
      </c>
      <c r="DQ29" s="32" t="str">
        <f t="shared" si="59"/>
        <v/>
      </c>
      <c r="DR29" s="32" t="str">
        <f t="shared" si="60"/>
        <v/>
      </c>
      <c r="DS29" s="32" t="str">
        <f t="shared" si="61"/>
        <v/>
      </c>
      <c r="DT29" s="32" t="str">
        <f t="shared" si="62"/>
        <v/>
      </c>
      <c r="DU29" s="32" t="str">
        <f t="shared" si="63"/>
        <v/>
      </c>
      <c r="DV29" s="32" t="str">
        <f t="shared" si="64"/>
        <v/>
      </c>
      <c r="DW29" s="32" t="str">
        <f t="shared" si="65"/>
        <v/>
      </c>
      <c r="DX29" s="32" t="str">
        <f t="shared" si="66"/>
        <v/>
      </c>
      <c r="DY29" s="32" t="str">
        <f t="shared" si="67"/>
        <v/>
      </c>
      <c r="DZ29" s="32" t="str">
        <f t="shared" si="68"/>
        <v/>
      </c>
      <c r="EA29" s="32" t="str">
        <f t="shared" si="69"/>
        <v/>
      </c>
      <c r="EB29" s="32" t="str">
        <f t="shared" si="70"/>
        <v/>
      </c>
      <c r="EC29" s="32" t="str">
        <f t="shared" si="71"/>
        <v/>
      </c>
      <c r="ED29" s="32" t="str">
        <f t="shared" si="72"/>
        <v/>
      </c>
      <c r="EE29" s="32" t="str">
        <f t="shared" si="73"/>
        <v/>
      </c>
      <c r="EF29" s="32" t="str">
        <f t="shared" si="74"/>
        <v/>
      </c>
      <c r="EG29" s="32" t="str">
        <f t="shared" si="75"/>
        <v/>
      </c>
      <c r="EH29" s="32" t="str">
        <f t="shared" si="76"/>
        <v/>
      </c>
      <c r="EI29" s="32" t="str">
        <f t="shared" si="77"/>
        <v/>
      </c>
      <c r="EJ29" s="32" t="str">
        <f t="shared" si="78"/>
        <v/>
      </c>
      <c r="EK29" s="32" t="str">
        <f t="shared" si="79"/>
        <v/>
      </c>
      <c r="EL29" s="32" t="str">
        <f t="shared" si="80"/>
        <v/>
      </c>
      <c r="EM29" s="32" t="str">
        <f t="shared" si="81"/>
        <v/>
      </c>
      <c r="EN29" s="32" t="str">
        <f t="shared" si="82"/>
        <v/>
      </c>
      <c r="EO29" s="32" t="str">
        <f t="shared" si="83"/>
        <v/>
      </c>
      <c r="EP29" s="51" t="str">
        <f t="shared" si="84"/>
        <v/>
      </c>
      <c r="ER29" s="58" t="str">
        <f>IF(CH29="", "", IFERROR(INDEX(Materials!$F$9:$F$2508, MATCH(CH29, Materials!$B$9:$B$2508, 0)), ""))</f>
        <v/>
      </c>
      <c r="ES29" s="59" t="str">
        <f>IF(CI29="", "", IFERROR(INDEX(Materials!$F$9:$F$2508, MATCH(CI29, Materials!$B$9:$B$2508, 0)), ""))</f>
        <v/>
      </c>
      <c r="ET29" s="59" t="str">
        <f>IF(CJ29="", "", IFERROR(INDEX(Materials!$F$9:$F$2508, MATCH(CJ29, Materials!$B$9:$B$2508, 0)), ""))</f>
        <v/>
      </c>
      <c r="EU29" s="59" t="str">
        <f>IF(CK29="", "", IFERROR(INDEX(Materials!$F$9:$F$2508, MATCH(CK29, Materials!$B$9:$B$2508, 0)), ""))</f>
        <v/>
      </c>
      <c r="EV29" s="59" t="str">
        <f>IF(CL29="", "", IFERROR(INDEX(Materials!$F$9:$F$2508, MATCH(CL29, Materials!$B$9:$B$2508, 0)), ""))</f>
        <v/>
      </c>
      <c r="EW29" s="59" t="str">
        <f>IF(CM29="", "", IFERROR(INDEX(Materials!$F$9:$F$2508, MATCH(CM29, Materials!$B$9:$B$2508, 0)), ""))</f>
        <v/>
      </c>
      <c r="EX29" s="59" t="str">
        <f>IF(CN29="", "", IFERROR(INDEX(Materials!$F$9:$F$2508, MATCH(CN29, Materials!$B$9:$B$2508, 0)), ""))</f>
        <v/>
      </c>
      <c r="EY29" s="59" t="str">
        <f>IF(CO29="", "", IFERROR(INDEX(Materials!$F$9:$F$2508, MATCH(CO29, Materials!$B$9:$B$2508, 0)), ""))</f>
        <v/>
      </c>
      <c r="EZ29" s="59" t="str">
        <f>IF(CP29="", "", IFERROR(INDEX(Materials!$F$9:$F$2508, MATCH(CP29, Materials!$B$9:$B$2508, 0)), ""))</f>
        <v/>
      </c>
      <c r="FA29" s="59" t="str">
        <f>IF(CQ29="", "", IFERROR(INDEX(Materials!$F$9:$F$2508, MATCH(CQ29, Materials!$B$9:$B$2508, 0)), ""))</f>
        <v/>
      </c>
      <c r="FB29" s="59" t="str">
        <f>IF(CR29="", "", IFERROR(INDEX(Materials!$F$9:$F$2508, MATCH(CR29, Materials!$B$9:$B$2508, 0)), ""))</f>
        <v/>
      </c>
      <c r="FC29" s="59" t="str">
        <f>IF(CS29="", "", IFERROR(INDEX(Materials!$F$9:$F$2508, MATCH(CS29, Materials!$B$9:$B$2508, 0)), ""))</f>
        <v/>
      </c>
      <c r="FD29" s="59" t="str">
        <f>IF(CT29="", "", IFERROR(INDEX(Materials!$F$9:$F$2508, MATCH(CT29, Materials!$B$9:$B$2508, 0)), ""))</f>
        <v/>
      </c>
      <c r="FE29" s="59" t="str">
        <f>IF(CU29="", "", IFERROR(INDEX(Materials!$F$9:$F$2508, MATCH(CU29, Materials!$B$9:$B$2508, 0)), ""))</f>
        <v/>
      </c>
      <c r="FF29" s="59" t="str">
        <f>IF(CV29="", "", IFERROR(INDEX(Materials!$F$9:$F$2508, MATCH(CV29, Materials!$B$9:$B$2508, 0)), ""))</f>
        <v/>
      </c>
      <c r="FG29" s="59" t="str">
        <f>IF(CW29="", "", IFERROR(INDEX(Materials!$F$9:$F$2508, MATCH(CW29, Materials!$B$9:$B$2508, 0)), ""))</f>
        <v/>
      </c>
      <c r="FH29" s="59" t="str">
        <f>IF(CX29="", "", IFERROR(INDEX(Materials!$F$9:$F$2508, MATCH(CX29, Materials!$B$9:$B$2508, 0)), ""))</f>
        <v/>
      </c>
      <c r="FI29" s="59" t="str">
        <f>IF(CY29="", "", IFERROR(INDEX(Materials!$F$9:$F$2508, MATCH(CY29, Materials!$B$9:$B$2508, 0)), ""))</f>
        <v/>
      </c>
      <c r="FJ29" s="59" t="str">
        <f>IF(CZ29="", "", IFERROR(INDEX(Materials!$F$9:$F$2508, MATCH(CZ29, Materials!$B$9:$B$2508, 0)), ""))</f>
        <v/>
      </c>
      <c r="FK29" s="59" t="str">
        <f>IF(DA29="", "", IFERROR(INDEX(Materials!$F$9:$F$2508, MATCH(DA29, Materials!$B$9:$B$2508, 0)), ""))</f>
        <v/>
      </c>
      <c r="FL29" s="59" t="str">
        <f>IF(DB29="", "", IFERROR(INDEX(Materials!$F$9:$F$2508, MATCH(DB29, Materials!$B$9:$B$2508, 0)), ""))</f>
        <v/>
      </c>
      <c r="FM29" s="59" t="str">
        <f>IF(DC29="", "", IFERROR(INDEX(Materials!$F$9:$F$2508, MATCH(DC29, Materials!$B$9:$B$2508, 0)), ""))</f>
        <v/>
      </c>
      <c r="FN29" s="59" t="str">
        <f>IF(DD29="", "", IFERROR(INDEX(Materials!$F$9:$F$2508, MATCH(DD29, Materials!$B$9:$B$2508, 0)), ""))</f>
        <v/>
      </c>
      <c r="FO29" s="59" t="str">
        <f>IF(DE29="", "", IFERROR(INDEX(Materials!$F$9:$F$2508, MATCH(DE29, Materials!$B$9:$B$2508, 0)), ""))</f>
        <v/>
      </c>
      <c r="FP29" s="59" t="str">
        <f>IF(DF29="", "", IFERROR(INDEX(Materials!$F$9:$F$2508, MATCH(DF29, Materials!$B$9:$B$2508, 0)), ""))</f>
        <v/>
      </c>
      <c r="FQ29" s="59" t="str">
        <f>IF(DG29="", "", IFERROR(INDEX(Materials!$F$9:$F$2508, MATCH(DG29, Materials!$B$9:$B$2508, 0)), ""))</f>
        <v/>
      </c>
      <c r="FR29" s="59" t="str">
        <f>IF(DH29="", "", IFERROR(INDEX(Materials!$F$9:$F$2508, MATCH(DH29, Materials!$B$9:$B$2508, 0)), ""))</f>
        <v/>
      </c>
      <c r="FS29" s="59" t="str">
        <f>IF(DI29="", "", IFERROR(INDEX(Materials!$F$9:$F$2508, MATCH(DI29, Materials!$B$9:$B$2508, 0)), ""))</f>
        <v/>
      </c>
      <c r="FT29" s="59" t="str">
        <f>IF(DJ29="", "", IFERROR(INDEX(Materials!$F$9:$F$2508, MATCH(DJ29, Materials!$B$9:$B$2508, 0)), ""))</f>
        <v/>
      </c>
      <c r="FU29" s="60" t="str">
        <f>IF(DK29="", "", IFERROR(INDEX(Materials!$F$9:$F$2508, MATCH(DK29, Materials!$B$9:$B$2508, 0)), ""))</f>
        <v/>
      </c>
      <c r="FW29" s="58" t="str">
        <f t="shared" si="85"/>
        <v/>
      </c>
      <c r="FX29" s="59" t="str">
        <f t="shared" si="86"/>
        <v/>
      </c>
      <c r="FY29" s="59" t="str">
        <f t="shared" si="87"/>
        <v/>
      </c>
      <c r="FZ29" s="59" t="str">
        <f t="shared" si="88"/>
        <v/>
      </c>
      <c r="GA29" s="59" t="str">
        <f t="shared" si="89"/>
        <v/>
      </c>
      <c r="GB29" s="59" t="str">
        <f t="shared" si="90"/>
        <v/>
      </c>
      <c r="GC29" s="59" t="str">
        <f t="shared" si="91"/>
        <v/>
      </c>
      <c r="GD29" s="59" t="str">
        <f t="shared" si="92"/>
        <v/>
      </c>
      <c r="GE29" s="59" t="str">
        <f t="shared" si="93"/>
        <v/>
      </c>
      <c r="GF29" s="59" t="str">
        <f t="shared" si="94"/>
        <v/>
      </c>
      <c r="GG29" s="59" t="str">
        <f t="shared" si="95"/>
        <v/>
      </c>
      <c r="GH29" s="59" t="str">
        <f t="shared" si="96"/>
        <v/>
      </c>
      <c r="GI29" s="59" t="str">
        <f t="shared" si="97"/>
        <v/>
      </c>
      <c r="GJ29" s="59" t="str">
        <f t="shared" si="98"/>
        <v/>
      </c>
      <c r="GK29" s="59" t="str">
        <f t="shared" si="99"/>
        <v/>
      </c>
      <c r="GL29" s="59" t="str">
        <f t="shared" si="100"/>
        <v/>
      </c>
      <c r="GM29" s="59" t="str">
        <f t="shared" si="101"/>
        <v/>
      </c>
      <c r="GN29" s="59" t="str">
        <f t="shared" si="102"/>
        <v/>
      </c>
      <c r="GO29" s="59" t="str">
        <f t="shared" si="103"/>
        <v/>
      </c>
      <c r="GP29" s="59" t="str">
        <f t="shared" si="104"/>
        <v/>
      </c>
      <c r="GQ29" s="59" t="str">
        <f t="shared" si="105"/>
        <v/>
      </c>
      <c r="GR29" s="59" t="str">
        <f t="shared" si="106"/>
        <v/>
      </c>
      <c r="GS29" s="59" t="str">
        <f t="shared" si="107"/>
        <v/>
      </c>
      <c r="GT29" s="59" t="str">
        <f t="shared" si="108"/>
        <v/>
      </c>
      <c r="GU29" s="59" t="str">
        <f t="shared" si="109"/>
        <v/>
      </c>
      <c r="GV29" s="59" t="str">
        <f t="shared" si="110"/>
        <v/>
      </c>
      <c r="GW29" s="59" t="str">
        <f t="shared" si="111"/>
        <v/>
      </c>
      <c r="GX29" s="59" t="str">
        <f t="shared" si="112"/>
        <v/>
      </c>
      <c r="GY29" s="59" t="str">
        <f t="shared" si="113"/>
        <v/>
      </c>
      <c r="GZ29" s="60" t="str">
        <f t="shared" si="114"/>
        <v/>
      </c>
      <c r="HB29" s="81" t="str">
        <f t="shared" si="22"/>
        <v/>
      </c>
      <c r="HD29" s="58" t="str">
        <f>IF(CH29="", "", IFERROR(INDEX(Materials!$V$9:$V$2508, MATCH(CH29, Materials!$B$9:$B$2508, 0)), ""))</f>
        <v/>
      </c>
      <c r="HE29" s="59" t="str">
        <f>IF(CI29="", "", IFERROR(INDEX(Materials!$V$9:$V$2508, MATCH(CI29, Materials!$B$9:$B$2508, 0)), ""))</f>
        <v/>
      </c>
      <c r="HF29" s="59" t="str">
        <f>IF(CJ29="", "", IFERROR(INDEX(Materials!$V$9:$V$2508, MATCH(CJ29, Materials!$B$9:$B$2508, 0)), ""))</f>
        <v/>
      </c>
      <c r="HG29" s="59" t="str">
        <f>IF(CK29="", "", IFERROR(INDEX(Materials!$V$9:$V$2508, MATCH(CK29, Materials!$B$9:$B$2508, 0)), ""))</f>
        <v/>
      </c>
      <c r="HH29" s="59" t="str">
        <f>IF(CL29="", "", IFERROR(INDEX(Materials!$V$9:$V$2508, MATCH(CL29, Materials!$B$9:$B$2508, 0)), ""))</f>
        <v/>
      </c>
      <c r="HI29" s="59" t="str">
        <f>IF(CM29="", "", IFERROR(INDEX(Materials!$V$9:$V$2508, MATCH(CM29, Materials!$B$9:$B$2508, 0)), ""))</f>
        <v/>
      </c>
      <c r="HJ29" s="59" t="str">
        <f>IF(CN29="", "", IFERROR(INDEX(Materials!$V$9:$V$2508, MATCH(CN29, Materials!$B$9:$B$2508, 0)), ""))</f>
        <v/>
      </c>
      <c r="HK29" s="59" t="str">
        <f>IF(CO29="", "", IFERROR(INDEX(Materials!$V$9:$V$2508, MATCH(CO29, Materials!$B$9:$B$2508, 0)), ""))</f>
        <v/>
      </c>
      <c r="HL29" s="59" t="str">
        <f>IF(CP29="", "", IFERROR(INDEX(Materials!$V$9:$V$2508, MATCH(CP29, Materials!$B$9:$B$2508, 0)), ""))</f>
        <v/>
      </c>
      <c r="HM29" s="59" t="str">
        <f>IF(CQ29="", "", IFERROR(INDEX(Materials!$V$9:$V$2508, MATCH(CQ29, Materials!$B$9:$B$2508, 0)), ""))</f>
        <v/>
      </c>
      <c r="HN29" s="59" t="str">
        <f>IF(CR29="", "", IFERROR(INDEX(Materials!$V$9:$V$2508, MATCH(CR29, Materials!$B$9:$B$2508, 0)), ""))</f>
        <v/>
      </c>
      <c r="HO29" s="59" t="str">
        <f>IF(CS29="", "", IFERROR(INDEX(Materials!$V$9:$V$2508, MATCH(CS29, Materials!$B$9:$B$2508, 0)), ""))</f>
        <v/>
      </c>
      <c r="HP29" s="59" t="str">
        <f>IF(CT29="", "", IFERROR(INDEX(Materials!$V$9:$V$2508, MATCH(CT29, Materials!$B$9:$B$2508, 0)), ""))</f>
        <v/>
      </c>
      <c r="HQ29" s="59" t="str">
        <f>IF(CU29="", "", IFERROR(INDEX(Materials!$V$9:$V$2508, MATCH(CU29, Materials!$B$9:$B$2508, 0)), ""))</f>
        <v/>
      </c>
      <c r="HR29" s="59" t="str">
        <f>IF(CV29="", "", IFERROR(INDEX(Materials!$V$9:$V$2508, MATCH(CV29, Materials!$B$9:$B$2508, 0)), ""))</f>
        <v/>
      </c>
      <c r="HS29" s="59" t="str">
        <f>IF(CW29="", "", IFERROR(INDEX(Materials!$V$9:$V$2508, MATCH(CW29, Materials!$B$9:$B$2508, 0)), ""))</f>
        <v/>
      </c>
      <c r="HT29" s="59" t="str">
        <f>IF(CX29="", "", IFERROR(INDEX(Materials!$V$9:$V$2508, MATCH(CX29, Materials!$B$9:$B$2508, 0)), ""))</f>
        <v/>
      </c>
      <c r="HU29" s="59" t="str">
        <f>IF(CY29="", "", IFERROR(INDEX(Materials!$V$9:$V$2508, MATCH(CY29, Materials!$B$9:$B$2508, 0)), ""))</f>
        <v/>
      </c>
      <c r="HV29" s="59" t="str">
        <f>IF(CZ29="", "", IFERROR(INDEX(Materials!$V$9:$V$2508, MATCH(CZ29, Materials!$B$9:$B$2508, 0)), ""))</f>
        <v/>
      </c>
      <c r="HW29" s="59" t="str">
        <f>IF(DA29="", "", IFERROR(INDEX(Materials!$V$9:$V$2508, MATCH(DA29, Materials!$B$9:$B$2508, 0)), ""))</f>
        <v/>
      </c>
      <c r="HX29" s="59" t="str">
        <f>IF(DB29="", "", IFERROR(INDEX(Materials!$V$9:$V$2508, MATCH(DB29, Materials!$B$9:$B$2508, 0)), ""))</f>
        <v/>
      </c>
      <c r="HY29" s="59" t="str">
        <f>IF(DC29="", "", IFERROR(INDEX(Materials!$V$9:$V$2508, MATCH(DC29, Materials!$B$9:$B$2508, 0)), ""))</f>
        <v/>
      </c>
      <c r="HZ29" s="59" t="str">
        <f>IF(DD29="", "", IFERROR(INDEX(Materials!$V$9:$V$2508, MATCH(DD29, Materials!$B$9:$B$2508, 0)), ""))</f>
        <v/>
      </c>
      <c r="IA29" s="59" t="str">
        <f>IF(DE29="", "", IFERROR(INDEX(Materials!$V$9:$V$2508, MATCH(DE29, Materials!$B$9:$B$2508, 0)), ""))</f>
        <v/>
      </c>
      <c r="IB29" s="59" t="str">
        <f>IF(DF29="", "", IFERROR(INDEX(Materials!$V$9:$V$2508, MATCH(DF29, Materials!$B$9:$B$2508, 0)), ""))</f>
        <v/>
      </c>
      <c r="IC29" s="59" t="str">
        <f>IF(DG29="", "", IFERROR(INDEX(Materials!$V$9:$V$2508, MATCH(DG29, Materials!$B$9:$B$2508, 0)), ""))</f>
        <v/>
      </c>
      <c r="ID29" s="59" t="str">
        <f>IF(DH29="", "", IFERROR(INDEX(Materials!$V$9:$V$2508, MATCH(DH29, Materials!$B$9:$B$2508, 0)), ""))</f>
        <v/>
      </c>
      <c r="IE29" s="59" t="str">
        <f>IF(DI29="", "", IFERROR(INDEX(Materials!$V$9:$V$2508, MATCH(DI29, Materials!$B$9:$B$2508, 0)), ""))</f>
        <v/>
      </c>
      <c r="IF29" s="59" t="str">
        <f>IF(DJ29="", "", IFERROR(INDEX(Materials!$V$9:$V$2508, MATCH(DJ29, Materials!$B$9:$B$2508, 0)), ""))</f>
        <v/>
      </c>
      <c r="IG29" s="60" t="str">
        <f>IF(DK29="", "", IFERROR(INDEX(Materials!$V$9:$V$2508, MATCH(DK29, Materials!$B$9:$B$2508, 0)), ""))</f>
        <v/>
      </c>
      <c r="II29" s="9" t="str">
        <f t="shared" si="115"/>
        <v/>
      </c>
      <c r="IJ29" s="9" t="str">
        <f t="shared" si="116"/>
        <v/>
      </c>
      <c r="IK29" s="9" t="str">
        <f t="shared" si="117"/>
        <v/>
      </c>
      <c r="IL29" s="9" t="str">
        <f t="shared" si="118"/>
        <v/>
      </c>
      <c r="IN29" s="92" t="str">
        <f t="shared" si="119"/>
        <v/>
      </c>
      <c r="IO29" s="93" t="str">
        <f t="shared" si="120"/>
        <v/>
      </c>
      <c r="IP29" s="93" t="str">
        <f t="shared" si="121"/>
        <v/>
      </c>
      <c r="IQ29" s="93" t="str">
        <f t="shared" si="122"/>
        <v/>
      </c>
      <c r="IR29" s="93" t="str">
        <f t="shared" si="123"/>
        <v/>
      </c>
      <c r="IS29" s="93" t="str">
        <f t="shared" si="124"/>
        <v/>
      </c>
      <c r="IT29" s="93" t="str">
        <f t="shared" si="125"/>
        <v/>
      </c>
      <c r="IU29" s="93" t="str">
        <f t="shared" si="126"/>
        <v/>
      </c>
      <c r="IV29" s="93" t="str">
        <f t="shared" si="127"/>
        <v/>
      </c>
      <c r="IW29" s="93" t="str">
        <f t="shared" si="128"/>
        <v/>
      </c>
      <c r="IX29" s="93" t="str">
        <f t="shared" si="129"/>
        <v/>
      </c>
      <c r="IY29" s="93" t="str">
        <f t="shared" si="130"/>
        <v/>
      </c>
      <c r="IZ29" s="93" t="str">
        <f t="shared" si="131"/>
        <v/>
      </c>
      <c r="JA29" s="93" t="str">
        <f t="shared" si="132"/>
        <v/>
      </c>
      <c r="JB29" s="93" t="str">
        <f t="shared" si="133"/>
        <v/>
      </c>
      <c r="JC29" s="93" t="str">
        <f t="shared" si="134"/>
        <v/>
      </c>
      <c r="JD29" s="93" t="str">
        <f t="shared" si="135"/>
        <v/>
      </c>
      <c r="JE29" s="93" t="str">
        <f t="shared" si="136"/>
        <v/>
      </c>
      <c r="JF29" s="93" t="str">
        <f t="shared" si="137"/>
        <v/>
      </c>
      <c r="JG29" s="93" t="str">
        <f t="shared" si="138"/>
        <v/>
      </c>
      <c r="JH29" s="93" t="str">
        <f t="shared" si="139"/>
        <v/>
      </c>
      <c r="JI29" s="93" t="str">
        <f t="shared" si="140"/>
        <v/>
      </c>
      <c r="JJ29" s="93" t="str">
        <f t="shared" si="141"/>
        <v/>
      </c>
      <c r="JK29" s="93" t="str">
        <f t="shared" si="142"/>
        <v/>
      </c>
      <c r="JL29" s="93" t="str">
        <f t="shared" si="143"/>
        <v/>
      </c>
      <c r="JM29" s="93" t="str">
        <f t="shared" si="144"/>
        <v/>
      </c>
      <c r="JN29" s="93" t="str">
        <f t="shared" si="145"/>
        <v/>
      </c>
      <c r="JO29" s="93" t="str">
        <f t="shared" si="146"/>
        <v/>
      </c>
      <c r="JP29" s="93" t="str">
        <f t="shared" si="147"/>
        <v/>
      </c>
      <c r="JQ29" s="94" t="str">
        <f t="shared" si="148"/>
        <v/>
      </c>
      <c r="JS29" s="92" t="str">
        <f t="shared" si="149"/>
        <v/>
      </c>
      <c r="JT29" s="93" t="str">
        <f t="shared" si="150"/>
        <v/>
      </c>
      <c r="JU29" s="93" t="str">
        <f t="shared" si="151"/>
        <v/>
      </c>
      <c r="JV29" s="93" t="str">
        <f t="shared" si="152"/>
        <v/>
      </c>
      <c r="JW29" s="93" t="str">
        <f t="shared" si="153"/>
        <v/>
      </c>
      <c r="JX29" s="93" t="str">
        <f t="shared" si="154"/>
        <v/>
      </c>
      <c r="JY29" s="93" t="str">
        <f t="shared" si="155"/>
        <v/>
      </c>
      <c r="JZ29" s="93" t="str">
        <f t="shared" si="156"/>
        <v/>
      </c>
      <c r="KA29" s="93" t="str">
        <f t="shared" si="157"/>
        <v/>
      </c>
      <c r="KB29" s="93" t="str">
        <f t="shared" si="158"/>
        <v/>
      </c>
      <c r="KC29" s="93" t="str">
        <f t="shared" si="159"/>
        <v/>
      </c>
      <c r="KD29" s="93" t="str">
        <f t="shared" si="160"/>
        <v/>
      </c>
      <c r="KE29" s="93" t="str">
        <f t="shared" si="161"/>
        <v/>
      </c>
      <c r="KF29" s="93" t="str">
        <f t="shared" si="162"/>
        <v/>
      </c>
      <c r="KG29" s="93" t="str">
        <f t="shared" si="163"/>
        <v/>
      </c>
      <c r="KH29" s="93" t="str">
        <f t="shared" si="164"/>
        <v/>
      </c>
      <c r="KI29" s="93" t="str">
        <f t="shared" si="165"/>
        <v/>
      </c>
      <c r="KJ29" s="93" t="str">
        <f t="shared" si="166"/>
        <v/>
      </c>
      <c r="KK29" s="93" t="str">
        <f t="shared" si="167"/>
        <v/>
      </c>
      <c r="KL29" s="93" t="str">
        <f t="shared" si="168"/>
        <v/>
      </c>
      <c r="KM29" s="93" t="str">
        <f t="shared" si="169"/>
        <v/>
      </c>
      <c r="KN29" s="93" t="str">
        <f t="shared" si="170"/>
        <v/>
      </c>
      <c r="KO29" s="93" t="str">
        <f t="shared" si="171"/>
        <v/>
      </c>
      <c r="KP29" s="93" t="str">
        <f t="shared" si="172"/>
        <v/>
      </c>
      <c r="KQ29" s="93" t="str">
        <f t="shared" si="173"/>
        <v/>
      </c>
      <c r="KR29" s="93" t="str">
        <f t="shared" si="174"/>
        <v/>
      </c>
      <c r="KS29" s="93" t="str">
        <f t="shared" si="175"/>
        <v/>
      </c>
      <c r="KT29" s="93" t="str">
        <f t="shared" si="176"/>
        <v/>
      </c>
      <c r="KU29" s="93" t="str">
        <f t="shared" si="177"/>
        <v/>
      </c>
      <c r="KV29" s="94" t="str">
        <f t="shared" si="178"/>
        <v/>
      </c>
      <c r="KX29" s="81" t="str">
        <f>IF(C29="", "", C29+(C29*'Intro &amp; Setup'!$BC$6))</f>
        <v/>
      </c>
    </row>
    <row r="30" spans="1:310" x14ac:dyDescent="0.25">
      <c r="A30" s="24"/>
      <c r="B30" s="150" t="str">
        <f t="shared" si="0"/>
        <v/>
      </c>
      <c r="C30" s="139" t="str">
        <f t="shared" si="1"/>
        <v/>
      </c>
      <c r="D30" s="24"/>
      <c r="E30" s="140"/>
      <c r="F30" s="136"/>
      <c r="G30" s="139"/>
      <c r="H30" s="153"/>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24"/>
      <c r="BS30" s="9" t="str">
        <f>IF(Materials!T30="", "", Materials!T30)</f>
        <v/>
      </c>
      <c r="BU30" s="11" t="b">
        <f t="shared" si="2"/>
        <v>0</v>
      </c>
      <c r="BV30" s="9" t="str">
        <f t="shared" si="25"/>
        <v/>
      </c>
      <c r="BW30" s="9" t="str">
        <f t="shared" si="3"/>
        <v/>
      </c>
      <c r="BX30" s="9" t="str">
        <f t="shared" si="4"/>
        <v/>
      </c>
      <c r="BZ30" s="9">
        <v>22</v>
      </c>
      <c r="CB30" s="9" t="str">
        <f t="shared" si="5"/>
        <v/>
      </c>
      <c r="CC30" s="32"/>
      <c r="CD30" s="72" t="str">
        <f>IF(H30="", "", IFERROR(INDEX('Intro &amp; Setup'!$BF$3:$BF$12, MATCH(H30, 'Intro &amp; Setup'!$BE$3:$BE$12, 0)), ""))</f>
        <v/>
      </c>
      <c r="CE30" s="77"/>
      <c r="CF30" s="77"/>
      <c r="CH30" s="50" t="str">
        <f t="shared" si="6"/>
        <v/>
      </c>
      <c r="CI30" s="32" t="str">
        <f t="shared" si="26"/>
        <v/>
      </c>
      <c r="CJ30" s="32" t="str">
        <f t="shared" si="27"/>
        <v/>
      </c>
      <c r="CK30" s="32" t="str">
        <f t="shared" si="28"/>
        <v/>
      </c>
      <c r="CL30" s="32" t="str">
        <f t="shared" si="29"/>
        <v/>
      </c>
      <c r="CM30" s="32" t="str">
        <f t="shared" si="30"/>
        <v/>
      </c>
      <c r="CN30" s="32" t="str">
        <f t="shared" si="31"/>
        <v/>
      </c>
      <c r="CO30" s="32" t="str">
        <f t="shared" si="32"/>
        <v/>
      </c>
      <c r="CP30" s="32" t="str">
        <f t="shared" si="33"/>
        <v/>
      </c>
      <c r="CQ30" s="32" t="str">
        <f t="shared" si="34"/>
        <v/>
      </c>
      <c r="CR30" s="32" t="str">
        <f t="shared" si="35"/>
        <v/>
      </c>
      <c r="CS30" s="32" t="str">
        <f t="shared" si="36"/>
        <v/>
      </c>
      <c r="CT30" s="32" t="str">
        <f t="shared" si="37"/>
        <v/>
      </c>
      <c r="CU30" s="32" t="str">
        <f t="shared" si="38"/>
        <v/>
      </c>
      <c r="CV30" s="32" t="str">
        <f t="shared" si="39"/>
        <v/>
      </c>
      <c r="CW30" s="32" t="str">
        <f t="shared" si="40"/>
        <v/>
      </c>
      <c r="CX30" s="32" t="str">
        <f t="shared" si="41"/>
        <v/>
      </c>
      <c r="CY30" s="32" t="str">
        <f t="shared" si="42"/>
        <v/>
      </c>
      <c r="CZ30" s="32" t="str">
        <f t="shared" si="43"/>
        <v/>
      </c>
      <c r="DA30" s="32" t="str">
        <f t="shared" si="44"/>
        <v/>
      </c>
      <c r="DB30" s="32" t="str">
        <f t="shared" si="45"/>
        <v/>
      </c>
      <c r="DC30" s="32" t="str">
        <f t="shared" si="46"/>
        <v/>
      </c>
      <c r="DD30" s="32" t="str">
        <f t="shared" si="47"/>
        <v/>
      </c>
      <c r="DE30" s="32" t="str">
        <f t="shared" si="48"/>
        <v/>
      </c>
      <c r="DF30" s="32" t="str">
        <f t="shared" si="49"/>
        <v/>
      </c>
      <c r="DG30" s="32" t="str">
        <f t="shared" si="50"/>
        <v/>
      </c>
      <c r="DH30" s="32" t="str">
        <f t="shared" si="51"/>
        <v/>
      </c>
      <c r="DI30" s="32" t="str">
        <f t="shared" si="52"/>
        <v/>
      </c>
      <c r="DJ30" s="32" t="str">
        <f t="shared" si="53"/>
        <v/>
      </c>
      <c r="DK30" s="51" t="str">
        <f t="shared" si="54"/>
        <v/>
      </c>
      <c r="DM30" s="50" t="str">
        <f t="shared" si="55"/>
        <v/>
      </c>
      <c r="DN30" s="32" t="str">
        <f t="shared" si="56"/>
        <v/>
      </c>
      <c r="DO30" s="32" t="str">
        <f t="shared" si="57"/>
        <v/>
      </c>
      <c r="DP30" s="32" t="str">
        <f t="shared" si="58"/>
        <v/>
      </c>
      <c r="DQ30" s="32" t="str">
        <f t="shared" si="59"/>
        <v/>
      </c>
      <c r="DR30" s="32" t="str">
        <f t="shared" si="60"/>
        <v/>
      </c>
      <c r="DS30" s="32" t="str">
        <f t="shared" si="61"/>
        <v/>
      </c>
      <c r="DT30" s="32" t="str">
        <f t="shared" si="62"/>
        <v/>
      </c>
      <c r="DU30" s="32" t="str">
        <f t="shared" si="63"/>
        <v/>
      </c>
      <c r="DV30" s="32" t="str">
        <f t="shared" si="64"/>
        <v/>
      </c>
      <c r="DW30" s="32" t="str">
        <f t="shared" si="65"/>
        <v/>
      </c>
      <c r="DX30" s="32" t="str">
        <f t="shared" si="66"/>
        <v/>
      </c>
      <c r="DY30" s="32" t="str">
        <f t="shared" si="67"/>
        <v/>
      </c>
      <c r="DZ30" s="32" t="str">
        <f t="shared" si="68"/>
        <v/>
      </c>
      <c r="EA30" s="32" t="str">
        <f t="shared" si="69"/>
        <v/>
      </c>
      <c r="EB30" s="32" t="str">
        <f t="shared" si="70"/>
        <v/>
      </c>
      <c r="EC30" s="32" t="str">
        <f t="shared" si="71"/>
        <v/>
      </c>
      <c r="ED30" s="32" t="str">
        <f t="shared" si="72"/>
        <v/>
      </c>
      <c r="EE30" s="32" t="str">
        <f t="shared" si="73"/>
        <v/>
      </c>
      <c r="EF30" s="32" t="str">
        <f t="shared" si="74"/>
        <v/>
      </c>
      <c r="EG30" s="32" t="str">
        <f t="shared" si="75"/>
        <v/>
      </c>
      <c r="EH30" s="32" t="str">
        <f t="shared" si="76"/>
        <v/>
      </c>
      <c r="EI30" s="32" t="str">
        <f t="shared" si="77"/>
        <v/>
      </c>
      <c r="EJ30" s="32" t="str">
        <f t="shared" si="78"/>
        <v/>
      </c>
      <c r="EK30" s="32" t="str">
        <f t="shared" si="79"/>
        <v/>
      </c>
      <c r="EL30" s="32" t="str">
        <f t="shared" si="80"/>
        <v/>
      </c>
      <c r="EM30" s="32" t="str">
        <f t="shared" si="81"/>
        <v/>
      </c>
      <c r="EN30" s="32" t="str">
        <f t="shared" si="82"/>
        <v/>
      </c>
      <c r="EO30" s="32" t="str">
        <f t="shared" si="83"/>
        <v/>
      </c>
      <c r="EP30" s="51" t="str">
        <f t="shared" si="84"/>
        <v/>
      </c>
      <c r="ER30" s="58" t="str">
        <f>IF(CH30="", "", IFERROR(INDEX(Materials!$F$9:$F$2508, MATCH(CH30, Materials!$B$9:$B$2508, 0)), ""))</f>
        <v/>
      </c>
      <c r="ES30" s="59" t="str">
        <f>IF(CI30="", "", IFERROR(INDEX(Materials!$F$9:$F$2508, MATCH(CI30, Materials!$B$9:$B$2508, 0)), ""))</f>
        <v/>
      </c>
      <c r="ET30" s="59" t="str">
        <f>IF(CJ30="", "", IFERROR(INDEX(Materials!$F$9:$F$2508, MATCH(CJ30, Materials!$B$9:$B$2508, 0)), ""))</f>
        <v/>
      </c>
      <c r="EU30" s="59" t="str">
        <f>IF(CK30="", "", IFERROR(INDEX(Materials!$F$9:$F$2508, MATCH(CK30, Materials!$B$9:$B$2508, 0)), ""))</f>
        <v/>
      </c>
      <c r="EV30" s="59" t="str">
        <f>IF(CL30="", "", IFERROR(INDEX(Materials!$F$9:$F$2508, MATCH(CL30, Materials!$B$9:$B$2508, 0)), ""))</f>
        <v/>
      </c>
      <c r="EW30" s="59" t="str">
        <f>IF(CM30="", "", IFERROR(INDEX(Materials!$F$9:$F$2508, MATCH(CM30, Materials!$B$9:$B$2508, 0)), ""))</f>
        <v/>
      </c>
      <c r="EX30" s="59" t="str">
        <f>IF(CN30="", "", IFERROR(INDEX(Materials!$F$9:$F$2508, MATCH(CN30, Materials!$B$9:$B$2508, 0)), ""))</f>
        <v/>
      </c>
      <c r="EY30" s="59" t="str">
        <f>IF(CO30="", "", IFERROR(INDEX(Materials!$F$9:$F$2508, MATCH(CO30, Materials!$B$9:$B$2508, 0)), ""))</f>
        <v/>
      </c>
      <c r="EZ30" s="59" t="str">
        <f>IF(CP30="", "", IFERROR(INDEX(Materials!$F$9:$F$2508, MATCH(CP30, Materials!$B$9:$B$2508, 0)), ""))</f>
        <v/>
      </c>
      <c r="FA30" s="59" t="str">
        <f>IF(CQ30="", "", IFERROR(INDEX(Materials!$F$9:$F$2508, MATCH(CQ30, Materials!$B$9:$B$2508, 0)), ""))</f>
        <v/>
      </c>
      <c r="FB30" s="59" t="str">
        <f>IF(CR30="", "", IFERROR(INDEX(Materials!$F$9:$F$2508, MATCH(CR30, Materials!$B$9:$B$2508, 0)), ""))</f>
        <v/>
      </c>
      <c r="FC30" s="59" t="str">
        <f>IF(CS30="", "", IFERROR(INDEX(Materials!$F$9:$F$2508, MATCH(CS30, Materials!$B$9:$B$2508, 0)), ""))</f>
        <v/>
      </c>
      <c r="FD30" s="59" t="str">
        <f>IF(CT30="", "", IFERROR(INDEX(Materials!$F$9:$F$2508, MATCH(CT30, Materials!$B$9:$B$2508, 0)), ""))</f>
        <v/>
      </c>
      <c r="FE30" s="59" t="str">
        <f>IF(CU30="", "", IFERROR(INDEX(Materials!$F$9:$F$2508, MATCH(CU30, Materials!$B$9:$B$2508, 0)), ""))</f>
        <v/>
      </c>
      <c r="FF30" s="59" t="str">
        <f>IF(CV30="", "", IFERROR(INDEX(Materials!$F$9:$F$2508, MATCH(CV30, Materials!$B$9:$B$2508, 0)), ""))</f>
        <v/>
      </c>
      <c r="FG30" s="59" t="str">
        <f>IF(CW30="", "", IFERROR(INDEX(Materials!$F$9:$F$2508, MATCH(CW30, Materials!$B$9:$B$2508, 0)), ""))</f>
        <v/>
      </c>
      <c r="FH30" s="59" t="str">
        <f>IF(CX30="", "", IFERROR(INDEX(Materials!$F$9:$F$2508, MATCH(CX30, Materials!$B$9:$B$2508, 0)), ""))</f>
        <v/>
      </c>
      <c r="FI30" s="59" t="str">
        <f>IF(CY30="", "", IFERROR(INDEX(Materials!$F$9:$F$2508, MATCH(CY30, Materials!$B$9:$B$2508, 0)), ""))</f>
        <v/>
      </c>
      <c r="FJ30" s="59" t="str">
        <f>IF(CZ30="", "", IFERROR(INDEX(Materials!$F$9:$F$2508, MATCH(CZ30, Materials!$B$9:$B$2508, 0)), ""))</f>
        <v/>
      </c>
      <c r="FK30" s="59" t="str">
        <f>IF(DA30="", "", IFERROR(INDEX(Materials!$F$9:$F$2508, MATCH(DA30, Materials!$B$9:$B$2508, 0)), ""))</f>
        <v/>
      </c>
      <c r="FL30" s="59" t="str">
        <f>IF(DB30="", "", IFERROR(INDEX(Materials!$F$9:$F$2508, MATCH(DB30, Materials!$B$9:$B$2508, 0)), ""))</f>
        <v/>
      </c>
      <c r="FM30" s="59" t="str">
        <f>IF(DC30="", "", IFERROR(INDEX(Materials!$F$9:$F$2508, MATCH(DC30, Materials!$B$9:$B$2508, 0)), ""))</f>
        <v/>
      </c>
      <c r="FN30" s="59" t="str">
        <f>IF(DD30="", "", IFERROR(INDEX(Materials!$F$9:$F$2508, MATCH(DD30, Materials!$B$9:$B$2508, 0)), ""))</f>
        <v/>
      </c>
      <c r="FO30" s="59" t="str">
        <f>IF(DE30="", "", IFERROR(INDEX(Materials!$F$9:$F$2508, MATCH(DE30, Materials!$B$9:$B$2508, 0)), ""))</f>
        <v/>
      </c>
      <c r="FP30" s="59" t="str">
        <f>IF(DF30="", "", IFERROR(INDEX(Materials!$F$9:$F$2508, MATCH(DF30, Materials!$B$9:$B$2508, 0)), ""))</f>
        <v/>
      </c>
      <c r="FQ30" s="59" t="str">
        <f>IF(DG30="", "", IFERROR(INDEX(Materials!$F$9:$F$2508, MATCH(DG30, Materials!$B$9:$B$2508, 0)), ""))</f>
        <v/>
      </c>
      <c r="FR30" s="59" t="str">
        <f>IF(DH30="", "", IFERROR(INDEX(Materials!$F$9:$F$2508, MATCH(DH30, Materials!$B$9:$B$2508, 0)), ""))</f>
        <v/>
      </c>
      <c r="FS30" s="59" t="str">
        <f>IF(DI30="", "", IFERROR(INDEX(Materials!$F$9:$F$2508, MATCH(DI30, Materials!$B$9:$B$2508, 0)), ""))</f>
        <v/>
      </c>
      <c r="FT30" s="59" t="str">
        <f>IF(DJ30="", "", IFERROR(INDEX(Materials!$F$9:$F$2508, MATCH(DJ30, Materials!$B$9:$B$2508, 0)), ""))</f>
        <v/>
      </c>
      <c r="FU30" s="60" t="str">
        <f>IF(DK30="", "", IFERROR(INDEX(Materials!$F$9:$F$2508, MATCH(DK30, Materials!$B$9:$B$2508, 0)), ""))</f>
        <v/>
      </c>
      <c r="FW30" s="58" t="str">
        <f t="shared" si="85"/>
        <v/>
      </c>
      <c r="FX30" s="59" t="str">
        <f t="shared" si="86"/>
        <v/>
      </c>
      <c r="FY30" s="59" t="str">
        <f t="shared" si="87"/>
        <v/>
      </c>
      <c r="FZ30" s="59" t="str">
        <f t="shared" si="88"/>
        <v/>
      </c>
      <c r="GA30" s="59" t="str">
        <f t="shared" si="89"/>
        <v/>
      </c>
      <c r="GB30" s="59" t="str">
        <f t="shared" si="90"/>
        <v/>
      </c>
      <c r="GC30" s="59" t="str">
        <f t="shared" si="91"/>
        <v/>
      </c>
      <c r="GD30" s="59" t="str">
        <f t="shared" si="92"/>
        <v/>
      </c>
      <c r="GE30" s="59" t="str">
        <f t="shared" si="93"/>
        <v/>
      </c>
      <c r="GF30" s="59" t="str">
        <f t="shared" si="94"/>
        <v/>
      </c>
      <c r="GG30" s="59" t="str">
        <f t="shared" si="95"/>
        <v/>
      </c>
      <c r="GH30" s="59" t="str">
        <f t="shared" si="96"/>
        <v/>
      </c>
      <c r="GI30" s="59" t="str">
        <f t="shared" si="97"/>
        <v/>
      </c>
      <c r="GJ30" s="59" t="str">
        <f t="shared" si="98"/>
        <v/>
      </c>
      <c r="GK30" s="59" t="str">
        <f t="shared" si="99"/>
        <v/>
      </c>
      <c r="GL30" s="59" t="str">
        <f t="shared" si="100"/>
        <v/>
      </c>
      <c r="GM30" s="59" t="str">
        <f t="shared" si="101"/>
        <v/>
      </c>
      <c r="GN30" s="59" t="str">
        <f t="shared" si="102"/>
        <v/>
      </c>
      <c r="GO30" s="59" t="str">
        <f t="shared" si="103"/>
        <v/>
      </c>
      <c r="GP30" s="59" t="str">
        <f t="shared" si="104"/>
        <v/>
      </c>
      <c r="GQ30" s="59" t="str">
        <f t="shared" si="105"/>
        <v/>
      </c>
      <c r="GR30" s="59" t="str">
        <f t="shared" si="106"/>
        <v/>
      </c>
      <c r="GS30" s="59" t="str">
        <f t="shared" si="107"/>
        <v/>
      </c>
      <c r="GT30" s="59" t="str">
        <f t="shared" si="108"/>
        <v/>
      </c>
      <c r="GU30" s="59" t="str">
        <f t="shared" si="109"/>
        <v/>
      </c>
      <c r="GV30" s="59" t="str">
        <f t="shared" si="110"/>
        <v/>
      </c>
      <c r="GW30" s="59" t="str">
        <f t="shared" si="111"/>
        <v/>
      </c>
      <c r="GX30" s="59" t="str">
        <f t="shared" si="112"/>
        <v/>
      </c>
      <c r="GY30" s="59" t="str">
        <f t="shared" si="113"/>
        <v/>
      </c>
      <c r="GZ30" s="60" t="str">
        <f t="shared" si="114"/>
        <v/>
      </c>
      <c r="HB30" s="81" t="str">
        <f t="shared" si="22"/>
        <v/>
      </c>
      <c r="HD30" s="58" t="str">
        <f>IF(CH30="", "", IFERROR(INDEX(Materials!$V$9:$V$2508, MATCH(CH30, Materials!$B$9:$B$2508, 0)), ""))</f>
        <v/>
      </c>
      <c r="HE30" s="59" t="str">
        <f>IF(CI30="", "", IFERROR(INDEX(Materials!$V$9:$V$2508, MATCH(CI30, Materials!$B$9:$B$2508, 0)), ""))</f>
        <v/>
      </c>
      <c r="HF30" s="59" t="str">
        <f>IF(CJ30="", "", IFERROR(INDEX(Materials!$V$9:$V$2508, MATCH(CJ30, Materials!$B$9:$B$2508, 0)), ""))</f>
        <v/>
      </c>
      <c r="HG30" s="59" t="str">
        <f>IF(CK30="", "", IFERROR(INDEX(Materials!$V$9:$V$2508, MATCH(CK30, Materials!$B$9:$B$2508, 0)), ""))</f>
        <v/>
      </c>
      <c r="HH30" s="59" t="str">
        <f>IF(CL30="", "", IFERROR(INDEX(Materials!$V$9:$V$2508, MATCH(CL30, Materials!$B$9:$B$2508, 0)), ""))</f>
        <v/>
      </c>
      <c r="HI30" s="59" t="str">
        <f>IF(CM30="", "", IFERROR(INDEX(Materials!$V$9:$V$2508, MATCH(CM30, Materials!$B$9:$B$2508, 0)), ""))</f>
        <v/>
      </c>
      <c r="HJ30" s="59" t="str">
        <f>IF(CN30="", "", IFERROR(INDEX(Materials!$V$9:$V$2508, MATCH(CN30, Materials!$B$9:$B$2508, 0)), ""))</f>
        <v/>
      </c>
      <c r="HK30" s="59" t="str">
        <f>IF(CO30="", "", IFERROR(INDEX(Materials!$V$9:$V$2508, MATCH(CO30, Materials!$B$9:$B$2508, 0)), ""))</f>
        <v/>
      </c>
      <c r="HL30" s="59" t="str">
        <f>IF(CP30="", "", IFERROR(INDEX(Materials!$V$9:$V$2508, MATCH(CP30, Materials!$B$9:$B$2508, 0)), ""))</f>
        <v/>
      </c>
      <c r="HM30" s="59" t="str">
        <f>IF(CQ30="", "", IFERROR(INDEX(Materials!$V$9:$V$2508, MATCH(CQ30, Materials!$B$9:$B$2508, 0)), ""))</f>
        <v/>
      </c>
      <c r="HN30" s="59" t="str">
        <f>IF(CR30="", "", IFERROR(INDEX(Materials!$V$9:$V$2508, MATCH(CR30, Materials!$B$9:$B$2508, 0)), ""))</f>
        <v/>
      </c>
      <c r="HO30" s="59" t="str">
        <f>IF(CS30="", "", IFERROR(INDEX(Materials!$V$9:$V$2508, MATCH(CS30, Materials!$B$9:$B$2508, 0)), ""))</f>
        <v/>
      </c>
      <c r="HP30" s="59" t="str">
        <f>IF(CT30="", "", IFERROR(INDEX(Materials!$V$9:$V$2508, MATCH(CT30, Materials!$B$9:$B$2508, 0)), ""))</f>
        <v/>
      </c>
      <c r="HQ30" s="59" t="str">
        <f>IF(CU30="", "", IFERROR(INDEX(Materials!$V$9:$V$2508, MATCH(CU30, Materials!$B$9:$B$2508, 0)), ""))</f>
        <v/>
      </c>
      <c r="HR30" s="59" t="str">
        <f>IF(CV30="", "", IFERROR(INDEX(Materials!$V$9:$V$2508, MATCH(CV30, Materials!$B$9:$B$2508, 0)), ""))</f>
        <v/>
      </c>
      <c r="HS30" s="59" t="str">
        <f>IF(CW30="", "", IFERROR(INDEX(Materials!$V$9:$V$2508, MATCH(CW30, Materials!$B$9:$B$2508, 0)), ""))</f>
        <v/>
      </c>
      <c r="HT30" s="59" t="str">
        <f>IF(CX30="", "", IFERROR(INDEX(Materials!$V$9:$V$2508, MATCH(CX30, Materials!$B$9:$B$2508, 0)), ""))</f>
        <v/>
      </c>
      <c r="HU30" s="59" t="str">
        <f>IF(CY30="", "", IFERROR(INDEX(Materials!$V$9:$V$2508, MATCH(CY30, Materials!$B$9:$B$2508, 0)), ""))</f>
        <v/>
      </c>
      <c r="HV30" s="59" t="str">
        <f>IF(CZ30="", "", IFERROR(INDEX(Materials!$V$9:$V$2508, MATCH(CZ30, Materials!$B$9:$B$2508, 0)), ""))</f>
        <v/>
      </c>
      <c r="HW30" s="59" t="str">
        <f>IF(DA30="", "", IFERROR(INDEX(Materials!$V$9:$V$2508, MATCH(DA30, Materials!$B$9:$B$2508, 0)), ""))</f>
        <v/>
      </c>
      <c r="HX30" s="59" t="str">
        <f>IF(DB30="", "", IFERROR(INDEX(Materials!$V$9:$V$2508, MATCH(DB30, Materials!$B$9:$B$2508, 0)), ""))</f>
        <v/>
      </c>
      <c r="HY30" s="59" t="str">
        <f>IF(DC30="", "", IFERROR(INDEX(Materials!$V$9:$V$2508, MATCH(DC30, Materials!$B$9:$B$2508, 0)), ""))</f>
        <v/>
      </c>
      <c r="HZ30" s="59" t="str">
        <f>IF(DD30="", "", IFERROR(INDEX(Materials!$V$9:$V$2508, MATCH(DD30, Materials!$B$9:$B$2508, 0)), ""))</f>
        <v/>
      </c>
      <c r="IA30" s="59" t="str">
        <f>IF(DE30="", "", IFERROR(INDEX(Materials!$V$9:$V$2508, MATCH(DE30, Materials!$B$9:$B$2508, 0)), ""))</f>
        <v/>
      </c>
      <c r="IB30" s="59" t="str">
        <f>IF(DF30="", "", IFERROR(INDEX(Materials!$V$9:$V$2508, MATCH(DF30, Materials!$B$9:$B$2508, 0)), ""))</f>
        <v/>
      </c>
      <c r="IC30" s="59" t="str">
        <f>IF(DG30="", "", IFERROR(INDEX(Materials!$V$9:$V$2508, MATCH(DG30, Materials!$B$9:$B$2508, 0)), ""))</f>
        <v/>
      </c>
      <c r="ID30" s="59" t="str">
        <f>IF(DH30="", "", IFERROR(INDEX(Materials!$V$9:$V$2508, MATCH(DH30, Materials!$B$9:$B$2508, 0)), ""))</f>
        <v/>
      </c>
      <c r="IE30" s="59" t="str">
        <f>IF(DI30="", "", IFERROR(INDEX(Materials!$V$9:$V$2508, MATCH(DI30, Materials!$B$9:$B$2508, 0)), ""))</f>
        <v/>
      </c>
      <c r="IF30" s="59" t="str">
        <f>IF(DJ30="", "", IFERROR(INDEX(Materials!$V$9:$V$2508, MATCH(DJ30, Materials!$B$9:$B$2508, 0)), ""))</f>
        <v/>
      </c>
      <c r="IG30" s="60" t="str">
        <f>IF(DK30="", "", IFERROR(INDEX(Materials!$V$9:$V$2508, MATCH(DK30, Materials!$B$9:$B$2508, 0)), ""))</f>
        <v/>
      </c>
      <c r="II30" s="9" t="str">
        <f t="shared" si="115"/>
        <v/>
      </c>
      <c r="IJ30" s="9" t="str">
        <f t="shared" si="116"/>
        <v/>
      </c>
      <c r="IK30" s="9" t="str">
        <f t="shared" si="117"/>
        <v/>
      </c>
      <c r="IL30" s="9" t="str">
        <f t="shared" si="118"/>
        <v/>
      </c>
      <c r="IN30" s="92" t="str">
        <f t="shared" si="119"/>
        <v/>
      </c>
      <c r="IO30" s="93" t="str">
        <f t="shared" si="120"/>
        <v/>
      </c>
      <c r="IP30" s="93" t="str">
        <f t="shared" si="121"/>
        <v/>
      </c>
      <c r="IQ30" s="93" t="str">
        <f t="shared" si="122"/>
        <v/>
      </c>
      <c r="IR30" s="93" t="str">
        <f t="shared" si="123"/>
        <v/>
      </c>
      <c r="IS30" s="93" t="str">
        <f t="shared" si="124"/>
        <v/>
      </c>
      <c r="IT30" s="93" t="str">
        <f t="shared" si="125"/>
        <v/>
      </c>
      <c r="IU30" s="93" t="str">
        <f t="shared" si="126"/>
        <v/>
      </c>
      <c r="IV30" s="93" t="str">
        <f t="shared" si="127"/>
        <v/>
      </c>
      <c r="IW30" s="93" t="str">
        <f t="shared" si="128"/>
        <v/>
      </c>
      <c r="IX30" s="93" t="str">
        <f t="shared" si="129"/>
        <v/>
      </c>
      <c r="IY30" s="93" t="str">
        <f t="shared" si="130"/>
        <v/>
      </c>
      <c r="IZ30" s="93" t="str">
        <f t="shared" si="131"/>
        <v/>
      </c>
      <c r="JA30" s="93" t="str">
        <f t="shared" si="132"/>
        <v/>
      </c>
      <c r="JB30" s="93" t="str">
        <f t="shared" si="133"/>
        <v/>
      </c>
      <c r="JC30" s="93" t="str">
        <f t="shared" si="134"/>
        <v/>
      </c>
      <c r="JD30" s="93" t="str">
        <f t="shared" si="135"/>
        <v/>
      </c>
      <c r="JE30" s="93" t="str">
        <f t="shared" si="136"/>
        <v/>
      </c>
      <c r="JF30" s="93" t="str">
        <f t="shared" si="137"/>
        <v/>
      </c>
      <c r="JG30" s="93" t="str">
        <f t="shared" si="138"/>
        <v/>
      </c>
      <c r="JH30" s="93" t="str">
        <f t="shared" si="139"/>
        <v/>
      </c>
      <c r="JI30" s="93" t="str">
        <f t="shared" si="140"/>
        <v/>
      </c>
      <c r="JJ30" s="93" t="str">
        <f t="shared" si="141"/>
        <v/>
      </c>
      <c r="JK30" s="93" t="str">
        <f t="shared" si="142"/>
        <v/>
      </c>
      <c r="JL30" s="93" t="str">
        <f t="shared" si="143"/>
        <v/>
      </c>
      <c r="JM30" s="93" t="str">
        <f t="shared" si="144"/>
        <v/>
      </c>
      <c r="JN30" s="93" t="str">
        <f t="shared" si="145"/>
        <v/>
      </c>
      <c r="JO30" s="93" t="str">
        <f t="shared" si="146"/>
        <v/>
      </c>
      <c r="JP30" s="93" t="str">
        <f t="shared" si="147"/>
        <v/>
      </c>
      <c r="JQ30" s="94" t="str">
        <f t="shared" si="148"/>
        <v/>
      </c>
      <c r="JS30" s="92" t="str">
        <f t="shared" si="149"/>
        <v/>
      </c>
      <c r="JT30" s="93" t="str">
        <f t="shared" si="150"/>
        <v/>
      </c>
      <c r="JU30" s="93" t="str">
        <f t="shared" si="151"/>
        <v/>
      </c>
      <c r="JV30" s="93" t="str">
        <f t="shared" si="152"/>
        <v/>
      </c>
      <c r="JW30" s="93" t="str">
        <f t="shared" si="153"/>
        <v/>
      </c>
      <c r="JX30" s="93" t="str">
        <f t="shared" si="154"/>
        <v/>
      </c>
      <c r="JY30" s="93" t="str">
        <f t="shared" si="155"/>
        <v/>
      </c>
      <c r="JZ30" s="93" t="str">
        <f t="shared" si="156"/>
        <v/>
      </c>
      <c r="KA30" s="93" t="str">
        <f t="shared" si="157"/>
        <v/>
      </c>
      <c r="KB30" s="93" t="str">
        <f t="shared" si="158"/>
        <v/>
      </c>
      <c r="KC30" s="93" t="str">
        <f t="shared" si="159"/>
        <v/>
      </c>
      <c r="KD30" s="93" t="str">
        <f t="shared" si="160"/>
        <v/>
      </c>
      <c r="KE30" s="93" t="str">
        <f t="shared" si="161"/>
        <v/>
      </c>
      <c r="KF30" s="93" t="str">
        <f t="shared" si="162"/>
        <v/>
      </c>
      <c r="KG30" s="93" t="str">
        <f t="shared" si="163"/>
        <v/>
      </c>
      <c r="KH30" s="93" t="str">
        <f t="shared" si="164"/>
        <v/>
      </c>
      <c r="KI30" s="93" t="str">
        <f t="shared" si="165"/>
        <v/>
      </c>
      <c r="KJ30" s="93" t="str">
        <f t="shared" si="166"/>
        <v/>
      </c>
      <c r="KK30" s="93" t="str">
        <f t="shared" si="167"/>
        <v/>
      </c>
      <c r="KL30" s="93" t="str">
        <f t="shared" si="168"/>
        <v/>
      </c>
      <c r="KM30" s="93" t="str">
        <f t="shared" si="169"/>
        <v/>
      </c>
      <c r="KN30" s="93" t="str">
        <f t="shared" si="170"/>
        <v/>
      </c>
      <c r="KO30" s="93" t="str">
        <f t="shared" si="171"/>
        <v/>
      </c>
      <c r="KP30" s="93" t="str">
        <f t="shared" si="172"/>
        <v/>
      </c>
      <c r="KQ30" s="93" t="str">
        <f t="shared" si="173"/>
        <v/>
      </c>
      <c r="KR30" s="93" t="str">
        <f t="shared" si="174"/>
        <v/>
      </c>
      <c r="KS30" s="93" t="str">
        <f t="shared" si="175"/>
        <v/>
      </c>
      <c r="KT30" s="93" t="str">
        <f t="shared" si="176"/>
        <v/>
      </c>
      <c r="KU30" s="93" t="str">
        <f t="shared" si="177"/>
        <v/>
      </c>
      <c r="KV30" s="94" t="str">
        <f t="shared" si="178"/>
        <v/>
      </c>
      <c r="KX30" s="81" t="str">
        <f>IF(C30="", "", C30+(C30*'Intro &amp; Setup'!$BC$6))</f>
        <v/>
      </c>
    </row>
    <row r="31" spans="1:310" x14ac:dyDescent="0.25">
      <c r="A31" s="24"/>
      <c r="B31" s="150" t="str">
        <f t="shared" si="0"/>
        <v/>
      </c>
      <c r="C31" s="139" t="str">
        <f t="shared" si="1"/>
        <v/>
      </c>
      <c r="D31" s="24"/>
      <c r="E31" s="140"/>
      <c r="F31" s="136"/>
      <c r="G31" s="139"/>
      <c r="H31" s="153"/>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24"/>
      <c r="BS31" s="9" t="str">
        <f>IF(Materials!T31="", "", Materials!T31)</f>
        <v/>
      </c>
      <c r="BU31" s="11" t="b">
        <f t="shared" si="2"/>
        <v>0</v>
      </c>
      <c r="BV31" s="9" t="str">
        <f t="shared" si="25"/>
        <v/>
      </c>
      <c r="BW31" s="9" t="str">
        <f t="shared" si="3"/>
        <v/>
      </c>
      <c r="BX31" s="9" t="str">
        <f t="shared" si="4"/>
        <v/>
      </c>
      <c r="BZ31" s="9">
        <v>23</v>
      </c>
      <c r="CB31" s="9" t="str">
        <f t="shared" si="5"/>
        <v/>
      </c>
      <c r="CC31" s="32"/>
      <c r="CD31" s="72" t="str">
        <f>IF(H31="", "", IFERROR(INDEX('Intro &amp; Setup'!$BF$3:$BF$12, MATCH(H31, 'Intro &amp; Setup'!$BE$3:$BE$12, 0)), ""))</f>
        <v/>
      </c>
      <c r="CE31" s="77"/>
      <c r="CF31" s="77"/>
      <c r="CH31" s="50" t="str">
        <f t="shared" si="6"/>
        <v/>
      </c>
      <c r="CI31" s="32" t="str">
        <f t="shared" si="26"/>
        <v/>
      </c>
      <c r="CJ31" s="32" t="str">
        <f t="shared" si="27"/>
        <v/>
      </c>
      <c r="CK31" s="32" t="str">
        <f t="shared" si="28"/>
        <v/>
      </c>
      <c r="CL31" s="32" t="str">
        <f t="shared" si="29"/>
        <v/>
      </c>
      <c r="CM31" s="32" t="str">
        <f t="shared" si="30"/>
        <v/>
      </c>
      <c r="CN31" s="32" t="str">
        <f t="shared" si="31"/>
        <v/>
      </c>
      <c r="CO31" s="32" t="str">
        <f t="shared" si="32"/>
        <v/>
      </c>
      <c r="CP31" s="32" t="str">
        <f t="shared" si="33"/>
        <v/>
      </c>
      <c r="CQ31" s="32" t="str">
        <f t="shared" si="34"/>
        <v/>
      </c>
      <c r="CR31" s="32" t="str">
        <f t="shared" si="35"/>
        <v/>
      </c>
      <c r="CS31" s="32" t="str">
        <f t="shared" si="36"/>
        <v/>
      </c>
      <c r="CT31" s="32" t="str">
        <f t="shared" si="37"/>
        <v/>
      </c>
      <c r="CU31" s="32" t="str">
        <f t="shared" si="38"/>
        <v/>
      </c>
      <c r="CV31" s="32" t="str">
        <f t="shared" si="39"/>
        <v/>
      </c>
      <c r="CW31" s="32" t="str">
        <f t="shared" si="40"/>
        <v/>
      </c>
      <c r="CX31" s="32" t="str">
        <f t="shared" si="41"/>
        <v/>
      </c>
      <c r="CY31" s="32" t="str">
        <f t="shared" si="42"/>
        <v/>
      </c>
      <c r="CZ31" s="32" t="str">
        <f t="shared" si="43"/>
        <v/>
      </c>
      <c r="DA31" s="32" t="str">
        <f t="shared" si="44"/>
        <v/>
      </c>
      <c r="DB31" s="32" t="str">
        <f t="shared" si="45"/>
        <v/>
      </c>
      <c r="DC31" s="32" t="str">
        <f t="shared" si="46"/>
        <v/>
      </c>
      <c r="DD31" s="32" t="str">
        <f t="shared" si="47"/>
        <v/>
      </c>
      <c r="DE31" s="32" t="str">
        <f t="shared" si="48"/>
        <v/>
      </c>
      <c r="DF31" s="32" t="str">
        <f t="shared" si="49"/>
        <v/>
      </c>
      <c r="DG31" s="32" t="str">
        <f t="shared" si="50"/>
        <v/>
      </c>
      <c r="DH31" s="32" t="str">
        <f t="shared" si="51"/>
        <v/>
      </c>
      <c r="DI31" s="32" t="str">
        <f t="shared" si="52"/>
        <v/>
      </c>
      <c r="DJ31" s="32" t="str">
        <f t="shared" si="53"/>
        <v/>
      </c>
      <c r="DK31" s="51" t="str">
        <f t="shared" si="54"/>
        <v/>
      </c>
      <c r="DM31" s="50" t="str">
        <f t="shared" si="55"/>
        <v/>
      </c>
      <c r="DN31" s="32" t="str">
        <f t="shared" si="56"/>
        <v/>
      </c>
      <c r="DO31" s="32" t="str">
        <f t="shared" si="57"/>
        <v/>
      </c>
      <c r="DP31" s="32" t="str">
        <f t="shared" si="58"/>
        <v/>
      </c>
      <c r="DQ31" s="32" t="str">
        <f t="shared" si="59"/>
        <v/>
      </c>
      <c r="DR31" s="32" t="str">
        <f t="shared" si="60"/>
        <v/>
      </c>
      <c r="DS31" s="32" t="str">
        <f t="shared" si="61"/>
        <v/>
      </c>
      <c r="DT31" s="32" t="str">
        <f t="shared" si="62"/>
        <v/>
      </c>
      <c r="DU31" s="32" t="str">
        <f t="shared" si="63"/>
        <v/>
      </c>
      <c r="DV31" s="32" t="str">
        <f t="shared" si="64"/>
        <v/>
      </c>
      <c r="DW31" s="32" t="str">
        <f t="shared" si="65"/>
        <v/>
      </c>
      <c r="DX31" s="32" t="str">
        <f t="shared" si="66"/>
        <v/>
      </c>
      <c r="DY31" s="32" t="str">
        <f t="shared" si="67"/>
        <v/>
      </c>
      <c r="DZ31" s="32" t="str">
        <f t="shared" si="68"/>
        <v/>
      </c>
      <c r="EA31" s="32" t="str">
        <f t="shared" si="69"/>
        <v/>
      </c>
      <c r="EB31" s="32" t="str">
        <f t="shared" si="70"/>
        <v/>
      </c>
      <c r="EC31" s="32" t="str">
        <f t="shared" si="71"/>
        <v/>
      </c>
      <c r="ED31" s="32" t="str">
        <f t="shared" si="72"/>
        <v/>
      </c>
      <c r="EE31" s="32" t="str">
        <f t="shared" si="73"/>
        <v/>
      </c>
      <c r="EF31" s="32" t="str">
        <f t="shared" si="74"/>
        <v/>
      </c>
      <c r="EG31" s="32" t="str">
        <f t="shared" si="75"/>
        <v/>
      </c>
      <c r="EH31" s="32" t="str">
        <f t="shared" si="76"/>
        <v/>
      </c>
      <c r="EI31" s="32" t="str">
        <f t="shared" si="77"/>
        <v/>
      </c>
      <c r="EJ31" s="32" t="str">
        <f t="shared" si="78"/>
        <v/>
      </c>
      <c r="EK31" s="32" t="str">
        <f t="shared" si="79"/>
        <v/>
      </c>
      <c r="EL31" s="32" t="str">
        <f t="shared" si="80"/>
        <v/>
      </c>
      <c r="EM31" s="32" t="str">
        <f t="shared" si="81"/>
        <v/>
      </c>
      <c r="EN31" s="32" t="str">
        <f t="shared" si="82"/>
        <v/>
      </c>
      <c r="EO31" s="32" t="str">
        <f t="shared" si="83"/>
        <v/>
      </c>
      <c r="EP31" s="51" t="str">
        <f t="shared" si="84"/>
        <v/>
      </c>
      <c r="ER31" s="58" t="str">
        <f>IF(CH31="", "", IFERROR(INDEX(Materials!$F$9:$F$2508, MATCH(CH31, Materials!$B$9:$B$2508, 0)), ""))</f>
        <v/>
      </c>
      <c r="ES31" s="59" t="str">
        <f>IF(CI31="", "", IFERROR(INDEX(Materials!$F$9:$F$2508, MATCH(CI31, Materials!$B$9:$B$2508, 0)), ""))</f>
        <v/>
      </c>
      <c r="ET31" s="59" t="str">
        <f>IF(CJ31="", "", IFERROR(INDEX(Materials!$F$9:$F$2508, MATCH(CJ31, Materials!$B$9:$B$2508, 0)), ""))</f>
        <v/>
      </c>
      <c r="EU31" s="59" t="str">
        <f>IF(CK31="", "", IFERROR(INDEX(Materials!$F$9:$F$2508, MATCH(CK31, Materials!$B$9:$B$2508, 0)), ""))</f>
        <v/>
      </c>
      <c r="EV31" s="59" t="str">
        <f>IF(CL31="", "", IFERROR(INDEX(Materials!$F$9:$F$2508, MATCH(CL31, Materials!$B$9:$B$2508, 0)), ""))</f>
        <v/>
      </c>
      <c r="EW31" s="59" t="str">
        <f>IF(CM31="", "", IFERROR(INDEX(Materials!$F$9:$F$2508, MATCH(CM31, Materials!$B$9:$B$2508, 0)), ""))</f>
        <v/>
      </c>
      <c r="EX31" s="59" t="str">
        <f>IF(CN31="", "", IFERROR(INDEX(Materials!$F$9:$F$2508, MATCH(CN31, Materials!$B$9:$B$2508, 0)), ""))</f>
        <v/>
      </c>
      <c r="EY31" s="59" t="str">
        <f>IF(CO31="", "", IFERROR(INDEX(Materials!$F$9:$F$2508, MATCH(CO31, Materials!$B$9:$B$2508, 0)), ""))</f>
        <v/>
      </c>
      <c r="EZ31" s="59" t="str">
        <f>IF(CP31="", "", IFERROR(INDEX(Materials!$F$9:$F$2508, MATCH(CP31, Materials!$B$9:$B$2508, 0)), ""))</f>
        <v/>
      </c>
      <c r="FA31" s="59" t="str">
        <f>IF(CQ31="", "", IFERROR(INDEX(Materials!$F$9:$F$2508, MATCH(CQ31, Materials!$B$9:$B$2508, 0)), ""))</f>
        <v/>
      </c>
      <c r="FB31" s="59" t="str">
        <f>IF(CR31="", "", IFERROR(INDEX(Materials!$F$9:$F$2508, MATCH(CR31, Materials!$B$9:$B$2508, 0)), ""))</f>
        <v/>
      </c>
      <c r="FC31" s="59" t="str">
        <f>IF(CS31="", "", IFERROR(INDEX(Materials!$F$9:$F$2508, MATCH(CS31, Materials!$B$9:$B$2508, 0)), ""))</f>
        <v/>
      </c>
      <c r="FD31" s="59" t="str">
        <f>IF(CT31="", "", IFERROR(INDEX(Materials!$F$9:$F$2508, MATCH(CT31, Materials!$B$9:$B$2508, 0)), ""))</f>
        <v/>
      </c>
      <c r="FE31" s="59" t="str">
        <f>IF(CU31="", "", IFERROR(INDEX(Materials!$F$9:$F$2508, MATCH(CU31, Materials!$B$9:$B$2508, 0)), ""))</f>
        <v/>
      </c>
      <c r="FF31" s="59" t="str">
        <f>IF(CV31="", "", IFERROR(INDEX(Materials!$F$9:$F$2508, MATCH(CV31, Materials!$B$9:$B$2508, 0)), ""))</f>
        <v/>
      </c>
      <c r="FG31" s="59" t="str">
        <f>IF(CW31="", "", IFERROR(INDEX(Materials!$F$9:$F$2508, MATCH(CW31, Materials!$B$9:$B$2508, 0)), ""))</f>
        <v/>
      </c>
      <c r="FH31" s="59" t="str">
        <f>IF(CX31="", "", IFERROR(INDEX(Materials!$F$9:$F$2508, MATCH(CX31, Materials!$B$9:$B$2508, 0)), ""))</f>
        <v/>
      </c>
      <c r="FI31" s="59" t="str">
        <f>IF(CY31="", "", IFERROR(INDEX(Materials!$F$9:$F$2508, MATCH(CY31, Materials!$B$9:$B$2508, 0)), ""))</f>
        <v/>
      </c>
      <c r="FJ31" s="59" t="str">
        <f>IF(CZ31="", "", IFERROR(INDEX(Materials!$F$9:$F$2508, MATCH(CZ31, Materials!$B$9:$B$2508, 0)), ""))</f>
        <v/>
      </c>
      <c r="FK31" s="59" t="str">
        <f>IF(DA31="", "", IFERROR(INDEX(Materials!$F$9:$F$2508, MATCH(DA31, Materials!$B$9:$B$2508, 0)), ""))</f>
        <v/>
      </c>
      <c r="FL31" s="59" t="str">
        <f>IF(DB31="", "", IFERROR(INDEX(Materials!$F$9:$F$2508, MATCH(DB31, Materials!$B$9:$B$2508, 0)), ""))</f>
        <v/>
      </c>
      <c r="FM31" s="59" t="str">
        <f>IF(DC31="", "", IFERROR(INDEX(Materials!$F$9:$F$2508, MATCH(DC31, Materials!$B$9:$B$2508, 0)), ""))</f>
        <v/>
      </c>
      <c r="FN31" s="59" t="str">
        <f>IF(DD31="", "", IFERROR(INDEX(Materials!$F$9:$F$2508, MATCH(DD31, Materials!$B$9:$B$2508, 0)), ""))</f>
        <v/>
      </c>
      <c r="FO31" s="59" t="str">
        <f>IF(DE31="", "", IFERROR(INDEX(Materials!$F$9:$F$2508, MATCH(DE31, Materials!$B$9:$B$2508, 0)), ""))</f>
        <v/>
      </c>
      <c r="FP31" s="59" t="str">
        <f>IF(DF31="", "", IFERROR(INDEX(Materials!$F$9:$F$2508, MATCH(DF31, Materials!$B$9:$B$2508, 0)), ""))</f>
        <v/>
      </c>
      <c r="FQ31" s="59" t="str">
        <f>IF(DG31="", "", IFERROR(INDEX(Materials!$F$9:$F$2508, MATCH(DG31, Materials!$B$9:$B$2508, 0)), ""))</f>
        <v/>
      </c>
      <c r="FR31" s="59" t="str">
        <f>IF(DH31="", "", IFERROR(INDEX(Materials!$F$9:$F$2508, MATCH(DH31, Materials!$B$9:$B$2508, 0)), ""))</f>
        <v/>
      </c>
      <c r="FS31" s="59" t="str">
        <f>IF(DI31="", "", IFERROR(INDEX(Materials!$F$9:$F$2508, MATCH(DI31, Materials!$B$9:$B$2508, 0)), ""))</f>
        <v/>
      </c>
      <c r="FT31" s="59" t="str">
        <f>IF(DJ31="", "", IFERROR(INDEX(Materials!$F$9:$F$2508, MATCH(DJ31, Materials!$B$9:$B$2508, 0)), ""))</f>
        <v/>
      </c>
      <c r="FU31" s="60" t="str">
        <f>IF(DK31="", "", IFERROR(INDEX(Materials!$F$9:$F$2508, MATCH(DK31, Materials!$B$9:$B$2508, 0)), ""))</f>
        <v/>
      </c>
      <c r="FW31" s="58" t="str">
        <f t="shared" si="85"/>
        <v/>
      </c>
      <c r="FX31" s="59" t="str">
        <f t="shared" si="86"/>
        <v/>
      </c>
      <c r="FY31" s="59" t="str">
        <f t="shared" si="87"/>
        <v/>
      </c>
      <c r="FZ31" s="59" t="str">
        <f t="shared" si="88"/>
        <v/>
      </c>
      <c r="GA31" s="59" t="str">
        <f t="shared" si="89"/>
        <v/>
      </c>
      <c r="GB31" s="59" t="str">
        <f t="shared" si="90"/>
        <v/>
      </c>
      <c r="GC31" s="59" t="str">
        <f t="shared" si="91"/>
        <v/>
      </c>
      <c r="GD31" s="59" t="str">
        <f t="shared" si="92"/>
        <v/>
      </c>
      <c r="GE31" s="59" t="str">
        <f t="shared" si="93"/>
        <v/>
      </c>
      <c r="GF31" s="59" t="str">
        <f t="shared" si="94"/>
        <v/>
      </c>
      <c r="GG31" s="59" t="str">
        <f t="shared" si="95"/>
        <v/>
      </c>
      <c r="GH31" s="59" t="str">
        <f t="shared" si="96"/>
        <v/>
      </c>
      <c r="GI31" s="59" t="str">
        <f t="shared" si="97"/>
        <v/>
      </c>
      <c r="GJ31" s="59" t="str">
        <f t="shared" si="98"/>
        <v/>
      </c>
      <c r="GK31" s="59" t="str">
        <f t="shared" si="99"/>
        <v/>
      </c>
      <c r="GL31" s="59" t="str">
        <f t="shared" si="100"/>
        <v/>
      </c>
      <c r="GM31" s="59" t="str">
        <f t="shared" si="101"/>
        <v/>
      </c>
      <c r="GN31" s="59" t="str">
        <f t="shared" si="102"/>
        <v/>
      </c>
      <c r="GO31" s="59" t="str">
        <f t="shared" si="103"/>
        <v/>
      </c>
      <c r="GP31" s="59" t="str">
        <f t="shared" si="104"/>
        <v/>
      </c>
      <c r="GQ31" s="59" t="str">
        <f t="shared" si="105"/>
        <v/>
      </c>
      <c r="GR31" s="59" t="str">
        <f t="shared" si="106"/>
        <v/>
      </c>
      <c r="GS31" s="59" t="str">
        <f t="shared" si="107"/>
        <v/>
      </c>
      <c r="GT31" s="59" t="str">
        <f t="shared" si="108"/>
        <v/>
      </c>
      <c r="GU31" s="59" t="str">
        <f t="shared" si="109"/>
        <v/>
      </c>
      <c r="GV31" s="59" t="str">
        <f t="shared" si="110"/>
        <v/>
      </c>
      <c r="GW31" s="59" t="str">
        <f t="shared" si="111"/>
        <v/>
      </c>
      <c r="GX31" s="59" t="str">
        <f t="shared" si="112"/>
        <v/>
      </c>
      <c r="GY31" s="59" t="str">
        <f t="shared" si="113"/>
        <v/>
      </c>
      <c r="GZ31" s="60" t="str">
        <f t="shared" si="114"/>
        <v/>
      </c>
      <c r="HB31" s="81" t="str">
        <f t="shared" si="22"/>
        <v/>
      </c>
      <c r="HD31" s="58" t="str">
        <f>IF(CH31="", "", IFERROR(INDEX(Materials!$V$9:$V$2508, MATCH(CH31, Materials!$B$9:$B$2508, 0)), ""))</f>
        <v/>
      </c>
      <c r="HE31" s="59" t="str">
        <f>IF(CI31="", "", IFERROR(INDEX(Materials!$V$9:$V$2508, MATCH(CI31, Materials!$B$9:$B$2508, 0)), ""))</f>
        <v/>
      </c>
      <c r="HF31" s="59" t="str">
        <f>IF(CJ31="", "", IFERROR(INDEX(Materials!$V$9:$V$2508, MATCH(CJ31, Materials!$B$9:$B$2508, 0)), ""))</f>
        <v/>
      </c>
      <c r="HG31" s="59" t="str">
        <f>IF(CK31="", "", IFERROR(INDEX(Materials!$V$9:$V$2508, MATCH(CK31, Materials!$B$9:$B$2508, 0)), ""))</f>
        <v/>
      </c>
      <c r="HH31" s="59" t="str">
        <f>IF(CL31="", "", IFERROR(INDEX(Materials!$V$9:$V$2508, MATCH(CL31, Materials!$B$9:$B$2508, 0)), ""))</f>
        <v/>
      </c>
      <c r="HI31" s="59" t="str">
        <f>IF(CM31="", "", IFERROR(INDEX(Materials!$V$9:$V$2508, MATCH(CM31, Materials!$B$9:$B$2508, 0)), ""))</f>
        <v/>
      </c>
      <c r="HJ31" s="59" t="str">
        <f>IF(CN31="", "", IFERROR(INDEX(Materials!$V$9:$V$2508, MATCH(CN31, Materials!$B$9:$B$2508, 0)), ""))</f>
        <v/>
      </c>
      <c r="HK31" s="59" t="str">
        <f>IF(CO31="", "", IFERROR(INDEX(Materials!$V$9:$V$2508, MATCH(CO31, Materials!$B$9:$B$2508, 0)), ""))</f>
        <v/>
      </c>
      <c r="HL31" s="59" t="str">
        <f>IF(CP31="", "", IFERROR(INDEX(Materials!$V$9:$V$2508, MATCH(CP31, Materials!$B$9:$B$2508, 0)), ""))</f>
        <v/>
      </c>
      <c r="HM31" s="59" t="str">
        <f>IF(CQ31="", "", IFERROR(INDEX(Materials!$V$9:$V$2508, MATCH(CQ31, Materials!$B$9:$B$2508, 0)), ""))</f>
        <v/>
      </c>
      <c r="HN31" s="59" t="str">
        <f>IF(CR31="", "", IFERROR(INDEX(Materials!$V$9:$V$2508, MATCH(CR31, Materials!$B$9:$B$2508, 0)), ""))</f>
        <v/>
      </c>
      <c r="HO31" s="59" t="str">
        <f>IF(CS31="", "", IFERROR(INDEX(Materials!$V$9:$V$2508, MATCH(CS31, Materials!$B$9:$B$2508, 0)), ""))</f>
        <v/>
      </c>
      <c r="HP31" s="59" t="str">
        <f>IF(CT31="", "", IFERROR(INDEX(Materials!$V$9:$V$2508, MATCH(CT31, Materials!$B$9:$B$2508, 0)), ""))</f>
        <v/>
      </c>
      <c r="HQ31" s="59" t="str">
        <f>IF(CU31="", "", IFERROR(INDEX(Materials!$V$9:$V$2508, MATCH(CU31, Materials!$B$9:$B$2508, 0)), ""))</f>
        <v/>
      </c>
      <c r="HR31" s="59" t="str">
        <f>IF(CV31="", "", IFERROR(INDEX(Materials!$V$9:$V$2508, MATCH(CV31, Materials!$B$9:$B$2508, 0)), ""))</f>
        <v/>
      </c>
      <c r="HS31" s="59" t="str">
        <f>IF(CW31="", "", IFERROR(INDEX(Materials!$V$9:$V$2508, MATCH(CW31, Materials!$B$9:$B$2508, 0)), ""))</f>
        <v/>
      </c>
      <c r="HT31" s="59" t="str">
        <f>IF(CX31="", "", IFERROR(INDEX(Materials!$V$9:$V$2508, MATCH(CX31, Materials!$B$9:$B$2508, 0)), ""))</f>
        <v/>
      </c>
      <c r="HU31" s="59" t="str">
        <f>IF(CY31="", "", IFERROR(INDEX(Materials!$V$9:$V$2508, MATCH(CY31, Materials!$B$9:$B$2508, 0)), ""))</f>
        <v/>
      </c>
      <c r="HV31" s="59" t="str">
        <f>IF(CZ31="", "", IFERROR(INDEX(Materials!$V$9:$V$2508, MATCH(CZ31, Materials!$B$9:$B$2508, 0)), ""))</f>
        <v/>
      </c>
      <c r="HW31" s="59" t="str">
        <f>IF(DA31="", "", IFERROR(INDEX(Materials!$V$9:$V$2508, MATCH(DA31, Materials!$B$9:$B$2508, 0)), ""))</f>
        <v/>
      </c>
      <c r="HX31" s="59" t="str">
        <f>IF(DB31="", "", IFERROR(INDEX(Materials!$V$9:$V$2508, MATCH(DB31, Materials!$B$9:$B$2508, 0)), ""))</f>
        <v/>
      </c>
      <c r="HY31" s="59" t="str">
        <f>IF(DC31="", "", IFERROR(INDEX(Materials!$V$9:$V$2508, MATCH(DC31, Materials!$B$9:$B$2508, 0)), ""))</f>
        <v/>
      </c>
      <c r="HZ31" s="59" t="str">
        <f>IF(DD31="", "", IFERROR(INDEX(Materials!$V$9:$V$2508, MATCH(DD31, Materials!$B$9:$B$2508, 0)), ""))</f>
        <v/>
      </c>
      <c r="IA31" s="59" t="str">
        <f>IF(DE31="", "", IFERROR(INDEX(Materials!$V$9:$V$2508, MATCH(DE31, Materials!$B$9:$B$2508, 0)), ""))</f>
        <v/>
      </c>
      <c r="IB31" s="59" t="str">
        <f>IF(DF31="", "", IFERROR(INDEX(Materials!$V$9:$V$2508, MATCH(DF31, Materials!$B$9:$B$2508, 0)), ""))</f>
        <v/>
      </c>
      <c r="IC31" s="59" t="str">
        <f>IF(DG31="", "", IFERROR(INDEX(Materials!$V$9:$V$2508, MATCH(DG31, Materials!$B$9:$B$2508, 0)), ""))</f>
        <v/>
      </c>
      <c r="ID31" s="59" t="str">
        <f>IF(DH31="", "", IFERROR(INDEX(Materials!$V$9:$V$2508, MATCH(DH31, Materials!$B$9:$B$2508, 0)), ""))</f>
        <v/>
      </c>
      <c r="IE31" s="59" t="str">
        <f>IF(DI31="", "", IFERROR(INDEX(Materials!$V$9:$V$2508, MATCH(DI31, Materials!$B$9:$B$2508, 0)), ""))</f>
        <v/>
      </c>
      <c r="IF31" s="59" t="str">
        <f>IF(DJ31="", "", IFERROR(INDEX(Materials!$V$9:$V$2508, MATCH(DJ31, Materials!$B$9:$B$2508, 0)), ""))</f>
        <v/>
      </c>
      <c r="IG31" s="60" t="str">
        <f>IF(DK31="", "", IFERROR(INDEX(Materials!$V$9:$V$2508, MATCH(DK31, Materials!$B$9:$B$2508, 0)), ""))</f>
        <v/>
      </c>
      <c r="II31" s="9" t="str">
        <f t="shared" si="115"/>
        <v/>
      </c>
      <c r="IJ31" s="9" t="str">
        <f t="shared" si="116"/>
        <v/>
      </c>
      <c r="IK31" s="9" t="str">
        <f t="shared" si="117"/>
        <v/>
      </c>
      <c r="IL31" s="9" t="str">
        <f t="shared" si="118"/>
        <v/>
      </c>
      <c r="IN31" s="92" t="str">
        <f t="shared" si="119"/>
        <v/>
      </c>
      <c r="IO31" s="93" t="str">
        <f t="shared" si="120"/>
        <v/>
      </c>
      <c r="IP31" s="93" t="str">
        <f t="shared" si="121"/>
        <v/>
      </c>
      <c r="IQ31" s="93" t="str">
        <f t="shared" si="122"/>
        <v/>
      </c>
      <c r="IR31" s="93" t="str">
        <f t="shared" si="123"/>
        <v/>
      </c>
      <c r="IS31" s="93" t="str">
        <f t="shared" si="124"/>
        <v/>
      </c>
      <c r="IT31" s="93" t="str">
        <f t="shared" si="125"/>
        <v/>
      </c>
      <c r="IU31" s="93" t="str">
        <f t="shared" si="126"/>
        <v/>
      </c>
      <c r="IV31" s="93" t="str">
        <f t="shared" si="127"/>
        <v/>
      </c>
      <c r="IW31" s="93" t="str">
        <f t="shared" si="128"/>
        <v/>
      </c>
      <c r="IX31" s="93" t="str">
        <f t="shared" si="129"/>
        <v/>
      </c>
      <c r="IY31" s="93" t="str">
        <f t="shared" si="130"/>
        <v/>
      </c>
      <c r="IZ31" s="93" t="str">
        <f t="shared" si="131"/>
        <v/>
      </c>
      <c r="JA31" s="93" t="str">
        <f t="shared" si="132"/>
        <v/>
      </c>
      <c r="JB31" s="93" t="str">
        <f t="shared" si="133"/>
        <v/>
      </c>
      <c r="JC31" s="93" t="str">
        <f t="shared" si="134"/>
        <v/>
      </c>
      <c r="JD31" s="93" t="str">
        <f t="shared" si="135"/>
        <v/>
      </c>
      <c r="JE31" s="93" t="str">
        <f t="shared" si="136"/>
        <v/>
      </c>
      <c r="JF31" s="93" t="str">
        <f t="shared" si="137"/>
        <v/>
      </c>
      <c r="JG31" s="93" t="str">
        <f t="shared" si="138"/>
        <v/>
      </c>
      <c r="JH31" s="93" t="str">
        <f t="shared" si="139"/>
        <v/>
      </c>
      <c r="JI31" s="93" t="str">
        <f t="shared" si="140"/>
        <v/>
      </c>
      <c r="JJ31" s="93" t="str">
        <f t="shared" si="141"/>
        <v/>
      </c>
      <c r="JK31" s="93" t="str">
        <f t="shared" si="142"/>
        <v/>
      </c>
      <c r="JL31" s="93" t="str">
        <f t="shared" si="143"/>
        <v/>
      </c>
      <c r="JM31" s="93" t="str">
        <f t="shared" si="144"/>
        <v/>
      </c>
      <c r="JN31" s="93" t="str">
        <f t="shared" si="145"/>
        <v/>
      </c>
      <c r="JO31" s="93" t="str">
        <f t="shared" si="146"/>
        <v/>
      </c>
      <c r="JP31" s="93" t="str">
        <f t="shared" si="147"/>
        <v/>
      </c>
      <c r="JQ31" s="94" t="str">
        <f t="shared" si="148"/>
        <v/>
      </c>
      <c r="JS31" s="92" t="str">
        <f t="shared" si="149"/>
        <v/>
      </c>
      <c r="JT31" s="93" t="str">
        <f t="shared" si="150"/>
        <v/>
      </c>
      <c r="JU31" s="93" t="str">
        <f t="shared" si="151"/>
        <v/>
      </c>
      <c r="JV31" s="93" t="str">
        <f t="shared" si="152"/>
        <v/>
      </c>
      <c r="JW31" s="93" t="str">
        <f t="shared" si="153"/>
        <v/>
      </c>
      <c r="JX31" s="93" t="str">
        <f t="shared" si="154"/>
        <v/>
      </c>
      <c r="JY31" s="93" t="str">
        <f t="shared" si="155"/>
        <v/>
      </c>
      <c r="JZ31" s="93" t="str">
        <f t="shared" si="156"/>
        <v/>
      </c>
      <c r="KA31" s="93" t="str">
        <f t="shared" si="157"/>
        <v/>
      </c>
      <c r="KB31" s="93" t="str">
        <f t="shared" si="158"/>
        <v/>
      </c>
      <c r="KC31" s="93" t="str">
        <f t="shared" si="159"/>
        <v/>
      </c>
      <c r="KD31" s="93" t="str">
        <f t="shared" si="160"/>
        <v/>
      </c>
      <c r="KE31" s="93" t="str">
        <f t="shared" si="161"/>
        <v/>
      </c>
      <c r="KF31" s="93" t="str">
        <f t="shared" si="162"/>
        <v/>
      </c>
      <c r="KG31" s="93" t="str">
        <f t="shared" si="163"/>
        <v/>
      </c>
      <c r="KH31" s="93" t="str">
        <f t="shared" si="164"/>
        <v/>
      </c>
      <c r="KI31" s="93" t="str">
        <f t="shared" si="165"/>
        <v/>
      </c>
      <c r="KJ31" s="93" t="str">
        <f t="shared" si="166"/>
        <v/>
      </c>
      <c r="KK31" s="93" t="str">
        <f t="shared" si="167"/>
        <v/>
      </c>
      <c r="KL31" s="93" t="str">
        <f t="shared" si="168"/>
        <v/>
      </c>
      <c r="KM31" s="93" t="str">
        <f t="shared" si="169"/>
        <v/>
      </c>
      <c r="KN31" s="93" t="str">
        <f t="shared" si="170"/>
        <v/>
      </c>
      <c r="KO31" s="93" t="str">
        <f t="shared" si="171"/>
        <v/>
      </c>
      <c r="KP31" s="93" t="str">
        <f t="shared" si="172"/>
        <v/>
      </c>
      <c r="KQ31" s="93" t="str">
        <f t="shared" si="173"/>
        <v/>
      </c>
      <c r="KR31" s="93" t="str">
        <f t="shared" si="174"/>
        <v/>
      </c>
      <c r="KS31" s="93" t="str">
        <f t="shared" si="175"/>
        <v/>
      </c>
      <c r="KT31" s="93" t="str">
        <f t="shared" si="176"/>
        <v/>
      </c>
      <c r="KU31" s="93" t="str">
        <f t="shared" si="177"/>
        <v/>
      </c>
      <c r="KV31" s="94" t="str">
        <f t="shared" si="178"/>
        <v/>
      </c>
      <c r="KX31" s="81" t="str">
        <f>IF(C31="", "", C31+(C31*'Intro &amp; Setup'!$BC$6))</f>
        <v/>
      </c>
    </row>
    <row r="32" spans="1:310" x14ac:dyDescent="0.25">
      <c r="A32" s="24"/>
      <c r="B32" s="150" t="str">
        <f t="shared" si="0"/>
        <v/>
      </c>
      <c r="C32" s="139" t="str">
        <f t="shared" si="1"/>
        <v/>
      </c>
      <c r="D32" s="24"/>
      <c r="E32" s="140"/>
      <c r="F32" s="136"/>
      <c r="G32" s="139"/>
      <c r="H32" s="153"/>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24"/>
      <c r="BS32" s="9" t="str">
        <f>IF(Materials!T32="", "", Materials!T32)</f>
        <v/>
      </c>
      <c r="BU32" s="11" t="b">
        <f t="shared" si="2"/>
        <v>0</v>
      </c>
      <c r="BV32" s="9" t="str">
        <f t="shared" si="25"/>
        <v/>
      </c>
      <c r="BW32" s="9" t="str">
        <f t="shared" si="3"/>
        <v/>
      </c>
      <c r="BX32" s="9" t="str">
        <f t="shared" si="4"/>
        <v/>
      </c>
      <c r="BZ32" s="9">
        <v>24</v>
      </c>
      <c r="CB32" s="9" t="str">
        <f t="shared" si="5"/>
        <v/>
      </c>
      <c r="CC32" s="32"/>
      <c r="CD32" s="72" t="str">
        <f>IF(H32="", "", IFERROR(INDEX('Intro &amp; Setup'!$BF$3:$BF$12, MATCH(H32, 'Intro &amp; Setup'!$BE$3:$BE$12, 0)), ""))</f>
        <v/>
      </c>
      <c r="CE32" s="77"/>
      <c r="CF32" s="77"/>
      <c r="CH32" s="50" t="str">
        <f t="shared" si="6"/>
        <v/>
      </c>
      <c r="CI32" s="32" t="str">
        <f t="shared" si="26"/>
        <v/>
      </c>
      <c r="CJ32" s="32" t="str">
        <f t="shared" si="27"/>
        <v/>
      </c>
      <c r="CK32" s="32" t="str">
        <f t="shared" si="28"/>
        <v/>
      </c>
      <c r="CL32" s="32" t="str">
        <f t="shared" si="29"/>
        <v/>
      </c>
      <c r="CM32" s="32" t="str">
        <f t="shared" si="30"/>
        <v/>
      </c>
      <c r="CN32" s="32" t="str">
        <f t="shared" si="31"/>
        <v/>
      </c>
      <c r="CO32" s="32" t="str">
        <f t="shared" si="32"/>
        <v/>
      </c>
      <c r="CP32" s="32" t="str">
        <f t="shared" si="33"/>
        <v/>
      </c>
      <c r="CQ32" s="32" t="str">
        <f t="shared" si="34"/>
        <v/>
      </c>
      <c r="CR32" s="32" t="str">
        <f t="shared" si="35"/>
        <v/>
      </c>
      <c r="CS32" s="32" t="str">
        <f t="shared" si="36"/>
        <v/>
      </c>
      <c r="CT32" s="32" t="str">
        <f t="shared" si="37"/>
        <v/>
      </c>
      <c r="CU32" s="32" t="str">
        <f t="shared" si="38"/>
        <v/>
      </c>
      <c r="CV32" s="32" t="str">
        <f t="shared" si="39"/>
        <v/>
      </c>
      <c r="CW32" s="32" t="str">
        <f t="shared" si="40"/>
        <v/>
      </c>
      <c r="CX32" s="32" t="str">
        <f t="shared" si="41"/>
        <v/>
      </c>
      <c r="CY32" s="32" t="str">
        <f t="shared" si="42"/>
        <v/>
      </c>
      <c r="CZ32" s="32" t="str">
        <f t="shared" si="43"/>
        <v/>
      </c>
      <c r="DA32" s="32" t="str">
        <f t="shared" si="44"/>
        <v/>
      </c>
      <c r="DB32" s="32" t="str">
        <f t="shared" si="45"/>
        <v/>
      </c>
      <c r="DC32" s="32" t="str">
        <f t="shared" si="46"/>
        <v/>
      </c>
      <c r="DD32" s="32" t="str">
        <f t="shared" si="47"/>
        <v/>
      </c>
      <c r="DE32" s="32" t="str">
        <f t="shared" si="48"/>
        <v/>
      </c>
      <c r="DF32" s="32" t="str">
        <f t="shared" si="49"/>
        <v/>
      </c>
      <c r="DG32" s="32" t="str">
        <f t="shared" si="50"/>
        <v/>
      </c>
      <c r="DH32" s="32" t="str">
        <f t="shared" si="51"/>
        <v/>
      </c>
      <c r="DI32" s="32" t="str">
        <f t="shared" si="52"/>
        <v/>
      </c>
      <c r="DJ32" s="32" t="str">
        <f t="shared" si="53"/>
        <v/>
      </c>
      <c r="DK32" s="51" t="str">
        <f t="shared" si="54"/>
        <v/>
      </c>
      <c r="DM32" s="50" t="str">
        <f t="shared" si="55"/>
        <v/>
      </c>
      <c r="DN32" s="32" t="str">
        <f t="shared" si="56"/>
        <v/>
      </c>
      <c r="DO32" s="32" t="str">
        <f t="shared" si="57"/>
        <v/>
      </c>
      <c r="DP32" s="32" t="str">
        <f t="shared" si="58"/>
        <v/>
      </c>
      <c r="DQ32" s="32" t="str">
        <f t="shared" si="59"/>
        <v/>
      </c>
      <c r="DR32" s="32" t="str">
        <f t="shared" si="60"/>
        <v/>
      </c>
      <c r="DS32" s="32" t="str">
        <f t="shared" si="61"/>
        <v/>
      </c>
      <c r="DT32" s="32" t="str">
        <f t="shared" si="62"/>
        <v/>
      </c>
      <c r="DU32" s="32" t="str">
        <f t="shared" si="63"/>
        <v/>
      </c>
      <c r="DV32" s="32" t="str">
        <f t="shared" si="64"/>
        <v/>
      </c>
      <c r="DW32" s="32" t="str">
        <f t="shared" si="65"/>
        <v/>
      </c>
      <c r="DX32" s="32" t="str">
        <f t="shared" si="66"/>
        <v/>
      </c>
      <c r="DY32" s="32" t="str">
        <f t="shared" si="67"/>
        <v/>
      </c>
      <c r="DZ32" s="32" t="str">
        <f t="shared" si="68"/>
        <v/>
      </c>
      <c r="EA32" s="32" t="str">
        <f t="shared" si="69"/>
        <v/>
      </c>
      <c r="EB32" s="32" t="str">
        <f t="shared" si="70"/>
        <v/>
      </c>
      <c r="EC32" s="32" t="str">
        <f t="shared" si="71"/>
        <v/>
      </c>
      <c r="ED32" s="32" t="str">
        <f t="shared" si="72"/>
        <v/>
      </c>
      <c r="EE32" s="32" t="str">
        <f t="shared" si="73"/>
        <v/>
      </c>
      <c r="EF32" s="32" t="str">
        <f t="shared" si="74"/>
        <v/>
      </c>
      <c r="EG32" s="32" t="str">
        <f t="shared" si="75"/>
        <v/>
      </c>
      <c r="EH32" s="32" t="str">
        <f t="shared" si="76"/>
        <v/>
      </c>
      <c r="EI32" s="32" t="str">
        <f t="shared" si="77"/>
        <v/>
      </c>
      <c r="EJ32" s="32" t="str">
        <f t="shared" si="78"/>
        <v/>
      </c>
      <c r="EK32" s="32" t="str">
        <f t="shared" si="79"/>
        <v/>
      </c>
      <c r="EL32" s="32" t="str">
        <f t="shared" si="80"/>
        <v/>
      </c>
      <c r="EM32" s="32" t="str">
        <f t="shared" si="81"/>
        <v/>
      </c>
      <c r="EN32" s="32" t="str">
        <f t="shared" si="82"/>
        <v/>
      </c>
      <c r="EO32" s="32" t="str">
        <f t="shared" si="83"/>
        <v/>
      </c>
      <c r="EP32" s="51" t="str">
        <f t="shared" si="84"/>
        <v/>
      </c>
      <c r="ER32" s="58" t="str">
        <f>IF(CH32="", "", IFERROR(INDEX(Materials!$F$9:$F$2508, MATCH(CH32, Materials!$B$9:$B$2508, 0)), ""))</f>
        <v/>
      </c>
      <c r="ES32" s="59" t="str">
        <f>IF(CI32="", "", IFERROR(INDEX(Materials!$F$9:$F$2508, MATCH(CI32, Materials!$B$9:$B$2508, 0)), ""))</f>
        <v/>
      </c>
      <c r="ET32" s="59" t="str">
        <f>IF(CJ32="", "", IFERROR(INDEX(Materials!$F$9:$F$2508, MATCH(CJ32, Materials!$B$9:$B$2508, 0)), ""))</f>
        <v/>
      </c>
      <c r="EU32" s="59" t="str">
        <f>IF(CK32="", "", IFERROR(INDEX(Materials!$F$9:$F$2508, MATCH(CK32, Materials!$B$9:$B$2508, 0)), ""))</f>
        <v/>
      </c>
      <c r="EV32" s="59" t="str">
        <f>IF(CL32="", "", IFERROR(INDEX(Materials!$F$9:$F$2508, MATCH(CL32, Materials!$B$9:$B$2508, 0)), ""))</f>
        <v/>
      </c>
      <c r="EW32" s="59" t="str">
        <f>IF(CM32="", "", IFERROR(INDEX(Materials!$F$9:$F$2508, MATCH(CM32, Materials!$B$9:$B$2508, 0)), ""))</f>
        <v/>
      </c>
      <c r="EX32" s="59" t="str">
        <f>IF(CN32="", "", IFERROR(INDEX(Materials!$F$9:$F$2508, MATCH(CN32, Materials!$B$9:$B$2508, 0)), ""))</f>
        <v/>
      </c>
      <c r="EY32" s="59" t="str">
        <f>IF(CO32="", "", IFERROR(INDEX(Materials!$F$9:$F$2508, MATCH(CO32, Materials!$B$9:$B$2508, 0)), ""))</f>
        <v/>
      </c>
      <c r="EZ32" s="59" t="str">
        <f>IF(CP32="", "", IFERROR(INDEX(Materials!$F$9:$F$2508, MATCH(CP32, Materials!$B$9:$B$2508, 0)), ""))</f>
        <v/>
      </c>
      <c r="FA32" s="59" t="str">
        <f>IF(CQ32="", "", IFERROR(INDEX(Materials!$F$9:$F$2508, MATCH(CQ32, Materials!$B$9:$B$2508, 0)), ""))</f>
        <v/>
      </c>
      <c r="FB32" s="59" t="str">
        <f>IF(CR32="", "", IFERROR(INDEX(Materials!$F$9:$F$2508, MATCH(CR32, Materials!$B$9:$B$2508, 0)), ""))</f>
        <v/>
      </c>
      <c r="FC32" s="59" t="str">
        <f>IF(CS32="", "", IFERROR(INDEX(Materials!$F$9:$F$2508, MATCH(CS32, Materials!$B$9:$B$2508, 0)), ""))</f>
        <v/>
      </c>
      <c r="FD32" s="59" t="str">
        <f>IF(CT32="", "", IFERROR(INDEX(Materials!$F$9:$F$2508, MATCH(CT32, Materials!$B$9:$B$2508, 0)), ""))</f>
        <v/>
      </c>
      <c r="FE32" s="59" t="str">
        <f>IF(CU32="", "", IFERROR(INDEX(Materials!$F$9:$F$2508, MATCH(CU32, Materials!$B$9:$B$2508, 0)), ""))</f>
        <v/>
      </c>
      <c r="FF32" s="59" t="str">
        <f>IF(CV32="", "", IFERROR(INDEX(Materials!$F$9:$F$2508, MATCH(CV32, Materials!$B$9:$B$2508, 0)), ""))</f>
        <v/>
      </c>
      <c r="FG32" s="59" t="str">
        <f>IF(CW32="", "", IFERROR(INDEX(Materials!$F$9:$F$2508, MATCH(CW32, Materials!$B$9:$B$2508, 0)), ""))</f>
        <v/>
      </c>
      <c r="FH32" s="59" t="str">
        <f>IF(CX32="", "", IFERROR(INDEX(Materials!$F$9:$F$2508, MATCH(CX32, Materials!$B$9:$B$2508, 0)), ""))</f>
        <v/>
      </c>
      <c r="FI32" s="59" t="str">
        <f>IF(CY32="", "", IFERROR(INDEX(Materials!$F$9:$F$2508, MATCH(CY32, Materials!$B$9:$B$2508, 0)), ""))</f>
        <v/>
      </c>
      <c r="FJ32" s="59" t="str">
        <f>IF(CZ32="", "", IFERROR(INDEX(Materials!$F$9:$F$2508, MATCH(CZ32, Materials!$B$9:$B$2508, 0)), ""))</f>
        <v/>
      </c>
      <c r="FK32" s="59" t="str">
        <f>IF(DA32="", "", IFERROR(INDEX(Materials!$F$9:$F$2508, MATCH(DA32, Materials!$B$9:$B$2508, 0)), ""))</f>
        <v/>
      </c>
      <c r="FL32" s="59" t="str">
        <f>IF(DB32="", "", IFERROR(INDEX(Materials!$F$9:$F$2508, MATCH(DB32, Materials!$B$9:$B$2508, 0)), ""))</f>
        <v/>
      </c>
      <c r="FM32" s="59" t="str">
        <f>IF(DC32="", "", IFERROR(INDEX(Materials!$F$9:$F$2508, MATCH(DC32, Materials!$B$9:$B$2508, 0)), ""))</f>
        <v/>
      </c>
      <c r="FN32" s="59" t="str">
        <f>IF(DD32="", "", IFERROR(INDEX(Materials!$F$9:$F$2508, MATCH(DD32, Materials!$B$9:$B$2508, 0)), ""))</f>
        <v/>
      </c>
      <c r="FO32" s="59" t="str">
        <f>IF(DE32="", "", IFERROR(INDEX(Materials!$F$9:$F$2508, MATCH(DE32, Materials!$B$9:$B$2508, 0)), ""))</f>
        <v/>
      </c>
      <c r="FP32" s="59" t="str">
        <f>IF(DF32="", "", IFERROR(INDEX(Materials!$F$9:$F$2508, MATCH(DF32, Materials!$B$9:$B$2508, 0)), ""))</f>
        <v/>
      </c>
      <c r="FQ32" s="59" t="str">
        <f>IF(DG32="", "", IFERROR(INDEX(Materials!$F$9:$F$2508, MATCH(DG32, Materials!$B$9:$B$2508, 0)), ""))</f>
        <v/>
      </c>
      <c r="FR32" s="59" t="str">
        <f>IF(DH32="", "", IFERROR(INDEX(Materials!$F$9:$F$2508, MATCH(DH32, Materials!$B$9:$B$2508, 0)), ""))</f>
        <v/>
      </c>
      <c r="FS32" s="59" t="str">
        <f>IF(DI32="", "", IFERROR(INDEX(Materials!$F$9:$F$2508, MATCH(DI32, Materials!$B$9:$B$2508, 0)), ""))</f>
        <v/>
      </c>
      <c r="FT32" s="59" t="str">
        <f>IF(DJ32="", "", IFERROR(INDEX(Materials!$F$9:$F$2508, MATCH(DJ32, Materials!$B$9:$B$2508, 0)), ""))</f>
        <v/>
      </c>
      <c r="FU32" s="60" t="str">
        <f>IF(DK32="", "", IFERROR(INDEX(Materials!$F$9:$F$2508, MATCH(DK32, Materials!$B$9:$B$2508, 0)), ""))</f>
        <v/>
      </c>
      <c r="FW32" s="58" t="str">
        <f t="shared" si="85"/>
        <v/>
      </c>
      <c r="FX32" s="59" t="str">
        <f t="shared" si="86"/>
        <v/>
      </c>
      <c r="FY32" s="59" t="str">
        <f t="shared" si="87"/>
        <v/>
      </c>
      <c r="FZ32" s="59" t="str">
        <f t="shared" si="88"/>
        <v/>
      </c>
      <c r="GA32" s="59" t="str">
        <f t="shared" si="89"/>
        <v/>
      </c>
      <c r="GB32" s="59" t="str">
        <f t="shared" si="90"/>
        <v/>
      </c>
      <c r="GC32" s="59" t="str">
        <f t="shared" si="91"/>
        <v/>
      </c>
      <c r="GD32" s="59" t="str">
        <f t="shared" si="92"/>
        <v/>
      </c>
      <c r="GE32" s="59" t="str">
        <f t="shared" si="93"/>
        <v/>
      </c>
      <c r="GF32" s="59" t="str">
        <f t="shared" si="94"/>
        <v/>
      </c>
      <c r="GG32" s="59" t="str">
        <f t="shared" si="95"/>
        <v/>
      </c>
      <c r="GH32" s="59" t="str">
        <f t="shared" si="96"/>
        <v/>
      </c>
      <c r="GI32" s="59" t="str">
        <f t="shared" si="97"/>
        <v/>
      </c>
      <c r="GJ32" s="59" t="str">
        <f t="shared" si="98"/>
        <v/>
      </c>
      <c r="GK32" s="59" t="str">
        <f t="shared" si="99"/>
        <v/>
      </c>
      <c r="GL32" s="59" t="str">
        <f t="shared" si="100"/>
        <v/>
      </c>
      <c r="GM32" s="59" t="str">
        <f t="shared" si="101"/>
        <v/>
      </c>
      <c r="GN32" s="59" t="str">
        <f t="shared" si="102"/>
        <v/>
      </c>
      <c r="GO32" s="59" t="str">
        <f t="shared" si="103"/>
        <v/>
      </c>
      <c r="GP32" s="59" t="str">
        <f t="shared" si="104"/>
        <v/>
      </c>
      <c r="GQ32" s="59" t="str">
        <f t="shared" si="105"/>
        <v/>
      </c>
      <c r="GR32" s="59" t="str">
        <f t="shared" si="106"/>
        <v/>
      </c>
      <c r="GS32" s="59" t="str">
        <f t="shared" si="107"/>
        <v/>
      </c>
      <c r="GT32" s="59" t="str">
        <f t="shared" si="108"/>
        <v/>
      </c>
      <c r="GU32" s="59" t="str">
        <f t="shared" si="109"/>
        <v/>
      </c>
      <c r="GV32" s="59" t="str">
        <f t="shared" si="110"/>
        <v/>
      </c>
      <c r="GW32" s="59" t="str">
        <f t="shared" si="111"/>
        <v/>
      </c>
      <c r="GX32" s="59" t="str">
        <f t="shared" si="112"/>
        <v/>
      </c>
      <c r="GY32" s="59" t="str">
        <f t="shared" si="113"/>
        <v/>
      </c>
      <c r="GZ32" s="60" t="str">
        <f t="shared" si="114"/>
        <v/>
      </c>
      <c r="HB32" s="81" t="str">
        <f t="shared" si="22"/>
        <v/>
      </c>
      <c r="HD32" s="58" t="str">
        <f>IF(CH32="", "", IFERROR(INDEX(Materials!$V$9:$V$2508, MATCH(CH32, Materials!$B$9:$B$2508, 0)), ""))</f>
        <v/>
      </c>
      <c r="HE32" s="59" t="str">
        <f>IF(CI32="", "", IFERROR(INDEX(Materials!$V$9:$V$2508, MATCH(CI32, Materials!$B$9:$B$2508, 0)), ""))</f>
        <v/>
      </c>
      <c r="HF32" s="59" t="str">
        <f>IF(CJ32="", "", IFERROR(INDEX(Materials!$V$9:$V$2508, MATCH(CJ32, Materials!$B$9:$B$2508, 0)), ""))</f>
        <v/>
      </c>
      <c r="HG32" s="59" t="str">
        <f>IF(CK32="", "", IFERROR(INDEX(Materials!$V$9:$V$2508, MATCH(CK32, Materials!$B$9:$B$2508, 0)), ""))</f>
        <v/>
      </c>
      <c r="HH32" s="59" t="str">
        <f>IF(CL32="", "", IFERROR(INDEX(Materials!$V$9:$V$2508, MATCH(CL32, Materials!$B$9:$B$2508, 0)), ""))</f>
        <v/>
      </c>
      <c r="HI32" s="59" t="str">
        <f>IF(CM32="", "", IFERROR(INDEX(Materials!$V$9:$V$2508, MATCH(CM32, Materials!$B$9:$B$2508, 0)), ""))</f>
        <v/>
      </c>
      <c r="HJ32" s="59" t="str">
        <f>IF(CN32="", "", IFERROR(INDEX(Materials!$V$9:$V$2508, MATCH(CN32, Materials!$B$9:$B$2508, 0)), ""))</f>
        <v/>
      </c>
      <c r="HK32" s="59" t="str">
        <f>IF(CO32="", "", IFERROR(INDEX(Materials!$V$9:$V$2508, MATCH(CO32, Materials!$B$9:$B$2508, 0)), ""))</f>
        <v/>
      </c>
      <c r="HL32" s="59" t="str">
        <f>IF(CP32="", "", IFERROR(INDEX(Materials!$V$9:$V$2508, MATCH(CP32, Materials!$B$9:$B$2508, 0)), ""))</f>
        <v/>
      </c>
      <c r="HM32" s="59" t="str">
        <f>IF(CQ32="", "", IFERROR(INDEX(Materials!$V$9:$V$2508, MATCH(CQ32, Materials!$B$9:$B$2508, 0)), ""))</f>
        <v/>
      </c>
      <c r="HN32" s="59" t="str">
        <f>IF(CR32="", "", IFERROR(INDEX(Materials!$V$9:$V$2508, MATCH(CR32, Materials!$B$9:$B$2508, 0)), ""))</f>
        <v/>
      </c>
      <c r="HO32" s="59" t="str">
        <f>IF(CS32="", "", IFERROR(INDEX(Materials!$V$9:$V$2508, MATCH(CS32, Materials!$B$9:$B$2508, 0)), ""))</f>
        <v/>
      </c>
      <c r="HP32" s="59" t="str">
        <f>IF(CT32="", "", IFERROR(INDEX(Materials!$V$9:$V$2508, MATCH(CT32, Materials!$B$9:$B$2508, 0)), ""))</f>
        <v/>
      </c>
      <c r="HQ32" s="59" t="str">
        <f>IF(CU32="", "", IFERROR(INDEX(Materials!$V$9:$V$2508, MATCH(CU32, Materials!$B$9:$B$2508, 0)), ""))</f>
        <v/>
      </c>
      <c r="HR32" s="59" t="str">
        <f>IF(CV32="", "", IFERROR(INDEX(Materials!$V$9:$V$2508, MATCH(CV32, Materials!$B$9:$B$2508, 0)), ""))</f>
        <v/>
      </c>
      <c r="HS32" s="59" t="str">
        <f>IF(CW32="", "", IFERROR(INDEX(Materials!$V$9:$V$2508, MATCH(CW32, Materials!$B$9:$B$2508, 0)), ""))</f>
        <v/>
      </c>
      <c r="HT32" s="59" t="str">
        <f>IF(CX32="", "", IFERROR(INDEX(Materials!$V$9:$V$2508, MATCH(CX32, Materials!$B$9:$B$2508, 0)), ""))</f>
        <v/>
      </c>
      <c r="HU32" s="59" t="str">
        <f>IF(CY32="", "", IFERROR(INDEX(Materials!$V$9:$V$2508, MATCH(CY32, Materials!$B$9:$B$2508, 0)), ""))</f>
        <v/>
      </c>
      <c r="HV32" s="59" t="str">
        <f>IF(CZ32="", "", IFERROR(INDEX(Materials!$V$9:$V$2508, MATCH(CZ32, Materials!$B$9:$B$2508, 0)), ""))</f>
        <v/>
      </c>
      <c r="HW32" s="59" t="str">
        <f>IF(DA32="", "", IFERROR(INDEX(Materials!$V$9:$V$2508, MATCH(DA32, Materials!$B$9:$B$2508, 0)), ""))</f>
        <v/>
      </c>
      <c r="HX32" s="59" t="str">
        <f>IF(DB32="", "", IFERROR(INDEX(Materials!$V$9:$V$2508, MATCH(DB32, Materials!$B$9:$B$2508, 0)), ""))</f>
        <v/>
      </c>
      <c r="HY32" s="59" t="str">
        <f>IF(DC32="", "", IFERROR(INDEX(Materials!$V$9:$V$2508, MATCH(DC32, Materials!$B$9:$B$2508, 0)), ""))</f>
        <v/>
      </c>
      <c r="HZ32" s="59" t="str">
        <f>IF(DD32="", "", IFERROR(INDEX(Materials!$V$9:$V$2508, MATCH(DD32, Materials!$B$9:$B$2508, 0)), ""))</f>
        <v/>
      </c>
      <c r="IA32" s="59" t="str">
        <f>IF(DE32="", "", IFERROR(INDEX(Materials!$V$9:$V$2508, MATCH(DE32, Materials!$B$9:$B$2508, 0)), ""))</f>
        <v/>
      </c>
      <c r="IB32" s="59" t="str">
        <f>IF(DF32="", "", IFERROR(INDEX(Materials!$V$9:$V$2508, MATCH(DF32, Materials!$B$9:$B$2508, 0)), ""))</f>
        <v/>
      </c>
      <c r="IC32" s="59" t="str">
        <f>IF(DG32="", "", IFERROR(INDEX(Materials!$V$9:$V$2508, MATCH(DG32, Materials!$B$9:$B$2508, 0)), ""))</f>
        <v/>
      </c>
      <c r="ID32" s="59" t="str">
        <f>IF(DH32="", "", IFERROR(INDEX(Materials!$V$9:$V$2508, MATCH(DH32, Materials!$B$9:$B$2508, 0)), ""))</f>
        <v/>
      </c>
      <c r="IE32" s="59" t="str">
        <f>IF(DI32="", "", IFERROR(INDEX(Materials!$V$9:$V$2508, MATCH(DI32, Materials!$B$9:$B$2508, 0)), ""))</f>
        <v/>
      </c>
      <c r="IF32" s="59" t="str">
        <f>IF(DJ32="", "", IFERROR(INDEX(Materials!$V$9:$V$2508, MATCH(DJ32, Materials!$B$9:$B$2508, 0)), ""))</f>
        <v/>
      </c>
      <c r="IG32" s="60" t="str">
        <f>IF(DK32="", "", IFERROR(INDEX(Materials!$V$9:$V$2508, MATCH(DK32, Materials!$B$9:$B$2508, 0)), ""))</f>
        <v/>
      </c>
      <c r="II32" s="9" t="str">
        <f t="shared" si="115"/>
        <v/>
      </c>
      <c r="IJ32" s="9" t="str">
        <f t="shared" si="116"/>
        <v/>
      </c>
      <c r="IK32" s="9" t="str">
        <f t="shared" si="117"/>
        <v/>
      </c>
      <c r="IL32" s="9" t="str">
        <f t="shared" si="118"/>
        <v/>
      </c>
      <c r="IN32" s="92" t="str">
        <f t="shared" si="119"/>
        <v/>
      </c>
      <c r="IO32" s="93" t="str">
        <f t="shared" si="120"/>
        <v/>
      </c>
      <c r="IP32" s="93" t="str">
        <f t="shared" si="121"/>
        <v/>
      </c>
      <c r="IQ32" s="93" t="str">
        <f t="shared" si="122"/>
        <v/>
      </c>
      <c r="IR32" s="93" t="str">
        <f t="shared" si="123"/>
        <v/>
      </c>
      <c r="IS32" s="93" t="str">
        <f t="shared" si="124"/>
        <v/>
      </c>
      <c r="IT32" s="93" t="str">
        <f t="shared" si="125"/>
        <v/>
      </c>
      <c r="IU32" s="93" t="str">
        <f t="shared" si="126"/>
        <v/>
      </c>
      <c r="IV32" s="93" t="str">
        <f t="shared" si="127"/>
        <v/>
      </c>
      <c r="IW32" s="93" t="str">
        <f t="shared" si="128"/>
        <v/>
      </c>
      <c r="IX32" s="93" t="str">
        <f t="shared" si="129"/>
        <v/>
      </c>
      <c r="IY32" s="93" t="str">
        <f t="shared" si="130"/>
        <v/>
      </c>
      <c r="IZ32" s="93" t="str">
        <f t="shared" si="131"/>
        <v/>
      </c>
      <c r="JA32" s="93" t="str">
        <f t="shared" si="132"/>
        <v/>
      </c>
      <c r="JB32" s="93" t="str">
        <f t="shared" si="133"/>
        <v/>
      </c>
      <c r="JC32" s="93" t="str">
        <f t="shared" si="134"/>
        <v/>
      </c>
      <c r="JD32" s="93" t="str">
        <f t="shared" si="135"/>
        <v/>
      </c>
      <c r="JE32" s="93" t="str">
        <f t="shared" si="136"/>
        <v/>
      </c>
      <c r="JF32" s="93" t="str">
        <f t="shared" si="137"/>
        <v/>
      </c>
      <c r="JG32" s="93" t="str">
        <f t="shared" si="138"/>
        <v/>
      </c>
      <c r="JH32" s="93" t="str">
        <f t="shared" si="139"/>
        <v/>
      </c>
      <c r="JI32" s="93" t="str">
        <f t="shared" si="140"/>
        <v/>
      </c>
      <c r="JJ32" s="93" t="str">
        <f t="shared" si="141"/>
        <v/>
      </c>
      <c r="JK32" s="93" t="str">
        <f t="shared" si="142"/>
        <v/>
      </c>
      <c r="JL32" s="93" t="str">
        <f t="shared" si="143"/>
        <v/>
      </c>
      <c r="JM32" s="93" t="str">
        <f t="shared" si="144"/>
        <v/>
      </c>
      <c r="JN32" s="93" t="str">
        <f t="shared" si="145"/>
        <v/>
      </c>
      <c r="JO32" s="93" t="str">
        <f t="shared" si="146"/>
        <v/>
      </c>
      <c r="JP32" s="93" t="str">
        <f t="shared" si="147"/>
        <v/>
      </c>
      <c r="JQ32" s="94" t="str">
        <f t="shared" si="148"/>
        <v/>
      </c>
      <c r="JS32" s="92" t="str">
        <f t="shared" si="149"/>
        <v/>
      </c>
      <c r="JT32" s="93" t="str">
        <f t="shared" si="150"/>
        <v/>
      </c>
      <c r="JU32" s="93" t="str">
        <f t="shared" si="151"/>
        <v/>
      </c>
      <c r="JV32" s="93" t="str">
        <f t="shared" si="152"/>
        <v/>
      </c>
      <c r="JW32" s="93" t="str">
        <f t="shared" si="153"/>
        <v/>
      </c>
      <c r="JX32" s="93" t="str">
        <f t="shared" si="154"/>
        <v/>
      </c>
      <c r="JY32" s="93" t="str">
        <f t="shared" si="155"/>
        <v/>
      </c>
      <c r="JZ32" s="93" t="str">
        <f t="shared" si="156"/>
        <v/>
      </c>
      <c r="KA32" s="93" t="str">
        <f t="shared" si="157"/>
        <v/>
      </c>
      <c r="KB32" s="93" t="str">
        <f t="shared" si="158"/>
        <v/>
      </c>
      <c r="KC32" s="93" t="str">
        <f t="shared" si="159"/>
        <v/>
      </c>
      <c r="KD32" s="93" t="str">
        <f t="shared" si="160"/>
        <v/>
      </c>
      <c r="KE32" s="93" t="str">
        <f t="shared" si="161"/>
        <v/>
      </c>
      <c r="KF32" s="93" t="str">
        <f t="shared" si="162"/>
        <v/>
      </c>
      <c r="KG32" s="93" t="str">
        <f t="shared" si="163"/>
        <v/>
      </c>
      <c r="KH32" s="93" t="str">
        <f t="shared" si="164"/>
        <v/>
      </c>
      <c r="KI32" s="93" t="str">
        <f t="shared" si="165"/>
        <v/>
      </c>
      <c r="KJ32" s="93" t="str">
        <f t="shared" si="166"/>
        <v/>
      </c>
      <c r="KK32" s="93" t="str">
        <f t="shared" si="167"/>
        <v/>
      </c>
      <c r="KL32" s="93" t="str">
        <f t="shared" si="168"/>
        <v/>
      </c>
      <c r="KM32" s="93" t="str">
        <f t="shared" si="169"/>
        <v/>
      </c>
      <c r="KN32" s="93" t="str">
        <f t="shared" si="170"/>
        <v/>
      </c>
      <c r="KO32" s="93" t="str">
        <f t="shared" si="171"/>
        <v/>
      </c>
      <c r="KP32" s="93" t="str">
        <f t="shared" si="172"/>
        <v/>
      </c>
      <c r="KQ32" s="93" t="str">
        <f t="shared" si="173"/>
        <v/>
      </c>
      <c r="KR32" s="93" t="str">
        <f t="shared" si="174"/>
        <v/>
      </c>
      <c r="KS32" s="93" t="str">
        <f t="shared" si="175"/>
        <v/>
      </c>
      <c r="KT32" s="93" t="str">
        <f t="shared" si="176"/>
        <v/>
      </c>
      <c r="KU32" s="93" t="str">
        <f t="shared" si="177"/>
        <v/>
      </c>
      <c r="KV32" s="94" t="str">
        <f t="shared" si="178"/>
        <v/>
      </c>
      <c r="KX32" s="81" t="str">
        <f>IF(C32="", "", C32+(C32*'Intro &amp; Setup'!$BC$6))</f>
        <v/>
      </c>
    </row>
    <row r="33" spans="1:310" x14ac:dyDescent="0.25">
      <c r="A33" s="24"/>
      <c r="B33" s="150" t="str">
        <f t="shared" si="0"/>
        <v/>
      </c>
      <c r="C33" s="139" t="str">
        <f t="shared" si="1"/>
        <v/>
      </c>
      <c r="D33" s="24"/>
      <c r="E33" s="140"/>
      <c r="F33" s="136"/>
      <c r="G33" s="139"/>
      <c r="H33" s="153"/>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24"/>
      <c r="BS33" s="9" t="str">
        <f>IF(Materials!T33="", "", Materials!T33)</f>
        <v/>
      </c>
      <c r="BU33" s="11" t="b">
        <f t="shared" si="2"/>
        <v>0</v>
      </c>
      <c r="BV33" s="9" t="str">
        <f t="shared" si="25"/>
        <v/>
      </c>
      <c r="BW33" s="9" t="str">
        <f t="shared" si="3"/>
        <v/>
      </c>
      <c r="BX33" s="9" t="str">
        <f t="shared" si="4"/>
        <v/>
      </c>
      <c r="BZ33" s="9">
        <v>25</v>
      </c>
      <c r="CB33" s="9" t="str">
        <f t="shared" si="5"/>
        <v/>
      </c>
      <c r="CC33" s="32"/>
      <c r="CD33" s="72" t="str">
        <f>IF(H33="", "", IFERROR(INDEX('Intro &amp; Setup'!$BF$3:$BF$12, MATCH(H33, 'Intro &amp; Setup'!$BE$3:$BE$12, 0)), ""))</f>
        <v/>
      </c>
      <c r="CE33" s="77"/>
      <c r="CF33" s="77"/>
      <c r="CH33" s="50" t="str">
        <f t="shared" si="6"/>
        <v/>
      </c>
      <c r="CI33" s="32" t="str">
        <f t="shared" si="26"/>
        <v/>
      </c>
      <c r="CJ33" s="32" t="str">
        <f t="shared" si="27"/>
        <v/>
      </c>
      <c r="CK33" s="32" t="str">
        <f t="shared" si="28"/>
        <v/>
      </c>
      <c r="CL33" s="32" t="str">
        <f t="shared" si="29"/>
        <v/>
      </c>
      <c r="CM33" s="32" t="str">
        <f t="shared" si="30"/>
        <v/>
      </c>
      <c r="CN33" s="32" t="str">
        <f t="shared" si="31"/>
        <v/>
      </c>
      <c r="CO33" s="32" t="str">
        <f t="shared" si="32"/>
        <v/>
      </c>
      <c r="CP33" s="32" t="str">
        <f t="shared" si="33"/>
        <v/>
      </c>
      <c r="CQ33" s="32" t="str">
        <f t="shared" si="34"/>
        <v/>
      </c>
      <c r="CR33" s="32" t="str">
        <f t="shared" si="35"/>
        <v/>
      </c>
      <c r="CS33" s="32" t="str">
        <f t="shared" si="36"/>
        <v/>
      </c>
      <c r="CT33" s="32" t="str">
        <f t="shared" si="37"/>
        <v/>
      </c>
      <c r="CU33" s="32" t="str">
        <f t="shared" si="38"/>
        <v/>
      </c>
      <c r="CV33" s="32" t="str">
        <f t="shared" si="39"/>
        <v/>
      </c>
      <c r="CW33" s="32" t="str">
        <f t="shared" si="40"/>
        <v/>
      </c>
      <c r="CX33" s="32" t="str">
        <f t="shared" si="41"/>
        <v/>
      </c>
      <c r="CY33" s="32" t="str">
        <f t="shared" si="42"/>
        <v/>
      </c>
      <c r="CZ33" s="32" t="str">
        <f t="shared" si="43"/>
        <v/>
      </c>
      <c r="DA33" s="32" t="str">
        <f t="shared" si="44"/>
        <v/>
      </c>
      <c r="DB33" s="32" t="str">
        <f t="shared" si="45"/>
        <v/>
      </c>
      <c r="DC33" s="32" t="str">
        <f t="shared" si="46"/>
        <v/>
      </c>
      <c r="DD33" s="32" t="str">
        <f t="shared" si="47"/>
        <v/>
      </c>
      <c r="DE33" s="32" t="str">
        <f t="shared" si="48"/>
        <v/>
      </c>
      <c r="DF33" s="32" t="str">
        <f t="shared" si="49"/>
        <v/>
      </c>
      <c r="DG33" s="32" t="str">
        <f t="shared" si="50"/>
        <v/>
      </c>
      <c r="DH33" s="32" t="str">
        <f t="shared" si="51"/>
        <v/>
      </c>
      <c r="DI33" s="32" t="str">
        <f t="shared" si="52"/>
        <v/>
      </c>
      <c r="DJ33" s="32" t="str">
        <f t="shared" si="53"/>
        <v/>
      </c>
      <c r="DK33" s="51" t="str">
        <f t="shared" si="54"/>
        <v/>
      </c>
      <c r="DM33" s="50" t="str">
        <f t="shared" si="55"/>
        <v/>
      </c>
      <c r="DN33" s="32" t="str">
        <f t="shared" si="56"/>
        <v/>
      </c>
      <c r="DO33" s="32" t="str">
        <f t="shared" si="57"/>
        <v/>
      </c>
      <c r="DP33" s="32" t="str">
        <f t="shared" si="58"/>
        <v/>
      </c>
      <c r="DQ33" s="32" t="str">
        <f t="shared" si="59"/>
        <v/>
      </c>
      <c r="DR33" s="32" t="str">
        <f t="shared" si="60"/>
        <v/>
      </c>
      <c r="DS33" s="32" t="str">
        <f t="shared" si="61"/>
        <v/>
      </c>
      <c r="DT33" s="32" t="str">
        <f t="shared" si="62"/>
        <v/>
      </c>
      <c r="DU33" s="32" t="str">
        <f t="shared" si="63"/>
        <v/>
      </c>
      <c r="DV33" s="32" t="str">
        <f t="shared" si="64"/>
        <v/>
      </c>
      <c r="DW33" s="32" t="str">
        <f t="shared" si="65"/>
        <v/>
      </c>
      <c r="DX33" s="32" t="str">
        <f t="shared" si="66"/>
        <v/>
      </c>
      <c r="DY33" s="32" t="str">
        <f t="shared" si="67"/>
        <v/>
      </c>
      <c r="DZ33" s="32" t="str">
        <f t="shared" si="68"/>
        <v/>
      </c>
      <c r="EA33" s="32" t="str">
        <f t="shared" si="69"/>
        <v/>
      </c>
      <c r="EB33" s="32" t="str">
        <f t="shared" si="70"/>
        <v/>
      </c>
      <c r="EC33" s="32" t="str">
        <f t="shared" si="71"/>
        <v/>
      </c>
      <c r="ED33" s="32" t="str">
        <f t="shared" si="72"/>
        <v/>
      </c>
      <c r="EE33" s="32" t="str">
        <f t="shared" si="73"/>
        <v/>
      </c>
      <c r="EF33" s="32" t="str">
        <f t="shared" si="74"/>
        <v/>
      </c>
      <c r="EG33" s="32" t="str">
        <f t="shared" si="75"/>
        <v/>
      </c>
      <c r="EH33" s="32" t="str">
        <f t="shared" si="76"/>
        <v/>
      </c>
      <c r="EI33" s="32" t="str">
        <f t="shared" si="77"/>
        <v/>
      </c>
      <c r="EJ33" s="32" t="str">
        <f t="shared" si="78"/>
        <v/>
      </c>
      <c r="EK33" s="32" t="str">
        <f t="shared" si="79"/>
        <v/>
      </c>
      <c r="EL33" s="32" t="str">
        <f t="shared" si="80"/>
        <v/>
      </c>
      <c r="EM33" s="32" t="str">
        <f t="shared" si="81"/>
        <v/>
      </c>
      <c r="EN33" s="32" t="str">
        <f t="shared" si="82"/>
        <v/>
      </c>
      <c r="EO33" s="32" t="str">
        <f t="shared" si="83"/>
        <v/>
      </c>
      <c r="EP33" s="51" t="str">
        <f t="shared" si="84"/>
        <v/>
      </c>
      <c r="ER33" s="58" t="str">
        <f>IF(CH33="", "", IFERROR(INDEX(Materials!$F$9:$F$2508, MATCH(CH33, Materials!$B$9:$B$2508, 0)), ""))</f>
        <v/>
      </c>
      <c r="ES33" s="59" t="str">
        <f>IF(CI33="", "", IFERROR(INDEX(Materials!$F$9:$F$2508, MATCH(CI33, Materials!$B$9:$B$2508, 0)), ""))</f>
        <v/>
      </c>
      <c r="ET33" s="59" t="str">
        <f>IF(CJ33="", "", IFERROR(INDEX(Materials!$F$9:$F$2508, MATCH(CJ33, Materials!$B$9:$B$2508, 0)), ""))</f>
        <v/>
      </c>
      <c r="EU33" s="59" t="str">
        <f>IF(CK33="", "", IFERROR(INDEX(Materials!$F$9:$F$2508, MATCH(CK33, Materials!$B$9:$B$2508, 0)), ""))</f>
        <v/>
      </c>
      <c r="EV33" s="59" t="str">
        <f>IF(CL33="", "", IFERROR(INDEX(Materials!$F$9:$F$2508, MATCH(CL33, Materials!$B$9:$B$2508, 0)), ""))</f>
        <v/>
      </c>
      <c r="EW33" s="59" t="str">
        <f>IF(CM33="", "", IFERROR(INDEX(Materials!$F$9:$F$2508, MATCH(CM33, Materials!$B$9:$B$2508, 0)), ""))</f>
        <v/>
      </c>
      <c r="EX33" s="59" t="str">
        <f>IF(CN33="", "", IFERROR(INDEX(Materials!$F$9:$F$2508, MATCH(CN33, Materials!$B$9:$B$2508, 0)), ""))</f>
        <v/>
      </c>
      <c r="EY33" s="59" t="str">
        <f>IF(CO33="", "", IFERROR(INDEX(Materials!$F$9:$F$2508, MATCH(CO33, Materials!$B$9:$B$2508, 0)), ""))</f>
        <v/>
      </c>
      <c r="EZ33" s="59" t="str">
        <f>IF(CP33="", "", IFERROR(INDEX(Materials!$F$9:$F$2508, MATCH(CP33, Materials!$B$9:$B$2508, 0)), ""))</f>
        <v/>
      </c>
      <c r="FA33" s="59" t="str">
        <f>IF(CQ33="", "", IFERROR(INDEX(Materials!$F$9:$F$2508, MATCH(CQ33, Materials!$B$9:$B$2508, 0)), ""))</f>
        <v/>
      </c>
      <c r="FB33" s="59" t="str">
        <f>IF(CR33="", "", IFERROR(INDEX(Materials!$F$9:$F$2508, MATCH(CR33, Materials!$B$9:$B$2508, 0)), ""))</f>
        <v/>
      </c>
      <c r="FC33" s="59" t="str">
        <f>IF(CS33="", "", IFERROR(INDEX(Materials!$F$9:$F$2508, MATCH(CS33, Materials!$B$9:$B$2508, 0)), ""))</f>
        <v/>
      </c>
      <c r="FD33" s="59" t="str">
        <f>IF(CT33="", "", IFERROR(INDEX(Materials!$F$9:$F$2508, MATCH(CT33, Materials!$B$9:$B$2508, 0)), ""))</f>
        <v/>
      </c>
      <c r="FE33" s="59" t="str">
        <f>IF(CU33="", "", IFERROR(INDEX(Materials!$F$9:$F$2508, MATCH(CU33, Materials!$B$9:$B$2508, 0)), ""))</f>
        <v/>
      </c>
      <c r="FF33" s="59" t="str">
        <f>IF(CV33="", "", IFERROR(INDEX(Materials!$F$9:$F$2508, MATCH(CV33, Materials!$B$9:$B$2508, 0)), ""))</f>
        <v/>
      </c>
      <c r="FG33" s="59" t="str">
        <f>IF(CW33="", "", IFERROR(INDEX(Materials!$F$9:$F$2508, MATCH(CW33, Materials!$B$9:$B$2508, 0)), ""))</f>
        <v/>
      </c>
      <c r="FH33" s="59" t="str">
        <f>IF(CX33="", "", IFERROR(INDEX(Materials!$F$9:$F$2508, MATCH(CX33, Materials!$B$9:$B$2508, 0)), ""))</f>
        <v/>
      </c>
      <c r="FI33" s="59" t="str">
        <f>IF(CY33="", "", IFERROR(INDEX(Materials!$F$9:$F$2508, MATCH(CY33, Materials!$B$9:$B$2508, 0)), ""))</f>
        <v/>
      </c>
      <c r="FJ33" s="59" t="str">
        <f>IF(CZ33="", "", IFERROR(INDEX(Materials!$F$9:$F$2508, MATCH(CZ33, Materials!$B$9:$B$2508, 0)), ""))</f>
        <v/>
      </c>
      <c r="FK33" s="59" t="str">
        <f>IF(DA33="", "", IFERROR(INDEX(Materials!$F$9:$F$2508, MATCH(DA33, Materials!$B$9:$B$2508, 0)), ""))</f>
        <v/>
      </c>
      <c r="FL33" s="59" t="str">
        <f>IF(DB33="", "", IFERROR(INDEX(Materials!$F$9:$F$2508, MATCH(DB33, Materials!$B$9:$B$2508, 0)), ""))</f>
        <v/>
      </c>
      <c r="FM33" s="59" t="str">
        <f>IF(DC33="", "", IFERROR(INDEX(Materials!$F$9:$F$2508, MATCH(DC33, Materials!$B$9:$B$2508, 0)), ""))</f>
        <v/>
      </c>
      <c r="FN33" s="59" t="str">
        <f>IF(DD33="", "", IFERROR(INDEX(Materials!$F$9:$F$2508, MATCH(DD33, Materials!$B$9:$B$2508, 0)), ""))</f>
        <v/>
      </c>
      <c r="FO33" s="59" t="str">
        <f>IF(DE33="", "", IFERROR(INDEX(Materials!$F$9:$F$2508, MATCH(DE33, Materials!$B$9:$B$2508, 0)), ""))</f>
        <v/>
      </c>
      <c r="FP33" s="59" t="str">
        <f>IF(DF33="", "", IFERROR(INDEX(Materials!$F$9:$F$2508, MATCH(DF33, Materials!$B$9:$B$2508, 0)), ""))</f>
        <v/>
      </c>
      <c r="FQ33" s="59" t="str">
        <f>IF(DG33="", "", IFERROR(INDEX(Materials!$F$9:$F$2508, MATCH(DG33, Materials!$B$9:$B$2508, 0)), ""))</f>
        <v/>
      </c>
      <c r="FR33" s="59" t="str">
        <f>IF(DH33="", "", IFERROR(INDEX(Materials!$F$9:$F$2508, MATCH(DH33, Materials!$B$9:$B$2508, 0)), ""))</f>
        <v/>
      </c>
      <c r="FS33" s="59" t="str">
        <f>IF(DI33="", "", IFERROR(INDEX(Materials!$F$9:$F$2508, MATCH(DI33, Materials!$B$9:$B$2508, 0)), ""))</f>
        <v/>
      </c>
      <c r="FT33" s="59" t="str">
        <f>IF(DJ33="", "", IFERROR(INDEX(Materials!$F$9:$F$2508, MATCH(DJ33, Materials!$B$9:$B$2508, 0)), ""))</f>
        <v/>
      </c>
      <c r="FU33" s="60" t="str">
        <f>IF(DK33="", "", IFERROR(INDEX(Materials!$F$9:$F$2508, MATCH(DK33, Materials!$B$9:$B$2508, 0)), ""))</f>
        <v/>
      </c>
      <c r="FW33" s="58" t="str">
        <f t="shared" si="85"/>
        <v/>
      </c>
      <c r="FX33" s="59" t="str">
        <f t="shared" si="86"/>
        <v/>
      </c>
      <c r="FY33" s="59" t="str">
        <f t="shared" si="87"/>
        <v/>
      </c>
      <c r="FZ33" s="59" t="str">
        <f t="shared" si="88"/>
        <v/>
      </c>
      <c r="GA33" s="59" t="str">
        <f t="shared" si="89"/>
        <v/>
      </c>
      <c r="GB33" s="59" t="str">
        <f t="shared" si="90"/>
        <v/>
      </c>
      <c r="GC33" s="59" t="str">
        <f t="shared" si="91"/>
        <v/>
      </c>
      <c r="GD33" s="59" t="str">
        <f t="shared" si="92"/>
        <v/>
      </c>
      <c r="GE33" s="59" t="str">
        <f t="shared" si="93"/>
        <v/>
      </c>
      <c r="GF33" s="59" t="str">
        <f t="shared" si="94"/>
        <v/>
      </c>
      <c r="GG33" s="59" t="str">
        <f t="shared" si="95"/>
        <v/>
      </c>
      <c r="GH33" s="59" t="str">
        <f t="shared" si="96"/>
        <v/>
      </c>
      <c r="GI33" s="59" t="str">
        <f t="shared" si="97"/>
        <v/>
      </c>
      <c r="GJ33" s="59" t="str">
        <f t="shared" si="98"/>
        <v/>
      </c>
      <c r="GK33" s="59" t="str">
        <f t="shared" si="99"/>
        <v/>
      </c>
      <c r="GL33" s="59" t="str">
        <f t="shared" si="100"/>
        <v/>
      </c>
      <c r="GM33" s="59" t="str">
        <f t="shared" si="101"/>
        <v/>
      </c>
      <c r="GN33" s="59" t="str">
        <f t="shared" si="102"/>
        <v/>
      </c>
      <c r="GO33" s="59" t="str">
        <f t="shared" si="103"/>
        <v/>
      </c>
      <c r="GP33" s="59" t="str">
        <f t="shared" si="104"/>
        <v/>
      </c>
      <c r="GQ33" s="59" t="str">
        <f t="shared" si="105"/>
        <v/>
      </c>
      <c r="GR33" s="59" t="str">
        <f t="shared" si="106"/>
        <v/>
      </c>
      <c r="GS33" s="59" t="str">
        <f t="shared" si="107"/>
        <v/>
      </c>
      <c r="GT33" s="59" t="str">
        <f t="shared" si="108"/>
        <v/>
      </c>
      <c r="GU33" s="59" t="str">
        <f t="shared" si="109"/>
        <v/>
      </c>
      <c r="GV33" s="59" t="str">
        <f t="shared" si="110"/>
        <v/>
      </c>
      <c r="GW33" s="59" t="str">
        <f t="shared" si="111"/>
        <v/>
      </c>
      <c r="GX33" s="59" t="str">
        <f t="shared" si="112"/>
        <v/>
      </c>
      <c r="GY33" s="59" t="str">
        <f t="shared" si="113"/>
        <v/>
      </c>
      <c r="GZ33" s="60" t="str">
        <f t="shared" si="114"/>
        <v/>
      </c>
      <c r="HB33" s="81" t="str">
        <f t="shared" si="22"/>
        <v/>
      </c>
      <c r="HD33" s="58" t="str">
        <f>IF(CH33="", "", IFERROR(INDEX(Materials!$V$9:$V$2508, MATCH(CH33, Materials!$B$9:$B$2508, 0)), ""))</f>
        <v/>
      </c>
      <c r="HE33" s="59" t="str">
        <f>IF(CI33="", "", IFERROR(INDEX(Materials!$V$9:$V$2508, MATCH(CI33, Materials!$B$9:$B$2508, 0)), ""))</f>
        <v/>
      </c>
      <c r="HF33" s="59" t="str">
        <f>IF(CJ33="", "", IFERROR(INDEX(Materials!$V$9:$V$2508, MATCH(CJ33, Materials!$B$9:$B$2508, 0)), ""))</f>
        <v/>
      </c>
      <c r="HG33" s="59" t="str">
        <f>IF(CK33="", "", IFERROR(INDEX(Materials!$V$9:$V$2508, MATCH(CK33, Materials!$B$9:$B$2508, 0)), ""))</f>
        <v/>
      </c>
      <c r="HH33" s="59" t="str">
        <f>IF(CL33="", "", IFERROR(INDEX(Materials!$V$9:$V$2508, MATCH(CL33, Materials!$B$9:$B$2508, 0)), ""))</f>
        <v/>
      </c>
      <c r="HI33" s="59" t="str">
        <f>IF(CM33="", "", IFERROR(INDEX(Materials!$V$9:$V$2508, MATCH(CM33, Materials!$B$9:$B$2508, 0)), ""))</f>
        <v/>
      </c>
      <c r="HJ33" s="59" t="str">
        <f>IF(CN33="", "", IFERROR(INDEX(Materials!$V$9:$V$2508, MATCH(CN33, Materials!$B$9:$B$2508, 0)), ""))</f>
        <v/>
      </c>
      <c r="HK33" s="59" t="str">
        <f>IF(CO33="", "", IFERROR(INDEX(Materials!$V$9:$V$2508, MATCH(CO33, Materials!$B$9:$B$2508, 0)), ""))</f>
        <v/>
      </c>
      <c r="HL33" s="59" t="str">
        <f>IF(CP33="", "", IFERROR(INDEX(Materials!$V$9:$V$2508, MATCH(CP33, Materials!$B$9:$B$2508, 0)), ""))</f>
        <v/>
      </c>
      <c r="HM33" s="59" t="str">
        <f>IF(CQ33="", "", IFERROR(INDEX(Materials!$V$9:$V$2508, MATCH(CQ33, Materials!$B$9:$B$2508, 0)), ""))</f>
        <v/>
      </c>
      <c r="HN33" s="59" t="str">
        <f>IF(CR33="", "", IFERROR(INDEX(Materials!$V$9:$V$2508, MATCH(CR33, Materials!$B$9:$B$2508, 0)), ""))</f>
        <v/>
      </c>
      <c r="HO33" s="59" t="str">
        <f>IF(CS33="", "", IFERROR(INDEX(Materials!$V$9:$V$2508, MATCH(CS33, Materials!$B$9:$B$2508, 0)), ""))</f>
        <v/>
      </c>
      <c r="HP33" s="59" t="str">
        <f>IF(CT33="", "", IFERROR(INDEX(Materials!$V$9:$V$2508, MATCH(CT33, Materials!$B$9:$B$2508, 0)), ""))</f>
        <v/>
      </c>
      <c r="HQ33" s="59" t="str">
        <f>IF(CU33="", "", IFERROR(INDEX(Materials!$V$9:$V$2508, MATCH(CU33, Materials!$B$9:$B$2508, 0)), ""))</f>
        <v/>
      </c>
      <c r="HR33" s="59" t="str">
        <f>IF(CV33="", "", IFERROR(INDEX(Materials!$V$9:$V$2508, MATCH(CV33, Materials!$B$9:$B$2508, 0)), ""))</f>
        <v/>
      </c>
      <c r="HS33" s="59" t="str">
        <f>IF(CW33="", "", IFERROR(INDEX(Materials!$V$9:$V$2508, MATCH(CW33, Materials!$B$9:$B$2508, 0)), ""))</f>
        <v/>
      </c>
      <c r="HT33" s="59" t="str">
        <f>IF(CX33="", "", IFERROR(INDEX(Materials!$V$9:$V$2508, MATCH(CX33, Materials!$B$9:$B$2508, 0)), ""))</f>
        <v/>
      </c>
      <c r="HU33" s="59" t="str">
        <f>IF(CY33="", "", IFERROR(INDEX(Materials!$V$9:$V$2508, MATCH(CY33, Materials!$B$9:$B$2508, 0)), ""))</f>
        <v/>
      </c>
      <c r="HV33" s="59" t="str">
        <f>IF(CZ33="", "", IFERROR(INDEX(Materials!$V$9:$V$2508, MATCH(CZ33, Materials!$B$9:$B$2508, 0)), ""))</f>
        <v/>
      </c>
      <c r="HW33" s="59" t="str">
        <f>IF(DA33="", "", IFERROR(INDEX(Materials!$V$9:$V$2508, MATCH(DA33, Materials!$B$9:$B$2508, 0)), ""))</f>
        <v/>
      </c>
      <c r="HX33" s="59" t="str">
        <f>IF(DB33="", "", IFERROR(INDEX(Materials!$V$9:$V$2508, MATCH(DB33, Materials!$B$9:$B$2508, 0)), ""))</f>
        <v/>
      </c>
      <c r="HY33" s="59" t="str">
        <f>IF(DC33="", "", IFERROR(INDEX(Materials!$V$9:$V$2508, MATCH(DC33, Materials!$B$9:$B$2508, 0)), ""))</f>
        <v/>
      </c>
      <c r="HZ33" s="59" t="str">
        <f>IF(DD33="", "", IFERROR(INDEX(Materials!$V$9:$V$2508, MATCH(DD33, Materials!$B$9:$B$2508, 0)), ""))</f>
        <v/>
      </c>
      <c r="IA33" s="59" t="str">
        <f>IF(DE33="", "", IFERROR(INDEX(Materials!$V$9:$V$2508, MATCH(DE33, Materials!$B$9:$B$2508, 0)), ""))</f>
        <v/>
      </c>
      <c r="IB33" s="59" t="str">
        <f>IF(DF33="", "", IFERROR(INDEX(Materials!$V$9:$V$2508, MATCH(DF33, Materials!$B$9:$B$2508, 0)), ""))</f>
        <v/>
      </c>
      <c r="IC33" s="59" t="str">
        <f>IF(DG33="", "", IFERROR(INDEX(Materials!$V$9:$V$2508, MATCH(DG33, Materials!$B$9:$B$2508, 0)), ""))</f>
        <v/>
      </c>
      <c r="ID33" s="59" t="str">
        <f>IF(DH33="", "", IFERROR(INDEX(Materials!$V$9:$V$2508, MATCH(DH33, Materials!$B$9:$B$2508, 0)), ""))</f>
        <v/>
      </c>
      <c r="IE33" s="59" t="str">
        <f>IF(DI33="", "", IFERROR(INDEX(Materials!$V$9:$V$2508, MATCH(DI33, Materials!$B$9:$B$2508, 0)), ""))</f>
        <v/>
      </c>
      <c r="IF33" s="59" t="str">
        <f>IF(DJ33="", "", IFERROR(INDEX(Materials!$V$9:$V$2508, MATCH(DJ33, Materials!$B$9:$B$2508, 0)), ""))</f>
        <v/>
      </c>
      <c r="IG33" s="60" t="str">
        <f>IF(DK33="", "", IFERROR(INDEX(Materials!$V$9:$V$2508, MATCH(DK33, Materials!$B$9:$B$2508, 0)), ""))</f>
        <v/>
      </c>
      <c r="II33" s="9" t="str">
        <f t="shared" si="115"/>
        <v/>
      </c>
      <c r="IJ33" s="9" t="str">
        <f t="shared" si="116"/>
        <v/>
      </c>
      <c r="IK33" s="9" t="str">
        <f t="shared" si="117"/>
        <v/>
      </c>
      <c r="IL33" s="9" t="str">
        <f t="shared" si="118"/>
        <v/>
      </c>
      <c r="IN33" s="92" t="str">
        <f t="shared" si="119"/>
        <v/>
      </c>
      <c r="IO33" s="93" t="str">
        <f t="shared" si="120"/>
        <v/>
      </c>
      <c r="IP33" s="93" t="str">
        <f t="shared" si="121"/>
        <v/>
      </c>
      <c r="IQ33" s="93" t="str">
        <f t="shared" si="122"/>
        <v/>
      </c>
      <c r="IR33" s="93" t="str">
        <f t="shared" si="123"/>
        <v/>
      </c>
      <c r="IS33" s="93" t="str">
        <f t="shared" si="124"/>
        <v/>
      </c>
      <c r="IT33" s="93" t="str">
        <f t="shared" si="125"/>
        <v/>
      </c>
      <c r="IU33" s="93" t="str">
        <f t="shared" si="126"/>
        <v/>
      </c>
      <c r="IV33" s="93" t="str">
        <f t="shared" si="127"/>
        <v/>
      </c>
      <c r="IW33" s="93" t="str">
        <f t="shared" si="128"/>
        <v/>
      </c>
      <c r="IX33" s="93" t="str">
        <f t="shared" si="129"/>
        <v/>
      </c>
      <c r="IY33" s="93" t="str">
        <f t="shared" si="130"/>
        <v/>
      </c>
      <c r="IZ33" s="93" t="str">
        <f t="shared" si="131"/>
        <v/>
      </c>
      <c r="JA33" s="93" t="str">
        <f t="shared" si="132"/>
        <v/>
      </c>
      <c r="JB33" s="93" t="str">
        <f t="shared" si="133"/>
        <v/>
      </c>
      <c r="JC33" s="93" t="str">
        <f t="shared" si="134"/>
        <v/>
      </c>
      <c r="JD33" s="93" t="str">
        <f t="shared" si="135"/>
        <v/>
      </c>
      <c r="JE33" s="93" t="str">
        <f t="shared" si="136"/>
        <v/>
      </c>
      <c r="JF33" s="93" t="str">
        <f t="shared" si="137"/>
        <v/>
      </c>
      <c r="JG33" s="93" t="str">
        <f t="shared" si="138"/>
        <v/>
      </c>
      <c r="JH33" s="93" t="str">
        <f t="shared" si="139"/>
        <v/>
      </c>
      <c r="JI33" s="93" t="str">
        <f t="shared" si="140"/>
        <v/>
      </c>
      <c r="JJ33" s="93" t="str">
        <f t="shared" si="141"/>
        <v/>
      </c>
      <c r="JK33" s="93" t="str">
        <f t="shared" si="142"/>
        <v/>
      </c>
      <c r="JL33" s="93" t="str">
        <f t="shared" si="143"/>
        <v/>
      </c>
      <c r="JM33" s="93" t="str">
        <f t="shared" si="144"/>
        <v/>
      </c>
      <c r="JN33" s="93" t="str">
        <f t="shared" si="145"/>
        <v/>
      </c>
      <c r="JO33" s="93" t="str">
        <f t="shared" si="146"/>
        <v/>
      </c>
      <c r="JP33" s="93" t="str">
        <f t="shared" si="147"/>
        <v/>
      </c>
      <c r="JQ33" s="94" t="str">
        <f t="shared" si="148"/>
        <v/>
      </c>
      <c r="JS33" s="92" t="str">
        <f t="shared" si="149"/>
        <v/>
      </c>
      <c r="JT33" s="93" t="str">
        <f t="shared" si="150"/>
        <v/>
      </c>
      <c r="JU33" s="93" t="str">
        <f t="shared" si="151"/>
        <v/>
      </c>
      <c r="JV33" s="93" t="str">
        <f t="shared" si="152"/>
        <v/>
      </c>
      <c r="JW33" s="93" t="str">
        <f t="shared" si="153"/>
        <v/>
      </c>
      <c r="JX33" s="93" t="str">
        <f t="shared" si="154"/>
        <v/>
      </c>
      <c r="JY33" s="93" t="str">
        <f t="shared" si="155"/>
        <v/>
      </c>
      <c r="JZ33" s="93" t="str">
        <f t="shared" si="156"/>
        <v/>
      </c>
      <c r="KA33" s="93" t="str">
        <f t="shared" si="157"/>
        <v/>
      </c>
      <c r="KB33" s="93" t="str">
        <f t="shared" si="158"/>
        <v/>
      </c>
      <c r="KC33" s="93" t="str">
        <f t="shared" si="159"/>
        <v/>
      </c>
      <c r="KD33" s="93" t="str">
        <f t="shared" si="160"/>
        <v/>
      </c>
      <c r="KE33" s="93" t="str">
        <f t="shared" si="161"/>
        <v/>
      </c>
      <c r="KF33" s="93" t="str">
        <f t="shared" si="162"/>
        <v/>
      </c>
      <c r="KG33" s="93" t="str">
        <f t="shared" si="163"/>
        <v/>
      </c>
      <c r="KH33" s="93" t="str">
        <f t="shared" si="164"/>
        <v/>
      </c>
      <c r="KI33" s="93" t="str">
        <f t="shared" si="165"/>
        <v/>
      </c>
      <c r="KJ33" s="93" t="str">
        <f t="shared" si="166"/>
        <v/>
      </c>
      <c r="KK33" s="93" t="str">
        <f t="shared" si="167"/>
        <v/>
      </c>
      <c r="KL33" s="93" t="str">
        <f t="shared" si="168"/>
        <v/>
      </c>
      <c r="KM33" s="93" t="str">
        <f t="shared" si="169"/>
        <v/>
      </c>
      <c r="KN33" s="93" t="str">
        <f t="shared" si="170"/>
        <v/>
      </c>
      <c r="KO33" s="93" t="str">
        <f t="shared" si="171"/>
        <v/>
      </c>
      <c r="KP33" s="93" t="str">
        <f t="shared" si="172"/>
        <v/>
      </c>
      <c r="KQ33" s="93" t="str">
        <f t="shared" si="173"/>
        <v/>
      </c>
      <c r="KR33" s="93" t="str">
        <f t="shared" si="174"/>
        <v/>
      </c>
      <c r="KS33" s="93" t="str">
        <f t="shared" si="175"/>
        <v/>
      </c>
      <c r="KT33" s="93" t="str">
        <f t="shared" si="176"/>
        <v/>
      </c>
      <c r="KU33" s="93" t="str">
        <f t="shared" si="177"/>
        <v/>
      </c>
      <c r="KV33" s="94" t="str">
        <f t="shared" si="178"/>
        <v/>
      </c>
      <c r="KX33" s="81" t="str">
        <f>IF(C33="", "", C33+(C33*'Intro &amp; Setup'!$BC$6))</f>
        <v/>
      </c>
    </row>
    <row r="34" spans="1:310" x14ac:dyDescent="0.25">
      <c r="A34" s="24"/>
      <c r="B34" s="150" t="str">
        <f t="shared" si="0"/>
        <v/>
      </c>
      <c r="C34" s="139" t="str">
        <f t="shared" si="1"/>
        <v/>
      </c>
      <c r="D34" s="24"/>
      <c r="E34" s="140"/>
      <c r="F34" s="136"/>
      <c r="G34" s="139"/>
      <c r="H34" s="153"/>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24"/>
      <c r="BS34" s="9" t="str">
        <f>IF(Materials!T34="", "", Materials!T34)</f>
        <v/>
      </c>
      <c r="BU34" s="11" t="b">
        <f t="shared" si="2"/>
        <v>0</v>
      </c>
      <c r="BV34" s="9" t="str">
        <f t="shared" si="25"/>
        <v/>
      </c>
      <c r="BW34" s="9" t="str">
        <f t="shared" si="3"/>
        <v/>
      </c>
      <c r="BX34" s="9" t="str">
        <f t="shared" si="4"/>
        <v/>
      </c>
      <c r="BZ34" s="9">
        <v>26</v>
      </c>
      <c r="CB34" s="9" t="str">
        <f t="shared" si="5"/>
        <v/>
      </c>
      <c r="CC34" s="32"/>
      <c r="CD34" s="72" t="str">
        <f>IF(H34="", "", IFERROR(INDEX('Intro &amp; Setup'!$BF$3:$BF$12, MATCH(H34, 'Intro &amp; Setup'!$BE$3:$BE$12, 0)), ""))</f>
        <v/>
      </c>
      <c r="CE34" s="77"/>
      <c r="CF34" s="77"/>
      <c r="CH34" s="50" t="str">
        <f t="shared" si="6"/>
        <v/>
      </c>
      <c r="CI34" s="32" t="str">
        <f t="shared" si="26"/>
        <v/>
      </c>
      <c r="CJ34" s="32" t="str">
        <f t="shared" si="27"/>
        <v/>
      </c>
      <c r="CK34" s="32" t="str">
        <f t="shared" si="28"/>
        <v/>
      </c>
      <c r="CL34" s="32" t="str">
        <f t="shared" si="29"/>
        <v/>
      </c>
      <c r="CM34" s="32" t="str">
        <f t="shared" si="30"/>
        <v/>
      </c>
      <c r="CN34" s="32" t="str">
        <f t="shared" si="31"/>
        <v/>
      </c>
      <c r="CO34" s="32" t="str">
        <f t="shared" si="32"/>
        <v/>
      </c>
      <c r="CP34" s="32" t="str">
        <f t="shared" si="33"/>
        <v/>
      </c>
      <c r="CQ34" s="32" t="str">
        <f t="shared" si="34"/>
        <v/>
      </c>
      <c r="CR34" s="32" t="str">
        <f t="shared" si="35"/>
        <v/>
      </c>
      <c r="CS34" s="32" t="str">
        <f t="shared" si="36"/>
        <v/>
      </c>
      <c r="CT34" s="32" t="str">
        <f t="shared" si="37"/>
        <v/>
      </c>
      <c r="CU34" s="32" t="str">
        <f t="shared" si="38"/>
        <v/>
      </c>
      <c r="CV34" s="32" t="str">
        <f t="shared" si="39"/>
        <v/>
      </c>
      <c r="CW34" s="32" t="str">
        <f t="shared" si="40"/>
        <v/>
      </c>
      <c r="CX34" s="32" t="str">
        <f t="shared" si="41"/>
        <v/>
      </c>
      <c r="CY34" s="32" t="str">
        <f t="shared" si="42"/>
        <v/>
      </c>
      <c r="CZ34" s="32" t="str">
        <f t="shared" si="43"/>
        <v/>
      </c>
      <c r="DA34" s="32" t="str">
        <f t="shared" si="44"/>
        <v/>
      </c>
      <c r="DB34" s="32" t="str">
        <f t="shared" si="45"/>
        <v/>
      </c>
      <c r="DC34" s="32" t="str">
        <f t="shared" si="46"/>
        <v/>
      </c>
      <c r="DD34" s="32" t="str">
        <f t="shared" si="47"/>
        <v/>
      </c>
      <c r="DE34" s="32" t="str">
        <f t="shared" si="48"/>
        <v/>
      </c>
      <c r="DF34" s="32" t="str">
        <f t="shared" si="49"/>
        <v/>
      </c>
      <c r="DG34" s="32" t="str">
        <f t="shared" si="50"/>
        <v/>
      </c>
      <c r="DH34" s="32" t="str">
        <f t="shared" si="51"/>
        <v/>
      </c>
      <c r="DI34" s="32" t="str">
        <f t="shared" si="52"/>
        <v/>
      </c>
      <c r="DJ34" s="32" t="str">
        <f t="shared" si="53"/>
        <v/>
      </c>
      <c r="DK34" s="51" t="str">
        <f t="shared" si="54"/>
        <v/>
      </c>
      <c r="DM34" s="50" t="str">
        <f t="shared" si="55"/>
        <v/>
      </c>
      <c r="DN34" s="32" t="str">
        <f t="shared" si="56"/>
        <v/>
      </c>
      <c r="DO34" s="32" t="str">
        <f t="shared" si="57"/>
        <v/>
      </c>
      <c r="DP34" s="32" t="str">
        <f t="shared" si="58"/>
        <v/>
      </c>
      <c r="DQ34" s="32" t="str">
        <f t="shared" si="59"/>
        <v/>
      </c>
      <c r="DR34" s="32" t="str">
        <f t="shared" si="60"/>
        <v/>
      </c>
      <c r="DS34" s="32" t="str">
        <f t="shared" si="61"/>
        <v/>
      </c>
      <c r="DT34" s="32" t="str">
        <f t="shared" si="62"/>
        <v/>
      </c>
      <c r="DU34" s="32" t="str">
        <f t="shared" si="63"/>
        <v/>
      </c>
      <c r="DV34" s="32" t="str">
        <f t="shared" si="64"/>
        <v/>
      </c>
      <c r="DW34" s="32" t="str">
        <f t="shared" si="65"/>
        <v/>
      </c>
      <c r="DX34" s="32" t="str">
        <f t="shared" si="66"/>
        <v/>
      </c>
      <c r="DY34" s="32" t="str">
        <f t="shared" si="67"/>
        <v/>
      </c>
      <c r="DZ34" s="32" t="str">
        <f t="shared" si="68"/>
        <v/>
      </c>
      <c r="EA34" s="32" t="str">
        <f t="shared" si="69"/>
        <v/>
      </c>
      <c r="EB34" s="32" t="str">
        <f t="shared" si="70"/>
        <v/>
      </c>
      <c r="EC34" s="32" t="str">
        <f t="shared" si="71"/>
        <v/>
      </c>
      <c r="ED34" s="32" t="str">
        <f t="shared" si="72"/>
        <v/>
      </c>
      <c r="EE34" s="32" t="str">
        <f t="shared" si="73"/>
        <v/>
      </c>
      <c r="EF34" s="32" t="str">
        <f t="shared" si="74"/>
        <v/>
      </c>
      <c r="EG34" s="32" t="str">
        <f t="shared" si="75"/>
        <v/>
      </c>
      <c r="EH34" s="32" t="str">
        <f t="shared" si="76"/>
        <v/>
      </c>
      <c r="EI34" s="32" t="str">
        <f t="shared" si="77"/>
        <v/>
      </c>
      <c r="EJ34" s="32" t="str">
        <f t="shared" si="78"/>
        <v/>
      </c>
      <c r="EK34" s="32" t="str">
        <f t="shared" si="79"/>
        <v/>
      </c>
      <c r="EL34" s="32" t="str">
        <f t="shared" si="80"/>
        <v/>
      </c>
      <c r="EM34" s="32" t="str">
        <f t="shared" si="81"/>
        <v/>
      </c>
      <c r="EN34" s="32" t="str">
        <f t="shared" si="82"/>
        <v/>
      </c>
      <c r="EO34" s="32" t="str">
        <f t="shared" si="83"/>
        <v/>
      </c>
      <c r="EP34" s="51" t="str">
        <f t="shared" si="84"/>
        <v/>
      </c>
      <c r="ER34" s="58" t="str">
        <f>IF(CH34="", "", IFERROR(INDEX(Materials!$F$9:$F$2508, MATCH(CH34, Materials!$B$9:$B$2508, 0)), ""))</f>
        <v/>
      </c>
      <c r="ES34" s="59" t="str">
        <f>IF(CI34="", "", IFERROR(INDEX(Materials!$F$9:$F$2508, MATCH(CI34, Materials!$B$9:$B$2508, 0)), ""))</f>
        <v/>
      </c>
      <c r="ET34" s="59" t="str">
        <f>IF(CJ34="", "", IFERROR(INDEX(Materials!$F$9:$F$2508, MATCH(CJ34, Materials!$B$9:$B$2508, 0)), ""))</f>
        <v/>
      </c>
      <c r="EU34" s="59" t="str">
        <f>IF(CK34="", "", IFERROR(INDEX(Materials!$F$9:$F$2508, MATCH(CK34, Materials!$B$9:$B$2508, 0)), ""))</f>
        <v/>
      </c>
      <c r="EV34" s="59" t="str">
        <f>IF(CL34="", "", IFERROR(INDEX(Materials!$F$9:$F$2508, MATCH(CL34, Materials!$B$9:$B$2508, 0)), ""))</f>
        <v/>
      </c>
      <c r="EW34" s="59" t="str">
        <f>IF(CM34="", "", IFERROR(INDEX(Materials!$F$9:$F$2508, MATCH(CM34, Materials!$B$9:$B$2508, 0)), ""))</f>
        <v/>
      </c>
      <c r="EX34" s="59" t="str">
        <f>IF(CN34="", "", IFERROR(INDEX(Materials!$F$9:$F$2508, MATCH(CN34, Materials!$B$9:$B$2508, 0)), ""))</f>
        <v/>
      </c>
      <c r="EY34" s="59" t="str">
        <f>IF(CO34="", "", IFERROR(INDEX(Materials!$F$9:$F$2508, MATCH(CO34, Materials!$B$9:$B$2508, 0)), ""))</f>
        <v/>
      </c>
      <c r="EZ34" s="59" t="str">
        <f>IF(CP34="", "", IFERROR(INDEX(Materials!$F$9:$F$2508, MATCH(CP34, Materials!$B$9:$B$2508, 0)), ""))</f>
        <v/>
      </c>
      <c r="FA34" s="59" t="str">
        <f>IF(CQ34="", "", IFERROR(INDEX(Materials!$F$9:$F$2508, MATCH(CQ34, Materials!$B$9:$B$2508, 0)), ""))</f>
        <v/>
      </c>
      <c r="FB34" s="59" t="str">
        <f>IF(CR34="", "", IFERROR(INDEX(Materials!$F$9:$F$2508, MATCH(CR34, Materials!$B$9:$B$2508, 0)), ""))</f>
        <v/>
      </c>
      <c r="FC34" s="59" t="str">
        <f>IF(CS34="", "", IFERROR(INDEX(Materials!$F$9:$F$2508, MATCH(CS34, Materials!$B$9:$B$2508, 0)), ""))</f>
        <v/>
      </c>
      <c r="FD34" s="59" t="str">
        <f>IF(CT34="", "", IFERROR(INDEX(Materials!$F$9:$F$2508, MATCH(CT34, Materials!$B$9:$B$2508, 0)), ""))</f>
        <v/>
      </c>
      <c r="FE34" s="59" t="str">
        <f>IF(CU34="", "", IFERROR(INDEX(Materials!$F$9:$F$2508, MATCH(CU34, Materials!$B$9:$B$2508, 0)), ""))</f>
        <v/>
      </c>
      <c r="FF34" s="59" t="str">
        <f>IF(CV34="", "", IFERROR(INDEX(Materials!$F$9:$F$2508, MATCH(CV34, Materials!$B$9:$B$2508, 0)), ""))</f>
        <v/>
      </c>
      <c r="FG34" s="59" t="str">
        <f>IF(CW34="", "", IFERROR(INDEX(Materials!$F$9:$F$2508, MATCH(CW34, Materials!$B$9:$B$2508, 0)), ""))</f>
        <v/>
      </c>
      <c r="FH34" s="59" t="str">
        <f>IF(CX34="", "", IFERROR(INDEX(Materials!$F$9:$F$2508, MATCH(CX34, Materials!$B$9:$B$2508, 0)), ""))</f>
        <v/>
      </c>
      <c r="FI34" s="59" t="str">
        <f>IF(CY34="", "", IFERROR(INDEX(Materials!$F$9:$F$2508, MATCH(CY34, Materials!$B$9:$B$2508, 0)), ""))</f>
        <v/>
      </c>
      <c r="FJ34" s="59" t="str">
        <f>IF(CZ34="", "", IFERROR(INDEX(Materials!$F$9:$F$2508, MATCH(CZ34, Materials!$B$9:$B$2508, 0)), ""))</f>
        <v/>
      </c>
      <c r="FK34" s="59" t="str">
        <f>IF(DA34="", "", IFERROR(INDEX(Materials!$F$9:$F$2508, MATCH(DA34, Materials!$B$9:$B$2508, 0)), ""))</f>
        <v/>
      </c>
      <c r="FL34" s="59" t="str">
        <f>IF(DB34="", "", IFERROR(INDEX(Materials!$F$9:$F$2508, MATCH(DB34, Materials!$B$9:$B$2508, 0)), ""))</f>
        <v/>
      </c>
      <c r="FM34" s="59" t="str">
        <f>IF(DC34="", "", IFERROR(INDEX(Materials!$F$9:$F$2508, MATCH(DC34, Materials!$B$9:$B$2508, 0)), ""))</f>
        <v/>
      </c>
      <c r="FN34" s="59" t="str">
        <f>IF(DD34="", "", IFERROR(INDEX(Materials!$F$9:$F$2508, MATCH(DD34, Materials!$B$9:$B$2508, 0)), ""))</f>
        <v/>
      </c>
      <c r="FO34" s="59" t="str">
        <f>IF(DE34="", "", IFERROR(INDEX(Materials!$F$9:$F$2508, MATCH(DE34, Materials!$B$9:$B$2508, 0)), ""))</f>
        <v/>
      </c>
      <c r="FP34" s="59" t="str">
        <f>IF(DF34="", "", IFERROR(INDEX(Materials!$F$9:$F$2508, MATCH(DF34, Materials!$B$9:$B$2508, 0)), ""))</f>
        <v/>
      </c>
      <c r="FQ34" s="59" t="str">
        <f>IF(DG34="", "", IFERROR(INDEX(Materials!$F$9:$F$2508, MATCH(DG34, Materials!$B$9:$B$2508, 0)), ""))</f>
        <v/>
      </c>
      <c r="FR34" s="59" t="str">
        <f>IF(DH34="", "", IFERROR(INDEX(Materials!$F$9:$F$2508, MATCH(DH34, Materials!$B$9:$B$2508, 0)), ""))</f>
        <v/>
      </c>
      <c r="FS34" s="59" t="str">
        <f>IF(DI34="", "", IFERROR(INDEX(Materials!$F$9:$F$2508, MATCH(DI34, Materials!$B$9:$B$2508, 0)), ""))</f>
        <v/>
      </c>
      <c r="FT34" s="59" t="str">
        <f>IF(DJ34="", "", IFERROR(INDEX(Materials!$F$9:$F$2508, MATCH(DJ34, Materials!$B$9:$B$2508, 0)), ""))</f>
        <v/>
      </c>
      <c r="FU34" s="60" t="str">
        <f>IF(DK34="", "", IFERROR(INDEX(Materials!$F$9:$F$2508, MATCH(DK34, Materials!$B$9:$B$2508, 0)), ""))</f>
        <v/>
      </c>
      <c r="FW34" s="58" t="str">
        <f t="shared" si="85"/>
        <v/>
      </c>
      <c r="FX34" s="59" t="str">
        <f t="shared" si="86"/>
        <v/>
      </c>
      <c r="FY34" s="59" t="str">
        <f t="shared" si="87"/>
        <v/>
      </c>
      <c r="FZ34" s="59" t="str">
        <f t="shared" si="88"/>
        <v/>
      </c>
      <c r="GA34" s="59" t="str">
        <f t="shared" si="89"/>
        <v/>
      </c>
      <c r="GB34" s="59" t="str">
        <f t="shared" si="90"/>
        <v/>
      </c>
      <c r="GC34" s="59" t="str">
        <f t="shared" si="91"/>
        <v/>
      </c>
      <c r="GD34" s="59" t="str">
        <f t="shared" si="92"/>
        <v/>
      </c>
      <c r="GE34" s="59" t="str">
        <f t="shared" si="93"/>
        <v/>
      </c>
      <c r="GF34" s="59" t="str">
        <f t="shared" si="94"/>
        <v/>
      </c>
      <c r="GG34" s="59" t="str">
        <f t="shared" si="95"/>
        <v/>
      </c>
      <c r="GH34" s="59" t="str">
        <f t="shared" si="96"/>
        <v/>
      </c>
      <c r="GI34" s="59" t="str">
        <f t="shared" si="97"/>
        <v/>
      </c>
      <c r="GJ34" s="59" t="str">
        <f t="shared" si="98"/>
        <v/>
      </c>
      <c r="GK34" s="59" t="str">
        <f t="shared" si="99"/>
        <v/>
      </c>
      <c r="GL34" s="59" t="str">
        <f t="shared" si="100"/>
        <v/>
      </c>
      <c r="GM34" s="59" t="str">
        <f t="shared" si="101"/>
        <v/>
      </c>
      <c r="GN34" s="59" t="str">
        <f t="shared" si="102"/>
        <v/>
      </c>
      <c r="GO34" s="59" t="str">
        <f t="shared" si="103"/>
        <v/>
      </c>
      <c r="GP34" s="59" t="str">
        <f t="shared" si="104"/>
        <v/>
      </c>
      <c r="GQ34" s="59" t="str">
        <f t="shared" si="105"/>
        <v/>
      </c>
      <c r="GR34" s="59" t="str">
        <f t="shared" si="106"/>
        <v/>
      </c>
      <c r="GS34" s="59" t="str">
        <f t="shared" si="107"/>
        <v/>
      </c>
      <c r="GT34" s="59" t="str">
        <f t="shared" si="108"/>
        <v/>
      </c>
      <c r="GU34" s="59" t="str">
        <f t="shared" si="109"/>
        <v/>
      </c>
      <c r="GV34" s="59" t="str">
        <f t="shared" si="110"/>
        <v/>
      </c>
      <c r="GW34" s="59" t="str">
        <f t="shared" si="111"/>
        <v/>
      </c>
      <c r="GX34" s="59" t="str">
        <f t="shared" si="112"/>
        <v/>
      </c>
      <c r="GY34" s="59" t="str">
        <f t="shared" si="113"/>
        <v/>
      </c>
      <c r="GZ34" s="60" t="str">
        <f t="shared" si="114"/>
        <v/>
      </c>
      <c r="HB34" s="81" t="str">
        <f t="shared" si="22"/>
        <v/>
      </c>
      <c r="HD34" s="58" t="str">
        <f>IF(CH34="", "", IFERROR(INDEX(Materials!$V$9:$V$2508, MATCH(CH34, Materials!$B$9:$B$2508, 0)), ""))</f>
        <v/>
      </c>
      <c r="HE34" s="59" t="str">
        <f>IF(CI34="", "", IFERROR(INDEX(Materials!$V$9:$V$2508, MATCH(CI34, Materials!$B$9:$B$2508, 0)), ""))</f>
        <v/>
      </c>
      <c r="HF34" s="59" t="str">
        <f>IF(CJ34="", "", IFERROR(INDEX(Materials!$V$9:$V$2508, MATCH(CJ34, Materials!$B$9:$B$2508, 0)), ""))</f>
        <v/>
      </c>
      <c r="HG34" s="59" t="str">
        <f>IF(CK34="", "", IFERROR(INDEX(Materials!$V$9:$V$2508, MATCH(CK34, Materials!$B$9:$B$2508, 0)), ""))</f>
        <v/>
      </c>
      <c r="HH34" s="59" t="str">
        <f>IF(CL34="", "", IFERROR(INDEX(Materials!$V$9:$V$2508, MATCH(CL34, Materials!$B$9:$B$2508, 0)), ""))</f>
        <v/>
      </c>
      <c r="HI34" s="59" t="str">
        <f>IF(CM34="", "", IFERROR(INDEX(Materials!$V$9:$V$2508, MATCH(CM34, Materials!$B$9:$B$2508, 0)), ""))</f>
        <v/>
      </c>
      <c r="HJ34" s="59" t="str">
        <f>IF(CN34="", "", IFERROR(INDEX(Materials!$V$9:$V$2508, MATCH(CN34, Materials!$B$9:$B$2508, 0)), ""))</f>
        <v/>
      </c>
      <c r="HK34" s="59" t="str">
        <f>IF(CO34="", "", IFERROR(INDEX(Materials!$V$9:$V$2508, MATCH(CO34, Materials!$B$9:$B$2508, 0)), ""))</f>
        <v/>
      </c>
      <c r="HL34" s="59" t="str">
        <f>IF(CP34="", "", IFERROR(INDEX(Materials!$V$9:$V$2508, MATCH(CP34, Materials!$B$9:$B$2508, 0)), ""))</f>
        <v/>
      </c>
      <c r="HM34" s="59" t="str">
        <f>IF(CQ34="", "", IFERROR(INDEX(Materials!$V$9:$V$2508, MATCH(CQ34, Materials!$B$9:$B$2508, 0)), ""))</f>
        <v/>
      </c>
      <c r="HN34" s="59" t="str">
        <f>IF(CR34="", "", IFERROR(INDEX(Materials!$V$9:$V$2508, MATCH(CR34, Materials!$B$9:$B$2508, 0)), ""))</f>
        <v/>
      </c>
      <c r="HO34" s="59" t="str">
        <f>IF(CS34="", "", IFERROR(INDEX(Materials!$V$9:$V$2508, MATCH(CS34, Materials!$B$9:$B$2508, 0)), ""))</f>
        <v/>
      </c>
      <c r="HP34" s="59" t="str">
        <f>IF(CT34="", "", IFERROR(INDEX(Materials!$V$9:$V$2508, MATCH(CT34, Materials!$B$9:$B$2508, 0)), ""))</f>
        <v/>
      </c>
      <c r="HQ34" s="59" t="str">
        <f>IF(CU34="", "", IFERROR(INDEX(Materials!$V$9:$V$2508, MATCH(CU34, Materials!$B$9:$B$2508, 0)), ""))</f>
        <v/>
      </c>
      <c r="HR34" s="59" t="str">
        <f>IF(CV34="", "", IFERROR(INDEX(Materials!$V$9:$V$2508, MATCH(CV34, Materials!$B$9:$B$2508, 0)), ""))</f>
        <v/>
      </c>
      <c r="HS34" s="59" t="str">
        <f>IF(CW34="", "", IFERROR(INDEX(Materials!$V$9:$V$2508, MATCH(CW34, Materials!$B$9:$B$2508, 0)), ""))</f>
        <v/>
      </c>
      <c r="HT34" s="59" t="str">
        <f>IF(CX34="", "", IFERROR(INDEX(Materials!$V$9:$V$2508, MATCH(CX34, Materials!$B$9:$B$2508, 0)), ""))</f>
        <v/>
      </c>
      <c r="HU34" s="59" t="str">
        <f>IF(CY34="", "", IFERROR(INDEX(Materials!$V$9:$V$2508, MATCH(CY34, Materials!$B$9:$B$2508, 0)), ""))</f>
        <v/>
      </c>
      <c r="HV34" s="59" t="str">
        <f>IF(CZ34="", "", IFERROR(INDEX(Materials!$V$9:$V$2508, MATCH(CZ34, Materials!$B$9:$B$2508, 0)), ""))</f>
        <v/>
      </c>
      <c r="HW34" s="59" t="str">
        <f>IF(DA34="", "", IFERROR(INDEX(Materials!$V$9:$V$2508, MATCH(DA34, Materials!$B$9:$B$2508, 0)), ""))</f>
        <v/>
      </c>
      <c r="HX34" s="59" t="str">
        <f>IF(DB34="", "", IFERROR(INDEX(Materials!$V$9:$V$2508, MATCH(DB34, Materials!$B$9:$B$2508, 0)), ""))</f>
        <v/>
      </c>
      <c r="HY34" s="59" t="str">
        <f>IF(DC34="", "", IFERROR(INDEX(Materials!$V$9:$V$2508, MATCH(DC34, Materials!$B$9:$B$2508, 0)), ""))</f>
        <v/>
      </c>
      <c r="HZ34" s="59" t="str">
        <f>IF(DD34="", "", IFERROR(INDEX(Materials!$V$9:$V$2508, MATCH(DD34, Materials!$B$9:$B$2508, 0)), ""))</f>
        <v/>
      </c>
      <c r="IA34" s="59" t="str">
        <f>IF(DE34="", "", IFERROR(INDEX(Materials!$V$9:$V$2508, MATCH(DE34, Materials!$B$9:$B$2508, 0)), ""))</f>
        <v/>
      </c>
      <c r="IB34" s="59" t="str">
        <f>IF(DF34="", "", IFERROR(INDEX(Materials!$V$9:$V$2508, MATCH(DF34, Materials!$B$9:$B$2508, 0)), ""))</f>
        <v/>
      </c>
      <c r="IC34" s="59" t="str">
        <f>IF(DG34="", "", IFERROR(INDEX(Materials!$V$9:$V$2508, MATCH(DG34, Materials!$B$9:$B$2508, 0)), ""))</f>
        <v/>
      </c>
      <c r="ID34" s="59" t="str">
        <f>IF(DH34="", "", IFERROR(INDEX(Materials!$V$9:$V$2508, MATCH(DH34, Materials!$B$9:$B$2508, 0)), ""))</f>
        <v/>
      </c>
      <c r="IE34" s="59" t="str">
        <f>IF(DI34="", "", IFERROR(INDEX(Materials!$V$9:$V$2508, MATCH(DI34, Materials!$B$9:$B$2508, 0)), ""))</f>
        <v/>
      </c>
      <c r="IF34" s="59" t="str">
        <f>IF(DJ34="", "", IFERROR(INDEX(Materials!$V$9:$V$2508, MATCH(DJ34, Materials!$B$9:$B$2508, 0)), ""))</f>
        <v/>
      </c>
      <c r="IG34" s="60" t="str">
        <f>IF(DK34="", "", IFERROR(INDEX(Materials!$V$9:$V$2508, MATCH(DK34, Materials!$B$9:$B$2508, 0)), ""))</f>
        <v/>
      </c>
      <c r="II34" s="9" t="str">
        <f t="shared" si="115"/>
        <v/>
      </c>
      <c r="IJ34" s="9" t="str">
        <f t="shared" si="116"/>
        <v/>
      </c>
      <c r="IK34" s="9" t="str">
        <f t="shared" si="117"/>
        <v/>
      </c>
      <c r="IL34" s="9" t="str">
        <f t="shared" si="118"/>
        <v/>
      </c>
      <c r="IN34" s="92" t="str">
        <f t="shared" si="119"/>
        <v/>
      </c>
      <c r="IO34" s="93" t="str">
        <f t="shared" si="120"/>
        <v/>
      </c>
      <c r="IP34" s="93" t="str">
        <f t="shared" si="121"/>
        <v/>
      </c>
      <c r="IQ34" s="93" t="str">
        <f t="shared" si="122"/>
        <v/>
      </c>
      <c r="IR34" s="93" t="str">
        <f t="shared" si="123"/>
        <v/>
      </c>
      <c r="IS34" s="93" t="str">
        <f t="shared" si="124"/>
        <v/>
      </c>
      <c r="IT34" s="93" t="str">
        <f t="shared" si="125"/>
        <v/>
      </c>
      <c r="IU34" s="93" t="str">
        <f t="shared" si="126"/>
        <v/>
      </c>
      <c r="IV34" s="93" t="str">
        <f t="shared" si="127"/>
        <v/>
      </c>
      <c r="IW34" s="93" t="str">
        <f t="shared" si="128"/>
        <v/>
      </c>
      <c r="IX34" s="93" t="str">
        <f t="shared" si="129"/>
        <v/>
      </c>
      <c r="IY34" s="93" t="str">
        <f t="shared" si="130"/>
        <v/>
      </c>
      <c r="IZ34" s="93" t="str">
        <f t="shared" si="131"/>
        <v/>
      </c>
      <c r="JA34" s="93" t="str">
        <f t="shared" si="132"/>
        <v/>
      </c>
      <c r="JB34" s="93" t="str">
        <f t="shared" si="133"/>
        <v/>
      </c>
      <c r="JC34" s="93" t="str">
        <f t="shared" si="134"/>
        <v/>
      </c>
      <c r="JD34" s="93" t="str">
        <f t="shared" si="135"/>
        <v/>
      </c>
      <c r="JE34" s="93" t="str">
        <f t="shared" si="136"/>
        <v/>
      </c>
      <c r="JF34" s="93" t="str">
        <f t="shared" si="137"/>
        <v/>
      </c>
      <c r="JG34" s="93" t="str">
        <f t="shared" si="138"/>
        <v/>
      </c>
      <c r="JH34" s="93" t="str">
        <f t="shared" si="139"/>
        <v/>
      </c>
      <c r="JI34" s="93" t="str">
        <f t="shared" si="140"/>
        <v/>
      </c>
      <c r="JJ34" s="93" t="str">
        <f t="shared" si="141"/>
        <v/>
      </c>
      <c r="JK34" s="93" t="str">
        <f t="shared" si="142"/>
        <v/>
      </c>
      <c r="JL34" s="93" t="str">
        <f t="shared" si="143"/>
        <v/>
      </c>
      <c r="JM34" s="93" t="str">
        <f t="shared" si="144"/>
        <v/>
      </c>
      <c r="JN34" s="93" t="str">
        <f t="shared" si="145"/>
        <v/>
      </c>
      <c r="JO34" s="93" t="str">
        <f t="shared" si="146"/>
        <v/>
      </c>
      <c r="JP34" s="93" t="str">
        <f t="shared" si="147"/>
        <v/>
      </c>
      <c r="JQ34" s="94" t="str">
        <f t="shared" si="148"/>
        <v/>
      </c>
      <c r="JS34" s="92" t="str">
        <f t="shared" si="149"/>
        <v/>
      </c>
      <c r="JT34" s="93" t="str">
        <f t="shared" si="150"/>
        <v/>
      </c>
      <c r="JU34" s="93" t="str">
        <f t="shared" si="151"/>
        <v/>
      </c>
      <c r="JV34" s="93" t="str">
        <f t="shared" si="152"/>
        <v/>
      </c>
      <c r="JW34" s="93" t="str">
        <f t="shared" si="153"/>
        <v/>
      </c>
      <c r="JX34" s="93" t="str">
        <f t="shared" si="154"/>
        <v/>
      </c>
      <c r="JY34" s="93" t="str">
        <f t="shared" si="155"/>
        <v/>
      </c>
      <c r="JZ34" s="93" t="str">
        <f t="shared" si="156"/>
        <v/>
      </c>
      <c r="KA34" s="93" t="str">
        <f t="shared" si="157"/>
        <v/>
      </c>
      <c r="KB34" s="93" t="str">
        <f t="shared" si="158"/>
        <v/>
      </c>
      <c r="KC34" s="93" t="str">
        <f t="shared" si="159"/>
        <v/>
      </c>
      <c r="KD34" s="93" t="str">
        <f t="shared" si="160"/>
        <v/>
      </c>
      <c r="KE34" s="93" t="str">
        <f t="shared" si="161"/>
        <v/>
      </c>
      <c r="KF34" s="93" t="str">
        <f t="shared" si="162"/>
        <v/>
      </c>
      <c r="KG34" s="93" t="str">
        <f t="shared" si="163"/>
        <v/>
      </c>
      <c r="KH34" s="93" t="str">
        <f t="shared" si="164"/>
        <v/>
      </c>
      <c r="KI34" s="93" t="str">
        <f t="shared" si="165"/>
        <v/>
      </c>
      <c r="KJ34" s="93" t="str">
        <f t="shared" si="166"/>
        <v/>
      </c>
      <c r="KK34" s="93" t="str">
        <f t="shared" si="167"/>
        <v/>
      </c>
      <c r="KL34" s="93" t="str">
        <f t="shared" si="168"/>
        <v/>
      </c>
      <c r="KM34" s="93" t="str">
        <f t="shared" si="169"/>
        <v/>
      </c>
      <c r="KN34" s="93" t="str">
        <f t="shared" si="170"/>
        <v/>
      </c>
      <c r="KO34" s="93" t="str">
        <f t="shared" si="171"/>
        <v/>
      </c>
      <c r="KP34" s="93" t="str">
        <f t="shared" si="172"/>
        <v/>
      </c>
      <c r="KQ34" s="93" t="str">
        <f t="shared" si="173"/>
        <v/>
      </c>
      <c r="KR34" s="93" t="str">
        <f t="shared" si="174"/>
        <v/>
      </c>
      <c r="KS34" s="93" t="str">
        <f t="shared" si="175"/>
        <v/>
      </c>
      <c r="KT34" s="93" t="str">
        <f t="shared" si="176"/>
        <v/>
      </c>
      <c r="KU34" s="93" t="str">
        <f t="shared" si="177"/>
        <v/>
      </c>
      <c r="KV34" s="94" t="str">
        <f t="shared" si="178"/>
        <v/>
      </c>
      <c r="KX34" s="81" t="str">
        <f>IF(C34="", "", C34+(C34*'Intro &amp; Setup'!$BC$6))</f>
        <v/>
      </c>
    </row>
    <row r="35" spans="1:310" x14ac:dyDescent="0.25">
      <c r="A35" s="24"/>
      <c r="B35" s="150" t="str">
        <f t="shared" si="0"/>
        <v/>
      </c>
      <c r="C35" s="139" t="str">
        <f t="shared" si="1"/>
        <v/>
      </c>
      <c r="D35" s="24"/>
      <c r="E35" s="140"/>
      <c r="F35" s="136"/>
      <c r="G35" s="139"/>
      <c r="H35" s="153"/>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24"/>
      <c r="BS35" s="9" t="str">
        <f>IF(Materials!T35="", "", Materials!T35)</f>
        <v/>
      </c>
      <c r="BU35" s="11" t="b">
        <f t="shared" si="2"/>
        <v>0</v>
      </c>
      <c r="BV35" s="9" t="str">
        <f t="shared" si="25"/>
        <v/>
      </c>
      <c r="BW35" s="9" t="str">
        <f t="shared" si="3"/>
        <v/>
      </c>
      <c r="BX35" s="9" t="str">
        <f t="shared" si="4"/>
        <v/>
      </c>
      <c r="BZ35" s="9">
        <v>27</v>
      </c>
      <c r="CB35" s="9" t="str">
        <f t="shared" si="5"/>
        <v/>
      </c>
      <c r="CC35" s="32"/>
      <c r="CD35" s="72" t="str">
        <f>IF(H35="", "", IFERROR(INDEX('Intro &amp; Setup'!$BF$3:$BF$12, MATCH(H35, 'Intro &amp; Setup'!$BE$3:$BE$12, 0)), ""))</f>
        <v/>
      </c>
      <c r="CE35" s="77"/>
      <c r="CF35" s="77"/>
      <c r="CH35" s="50" t="str">
        <f t="shared" si="6"/>
        <v/>
      </c>
      <c r="CI35" s="32" t="str">
        <f t="shared" si="26"/>
        <v/>
      </c>
      <c r="CJ35" s="32" t="str">
        <f t="shared" si="27"/>
        <v/>
      </c>
      <c r="CK35" s="32" t="str">
        <f t="shared" si="28"/>
        <v/>
      </c>
      <c r="CL35" s="32" t="str">
        <f t="shared" si="29"/>
        <v/>
      </c>
      <c r="CM35" s="32" t="str">
        <f t="shared" si="30"/>
        <v/>
      </c>
      <c r="CN35" s="32" t="str">
        <f t="shared" si="31"/>
        <v/>
      </c>
      <c r="CO35" s="32" t="str">
        <f t="shared" si="32"/>
        <v/>
      </c>
      <c r="CP35" s="32" t="str">
        <f t="shared" si="33"/>
        <v/>
      </c>
      <c r="CQ35" s="32" t="str">
        <f t="shared" si="34"/>
        <v/>
      </c>
      <c r="CR35" s="32" t="str">
        <f t="shared" si="35"/>
        <v/>
      </c>
      <c r="CS35" s="32" t="str">
        <f t="shared" si="36"/>
        <v/>
      </c>
      <c r="CT35" s="32" t="str">
        <f t="shared" si="37"/>
        <v/>
      </c>
      <c r="CU35" s="32" t="str">
        <f t="shared" si="38"/>
        <v/>
      </c>
      <c r="CV35" s="32" t="str">
        <f t="shared" si="39"/>
        <v/>
      </c>
      <c r="CW35" s="32" t="str">
        <f t="shared" si="40"/>
        <v/>
      </c>
      <c r="CX35" s="32" t="str">
        <f t="shared" si="41"/>
        <v/>
      </c>
      <c r="CY35" s="32" t="str">
        <f t="shared" si="42"/>
        <v/>
      </c>
      <c r="CZ35" s="32" t="str">
        <f t="shared" si="43"/>
        <v/>
      </c>
      <c r="DA35" s="32" t="str">
        <f t="shared" si="44"/>
        <v/>
      </c>
      <c r="DB35" s="32" t="str">
        <f t="shared" si="45"/>
        <v/>
      </c>
      <c r="DC35" s="32" t="str">
        <f t="shared" si="46"/>
        <v/>
      </c>
      <c r="DD35" s="32" t="str">
        <f t="shared" si="47"/>
        <v/>
      </c>
      <c r="DE35" s="32" t="str">
        <f t="shared" si="48"/>
        <v/>
      </c>
      <c r="DF35" s="32" t="str">
        <f t="shared" si="49"/>
        <v/>
      </c>
      <c r="DG35" s="32" t="str">
        <f t="shared" si="50"/>
        <v/>
      </c>
      <c r="DH35" s="32" t="str">
        <f t="shared" si="51"/>
        <v/>
      </c>
      <c r="DI35" s="32" t="str">
        <f t="shared" si="52"/>
        <v/>
      </c>
      <c r="DJ35" s="32" t="str">
        <f t="shared" si="53"/>
        <v/>
      </c>
      <c r="DK35" s="51" t="str">
        <f t="shared" si="54"/>
        <v/>
      </c>
      <c r="DM35" s="50" t="str">
        <f t="shared" si="55"/>
        <v/>
      </c>
      <c r="DN35" s="32" t="str">
        <f t="shared" si="56"/>
        <v/>
      </c>
      <c r="DO35" s="32" t="str">
        <f t="shared" si="57"/>
        <v/>
      </c>
      <c r="DP35" s="32" t="str">
        <f t="shared" si="58"/>
        <v/>
      </c>
      <c r="DQ35" s="32" t="str">
        <f t="shared" si="59"/>
        <v/>
      </c>
      <c r="DR35" s="32" t="str">
        <f t="shared" si="60"/>
        <v/>
      </c>
      <c r="DS35" s="32" t="str">
        <f t="shared" si="61"/>
        <v/>
      </c>
      <c r="DT35" s="32" t="str">
        <f t="shared" si="62"/>
        <v/>
      </c>
      <c r="DU35" s="32" t="str">
        <f t="shared" si="63"/>
        <v/>
      </c>
      <c r="DV35" s="32" t="str">
        <f t="shared" si="64"/>
        <v/>
      </c>
      <c r="DW35" s="32" t="str">
        <f t="shared" si="65"/>
        <v/>
      </c>
      <c r="DX35" s="32" t="str">
        <f t="shared" si="66"/>
        <v/>
      </c>
      <c r="DY35" s="32" t="str">
        <f t="shared" si="67"/>
        <v/>
      </c>
      <c r="DZ35" s="32" t="str">
        <f t="shared" si="68"/>
        <v/>
      </c>
      <c r="EA35" s="32" t="str">
        <f t="shared" si="69"/>
        <v/>
      </c>
      <c r="EB35" s="32" t="str">
        <f t="shared" si="70"/>
        <v/>
      </c>
      <c r="EC35" s="32" t="str">
        <f t="shared" si="71"/>
        <v/>
      </c>
      <c r="ED35" s="32" t="str">
        <f t="shared" si="72"/>
        <v/>
      </c>
      <c r="EE35" s="32" t="str">
        <f t="shared" si="73"/>
        <v/>
      </c>
      <c r="EF35" s="32" t="str">
        <f t="shared" si="74"/>
        <v/>
      </c>
      <c r="EG35" s="32" t="str">
        <f t="shared" si="75"/>
        <v/>
      </c>
      <c r="EH35" s="32" t="str">
        <f t="shared" si="76"/>
        <v/>
      </c>
      <c r="EI35" s="32" t="str">
        <f t="shared" si="77"/>
        <v/>
      </c>
      <c r="EJ35" s="32" t="str">
        <f t="shared" si="78"/>
        <v/>
      </c>
      <c r="EK35" s="32" t="str">
        <f t="shared" si="79"/>
        <v/>
      </c>
      <c r="EL35" s="32" t="str">
        <f t="shared" si="80"/>
        <v/>
      </c>
      <c r="EM35" s="32" t="str">
        <f t="shared" si="81"/>
        <v/>
      </c>
      <c r="EN35" s="32" t="str">
        <f t="shared" si="82"/>
        <v/>
      </c>
      <c r="EO35" s="32" t="str">
        <f t="shared" si="83"/>
        <v/>
      </c>
      <c r="EP35" s="51" t="str">
        <f t="shared" si="84"/>
        <v/>
      </c>
      <c r="ER35" s="58" t="str">
        <f>IF(CH35="", "", IFERROR(INDEX(Materials!$F$9:$F$2508, MATCH(CH35, Materials!$B$9:$B$2508, 0)), ""))</f>
        <v/>
      </c>
      <c r="ES35" s="59" t="str">
        <f>IF(CI35="", "", IFERROR(INDEX(Materials!$F$9:$F$2508, MATCH(CI35, Materials!$B$9:$B$2508, 0)), ""))</f>
        <v/>
      </c>
      <c r="ET35" s="59" t="str">
        <f>IF(CJ35="", "", IFERROR(INDEX(Materials!$F$9:$F$2508, MATCH(CJ35, Materials!$B$9:$B$2508, 0)), ""))</f>
        <v/>
      </c>
      <c r="EU35" s="59" t="str">
        <f>IF(CK35="", "", IFERROR(INDEX(Materials!$F$9:$F$2508, MATCH(CK35, Materials!$B$9:$B$2508, 0)), ""))</f>
        <v/>
      </c>
      <c r="EV35" s="59" t="str">
        <f>IF(CL35="", "", IFERROR(INDEX(Materials!$F$9:$F$2508, MATCH(CL35, Materials!$B$9:$B$2508, 0)), ""))</f>
        <v/>
      </c>
      <c r="EW35" s="59" t="str">
        <f>IF(CM35="", "", IFERROR(INDEX(Materials!$F$9:$F$2508, MATCH(CM35, Materials!$B$9:$B$2508, 0)), ""))</f>
        <v/>
      </c>
      <c r="EX35" s="59" t="str">
        <f>IF(CN35="", "", IFERROR(INDEX(Materials!$F$9:$F$2508, MATCH(CN35, Materials!$B$9:$B$2508, 0)), ""))</f>
        <v/>
      </c>
      <c r="EY35" s="59" t="str">
        <f>IF(CO35="", "", IFERROR(INDEX(Materials!$F$9:$F$2508, MATCH(CO35, Materials!$B$9:$B$2508, 0)), ""))</f>
        <v/>
      </c>
      <c r="EZ35" s="59" t="str">
        <f>IF(CP35="", "", IFERROR(INDEX(Materials!$F$9:$F$2508, MATCH(CP35, Materials!$B$9:$B$2508, 0)), ""))</f>
        <v/>
      </c>
      <c r="FA35" s="59" t="str">
        <f>IF(CQ35="", "", IFERROR(INDEX(Materials!$F$9:$F$2508, MATCH(CQ35, Materials!$B$9:$B$2508, 0)), ""))</f>
        <v/>
      </c>
      <c r="FB35" s="59" t="str">
        <f>IF(CR35="", "", IFERROR(INDEX(Materials!$F$9:$F$2508, MATCH(CR35, Materials!$B$9:$B$2508, 0)), ""))</f>
        <v/>
      </c>
      <c r="FC35" s="59" t="str">
        <f>IF(CS35="", "", IFERROR(INDEX(Materials!$F$9:$F$2508, MATCH(CS35, Materials!$B$9:$B$2508, 0)), ""))</f>
        <v/>
      </c>
      <c r="FD35" s="59" t="str">
        <f>IF(CT35="", "", IFERROR(INDEX(Materials!$F$9:$F$2508, MATCH(CT35, Materials!$B$9:$B$2508, 0)), ""))</f>
        <v/>
      </c>
      <c r="FE35" s="59" t="str">
        <f>IF(CU35="", "", IFERROR(INDEX(Materials!$F$9:$F$2508, MATCH(CU35, Materials!$B$9:$B$2508, 0)), ""))</f>
        <v/>
      </c>
      <c r="FF35" s="59" t="str">
        <f>IF(CV35="", "", IFERROR(INDEX(Materials!$F$9:$F$2508, MATCH(CV35, Materials!$B$9:$B$2508, 0)), ""))</f>
        <v/>
      </c>
      <c r="FG35" s="59" t="str">
        <f>IF(CW35="", "", IFERROR(INDEX(Materials!$F$9:$F$2508, MATCH(CW35, Materials!$B$9:$B$2508, 0)), ""))</f>
        <v/>
      </c>
      <c r="FH35" s="59" t="str">
        <f>IF(CX35="", "", IFERROR(INDEX(Materials!$F$9:$F$2508, MATCH(CX35, Materials!$B$9:$B$2508, 0)), ""))</f>
        <v/>
      </c>
      <c r="FI35" s="59" t="str">
        <f>IF(CY35="", "", IFERROR(INDEX(Materials!$F$9:$F$2508, MATCH(CY35, Materials!$B$9:$B$2508, 0)), ""))</f>
        <v/>
      </c>
      <c r="FJ35" s="59" t="str">
        <f>IF(CZ35="", "", IFERROR(INDEX(Materials!$F$9:$F$2508, MATCH(CZ35, Materials!$B$9:$B$2508, 0)), ""))</f>
        <v/>
      </c>
      <c r="FK35" s="59" t="str">
        <f>IF(DA35="", "", IFERROR(INDEX(Materials!$F$9:$F$2508, MATCH(DA35, Materials!$B$9:$B$2508, 0)), ""))</f>
        <v/>
      </c>
      <c r="FL35" s="59" t="str">
        <f>IF(DB35="", "", IFERROR(INDEX(Materials!$F$9:$F$2508, MATCH(DB35, Materials!$B$9:$B$2508, 0)), ""))</f>
        <v/>
      </c>
      <c r="FM35" s="59" t="str">
        <f>IF(DC35="", "", IFERROR(INDEX(Materials!$F$9:$F$2508, MATCH(DC35, Materials!$B$9:$B$2508, 0)), ""))</f>
        <v/>
      </c>
      <c r="FN35" s="59" t="str">
        <f>IF(DD35="", "", IFERROR(INDEX(Materials!$F$9:$F$2508, MATCH(DD35, Materials!$B$9:$B$2508, 0)), ""))</f>
        <v/>
      </c>
      <c r="FO35" s="59" t="str">
        <f>IF(DE35="", "", IFERROR(INDEX(Materials!$F$9:$F$2508, MATCH(DE35, Materials!$B$9:$B$2508, 0)), ""))</f>
        <v/>
      </c>
      <c r="FP35" s="59" t="str">
        <f>IF(DF35="", "", IFERROR(INDEX(Materials!$F$9:$F$2508, MATCH(DF35, Materials!$B$9:$B$2508, 0)), ""))</f>
        <v/>
      </c>
      <c r="FQ35" s="59" t="str">
        <f>IF(DG35="", "", IFERROR(INDEX(Materials!$F$9:$F$2508, MATCH(DG35, Materials!$B$9:$B$2508, 0)), ""))</f>
        <v/>
      </c>
      <c r="FR35" s="59" t="str">
        <f>IF(DH35="", "", IFERROR(INDEX(Materials!$F$9:$F$2508, MATCH(DH35, Materials!$B$9:$B$2508, 0)), ""))</f>
        <v/>
      </c>
      <c r="FS35" s="59" t="str">
        <f>IF(DI35="", "", IFERROR(INDEX(Materials!$F$9:$F$2508, MATCH(DI35, Materials!$B$9:$B$2508, 0)), ""))</f>
        <v/>
      </c>
      <c r="FT35" s="59" t="str">
        <f>IF(DJ35="", "", IFERROR(INDEX(Materials!$F$9:$F$2508, MATCH(DJ35, Materials!$B$9:$B$2508, 0)), ""))</f>
        <v/>
      </c>
      <c r="FU35" s="60" t="str">
        <f>IF(DK35="", "", IFERROR(INDEX(Materials!$F$9:$F$2508, MATCH(DK35, Materials!$B$9:$B$2508, 0)), ""))</f>
        <v/>
      </c>
      <c r="FW35" s="58" t="str">
        <f t="shared" si="85"/>
        <v/>
      </c>
      <c r="FX35" s="59" t="str">
        <f t="shared" si="86"/>
        <v/>
      </c>
      <c r="FY35" s="59" t="str">
        <f t="shared" si="87"/>
        <v/>
      </c>
      <c r="FZ35" s="59" t="str">
        <f t="shared" si="88"/>
        <v/>
      </c>
      <c r="GA35" s="59" t="str">
        <f t="shared" si="89"/>
        <v/>
      </c>
      <c r="GB35" s="59" t="str">
        <f t="shared" si="90"/>
        <v/>
      </c>
      <c r="GC35" s="59" t="str">
        <f t="shared" si="91"/>
        <v/>
      </c>
      <c r="GD35" s="59" t="str">
        <f t="shared" si="92"/>
        <v/>
      </c>
      <c r="GE35" s="59" t="str">
        <f t="shared" si="93"/>
        <v/>
      </c>
      <c r="GF35" s="59" t="str">
        <f t="shared" si="94"/>
        <v/>
      </c>
      <c r="GG35" s="59" t="str">
        <f t="shared" si="95"/>
        <v/>
      </c>
      <c r="GH35" s="59" t="str">
        <f t="shared" si="96"/>
        <v/>
      </c>
      <c r="GI35" s="59" t="str">
        <f t="shared" si="97"/>
        <v/>
      </c>
      <c r="GJ35" s="59" t="str">
        <f t="shared" si="98"/>
        <v/>
      </c>
      <c r="GK35" s="59" t="str">
        <f t="shared" si="99"/>
        <v/>
      </c>
      <c r="GL35" s="59" t="str">
        <f t="shared" si="100"/>
        <v/>
      </c>
      <c r="GM35" s="59" t="str">
        <f t="shared" si="101"/>
        <v/>
      </c>
      <c r="GN35" s="59" t="str">
        <f t="shared" si="102"/>
        <v/>
      </c>
      <c r="GO35" s="59" t="str">
        <f t="shared" si="103"/>
        <v/>
      </c>
      <c r="GP35" s="59" t="str">
        <f t="shared" si="104"/>
        <v/>
      </c>
      <c r="GQ35" s="59" t="str">
        <f t="shared" si="105"/>
        <v/>
      </c>
      <c r="GR35" s="59" t="str">
        <f t="shared" si="106"/>
        <v/>
      </c>
      <c r="GS35" s="59" t="str">
        <f t="shared" si="107"/>
        <v/>
      </c>
      <c r="GT35" s="59" t="str">
        <f t="shared" si="108"/>
        <v/>
      </c>
      <c r="GU35" s="59" t="str">
        <f t="shared" si="109"/>
        <v/>
      </c>
      <c r="GV35" s="59" t="str">
        <f t="shared" si="110"/>
        <v/>
      </c>
      <c r="GW35" s="59" t="str">
        <f t="shared" si="111"/>
        <v/>
      </c>
      <c r="GX35" s="59" t="str">
        <f t="shared" si="112"/>
        <v/>
      </c>
      <c r="GY35" s="59" t="str">
        <f t="shared" si="113"/>
        <v/>
      </c>
      <c r="GZ35" s="60" t="str">
        <f t="shared" si="114"/>
        <v/>
      </c>
      <c r="HB35" s="81" t="str">
        <f t="shared" si="22"/>
        <v/>
      </c>
      <c r="HD35" s="58" t="str">
        <f>IF(CH35="", "", IFERROR(INDEX(Materials!$V$9:$V$2508, MATCH(CH35, Materials!$B$9:$B$2508, 0)), ""))</f>
        <v/>
      </c>
      <c r="HE35" s="59" t="str">
        <f>IF(CI35="", "", IFERROR(INDEX(Materials!$V$9:$V$2508, MATCH(CI35, Materials!$B$9:$B$2508, 0)), ""))</f>
        <v/>
      </c>
      <c r="HF35" s="59" t="str">
        <f>IF(CJ35="", "", IFERROR(INDEX(Materials!$V$9:$V$2508, MATCH(CJ35, Materials!$B$9:$B$2508, 0)), ""))</f>
        <v/>
      </c>
      <c r="HG35" s="59" t="str">
        <f>IF(CK35="", "", IFERROR(INDEX(Materials!$V$9:$V$2508, MATCH(CK35, Materials!$B$9:$B$2508, 0)), ""))</f>
        <v/>
      </c>
      <c r="HH35" s="59" t="str">
        <f>IF(CL35="", "", IFERROR(INDEX(Materials!$V$9:$V$2508, MATCH(CL35, Materials!$B$9:$B$2508, 0)), ""))</f>
        <v/>
      </c>
      <c r="HI35" s="59" t="str">
        <f>IF(CM35="", "", IFERROR(INDEX(Materials!$V$9:$V$2508, MATCH(CM35, Materials!$B$9:$B$2508, 0)), ""))</f>
        <v/>
      </c>
      <c r="HJ35" s="59" t="str">
        <f>IF(CN35="", "", IFERROR(INDEX(Materials!$V$9:$V$2508, MATCH(CN35, Materials!$B$9:$B$2508, 0)), ""))</f>
        <v/>
      </c>
      <c r="HK35" s="59" t="str">
        <f>IF(CO35="", "", IFERROR(INDEX(Materials!$V$9:$V$2508, MATCH(CO35, Materials!$B$9:$B$2508, 0)), ""))</f>
        <v/>
      </c>
      <c r="HL35" s="59" t="str">
        <f>IF(CP35="", "", IFERROR(INDEX(Materials!$V$9:$V$2508, MATCH(CP35, Materials!$B$9:$B$2508, 0)), ""))</f>
        <v/>
      </c>
      <c r="HM35" s="59" t="str">
        <f>IF(CQ35="", "", IFERROR(INDEX(Materials!$V$9:$V$2508, MATCH(CQ35, Materials!$B$9:$B$2508, 0)), ""))</f>
        <v/>
      </c>
      <c r="HN35" s="59" t="str">
        <f>IF(CR35="", "", IFERROR(INDEX(Materials!$V$9:$V$2508, MATCH(CR35, Materials!$B$9:$B$2508, 0)), ""))</f>
        <v/>
      </c>
      <c r="HO35" s="59" t="str">
        <f>IF(CS35="", "", IFERROR(INDEX(Materials!$V$9:$V$2508, MATCH(CS35, Materials!$B$9:$B$2508, 0)), ""))</f>
        <v/>
      </c>
      <c r="HP35" s="59" t="str">
        <f>IF(CT35="", "", IFERROR(INDEX(Materials!$V$9:$V$2508, MATCH(CT35, Materials!$B$9:$B$2508, 0)), ""))</f>
        <v/>
      </c>
      <c r="HQ35" s="59" t="str">
        <f>IF(CU35="", "", IFERROR(INDEX(Materials!$V$9:$V$2508, MATCH(CU35, Materials!$B$9:$B$2508, 0)), ""))</f>
        <v/>
      </c>
      <c r="HR35" s="59" t="str">
        <f>IF(CV35="", "", IFERROR(INDEX(Materials!$V$9:$V$2508, MATCH(CV35, Materials!$B$9:$B$2508, 0)), ""))</f>
        <v/>
      </c>
      <c r="HS35" s="59" t="str">
        <f>IF(CW35="", "", IFERROR(INDEX(Materials!$V$9:$V$2508, MATCH(CW35, Materials!$B$9:$B$2508, 0)), ""))</f>
        <v/>
      </c>
      <c r="HT35" s="59" t="str">
        <f>IF(CX35="", "", IFERROR(INDEX(Materials!$V$9:$V$2508, MATCH(CX35, Materials!$B$9:$B$2508, 0)), ""))</f>
        <v/>
      </c>
      <c r="HU35" s="59" t="str">
        <f>IF(CY35="", "", IFERROR(INDEX(Materials!$V$9:$V$2508, MATCH(CY35, Materials!$B$9:$B$2508, 0)), ""))</f>
        <v/>
      </c>
      <c r="HV35" s="59" t="str">
        <f>IF(CZ35="", "", IFERROR(INDEX(Materials!$V$9:$V$2508, MATCH(CZ35, Materials!$B$9:$B$2508, 0)), ""))</f>
        <v/>
      </c>
      <c r="HW35" s="59" t="str">
        <f>IF(DA35="", "", IFERROR(INDEX(Materials!$V$9:$V$2508, MATCH(DA35, Materials!$B$9:$B$2508, 0)), ""))</f>
        <v/>
      </c>
      <c r="HX35" s="59" t="str">
        <f>IF(DB35="", "", IFERROR(INDEX(Materials!$V$9:$V$2508, MATCH(DB35, Materials!$B$9:$B$2508, 0)), ""))</f>
        <v/>
      </c>
      <c r="HY35" s="59" t="str">
        <f>IF(DC35="", "", IFERROR(INDEX(Materials!$V$9:$V$2508, MATCH(DC35, Materials!$B$9:$B$2508, 0)), ""))</f>
        <v/>
      </c>
      <c r="HZ35" s="59" t="str">
        <f>IF(DD35="", "", IFERROR(INDEX(Materials!$V$9:$V$2508, MATCH(DD35, Materials!$B$9:$B$2508, 0)), ""))</f>
        <v/>
      </c>
      <c r="IA35" s="59" t="str">
        <f>IF(DE35="", "", IFERROR(INDEX(Materials!$V$9:$V$2508, MATCH(DE35, Materials!$B$9:$B$2508, 0)), ""))</f>
        <v/>
      </c>
      <c r="IB35" s="59" t="str">
        <f>IF(DF35="", "", IFERROR(INDEX(Materials!$V$9:$V$2508, MATCH(DF35, Materials!$B$9:$B$2508, 0)), ""))</f>
        <v/>
      </c>
      <c r="IC35" s="59" t="str">
        <f>IF(DG35="", "", IFERROR(INDEX(Materials!$V$9:$V$2508, MATCH(DG35, Materials!$B$9:$B$2508, 0)), ""))</f>
        <v/>
      </c>
      <c r="ID35" s="59" t="str">
        <f>IF(DH35="", "", IFERROR(INDEX(Materials!$V$9:$V$2508, MATCH(DH35, Materials!$B$9:$B$2508, 0)), ""))</f>
        <v/>
      </c>
      <c r="IE35" s="59" t="str">
        <f>IF(DI35="", "", IFERROR(INDEX(Materials!$V$9:$V$2508, MATCH(DI35, Materials!$B$9:$B$2508, 0)), ""))</f>
        <v/>
      </c>
      <c r="IF35" s="59" t="str">
        <f>IF(DJ35="", "", IFERROR(INDEX(Materials!$V$9:$V$2508, MATCH(DJ35, Materials!$B$9:$B$2508, 0)), ""))</f>
        <v/>
      </c>
      <c r="IG35" s="60" t="str">
        <f>IF(DK35="", "", IFERROR(INDEX(Materials!$V$9:$V$2508, MATCH(DK35, Materials!$B$9:$B$2508, 0)), ""))</f>
        <v/>
      </c>
      <c r="II35" s="9" t="str">
        <f t="shared" si="115"/>
        <v/>
      </c>
      <c r="IJ35" s="9" t="str">
        <f t="shared" si="116"/>
        <v/>
      </c>
      <c r="IK35" s="9" t="str">
        <f t="shared" si="117"/>
        <v/>
      </c>
      <c r="IL35" s="9" t="str">
        <f t="shared" si="118"/>
        <v/>
      </c>
      <c r="IN35" s="92" t="str">
        <f t="shared" si="119"/>
        <v/>
      </c>
      <c r="IO35" s="93" t="str">
        <f t="shared" si="120"/>
        <v/>
      </c>
      <c r="IP35" s="93" t="str">
        <f t="shared" si="121"/>
        <v/>
      </c>
      <c r="IQ35" s="93" t="str">
        <f t="shared" si="122"/>
        <v/>
      </c>
      <c r="IR35" s="93" t="str">
        <f t="shared" si="123"/>
        <v/>
      </c>
      <c r="IS35" s="93" t="str">
        <f t="shared" si="124"/>
        <v/>
      </c>
      <c r="IT35" s="93" t="str">
        <f t="shared" si="125"/>
        <v/>
      </c>
      <c r="IU35" s="93" t="str">
        <f t="shared" si="126"/>
        <v/>
      </c>
      <c r="IV35" s="93" t="str">
        <f t="shared" si="127"/>
        <v/>
      </c>
      <c r="IW35" s="93" t="str">
        <f t="shared" si="128"/>
        <v/>
      </c>
      <c r="IX35" s="93" t="str">
        <f t="shared" si="129"/>
        <v/>
      </c>
      <c r="IY35" s="93" t="str">
        <f t="shared" si="130"/>
        <v/>
      </c>
      <c r="IZ35" s="93" t="str">
        <f t="shared" si="131"/>
        <v/>
      </c>
      <c r="JA35" s="93" t="str">
        <f t="shared" si="132"/>
        <v/>
      </c>
      <c r="JB35" s="93" t="str">
        <f t="shared" si="133"/>
        <v/>
      </c>
      <c r="JC35" s="93" t="str">
        <f t="shared" si="134"/>
        <v/>
      </c>
      <c r="JD35" s="93" t="str">
        <f t="shared" si="135"/>
        <v/>
      </c>
      <c r="JE35" s="93" t="str">
        <f t="shared" si="136"/>
        <v/>
      </c>
      <c r="JF35" s="93" t="str">
        <f t="shared" si="137"/>
        <v/>
      </c>
      <c r="JG35" s="93" t="str">
        <f t="shared" si="138"/>
        <v/>
      </c>
      <c r="JH35" s="93" t="str">
        <f t="shared" si="139"/>
        <v/>
      </c>
      <c r="JI35" s="93" t="str">
        <f t="shared" si="140"/>
        <v/>
      </c>
      <c r="JJ35" s="93" t="str">
        <f t="shared" si="141"/>
        <v/>
      </c>
      <c r="JK35" s="93" t="str">
        <f t="shared" si="142"/>
        <v/>
      </c>
      <c r="JL35" s="93" t="str">
        <f t="shared" si="143"/>
        <v/>
      </c>
      <c r="JM35" s="93" t="str">
        <f t="shared" si="144"/>
        <v/>
      </c>
      <c r="JN35" s="93" t="str">
        <f t="shared" si="145"/>
        <v/>
      </c>
      <c r="JO35" s="93" t="str">
        <f t="shared" si="146"/>
        <v/>
      </c>
      <c r="JP35" s="93" t="str">
        <f t="shared" si="147"/>
        <v/>
      </c>
      <c r="JQ35" s="94" t="str">
        <f t="shared" si="148"/>
        <v/>
      </c>
      <c r="JS35" s="92" t="str">
        <f t="shared" si="149"/>
        <v/>
      </c>
      <c r="JT35" s="93" t="str">
        <f t="shared" si="150"/>
        <v/>
      </c>
      <c r="JU35" s="93" t="str">
        <f t="shared" si="151"/>
        <v/>
      </c>
      <c r="JV35" s="93" t="str">
        <f t="shared" si="152"/>
        <v/>
      </c>
      <c r="JW35" s="93" t="str">
        <f t="shared" si="153"/>
        <v/>
      </c>
      <c r="JX35" s="93" t="str">
        <f t="shared" si="154"/>
        <v/>
      </c>
      <c r="JY35" s="93" t="str">
        <f t="shared" si="155"/>
        <v/>
      </c>
      <c r="JZ35" s="93" t="str">
        <f t="shared" si="156"/>
        <v/>
      </c>
      <c r="KA35" s="93" t="str">
        <f t="shared" si="157"/>
        <v/>
      </c>
      <c r="KB35" s="93" t="str">
        <f t="shared" si="158"/>
        <v/>
      </c>
      <c r="KC35" s="93" t="str">
        <f t="shared" si="159"/>
        <v/>
      </c>
      <c r="KD35" s="93" t="str">
        <f t="shared" si="160"/>
        <v/>
      </c>
      <c r="KE35" s="93" t="str">
        <f t="shared" si="161"/>
        <v/>
      </c>
      <c r="KF35" s="93" t="str">
        <f t="shared" si="162"/>
        <v/>
      </c>
      <c r="KG35" s="93" t="str">
        <f t="shared" si="163"/>
        <v/>
      </c>
      <c r="KH35" s="93" t="str">
        <f t="shared" si="164"/>
        <v/>
      </c>
      <c r="KI35" s="93" t="str">
        <f t="shared" si="165"/>
        <v/>
      </c>
      <c r="KJ35" s="93" t="str">
        <f t="shared" si="166"/>
        <v/>
      </c>
      <c r="KK35" s="93" t="str">
        <f t="shared" si="167"/>
        <v/>
      </c>
      <c r="KL35" s="93" t="str">
        <f t="shared" si="168"/>
        <v/>
      </c>
      <c r="KM35" s="93" t="str">
        <f t="shared" si="169"/>
        <v/>
      </c>
      <c r="KN35" s="93" t="str">
        <f t="shared" si="170"/>
        <v/>
      </c>
      <c r="KO35" s="93" t="str">
        <f t="shared" si="171"/>
        <v/>
      </c>
      <c r="KP35" s="93" t="str">
        <f t="shared" si="172"/>
        <v/>
      </c>
      <c r="KQ35" s="93" t="str">
        <f t="shared" si="173"/>
        <v/>
      </c>
      <c r="KR35" s="93" t="str">
        <f t="shared" si="174"/>
        <v/>
      </c>
      <c r="KS35" s="93" t="str">
        <f t="shared" si="175"/>
        <v/>
      </c>
      <c r="KT35" s="93" t="str">
        <f t="shared" si="176"/>
        <v/>
      </c>
      <c r="KU35" s="93" t="str">
        <f t="shared" si="177"/>
        <v/>
      </c>
      <c r="KV35" s="94" t="str">
        <f t="shared" si="178"/>
        <v/>
      </c>
      <c r="KX35" s="81" t="str">
        <f>IF(C35="", "", C35+(C35*'Intro &amp; Setup'!$BC$6))</f>
        <v/>
      </c>
    </row>
    <row r="36" spans="1:310" x14ac:dyDescent="0.25">
      <c r="A36" s="24"/>
      <c r="B36" s="150" t="str">
        <f t="shared" si="0"/>
        <v/>
      </c>
      <c r="C36" s="139" t="str">
        <f t="shared" si="1"/>
        <v/>
      </c>
      <c r="D36" s="24"/>
      <c r="E36" s="140"/>
      <c r="F36" s="136"/>
      <c r="G36" s="139"/>
      <c r="H36" s="153"/>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24"/>
      <c r="BS36" s="9" t="str">
        <f>IF(Materials!T36="", "", Materials!T36)</f>
        <v/>
      </c>
      <c r="BU36" s="11" t="b">
        <f t="shared" si="2"/>
        <v>0</v>
      </c>
      <c r="BV36" s="9" t="str">
        <f t="shared" si="25"/>
        <v/>
      </c>
      <c r="BW36" s="9" t="str">
        <f t="shared" si="3"/>
        <v/>
      </c>
      <c r="BX36" s="9" t="str">
        <f t="shared" si="4"/>
        <v/>
      </c>
      <c r="BZ36" s="9">
        <v>28</v>
      </c>
      <c r="CB36" s="9" t="str">
        <f t="shared" si="5"/>
        <v/>
      </c>
      <c r="CC36" s="32"/>
      <c r="CD36" s="72" t="str">
        <f>IF(H36="", "", IFERROR(INDEX('Intro &amp; Setup'!$BF$3:$BF$12, MATCH(H36, 'Intro &amp; Setup'!$BE$3:$BE$12, 0)), ""))</f>
        <v/>
      </c>
      <c r="CE36" s="77"/>
      <c r="CF36" s="77"/>
      <c r="CH36" s="50" t="str">
        <f t="shared" si="6"/>
        <v/>
      </c>
      <c r="CI36" s="32" t="str">
        <f t="shared" si="26"/>
        <v/>
      </c>
      <c r="CJ36" s="32" t="str">
        <f t="shared" si="27"/>
        <v/>
      </c>
      <c r="CK36" s="32" t="str">
        <f t="shared" si="28"/>
        <v/>
      </c>
      <c r="CL36" s="32" t="str">
        <f t="shared" si="29"/>
        <v/>
      </c>
      <c r="CM36" s="32" t="str">
        <f t="shared" si="30"/>
        <v/>
      </c>
      <c r="CN36" s="32" t="str">
        <f t="shared" si="31"/>
        <v/>
      </c>
      <c r="CO36" s="32" t="str">
        <f t="shared" si="32"/>
        <v/>
      </c>
      <c r="CP36" s="32" t="str">
        <f t="shared" si="33"/>
        <v/>
      </c>
      <c r="CQ36" s="32" t="str">
        <f t="shared" si="34"/>
        <v/>
      </c>
      <c r="CR36" s="32" t="str">
        <f t="shared" si="35"/>
        <v/>
      </c>
      <c r="CS36" s="32" t="str">
        <f t="shared" si="36"/>
        <v/>
      </c>
      <c r="CT36" s="32" t="str">
        <f t="shared" si="37"/>
        <v/>
      </c>
      <c r="CU36" s="32" t="str">
        <f t="shared" si="38"/>
        <v/>
      </c>
      <c r="CV36" s="32" t="str">
        <f t="shared" si="39"/>
        <v/>
      </c>
      <c r="CW36" s="32" t="str">
        <f t="shared" si="40"/>
        <v/>
      </c>
      <c r="CX36" s="32" t="str">
        <f t="shared" si="41"/>
        <v/>
      </c>
      <c r="CY36" s="32" t="str">
        <f t="shared" si="42"/>
        <v/>
      </c>
      <c r="CZ36" s="32" t="str">
        <f t="shared" si="43"/>
        <v/>
      </c>
      <c r="DA36" s="32" t="str">
        <f t="shared" si="44"/>
        <v/>
      </c>
      <c r="DB36" s="32" t="str">
        <f t="shared" si="45"/>
        <v/>
      </c>
      <c r="DC36" s="32" t="str">
        <f t="shared" si="46"/>
        <v/>
      </c>
      <c r="DD36" s="32" t="str">
        <f t="shared" si="47"/>
        <v/>
      </c>
      <c r="DE36" s="32" t="str">
        <f t="shared" si="48"/>
        <v/>
      </c>
      <c r="DF36" s="32" t="str">
        <f t="shared" si="49"/>
        <v/>
      </c>
      <c r="DG36" s="32" t="str">
        <f t="shared" si="50"/>
        <v/>
      </c>
      <c r="DH36" s="32" t="str">
        <f t="shared" si="51"/>
        <v/>
      </c>
      <c r="DI36" s="32" t="str">
        <f t="shared" si="52"/>
        <v/>
      </c>
      <c r="DJ36" s="32" t="str">
        <f t="shared" si="53"/>
        <v/>
      </c>
      <c r="DK36" s="51" t="str">
        <f t="shared" si="54"/>
        <v/>
      </c>
      <c r="DM36" s="50" t="str">
        <f t="shared" si="55"/>
        <v/>
      </c>
      <c r="DN36" s="32" t="str">
        <f t="shared" si="56"/>
        <v/>
      </c>
      <c r="DO36" s="32" t="str">
        <f t="shared" si="57"/>
        <v/>
      </c>
      <c r="DP36" s="32" t="str">
        <f t="shared" si="58"/>
        <v/>
      </c>
      <c r="DQ36" s="32" t="str">
        <f t="shared" si="59"/>
        <v/>
      </c>
      <c r="DR36" s="32" t="str">
        <f t="shared" si="60"/>
        <v/>
      </c>
      <c r="DS36" s="32" t="str">
        <f t="shared" si="61"/>
        <v/>
      </c>
      <c r="DT36" s="32" t="str">
        <f t="shared" si="62"/>
        <v/>
      </c>
      <c r="DU36" s="32" t="str">
        <f t="shared" si="63"/>
        <v/>
      </c>
      <c r="DV36" s="32" t="str">
        <f t="shared" si="64"/>
        <v/>
      </c>
      <c r="DW36" s="32" t="str">
        <f t="shared" si="65"/>
        <v/>
      </c>
      <c r="DX36" s="32" t="str">
        <f t="shared" si="66"/>
        <v/>
      </c>
      <c r="DY36" s="32" t="str">
        <f t="shared" si="67"/>
        <v/>
      </c>
      <c r="DZ36" s="32" t="str">
        <f t="shared" si="68"/>
        <v/>
      </c>
      <c r="EA36" s="32" t="str">
        <f t="shared" si="69"/>
        <v/>
      </c>
      <c r="EB36" s="32" t="str">
        <f t="shared" si="70"/>
        <v/>
      </c>
      <c r="EC36" s="32" t="str">
        <f t="shared" si="71"/>
        <v/>
      </c>
      <c r="ED36" s="32" t="str">
        <f t="shared" si="72"/>
        <v/>
      </c>
      <c r="EE36" s="32" t="str">
        <f t="shared" si="73"/>
        <v/>
      </c>
      <c r="EF36" s="32" t="str">
        <f t="shared" si="74"/>
        <v/>
      </c>
      <c r="EG36" s="32" t="str">
        <f t="shared" si="75"/>
        <v/>
      </c>
      <c r="EH36" s="32" t="str">
        <f t="shared" si="76"/>
        <v/>
      </c>
      <c r="EI36" s="32" t="str">
        <f t="shared" si="77"/>
        <v/>
      </c>
      <c r="EJ36" s="32" t="str">
        <f t="shared" si="78"/>
        <v/>
      </c>
      <c r="EK36" s="32" t="str">
        <f t="shared" si="79"/>
        <v/>
      </c>
      <c r="EL36" s="32" t="str">
        <f t="shared" si="80"/>
        <v/>
      </c>
      <c r="EM36" s="32" t="str">
        <f t="shared" si="81"/>
        <v/>
      </c>
      <c r="EN36" s="32" t="str">
        <f t="shared" si="82"/>
        <v/>
      </c>
      <c r="EO36" s="32" t="str">
        <f t="shared" si="83"/>
        <v/>
      </c>
      <c r="EP36" s="51" t="str">
        <f t="shared" si="84"/>
        <v/>
      </c>
      <c r="ER36" s="58" t="str">
        <f>IF(CH36="", "", IFERROR(INDEX(Materials!$F$9:$F$2508, MATCH(CH36, Materials!$B$9:$B$2508, 0)), ""))</f>
        <v/>
      </c>
      <c r="ES36" s="59" t="str">
        <f>IF(CI36="", "", IFERROR(INDEX(Materials!$F$9:$F$2508, MATCH(CI36, Materials!$B$9:$B$2508, 0)), ""))</f>
        <v/>
      </c>
      <c r="ET36" s="59" t="str">
        <f>IF(CJ36="", "", IFERROR(INDEX(Materials!$F$9:$F$2508, MATCH(CJ36, Materials!$B$9:$B$2508, 0)), ""))</f>
        <v/>
      </c>
      <c r="EU36" s="59" t="str">
        <f>IF(CK36="", "", IFERROR(INDEX(Materials!$F$9:$F$2508, MATCH(CK36, Materials!$B$9:$B$2508, 0)), ""))</f>
        <v/>
      </c>
      <c r="EV36" s="59" t="str">
        <f>IF(CL36="", "", IFERROR(INDEX(Materials!$F$9:$F$2508, MATCH(CL36, Materials!$B$9:$B$2508, 0)), ""))</f>
        <v/>
      </c>
      <c r="EW36" s="59" t="str">
        <f>IF(CM36="", "", IFERROR(INDEX(Materials!$F$9:$F$2508, MATCH(CM36, Materials!$B$9:$B$2508, 0)), ""))</f>
        <v/>
      </c>
      <c r="EX36" s="59" t="str">
        <f>IF(CN36="", "", IFERROR(INDEX(Materials!$F$9:$F$2508, MATCH(CN36, Materials!$B$9:$B$2508, 0)), ""))</f>
        <v/>
      </c>
      <c r="EY36" s="59" t="str">
        <f>IF(CO36="", "", IFERROR(INDEX(Materials!$F$9:$F$2508, MATCH(CO36, Materials!$B$9:$B$2508, 0)), ""))</f>
        <v/>
      </c>
      <c r="EZ36" s="59" t="str">
        <f>IF(CP36="", "", IFERROR(INDEX(Materials!$F$9:$F$2508, MATCH(CP36, Materials!$B$9:$B$2508, 0)), ""))</f>
        <v/>
      </c>
      <c r="FA36" s="59" t="str">
        <f>IF(CQ36="", "", IFERROR(INDEX(Materials!$F$9:$F$2508, MATCH(CQ36, Materials!$B$9:$B$2508, 0)), ""))</f>
        <v/>
      </c>
      <c r="FB36" s="59" t="str">
        <f>IF(CR36="", "", IFERROR(INDEX(Materials!$F$9:$F$2508, MATCH(CR36, Materials!$B$9:$B$2508, 0)), ""))</f>
        <v/>
      </c>
      <c r="FC36" s="59" t="str">
        <f>IF(CS36="", "", IFERROR(INDEX(Materials!$F$9:$F$2508, MATCH(CS36, Materials!$B$9:$B$2508, 0)), ""))</f>
        <v/>
      </c>
      <c r="FD36" s="59" t="str">
        <f>IF(CT36="", "", IFERROR(INDEX(Materials!$F$9:$F$2508, MATCH(CT36, Materials!$B$9:$B$2508, 0)), ""))</f>
        <v/>
      </c>
      <c r="FE36" s="59" t="str">
        <f>IF(CU36="", "", IFERROR(INDEX(Materials!$F$9:$F$2508, MATCH(CU36, Materials!$B$9:$B$2508, 0)), ""))</f>
        <v/>
      </c>
      <c r="FF36" s="59" t="str">
        <f>IF(CV36="", "", IFERROR(INDEX(Materials!$F$9:$F$2508, MATCH(CV36, Materials!$B$9:$B$2508, 0)), ""))</f>
        <v/>
      </c>
      <c r="FG36" s="59" t="str">
        <f>IF(CW36="", "", IFERROR(INDEX(Materials!$F$9:$F$2508, MATCH(CW36, Materials!$B$9:$B$2508, 0)), ""))</f>
        <v/>
      </c>
      <c r="FH36" s="59" t="str">
        <f>IF(CX36="", "", IFERROR(INDEX(Materials!$F$9:$F$2508, MATCH(CX36, Materials!$B$9:$B$2508, 0)), ""))</f>
        <v/>
      </c>
      <c r="FI36" s="59" t="str">
        <f>IF(CY36="", "", IFERROR(INDEX(Materials!$F$9:$F$2508, MATCH(CY36, Materials!$B$9:$B$2508, 0)), ""))</f>
        <v/>
      </c>
      <c r="FJ36" s="59" t="str">
        <f>IF(CZ36="", "", IFERROR(INDEX(Materials!$F$9:$F$2508, MATCH(CZ36, Materials!$B$9:$B$2508, 0)), ""))</f>
        <v/>
      </c>
      <c r="FK36" s="59" t="str">
        <f>IF(DA36="", "", IFERROR(INDEX(Materials!$F$9:$F$2508, MATCH(DA36, Materials!$B$9:$B$2508, 0)), ""))</f>
        <v/>
      </c>
      <c r="FL36" s="59" t="str">
        <f>IF(DB36="", "", IFERROR(INDEX(Materials!$F$9:$F$2508, MATCH(DB36, Materials!$B$9:$B$2508, 0)), ""))</f>
        <v/>
      </c>
      <c r="FM36" s="59" t="str">
        <f>IF(DC36="", "", IFERROR(INDEX(Materials!$F$9:$F$2508, MATCH(DC36, Materials!$B$9:$B$2508, 0)), ""))</f>
        <v/>
      </c>
      <c r="FN36" s="59" t="str">
        <f>IF(DD36="", "", IFERROR(INDEX(Materials!$F$9:$F$2508, MATCH(DD36, Materials!$B$9:$B$2508, 0)), ""))</f>
        <v/>
      </c>
      <c r="FO36" s="59" t="str">
        <f>IF(DE36="", "", IFERROR(INDEX(Materials!$F$9:$F$2508, MATCH(DE36, Materials!$B$9:$B$2508, 0)), ""))</f>
        <v/>
      </c>
      <c r="FP36" s="59" t="str">
        <f>IF(DF36="", "", IFERROR(INDEX(Materials!$F$9:$F$2508, MATCH(DF36, Materials!$B$9:$B$2508, 0)), ""))</f>
        <v/>
      </c>
      <c r="FQ36" s="59" t="str">
        <f>IF(DG36="", "", IFERROR(INDEX(Materials!$F$9:$F$2508, MATCH(DG36, Materials!$B$9:$B$2508, 0)), ""))</f>
        <v/>
      </c>
      <c r="FR36" s="59" t="str">
        <f>IF(DH36="", "", IFERROR(INDEX(Materials!$F$9:$F$2508, MATCH(DH36, Materials!$B$9:$B$2508, 0)), ""))</f>
        <v/>
      </c>
      <c r="FS36" s="59" t="str">
        <f>IF(DI36="", "", IFERROR(INDEX(Materials!$F$9:$F$2508, MATCH(DI36, Materials!$B$9:$B$2508, 0)), ""))</f>
        <v/>
      </c>
      <c r="FT36" s="59" t="str">
        <f>IF(DJ36="", "", IFERROR(INDEX(Materials!$F$9:$F$2508, MATCH(DJ36, Materials!$B$9:$B$2508, 0)), ""))</f>
        <v/>
      </c>
      <c r="FU36" s="60" t="str">
        <f>IF(DK36="", "", IFERROR(INDEX(Materials!$F$9:$F$2508, MATCH(DK36, Materials!$B$9:$B$2508, 0)), ""))</f>
        <v/>
      </c>
      <c r="FW36" s="58" t="str">
        <f t="shared" si="85"/>
        <v/>
      </c>
      <c r="FX36" s="59" t="str">
        <f t="shared" si="86"/>
        <v/>
      </c>
      <c r="FY36" s="59" t="str">
        <f t="shared" si="87"/>
        <v/>
      </c>
      <c r="FZ36" s="59" t="str">
        <f t="shared" si="88"/>
        <v/>
      </c>
      <c r="GA36" s="59" t="str">
        <f t="shared" si="89"/>
        <v/>
      </c>
      <c r="GB36" s="59" t="str">
        <f t="shared" si="90"/>
        <v/>
      </c>
      <c r="GC36" s="59" t="str">
        <f t="shared" si="91"/>
        <v/>
      </c>
      <c r="GD36" s="59" t="str">
        <f t="shared" si="92"/>
        <v/>
      </c>
      <c r="GE36" s="59" t="str">
        <f t="shared" si="93"/>
        <v/>
      </c>
      <c r="GF36" s="59" t="str">
        <f t="shared" si="94"/>
        <v/>
      </c>
      <c r="GG36" s="59" t="str">
        <f t="shared" si="95"/>
        <v/>
      </c>
      <c r="GH36" s="59" t="str">
        <f t="shared" si="96"/>
        <v/>
      </c>
      <c r="GI36" s="59" t="str">
        <f t="shared" si="97"/>
        <v/>
      </c>
      <c r="GJ36" s="59" t="str">
        <f t="shared" si="98"/>
        <v/>
      </c>
      <c r="GK36" s="59" t="str">
        <f t="shared" si="99"/>
        <v/>
      </c>
      <c r="GL36" s="59" t="str">
        <f t="shared" si="100"/>
        <v/>
      </c>
      <c r="GM36" s="59" t="str">
        <f t="shared" si="101"/>
        <v/>
      </c>
      <c r="GN36" s="59" t="str">
        <f t="shared" si="102"/>
        <v/>
      </c>
      <c r="GO36" s="59" t="str">
        <f t="shared" si="103"/>
        <v/>
      </c>
      <c r="GP36" s="59" t="str">
        <f t="shared" si="104"/>
        <v/>
      </c>
      <c r="GQ36" s="59" t="str">
        <f t="shared" si="105"/>
        <v/>
      </c>
      <c r="GR36" s="59" t="str">
        <f t="shared" si="106"/>
        <v/>
      </c>
      <c r="GS36" s="59" t="str">
        <f t="shared" si="107"/>
        <v/>
      </c>
      <c r="GT36" s="59" t="str">
        <f t="shared" si="108"/>
        <v/>
      </c>
      <c r="GU36" s="59" t="str">
        <f t="shared" si="109"/>
        <v/>
      </c>
      <c r="GV36" s="59" t="str">
        <f t="shared" si="110"/>
        <v/>
      </c>
      <c r="GW36" s="59" t="str">
        <f t="shared" si="111"/>
        <v/>
      </c>
      <c r="GX36" s="59" t="str">
        <f t="shared" si="112"/>
        <v/>
      </c>
      <c r="GY36" s="59" t="str">
        <f t="shared" si="113"/>
        <v/>
      </c>
      <c r="GZ36" s="60" t="str">
        <f t="shared" si="114"/>
        <v/>
      </c>
      <c r="HB36" s="81" t="str">
        <f t="shared" si="22"/>
        <v/>
      </c>
      <c r="HD36" s="58" t="str">
        <f>IF(CH36="", "", IFERROR(INDEX(Materials!$V$9:$V$2508, MATCH(CH36, Materials!$B$9:$B$2508, 0)), ""))</f>
        <v/>
      </c>
      <c r="HE36" s="59" t="str">
        <f>IF(CI36="", "", IFERROR(INDEX(Materials!$V$9:$V$2508, MATCH(CI36, Materials!$B$9:$B$2508, 0)), ""))</f>
        <v/>
      </c>
      <c r="HF36" s="59" t="str">
        <f>IF(CJ36="", "", IFERROR(INDEX(Materials!$V$9:$V$2508, MATCH(CJ36, Materials!$B$9:$B$2508, 0)), ""))</f>
        <v/>
      </c>
      <c r="HG36" s="59" t="str">
        <f>IF(CK36="", "", IFERROR(INDEX(Materials!$V$9:$V$2508, MATCH(CK36, Materials!$B$9:$B$2508, 0)), ""))</f>
        <v/>
      </c>
      <c r="HH36" s="59" t="str">
        <f>IF(CL36="", "", IFERROR(INDEX(Materials!$V$9:$V$2508, MATCH(CL36, Materials!$B$9:$B$2508, 0)), ""))</f>
        <v/>
      </c>
      <c r="HI36" s="59" t="str">
        <f>IF(CM36="", "", IFERROR(INDEX(Materials!$V$9:$V$2508, MATCH(CM36, Materials!$B$9:$B$2508, 0)), ""))</f>
        <v/>
      </c>
      <c r="HJ36" s="59" t="str">
        <f>IF(CN36="", "", IFERROR(INDEX(Materials!$V$9:$V$2508, MATCH(CN36, Materials!$B$9:$B$2508, 0)), ""))</f>
        <v/>
      </c>
      <c r="HK36" s="59" t="str">
        <f>IF(CO36="", "", IFERROR(INDEX(Materials!$V$9:$V$2508, MATCH(CO36, Materials!$B$9:$B$2508, 0)), ""))</f>
        <v/>
      </c>
      <c r="HL36" s="59" t="str">
        <f>IF(CP36="", "", IFERROR(INDEX(Materials!$V$9:$V$2508, MATCH(CP36, Materials!$B$9:$B$2508, 0)), ""))</f>
        <v/>
      </c>
      <c r="HM36" s="59" t="str">
        <f>IF(CQ36="", "", IFERROR(INDEX(Materials!$V$9:$V$2508, MATCH(CQ36, Materials!$B$9:$B$2508, 0)), ""))</f>
        <v/>
      </c>
      <c r="HN36" s="59" t="str">
        <f>IF(CR36="", "", IFERROR(INDEX(Materials!$V$9:$V$2508, MATCH(CR36, Materials!$B$9:$B$2508, 0)), ""))</f>
        <v/>
      </c>
      <c r="HO36" s="59" t="str">
        <f>IF(CS36="", "", IFERROR(INDEX(Materials!$V$9:$V$2508, MATCH(CS36, Materials!$B$9:$B$2508, 0)), ""))</f>
        <v/>
      </c>
      <c r="HP36" s="59" t="str">
        <f>IF(CT36="", "", IFERROR(INDEX(Materials!$V$9:$V$2508, MATCH(CT36, Materials!$B$9:$B$2508, 0)), ""))</f>
        <v/>
      </c>
      <c r="HQ36" s="59" t="str">
        <f>IF(CU36="", "", IFERROR(INDEX(Materials!$V$9:$V$2508, MATCH(CU36, Materials!$B$9:$B$2508, 0)), ""))</f>
        <v/>
      </c>
      <c r="HR36" s="59" t="str">
        <f>IF(CV36="", "", IFERROR(INDEX(Materials!$V$9:$V$2508, MATCH(CV36, Materials!$B$9:$B$2508, 0)), ""))</f>
        <v/>
      </c>
      <c r="HS36" s="59" t="str">
        <f>IF(CW36="", "", IFERROR(INDEX(Materials!$V$9:$V$2508, MATCH(CW36, Materials!$B$9:$B$2508, 0)), ""))</f>
        <v/>
      </c>
      <c r="HT36" s="59" t="str">
        <f>IF(CX36="", "", IFERROR(INDEX(Materials!$V$9:$V$2508, MATCH(CX36, Materials!$B$9:$B$2508, 0)), ""))</f>
        <v/>
      </c>
      <c r="HU36" s="59" t="str">
        <f>IF(CY36="", "", IFERROR(INDEX(Materials!$V$9:$V$2508, MATCH(CY36, Materials!$B$9:$B$2508, 0)), ""))</f>
        <v/>
      </c>
      <c r="HV36" s="59" t="str">
        <f>IF(CZ36="", "", IFERROR(INDEX(Materials!$V$9:$V$2508, MATCH(CZ36, Materials!$B$9:$B$2508, 0)), ""))</f>
        <v/>
      </c>
      <c r="HW36" s="59" t="str">
        <f>IF(DA36="", "", IFERROR(INDEX(Materials!$V$9:$V$2508, MATCH(DA36, Materials!$B$9:$B$2508, 0)), ""))</f>
        <v/>
      </c>
      <c r="HX36" s="59" t="str">
        <f>IF(DB36="", "", IFERROR(INDEX(Materials!$V$9:$V$2508, MATCH(DB36, Materials!$B$9:$B$2508, 0)), ""))</f>
        <v/>
      </c>
      <c r="HY36" s="59" t="str">
        <f>IF(DC36="", "", IFERROR(INDEX(Materials!$V$9:$V$2508, MATCH(DC36, Materials!$B$9:$B$2508, 0)), ""))</f>
        <v/>
      </c>
      <c r="HZ36" s="59" t="str">
        <f>IF(DD36="", "", IFERROR(INDEX(Materials!$V$9:$V$2508, MATCH(DD36, Materials!$B$9:$B$2508, 0)), ""))</f>
        <v/>
      </c>
      <c r="IA36" s="59" t="str">
        <f>IF(DE36="", "", IFERROR(INDEX(Materials!$V$9:$V$2508, MATCH(DE36, Materials!$B$9:$B$2508, 0)), ""))</f>
        <v/>
      </c>
      <c r="IB36" s="59" t="str">
        <f>IF(DF36="", "", IFERROR(INDEX(Materials!$V$9:$V$2508, MATCH(DF36, Materials!$B$9:$B$2508, 0)), ""))</f>
        <v/>
      </c>
      <c r="IC36" s="59" t="str">
        <f>IF(DG36="", "", IFERROR(INDEX(Materials!$V$9:$V$2508, MATCH(DG36, Materials!$B$9:$B$2508, 0)), ""))</f>
        <v/>
      </c>
      <c r="ID36" s="59" t="str">
        <f>IF(DH36="", "", IFERROR(INDEX(Materials!$V$9:$V$2508, MATCH(DH36, Materials!$B$9:$B$2508, 0)), ""))</f>
        <v/>
      </c>
      <c r="IE36" s="59" t="str">
        <f>IF(DI36="", "", IFERROR(INDEX(Materials!$V$9:$V$2508, MATCH(DI36, Materials!$B$9:$B$2508, 0)), ""))</f>
        <v/>
      </c>
      <c r="IF36" s="59" t="str">
        <f>IF(DJ36="", "", IFERROR(INDEX(Materials!$V$9:$V$2508, MATCH(DJ36, Materials!$B$9:$B$2508, 0)), ""))</f>
        <v/>
      </c>
      <c r="IG36" s="60" t="str">
        <f>IF(DK36="", "", IFERROR(INDEX(Materials!$V$9:$V$2508, MATCH(DK36, Materials!$B$9:$B$2508, 0)), ""))</f>
        <v/>
      </c>
      <c r="II36" s="9" t="str">
        <f t="shared" si="115"/>
        <v/>
      </c>
      <c r="IJ36" s="9" t="str">
        <f t="shared" si="116"/>
        <v/>
      </c>
      <c r="IK36" s="9" t="str">
        <f t="shared" si="117"/>
        <v/>
      </c>
      <c r="IL36" s="9" t="str">
        <f t="shared" si="118"/>
        <v/>
      </c>
      <c r="IN36" s="92" t="str">
        <f t="shared" si="119"/>
        <v/>
      </c>
      <c r="IO36" s="93" t="str">
        <f t="shared" si="120"/>
        <v/>
      </c>
      <c r="IP36" s="93" t="str">
        <f t="shared" si="121"/>
        <v/>
      </c>
      <c r="IQ36" s="93" t="str">
        <f t="shared" si="122"/>
        <v/>
      </c>
      <c r="IR36" s="93" t="str">
        <f t="shared" si="123"/>
        <v/>
      </c>
      <c r="IS36" s="93" t="str">
        <f t="shared" si="124"/>
        <v/>
      </c>
      <c r="IT36" s="93" t="str">
        <f t="shared" si="125"/>
        <v/>
      </c>
      <c r="IU36" s="93" t="str">
        <f t="shared" si="126"/>
        <v/>
      </c>
      <c r="IV36" s="93" t="str">
        <f t="shared" si="127"/>
        <v/>
      </c>
      <c r="IW36" s="93" t="str">
        <f t="shared" si="128"/>
        <v/>
      </c>
      <c r="IX36" s="93" t="str">
        <f t="shared" si="129"/>
        <v/>
      </c>
      <c r="IY36" s="93" t="str">
        <f t="shared" si="130"/>
        <v/>
      </c>
      <c r="IZ36" s="93" t="str">
        <f t="shared" si="131"/>
        <v/>
      </c>
      <c r="JA36" s="93" t="str">
        <f t="shared" si="132"/>
        <v/>
      </c>
      <c r="JB36" s="93" t="str">
        <f t="shared" si="133"/>
        <v/>
      </c>
      <c r="JC36" s="93" t="str">
        <f t="shared" si="134"/>
        <v/>
      </c>
      <c r="JD36" s="93" t="str">
        <f t="shared" si="135"/>
        <v/>
      </c>
      <c r="JE36" s="93" t="str">
        <f t="shared" si="136"/>
        <v/>
      </c>
      <c r="JF36" s="93" t="str">
        <f t="shared" si="137"/>
        <v/>
      </c>
      <c r="JG36" s="93" t="str">
        <f t="shared" si="138"/>
        <v/>
      </c>
      <c r="JH36" s="93" t="str">
        <f t="shared" si="139"/>
        <v/>
      </c>
      <c r="JI36" s="93" t="str">
        <f t="shared" si="140"/>
        <v/>
      </c>
      <c r="JJ36" s="93" t="str">
        <f t="shared" si="141"/>
        <v/>
      </c>
      <c r="JK36" s="93" t="str">
        <f t="shared" si="142"/>
        <v/>
      </c>
      <c r="JL36" s="93" t="str">
        <f t="shared" si="143"/>
        <v/>
      </c>
      <c r="JM36" s="93" t="str">
        <f t="shared" si="144"/>
        <v/>
      </c>
      <c r="JN36" s="93" t="str">
        <f t="shared" si="145"/>
        <v/>
      </c>
      <c r="JO36" s="93" t="str">
        <f t="shared" si="146"/>
        <v/>
      </c>
      <c r="JP36" s="93" t="str">
        <f t="shared" si="147"/>
        <v/>
      </c>
      <c r="JQ36" s="94" t="str">
        <f t="shared" si="148"/>
        <v/>
      </c>
      <c r="JS36" s="92" t="str">
        <f t="shared" si="149"/>
        <v/>
      </c>
      <c r="JT36" s="93" t="str">
        <f t="shared" si="150"/>
        <v/>
      </c>
      <c r="JU36" s="93" t="str">
        <f t="shared" si="151"/>
        <v/>
      </c>
      <c r="JV36" s="93" t="str">
        <f t="shared" si="152"/>
        <v/>
      </c>
      <c r="JW36" s="93" t="str">
        <f t="shared" si="153"/>
        <v/>
      </c>
      <c r="JX36" s="93" t="str">
        <f t="shared" si="154"/>
        <v/>
      </c>
      <c r="JY36" s="93" t="str">
        <f t="shared" si="155"/>
        <v/>
      </c>
      <c r="JZ36" s="93" t="str">
        <f t="shared" si="156"/>
        <v/>
      </c>
      <c r="KA36" s="93" t="str">
        <f t="shared" si="157"/>
        <v/>
      </c>
      <c r="KB36" s="93" t="str">
        <f t="shared" si="158"/>
        <v/>
      </c>
      <c r="KC36" s="93" t="str">
        <f t="shared" si="159"/>
        <v/>
      </c>
      <c r="KD36" s="93" t="str">
        <f t="shared" si="160"/>
        <v/>
      </c>
      <c r="KE36" s="93" t="str">
        <f t="shared" si="161"/>
        <v/>
      </c>
      <c r="KF36" s="93" t="str">
        <f t="shared" si="162"/>
        <v/>
      </c>
      <c r="KG36" s="93" t="str">
        <f t="shared" si="163"/>
        <v/>
      </c>
      <c r="KH36" s="93" t="str">
        <f t="shared" si="164"/>
        <v/>
      </c>
      <c r="KI36" s="93" t="str">
        <f t="shared" si="165"/>
        <v/>
      </c>
      <c r="KJ36" s="93" t="str">
        <f t="shared" si="166"/>
        <v/>
      </c>
      <c r="KK36" s="93" t="str">
        <f t="shared" si="167"/>
        <v/>
      </c>
      <c r="KL36" s="93" t="str">
        <f t="shared" si="168"/>
        <v/>
      </c>
      <c r="KM36" s="93" t="str">
        <f t="shared" si="169"/>
        <v/>
      </c>
      <c r="KN36" s="93" t="str">
        <f t="shared" si="170"/>
        <v/>
      </c>
      <c r="KO36" s="93" t="str">
        <f t="shared" si="171"/>
        <v/>
      </c>
      <c r="KP36" s="93" t="str">
        <f t="shared" si="172"/>
        <v/>
      </c>
      <c r="KQ36" s="93" t="str">
        <f t="shared" si="173"/>
        <v/>
      </c>
      <c r="KR36" s="93" t="str">
        <f t="shared" si="174"/>
        <v/>
      </c>
      <c r="KS36" s="93" t="str">
        <f t="shared" si="175"/>
        <v/>
      </c>
      <c r="KT36" s="93" t="str">
        <f t="shared" si="176"/>
        <v/>
      </c>
      <c r="KU36" s="93" t="str">
        <f t="shared" si="177"/>
        <v/>
      </c>
      <c r="KV36" s="94" t="str">
        <f t="shared" si="178"/>
        <v/>
      </c>
      <c r="KX36" s="81" t="str">
        <f>IF(C36="", "", C36+(C36*'Intro &amp; Setup'!$BC$6))</f>
        <v/>
      </c>
    </row>
    <row r="37" spans="1:310" x14ac:dyDescent="0.25">
      <c r="A37" s="24"/>
      <c r="B37" s="150" t="str">
        <f t="shared" si="0"/>
        <v/>
      </c>
      <c r="C37" s="139" t="str">
        <f t="shared" si="1"/>
        <v/>
      </c>
      <c r="D37" s="24"/>
      <c r="E37" s="140"/>
      <c r="F37" s="136"/>
      <c r="G37" s="139"/>
      <c r="H37" s="153"/>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24"/>
      <c r="BS37" s="9" t="str">
        <f>IF(Materials!T37="", "", Materials!T37)</f>
        <v/>
      </c>
      <c r="BU37" s="11" t="b">
        <f t="shared" si="2"/>
        <v>0</v>
      </c>
      <c r="BV37" s="9" t="str">
        <f t="shared" si="25"/>
        <v/>
      </c>
      <c r="BW37" s="9" t="str">
        <f t="shared" si="3"/>
        <v/>
      </c>
      <c r="BX37" s="9" t="str">
        <f t="shared" si="4"/>
        <v/>
      </c>
      <c r="BZ37" s="9">
        <v>29</v>
      </c>
      <c r="CB37" s="9" t="str">
        <f t="shared" si="5"/>
        <v/>
      </c>
      <c r="CC37" s="32"/>
      <c r="CD37" s="72" t="str">
        <f>IF(H37="", "", IFERROR(INDEX('Intro &amp; Setup'!$BF$3:$BF$12, MATCH(H37, 'Intro &amp; Setup'!$BE$3:$BE$12, 0)), ""))</f>
        <v/>
      </c>
      <c r="CE37" s="77"/>
      <c r="CF37" s="77"/>
      <c r="CH37" s="50" t="str">
        <f t="shared" si="6"/>
        <v/>
      </c>
      <c r="CI37" s="32" t="str">
        <f t="shared" si="26"/>
        <v/>
      </c>
      <c r="CJ37" s="32" t="str">
        <f t="shared" si="27"/>
        <v/>
      </c>
      <c r="CK37" s="32" t="str">
        <f t="shared" si="28"/>
        <v/>
      </c>
      <c r="CL37" s="32" t="str">
        <f t="shared" si="29"/>
        <v/>
      </c>
      <c r="CM37" s="32" t="str">
        <f t="shared" si="30"/>
        <v/>
      </c>
      <c r="CN37" s="32" t="str">
        <f t="shared" si="31"/>
        <v/>
      </c>
      <c r="CO37" s="32" t="str">
        <f t="shared" si="32"/>
        <v/>
      </c>
      <c r="CP37" s="32" t="str">
        <f t="shared" si="33"/>
        <v/>
      </c>
      <c r="CQ37" s="32" t="str">
        <f t="shared" si="34"/>
        <v/>
      </c>
      <c r="CR37" s="32" t="str">
        <f t="shared" si="35"/>
        <v/>
      </c>
      <c r="CS37" s="32" t="str">
        <f t="shared" si="36"/>
        <v/>
      </c>
      <c r="CT37" s="32" t="str">
        <f t="shared" si="37"/>
        <v/>
      </c>
      <c r="CU37" s="32" t="str">
        <f t="shared" si="38"/>
        <v/>
      </c>
      <c r="CV37" s="32" t="str">
        <f t="shared" si="39"/>
        <v/>
      </c>
      <c r="CW37" s="32" t="str">
        <f t="shared" si="40"/>
        <v/>
      </c>
      <c r="CX37" s="32" t="str">
        <f t="shared" si="41"/>
        <v/>
      </c>
      <c r="CY37" s="32" t="str">
        <f t="shared" si="42"/>
        <v/>
      </c>
      <c r="CZ37" s="32" t="str">
        <f t="shared" si="43"/>
        <v/>
      </c>
      <c r="DA37" s="32" t="str">
        <f t="shared" si="44"/>
        <v/>
      </c>
      <c r="DB37" s="32" t="str">
        <f t="shared" si="45"/>
        <v/>
      </c>
      <c r="DC37" s="32" t="str">
        <f t="shared" si="46"/>
        <v/>
      </c>
      <c r="DD37" s="32" t="str">
        <f t="shared" si="47"/>
        <v/>
      </c>
      <c r="DE37" s="32" t="str">
        <f t="shared" si="48"/>
        <v/>
      </c>
      <c r="DF37" s="32" t="str">
        <f t="shared" si="49"/>
        <v/>
      </c>
      <c r="DG37" s="32" t="str">
        <f t="shared" si="50"/>
        <v/>
      </c>
      <c r="DH37" s="32" t="str">
        <f t="shared" si="51"/>
        <v/>
      </c>
      <c r="DI37" s="32" t="str">
        <f t="shared" si="52"/>
        <v/>
      </c>
      <c r="DJ37" s="32" t="str">
        <f t="shared" si="53"/>
        <v/>
      </c>
      <c r="DK37" s="51" t="str">
        <f t="shared" si="54"/>
        <v/>
      </c>
      <c r="DM37" s="50" t="str">
        <f t="shared" si="55"/>
        <v/>
      </c>
      <c r="DN37" s="32" t="str">
        <f t="shared" si="56"/>
        <v/>
      </c>
      <c r="DO37" s="32" t="str">
        <f t="shared" si="57"/>
        <v/>
      </c>
      <c r="DP37" s="32" t="str">
        <f t="shared" si="58"/>
        <v/>
      </c>
      <c r="DQ37" s="32" t="str">
        <f t="shared" si="59"/>
        <v/>
      </c>
      <c r="DR37" s="32" t="str">
        <f t="shared" si="60"/>
        <v/>
      </c>
      <c r="DS37" s="32" t="str">
        <f t="shared" si="61"/>
        <v/>
      </c>
      <c r="DT37" s="32" t="str">
        <f t="shared" si="62"/>
        <v/>
      </c>
      <c r="DU37" s="32" t="str">
        <f t="shared" si="63"/>
        <v/>
      </c>
      <c r="DV37" s="32" t="str">
        <f t="shared" si="64"/>
        <v/>
      </c>
      <c r="DW37" s="32" t="str">
        <f t="shared" si="65"/>
        <v/>
      </c>
      <c r="DX37" s="32" t="str">
        <f t="shared" si="66"/>
        <v/>
      </c>
      <c r="DY37" s="32" t="str">
        <f t="shared" si="67"/>
        <v/>
      </c>
      <c r="DZ37" s="32" t="str">
        <f t="shared" si="68"/>
        <v/>
      </c>
      <c r="EA37" s="32" t="str">
        <f t="shared" si="69"/>
        <v/>
      </c>
      <c r="EB37" s="32" t="str">
        <f t="shared" si="70"/>
        <v/>
      </c>
      <c r="EC37" s="32" t="str">
        <f t="shared" si="71"/>
        <v/>
      </c>
      <c r="ED37" s="32" t="str">
        <f t="shared" si="72"/>
        <v/>
      </c>
      <c r="EE37" s="32" t="str">
        <f t="shared" si="73"/>
        <v/>
      </c>
      <c r="EF37" s="32" t="str">
        <f t="shared" si="74"/>
        <v/>
      </c>
      <c r="EG37" s="32" t="str">
        <f t="shared" si="75"/>
        <v/>
      </c>
      <c r="EH37" s="32" t="str">
        <f t="shared" si="76"/>
        <v/>
      </c>
      <c r="EI37" s="32" t="str">
        <f t="shared" si="77"/>
        <v/>
      </c>
      <c r="EJ37" s="32" t="str">
        <f t="shared" si="78"/>
        <v/>
      </c>
      <c r="EK37" s="32" t="str">
        <f t="shared" si="79"/>
        <v/>
      </c>
      <c r="EL37" s="32" t="str">
        <f t="shared" si="80"/>
        <v/>
      </c>
      <c r="EM37" s="32" t="str">
        <f t="shared" si="81"/>
        <v/>
      </c>
      <c r="EN37" s="32" t="str">
        <f t="shared" si="82"/>
        <v/>
      </c>
      <c r="EO37" s="32" t="str">
        <f t="shared" si="83"/>
        <v/>
      </c>
      <c r="EP37" s="51" t="str">
        <f t="shared" si="84"/>
        <v/>
      </c>
      <c r="ER37" s="58" t="str">
        <f>IF(CH37="", "", IFERROR(INDEX(Materials!$F$9:$F$2508, MATCH(CH37, Materials!$B$9:$B$2508, 0)), ""))</f>
        <v/>
      </c>
      <c r="ES37" s="59" t="str">
        <f>IF(CI37="", "", IFERROR(INDEX(Materials!$F$9:$F$2508, MATCH(CI37, Materials!$B$9:$B$2508, 0)), ""))</f>
        <v/>
      </c>
      <c r="ET37" s="59" t="str">
        <f>IF(CJ37="", "", IFERROR(INDEX(Materials!$F$9:$F$2508, MATCH(CJ37, Materials!$B$9:$B$2508, 0)), ""))</f>
        <v/>
      </c>
      <c r="EU37" s="59" t="str">
        <f>IF(CK37="", "", IFERROR(INDEX(Materials!$F$9:$F$2508, MATCH(CK37, Materials!$B$9:$B$2508, 0)), ""))</f>
        <v/>
      </c>
      <c r="EV37" s="59" t="str">
        <f>IF(CL37="", "", IFERROR(INDEX(Materials!$F$9:$F$2508, MATCH(CL37, Materials!$B$9:$B$2508, 0)), ""))</f>
        <v/>
      </c>
      <c r="EW37" s="59" t="str">
        <f>IF(CM37="", "", IFERROR(INDEX(Materials!$F$9:$F$2508, MATCH(CM37, Materials!$B$9:$B$2508, 0)), ""))</f>
        <v/>
      </c>
      <c r="EX37" s="59" t="str">
        <f>IF(CN37="", "", IFERROR(INDEX(Materials!$F$9:$F$2508, MATCH(CN37, Materials!$B$9:$B$2508, 0)), ""))</f>
        <v/>
      </c>
      <c r="EY37" s="59" t="str">
        <f>IF(CO37="", "", IFERROR(INDEX(Materials!$F$9:$F$2508, MATCH(CO37, Materials!$B$9:$B$2508, 0)), ""))</f>
        <v/>
      </c>
      <c r="EZ37" s="59" t="str">
        <f>IF(CP37="", "", IFERROR(INDEX(Materials!$F$9:$F$2508, MATCH(CP37, Materials!$B$9:$B$2508, 0)), ""))</f>
        <v/>
      </c>
      <c r="FA37" s="59" t="str">
        <f>IF(CQ37="", "", IFERROR(INDEX(Materials!$F$9:$F$2508, MATCH(CQ37, Materials!$B$9:$B$2508, 0)), ""))</f>
        <v/>
      </c>
      <c r="FB37" s="59" t="str">
        <f>IF(CR37="", "", IFERROR(INDEX(Materials!$F$9:$F$2508, MATCH(CR37, Materials!$B$9:$B$2508, 0)), ""))</f>
        <v/>
      </c>
      <c r="FC37" s="59" t="str">
        <f>IF(CS37="", "", IFERROR(INDEX(Materials!$F$9:$F$2508, MATCH(CS37, Materials!$B$9:$B$2508, 0)), ""))</f>
        <v/>
      </c>
      <c r="FD37" s="59" t="str">
        <f>IF(CT37="", "", IFERROR(INDEX(Materials!$F$9:$F$2508, MATCH(CT37, Materials!$B$9:$B$2508, 0)), ""))</f>
        <v/>
      </c>
      <c r="FE37" s="59" t="str">
        <f>IF(CU37="", "", IFERROR(INDEX(Materials!$F$9:$F$2508, MATCH(CU37, Materials!$B$9:$B$2508, 0)), ""))</f>
        <v/>
      </c>
      <c r="FF37" s="59" t="str">
        <f>IF(CV37="", "", IFERROR(INDEX(Materials!$F$9:$F$2508, MATCH(CV37, Materials!$B$9:$B$2508, 0)), ""))</f>
        <v/>
      </c>
      <c r="FG37" s="59" t="str">
        <f>IF(CW37="", "", IFERROR(INDEX(Materials!$F$9:$F$2508, MATCH(CW37, Materials!$B$9:$B$2508, 0)), ""))</f>
        <v/>
      </c>
      <c r="FH37" s="59" t="str">
        <f>IF(CX37="", "", IFERROR(INDEX(Materials!$F$9:$F$2508, MATCH(CX37, Materials!$B$9:$B$2508, 0)), ""))</f>
        <v/>
      </c>
      <c r="FI37" s="59" t="str">
        <f>IF(CY37="", "", IFERROR(INDEX(Materials!$F$9:$F$2508, MATCH(CY37, Materials!$B$9:$B$2508, 0)), ""))</f>
        <v/>
      </c>
      <c r="FJ37" s="59" t="str">
        <f>IF(CZ37="", "", IFERROR(INDEX(Materials!$F$9:$F$2508, MATCH(CZ37, Materials!$B$9:$B$2508, 0)), ""))</f>
        <v/>
      </c>
      <c r="FK37" s="59" t="str">
        <f>IF(DA37="", "", IFERROR(INDEX(Materials!$F$9:$F$2508, MATCH(DA37, Materials!$B$9:$B$2508, 0)), ""))</f>
        <v/>
      </c>
      <c r="FL37" s="59" t="str">
        <f>IF(DB37="", "", IFERROR(INDEX(Materials!$F$9:$F$2508, MATCH(DB37, Materials!$B$9:$B$2508, 0)), ""))</f>
        <v/>
      </c>
      <c r="FM37" s="59" t="str">
        <f>IF(DC37="", "", IFERROR(INDEX(Materials!$F$9:$F$2508, MATCH(DC37, Materials!$B$9:$B$2508, 0)), ""))</f>
        <v/>
      </c>
      <c r="FN37" s="59" t="str">
        <f>IF(DD37="", "", IFERROR(INDEX(Materials!$F$9:$F$2508, MATCH(DD37, Materials!$B$9:$B$2508, 0)), ""))</f>
        <v/>
      </c>
      <c r="FO37" s="59" t="str">
        <f>IF(DE37="", "", IFERROR(INDEX(Materials!$F$9:$F$2508, MATCH(DE37, Materials!$B$9:$B$2508, 0)), ""))</f>
        <v/>
      </c>
      <c r="FP37" s="59" t="str">
        <f>IF(DF37="", "", IFERROR(INDEX(Materials!$F$9:$F$2508, MATCH(DF37, Materials!$B$9:$B$2508, 0)), ""))</f>
        <v/>
      </c>
      <c r="FQ37" s="59" t="str">
        <f>IF(DG37="", "", IFERROR(INDEX(Materials!$F$9:$F$2508, MATCH(DG37, Materials!$B$9:$B$2508, 0)), ""))</f>
        <v/>
      </c>
      <c r="FR37" s="59" t="str">
        <f>IF(DH37="", "", IFERROR(INDEX(Materials!$F$9:$F$2508, MATCH(DH37, Materials!$B$9:$B$2508, 0)), ""))</f>
        <v/>
      </c>
      <c r="FS37" s="59" t="str">
        <f>IF(DI37="", "", IFERROR(INDEX(Materials!$F$9:$F$2508, MATCH(DI37, Materials!$B$9:$B$2508, 0)), ""))</f>
        <v/>
      </c>
      <c r="FT37" s="59" t="str">
        <f>IF(DJ37="", "", IFERROR(INDEX(Materials!$F$9:$F$2508, MATCH(DJ37, Materials!$B$9:$B$2508, 0)), ""))</f>
        <v/>
      </c>
      <c r="FU37" s="60" t="str">
        <f>IF(DK37="", "", IFERROR(INDEX(Materials!$F$9:$F$2508, MATCH(DK37, Materials!$B$9:$B$2508, 0)), ""))</f>
        <v/>
      </c>
      <c r="FW37" s="58" t="str">
        <f t="shared" si="85"/>
        <v/>
      </c>
      <c r="FX37" s="59" t="str">
        <f t="shared" si="86"/>
        <v/>
      </c>
      <c r="FY37" s="59" t="str">
        <f t="shared" si="87"/>
        <v/>
      </c>
      <c r="FZ37" s="59" t="str">
        <f t="shared" si="88"/>
        <v/>
      </c>
      <c r="GA37" s="59" t="str">
        <f t="shared" si="89"/>
        <v/>
      </c>
      <c r="GB37" s="59" t="str">
        <f t="shared" si="90"/>
        <v/>
      </c>
      <c r="GC37" s="59" t="str">
        <f t="shared" si="91"/>
        <v/>
      </c>
      <c r="GD37" s="59" t="str">
        <f t="shared" si="92"/>
        <v/>
      </c>
      <c r="GE37" s="59" t="str">
        <f t="shared" si="93"/>
        <v/>
      </c>
      <c r="GF37" s="59" t="str">
        <f t="shared" si="94"/>
        <v/>
      </c>
      <c r="GG37" s="59" t="str">
        <f t="shared" si="95"/>
        <v/>
      </c>
      <c r="GH37" s="59" t="str">
        <f t="shared" si="96"/>
        <v/>
      </c>
      <c r="GI37" s="59" t="str">
        <f t="shared" si="97"/>
        <v/>
      </c>
      <c r="GJ37" s="59" t="str">
        <f t="shared" si="98"/>
        <v/>
      </c>
      <c r="GK37" s="59" t="str">
        <f t="shared" si="99"/>
        <v/>
      </c>
      <c r="GL37" s="59" t="str">
        <f t="shared" si="100"/>
        <v/>
      </c>
      <c r="GM37" s="59" t="str">
        <f t="shared" si="101"/>
        <v/>
      </c>
      <c r="GN37" s="59" t="str">
        <f t="shared" si="102"/>
        <v/>
      </c>
      <c r="GO37" s="59" t="str">
        <f t="shared" si="103"/>
        <v/>
      </c>
      <c r="GP37" s="59" t="str">
        <f t="shared" si="104"/>
        <v/>
      </c>
      <c r="GQ37" s="59" t="str">
        <f t="shared" si="105"/>
        <v/>
      </c>
      <c r="GR37" s="59" t="str">
        <f t="shared" si="106"/>
        <v/>
      </c>
      <c r="GS37" s="59" t="str">
        <f t="shared" si="107"/>
        <v/>
      </c>
      <c r="GT37" s="59" t="str">
        <f t="shared" si="108"/>
        <v/>
      </c>
      <c r="GU37" s="59" t="str">
        <f t="shared" si="109"/>
        <v/>
      </c>
      <c r="GV37" s="59" t="str">
        <f t="shared" si="110"/>
        <v/>
      </c>
      <c r="GW37" s="59" t="str">
        <f t="shared" si="111"/>
        <v/>
      </c>
      <c r="GX37" s="59" t="str">
        <f t="shared" si="112"/>
        <v/>
      </c>
      <c r="GY37" s="59" t="str">
        <f t="shared" si="113"/>
        <v/>
      </c>
      <c r="GZ37" s="60" t="str">
        <f t="shared" si="114"/>
        <v/>
      </c>
      <c r="HB37" s="81" t="str">
        <f t="shared" si="22"/>
        <v/>
      </c>
      <c r="HD37" s="58" t="str">
        <f>IF(CH37="", "", IFERROR(INDEX(Materials!$V$9:$V$2508, MATCH(CH37, Materials!$B$9:$B$2508, 0)), ""))</f>
        <v/>
      </c>
      <c r="HE37" s="59" t="str">
        <f>IF(CI37="", "", IFERROR(INDEX(Materials!$V$9:$V$2508, MATCH(CI37, Materials!$B$9:$B$2508, 0)), ""))</f>
        <v/>
      </c>
      <c r="HF37" s="59" t="str">
        <f>IF(CJ37="", "", IFERROR(INDEX(Materials!$V$9:$V$2508, MATCH(CJ37, Materials!$B$9:$B$2508, 0)), ""))</f>
        <v/>
      </c>
      <c r="HG37" s="59" t="str">
        <f>IF(CK37="", "", IFERROR(INDEX(Materials!$V$9:$V$2508, MATCH(CK37, Materials!$B$9:$B$2508, 0)), ""))</f>
        <v/>
      </c>
      <c r="HH37" s="59" t="str">
        <f>IF(CL37="", "", IFERROR(INDEX(Materials!$V$9:$V$2508, MATCH(CL37, Materials!$B$9:$B$2508, 0)), ""))</f>
        <v/>
      </c>
      <c r="HI37" s="59" t="str">
        <f>IF(CM37="", "", IFERROR(INDEX(Materials!$V$9:$V$2508, MATCH(CM37, Materials!$B$9:$B$2508, 0)), ""))</f>
        <v/>
      </c>
      <c r="HJ37" s="59" t="str">
        <f>IF(CN37="", "", IFERROR(INDEX(Materials!$V$9:$V$2508, MATCH(CN37, Materials!$B$9:$B$2508, 0)), ""))</f>
        <v/>
      </c>
      <c r="HK37" s="59" t="str">
        <f>IF(CO37="", "", IFERROR(INDEX(Materials!$V$9:$V$2508, MATCH(CO37, Materials!$B$9:$B$2508, 0)), ""))</f>
        <v/>
      </c>
      <c r="HL37" s="59" t="str">
        <f>IF(CP37="", "", IFERROR(INDEX(Materials!$V$9:$V$2508, MATCH(CP37, Materials!$B$9:$B$2508, 0)), ""))</f>
        <v/>
      </c>
      <c r="HM37" s="59" t="str">
        <f>IF(CQ37="", "", IFERROR(INDEX(Materials!$V$9:$V$2508, MATCH(CQ37, Materials!$B$9:$B$2508, 0)), ""))</f>
        <v/>
      </c>
      <c r="HN37" s="59" t="str">
        <f>IF(CR37="", "", IFERROR(INDEX(Materials!$V$9:$V$2508, MATCH(CR37, Materials!$B$9:$B$2508, 0)), ""))</f>
        <v/>
      </c>
      <c r="HO37" s="59" t="str">
        <f>IF(CS37="", "", IFERROR(INDEX(Materials!$V$9:$V$2508, MATCH(CS37, Materials!$B$9:$B$2508, 0)), ""))</f>
        <v/>
      </c>
      <c r="HP37" s="59" t="str">
        <f>IF(CT37="", "", IFERROR(INDEX(Materials!$V$9:$V$2508, MATCH(CT37, Materials!$B$9:$B$2508, 0)), ""))</f>
        <v/>
      </c>
      <c r="HQ37" s="59" t="str">
        <f>IF(CU37="", "", IFERROR(INDEX(Materials!$V$9:$V$2508, MATCH(CU37, Materials!$B$9:$B$2508, 0)), ""))</f>
        <v/>
      </c>
      <c r="HR37" s="59" t="str">
        <f>IF(CV37="", "", IFERROR(INDEX(Materials!$V$9:$V$2508, MATCH(CV37, Materials!$B$9:$B$2508, 0)), ""))</f>
        <v/>
      </c>
      <c r="HS37" s="59" t="str">
        <f>IF(CW37="", "", IFERROR(INDEX(Materials!$V$9:$V$2508, MATCH(CW37, Materials!$B$9:$B$2508, 0)), ""))</f>
        <v/>
      </c>
      <c r="HT37" s="59" t="str">
        <f>IF(CX37="", "", IFERROR(INDEX(Materials!$V$9:$V$2508, MATCH(CX37, Materials!$B$9:$B$2508, 0)), ""))</f>
        <v/>
      </c>
      <c r="HU37" s="59" t="str">
        <f>IF(CY37="", "", IFERROR(INDEX(Materials!$V$9:$V$2508, MATCH(CY37, Materials!$B$9:$B$2508, 0)), ""))</f>
        <v/>
      </c>
      <c r="HV37" s="59" t="str">
        <f>IF(CZ37="", "", IFERROR(INDEX(Materials!$V$9:$V$2508, MATCH(CZ37, Materials!$B$9:$B$2508, 0)), ""))</f>
        <v/>
      </c>
      <c r="HW37" s="59" t="str">
        <f>IF(DA37="", "", IFERROR(INDEX(Materials!$V$9:$V$2508, MATCH(DA37, Materials!$B$9:$B$2508, 0)), ""))</f>
        <v/>
      </c>
      <c r="HX37" s="59" t="str">
        <f>IF(DB37="", "", IFERROR(INDEX(Materials!$V$9:$V$2508, MATCH(DB37, Materials!$B$9:$B$2508, 0)), ""))</f>
        <v/>
      </c>
      <c r="HY37" s="59" t="str">
        <f>IF(DC37="", "", IFERROR(INDEX(Materials!$V$9:$V$2508, MATCH(DC37, Materials!$B$9:$B$2508, 0)), ""))</f>
        <v/>
      </c>
      <c r="HZ37" s="59" t="str">
        <f>IF(DD37="", "", IFERROR(INDEX(Materials!$V$9:$V$2508, MATCH(DD37, Materials!$B$9:$B$2508, 0)), ""))</f>
        <v/>
      </c>
      <c r="IA37" s="59" t="str">
        <f>IF(DE37="", "", IFERROR(INDEX(Materials!$V$9:$V$2508, MATCH(DE37, Materials!$B$9:$B$2508, 0)), ""))</f>
        <v/>
      </c>
      <c r="IB37" s="59" t="str">
        <f>IF(DF37="", "", IFERROR(INDEX(Materials!$V$9:$V$2508, MATCH(DF37, Materials!$B$9:$B$2508, 0)), ""))</f>
        <v/>
      </c>
      <c r="IC37" s="59" t="str">
        <f>IF(DG37="", "", IFERROR(INDEX(Materials!$V$9:$V$2508, MATCH(DG37, Materials!$B$9:$B$2508, 0)), ""))</f>
        <v/>
      </c>
      <c r="ID37" s="59" t="str">
        <f>IF(DH37="", "", IFERROR(INDEX(Materials!$V$9:$V$2508, MATCH(DH37, Materials!$B$9:$B$2508, 0)), ""))</f>
        <v/>
      </c>
      <c r="IE37" s="59" t="str">
        <f>IF(DI37="", "", IFERROR(INDEX(Materials!$V$9:$V$2508, MATCH(DI37, Materials!$B$9:$B$2508, 0)), ""))</f>
        <v/>
      </c>
      <c r="IF37" s="59" t="str">
        <f>IF(DJ37="", "", IFERROR(INDEX(Materials!$V$9:$V$2508, MATCH(DJ37, Materials!$B$9:$B$2508, 0)), ""))</f>
        <v/>
      </c>
      <c r="IG37" s="60" t="str">
        <f>IF(DK37="", "", IFERROR(INDEX(Materials!$V$9:$V$2508, MATCH(DK37, Materials!$B$9:$B$2508, 0)), ""))</f>
        <v/>
      </c>
      <c r="II37" s="9" t="str">
        <f t="shared" si="115"/>
        <v/>
      </c>
      <c r="IJ37" s="9" t="str">
        <f t="shared" si="116"/>
        <v/>
      </c>
      <c r="IK37" s="9" t="str">
        <f t="shared" si="117"/>
        <v/>
      </c>
      <c r="IL37" s="9" t="str">
        <f t="shared" si="118"/>
        <v/>
      </c>
      <c r="IN37" s="92" t="str">
        <f t="shared" si="119"/>
        <v/>
      </c>
      <c r="IO37" s="93" t="str">
        <f t="shared" si="120"/>
        <v/>
      </c>
      <c r="IP37" s="93" t="str">
        <f t="shared" si="121"/>
        <v/>
      </c>
      <c r="IQ37" s="93" t="str">
        <f t="shared" si="122"/>
        <v/>
      </c>
      <c r="IR37" s="93" t="str">
        <f t="shared" si="123"/>
        <v/>
      </c>
      <c r="IS37" s="93" t="str">
        <f t="shared" si="124"/>
        <v/>
      </c>
      <c r="IT37" s="93" t="str">
        <f t="shared" si="125"/>
        <v/>
      </c>
      <c r="IU37" s="93" t="str">
        <f t="shared" si="126"/>
        <v/>
      </c>
      <c r="IV37" s="93" t="str">
        <f t="shared" si="127"/>
        <v/>
      </c>
      <c r="IW37" s="93" t="str">
        <f t="shared" si="128"/>
        <v/>
      </c>
      <c r="IX37" s="93" t="str">
        <f t="shared" si="129"/>
        <v/>
      </c>
      <c r="IY37" s="93" t="str">
        <f t="shared" si="130"/>
        <v/>
      </c>
      <c r="IZ37" s="93" t="str">
        <f t="shared" si="131"/>
        <v/>
      </c>
      <c r="JA37" s="93" t="str">
        <f t="shared" si="132"/>
        <v/>
      </c>
      <c r="JB37" s="93" t="str">
        <f t="shared" si="133"/>
        <v/>
      </c>
      <c r="JC37" s="93" t="str">
        <f t="shared" si="134"/>
        <v/>
      </c>
      <c r="JD37" s="93" t="str">
        <f t="shared" si="135"/>
        <v/>
      </c>
      <c r="JE37" s="93" t="str">
        <f t="shared" si="136"/>
        <v/>
      </c>
      <c r="JF37" s="93" t="str">
        <f t="shared" si="137"/>
        <v/>
      </c>
      <c r="JG37" s="93" t="str">
        <f t="shared" si="138"/>
        <v/>
      </c>
      <c r="JH37" s="93" t="str">
        <f t="shared" si="139"/>
        <v/>
      </c>
      <c r="JI37" s="93" t="str">
        <f t="shared" si="140"/>
        <v/>
      </c>
      <c r="JJ37" s="93" t="str">
        <f t="shared" si="141"/>
        <v/>
      </c>
      <c r="JK37" s="93" t="str">
        <f t="shared" si="142"/>
        <v/>
      </c>
      <c r="JL37" s="93" t="str">
        <f t="shared" si="143"/>
        <v/>
      </c>
      <c r="JM37" s="93" t="str">
        <f t="shared" si="144"/>
        <v/>
      </c>
      <c r="JN37" s="93" t="str">
        <f t="shared" si="145"/>
        <v/>
      </c>
      <c r="JO37" s="93" t="str">
        <f t="shared" si="146"/>
        <v/>
      </c>
      <c r="JP37" s="93" t="str">
        <f t="shared" si="147"/>
        <v/>
      </c>
      <c r="JQ37" s="94" t="str">
        <f t="shared" si="148"/>
        <v/>
      </c>
      <c r="JS37" s="92" t="str">
        <f t="shared" si="149"/>
        <v/>
      </c>
      <c r="JT37" s="93" t="str">
        <f t="shared" si="150"/>
        <v/>
      </c>
      <c r="JU37" s="93" t="str">
        <f t="shared" si="151"/>
        <v/>
      </c>
      <c r="JV37" s="93" t="str">
        <f t="shared" si="152"/>
        <v/>
      </c>
      <c r="JW37" s="93" t="str">
        <f t="shared" si="153"/>
        <v/>
      </c>
      <c r="JX37" s="93" t="str">
        <f t="shared" si="154"/>
        <v/>
      </c>
      <c r="JY37" s="93" t="str">
        <f t="shared" si="155"/>
        <v/>
      </c>
      <c r="JZ37" s="93" t="str">
        <f t="shared" si="156"/>
        <v/>
      </c>
      <c r="KA37" s="93" t="str">
        <f t="shared" si="157"/>
        <v/>
      </c>
      <c r="KB37" s="93" t="str">
        <f t="shared" si="158"/>
        <v/>
      </c>
      <c r="KC37" s="93" t="str">
        <f t="shared" si="159"/>
        <v/>
      </c>
      <c r="KD37" s="93" t="str">
        <f t="shared" si="160"/>
        <v/>
      </c>
      <c r="KE37" s="93" t="str">
        <f t="shared" si="161"/>
        <v/>
      </c>
      <c r="KF37" s="93" t="str">
        <f t="shared" si="162"/>
        <v/>
      </c>
      <c r="KG37" s="93" t="str">
        <f t="shared" si="163"/>
        <v/>
      </c>
      <c r="KH37" s="93" t="str">
        <f t="shared" si="164"/>
        <v/>
      </c>
      <c r="KI37" s="93" t="str">
        <f t="shared" si="165"/>
        <v/>
      </c>
      <c r="KJ37" s="93" t="str">
        <f t="shared" si="166"/>
        <v/>
      </c>
      <c r="KK37" s="93" t="str">
        <f t="shared" si="167"/>
        <v/>
      </c>
      <c r="KL37" s="93" t="str">
        <f t="shared" si="168"/>
        <v/>
      </c>
      <c r="KM37" s="93" t="str">
        <f t="shared" si="169"/>
        <v/>
      </c>
      <c r="KN37" s="93" t="str">
        <f t="shared" si="170"/>
        <v/>
      </c>
      <c r="KO37" s="93" t="str">
        <f t="shared" si="171"/>
        <v/>
      </c>
      <c r="KP37" s="93" t="str">
        <f t="shared" si="172"/>
        <v/>
      </c>
      <c r="KQ37" s="93" t="str">
        <f t="shared" si="173"/>
        <v/>
      </c>
      <c r="KR37" s="93" t="str">
        <f t="shared" si="174"/>
        <v/>
      </c>
      <c r="KS37" s="93" t="str">
        <f t="shared" si="175"/>
        <v/>
      </c>
      <c r="KT37" s="93" t="str">
        <f t="shared" si="176"/>
        <v/>
      </c>
      <c r="KU37" s="93" t="str">
        <f t="shared" si="177"/>
        <v/>
      </c>
      <c r="KV37" s="94" t="str">
        <f t="shared" si="178"/>
        <v/>
      </c>
      <c r="KX37" s="81" t="str">
        <f>IF(C37="", "", C37+(C37*'Intro &amp; Setup'!$BC$6))</f>
        <v/>
      </c>
    </row>
    <row r="38" spans="1:310" x14ac:dyDescent="0.25">
      <c r="A38" s="24"/>
      <c r="B38" s="150" t="str">
        <f t="shared" si="0"/>
        <v/>
      </c>
      <c r="C38" s="139" t="str">
        <f t="shared" si="1"/>
        <v/>
      </c>
      <c r="D38" s="24"/>
      <c r="E38" s="140"/>
      <c r="F38" s="136"/>
      <c r="G38" s="139"/>
      <c r="H38" s="153"/>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24"/>
      <c r="BS38" s="9" t="str">
        <f>IF(Materials!T38="", "", Materials!T38)</f>
        <v/>
      </c>
      <c r="BU38" s="11" t="b">
        <f t="shared" si="2"/>
        <v>0</v>
      </c>
      <c r="BV38" s="9" t="str">
        <f t="shared" si="25"/>
        <v/>
      </c>
      <c r="BW38" s="9" t="str">
        <f t="shared" si="3"/>
        <v/>
      </c>
      <c r="BX38" s="9" t="str">
        <f t="shared" si="4"/>
        <v/>
      </c>
      <c r="BZ38" s="9">
        <v>30</v>
      </c>
      <c r="CB38" s="9" t="str">
        <f t="shared" si="5"/>
        <v/>
      </c>
      <c r="CC38" s="32"/>
      <c r="CD38" s="72" t="str">
        <f>IF(H38="", "", IFERROR(INDEX('Intro &amp; Setup'!$BF$3:$BF$12, MATCH(H38, 'Intro &amp; Setup'!$BE$3:$BE$12, 0)), ""))</f>
        <v/>
      </c>
      <c r="CE38" s="77"/>
      <c r="CF38" s="77"/>
      <c r="CH38" s="50" t="str">
        <f t="shared" si="6"/>
        <v/>
      </c>
      <c r="CI38" s="32" t="str">
        <f t="shared" si="26"/>
        <v/>
      </c>
      <c r="CJ38" s="32" t="str">
        <f t="shared" si="27"/>
        <v/>
      </c>
      <c r="CK38" s="32" t="str">
        <f t="shared" si="28"/>
        <v/>
      </c>
      <c r="CL38" s="32" t="str">
        <f t="shared" si="29"/>
        <v/>
      </c>
      <c r="CM38" s="32" t="str">
        <f t="shared" si="30"/>
        <v/>
      </c>
      <c r="CN38" s="32" t="str">
        <f t="shared" si="31"/>
        <v/>
      </c>
      <c r="CO38" s="32" t="str">
        <f t="shared" si="32"/>
        <v/>
      </c>
      <c r="CP38" s="32" t="str">
        <f t="shared" si="33"/>
        <v/>
      </c>
      <c r="CQ38" s="32" t="str">
        <f t="shared" si="34"/>
        <v/>
      </c>
      <c r="CR38" s="32" t="str">
        <f t="shared" si="35"/>
        <v/>
      </c>
      <c r="CS38" s="32" t="str">
        <f t="shared" si="36"/>
        <v/>
      </c>
      <c r="CT38" s="32" t="str">
        <f t="shared" si="37"/>
        <v/>
      </c>
      <c r="CU38" s="32" t="str">
        <f t="shared" si="38"/>
        <v/>
      </c>
      <c r="CV38" s="32" t="str">
        <f t="shared" si="39"/>
        <v/>
      </c>
      <c r="CW38" s="32" t="str">
        <f t="shared" si="40"/>
        <v/>
      </c>
      <c r="CX38" s="32" t="str">
        <f t="shared" si="41"/>
        <v/>
      </c>
      <c r="CY38" s="32" t="str">
        <f t="shared" si="42"/>
        <v/>
      </c>
      <c r="CZ38" s="32" t="str">
        <f t="shared" si="43"/>
        <v/>
      </c>
      <c r="DA38" s="32" t="str">
        <f t="shared" si="44"/>
        <v/>
      </c>
      <c r="DB38" s="32" t="str">
        <f t="shared" si="45"/>
        <v/>
      </c>
      <c r="DC38" s="32" t="str">
        <f t="shared" si="46"/>
        <v/>
      </c>
      <c r="DD38" s="32" t="str">
        <f t="shared" si="47"/>
        <v/>
      </c>
      <c r="DE38" s="32" t="str">
        <f t="shared" si="48"/>
        <v/>
      </c>
      <c r="DF38" s="32" t="str">
        <f t="shared" si="49"/>
        <v/>
      </c>
      <c r="DG38" s="32" t="str">
        <f t="shared" si="50"/>
        <v/>
      </c>
      <c r="DH38" s="32" t="str">
        <f t="shared" si="51"/>
        <v/>
      </c>
      <c r="DI38" s="32" t="str">
        <f t="shared" si="52"/>
        <v/>
      </c>
      <c r="DJ38" s="32" t="str">
        <f t="shared" si="53"/>
        <v/>
      </c>
      <c r="DK38" s="51" t="str">
        <f t="shared" si="54"/>
        <v/>
      </c>
      <c r="DM38" s="50" t="str">
        <f t="shared" si="55"/>
        <v/>
      </c>
      <c r="DN38" s="32" t="str">
        <f t="shared" si="56"/>
        <v/>
      </c>
      <c r="DO38" s="32" t="str">
        <f t="shared" si="57"/>
        <v/>
      </c>
      <c r="DP38" s="32" t="str">
        <f t="shared" si="58"/>
        <v/>
      </c>
      <c r="DQ38" s="32" t="str">
        <f t="shared" si="59"/>
        <v/>
      </c>
      <c r="DR38" s="32" t="str">
        <f t="shared" si="60"/>
        <v/>
      </c>
      <c r="DS38" s="32" t="str">
        <f t="shared" si="61"/>
        <v/>
      </c>
      <c r="DT38" s="32" t="str">
        <f t="shared" si="62"/>
        <v/>
      </c>
      <c r="DU38" s="32" t="str">
        <f t="shared" si="63"/>
        <v/>
      </c>
      <c r="DV38" s="32" t="str">
        <f t="shared" si="64"/>
        <v/>
      </c>
      <c r="DW38" s="32" t="str">
        <f t="shared" si="65"/>
        <v/>
      </c>
      <c r="DX38" s="32" t="str">
        <f t="shared" si="66"/>
        <v/>
      </c>
      <c r="DY38" s="32" t="str">
        <f t="shared" si="67"/>
        <v/>
      </c>
      <c r="DZ38" s="32" t="str">
        <f t="shared" si="68"/>
        <v/>
      </c>
      <c r="EA38" s="32" t="str">
        <f t="shared" si="69"/>
        <v/>
      </c>
      <c r="EB38" s="32" t="str">
        <f t="shared" si="70"/>
        <v/>
      </c>
      <c r="EC38" s="32" t="str">
        <f t="shared" si="71"/>
        <v/>
      </c>
      <c r="ED38" s="32" t="str">
        <f t="shared" si="72"/>
        <v/>
      </c>
      <c r="EE38" s="32" t="str">
        <f t="shared" si="73"/>
        <v/>
      </c>
      <c r="EF38" s="32" t="str">
        <f t="shared" si="74"/>
        <v/>
      </c>
      <c r="EG38" s="32" t="str">
        <f t="shared" si="75"/>
        <v/>
      </c>
      <c r="EH38" s="32" t="str">
        <f t="shared" si="76"/>
        <v/>
      </c>
      <c r="EI38" s="32" t="str">
        <f t="shared" si="77"/>
        <v/>
      </c>
      <c r="EJ38" s="32" t="str">
        <f t="shared" si="78"/>
        <v/>
      </c>
      <c r="EK38" s="32" t="str">
        <f t="shared" si="79"/>
        <v/>
      </c>
      <c r="EL38" s="32" t="str">
        <f t="shared" si="80"/>
        <v/>
      </c>
      <c r="EM38" s="32" t="str">
        <f t="shared" si="81"/>
        <v/>
      </c>
      <c r="EN38" s="32" t="str">
        <f t="shared" si="82"/>
        <v/>
      </c>
      <c r="EO38" s="32" t="str">
        <f t="shared" si="83"/>
        <v/>
      </c>
      <c r="EP38" s="51" t="str">
        <f t="shared" si="84"/>
        <v/>
      </c>
      <c r="ER38" s="58" t="str">
        <f>IF(CH38="", "", IFERROR(INDEX(Materials!$F$9:$F$2508, MATCH(CH38, Materials!$B$9:$B$2508, 0)), ""))</f>
        <v/>
      </c>
      <c r="ES38" s="59" t="str">
        <f>IF(CI38="", "", IFERROR(INDEX(Materials!$F$9:$F$2508, MATCH(CI38, Materials!$B$9:$B$2508, 0)), ""))</f>
        <v/>
      </c>
      <c r="ET38" s="59" t="str">
        <f>IF(CJ38="", "", IFERROR(INDEX(Materials!$F$9:$F$2508, MATCH(CJ38, Materials!$B$9:$B$2508, 0)), ""))</f>
        <v/>
      </c>
      <c r="EU38" s="59" t="str">
        <f>IF(CK38="", "", IFERROR(INDEX(Materials!$F$9:$F$2508, MATCH(CK38, Materials!$B$9:$B$2508, 0)), ""))</f>
        <v/>
      </c>
      <c r="EV38" s="59" t="str">
        <f>IF(CL38="", "", IFERROR(INDEX(Materials!$F$9:$F$2508, MATCH(CL38, Materials!$B$9:$B$2508, 0)), ""))</f>
        <v/>
      </c>
      <c r="EW38" s="59" t="str">
        <f>IF(CM38="", "", IFERROR(INDEX(Materials!$F$9:$F$2508, MATCH(CM38, Materials!$B$9:$B$2508, 0)), ""))</f>
        <v/>
      </c>
      <c r="EX38" s="59" t="str">
        <f>IF(CN38="", "", IFERROR(INDEX(Materials!$F$9:$F$2508, MATCH(CN38, Materials!$B$9:$B$2508, 0)), ""))</f>
        <v/>
      </c>
      <c r="EY38" s="59" t="str">
        <f>IF(CO38="", "", IFERROR(INDEX(Materials!$F$9:$F$2508, MATCH(CO38, Materials!$B$9:$B$2508, 0)), ""))</f>
        <v/>
      </c>
      <c r="EZ38" s="59" t="str">
        <f>IF(CP38="", "", IFERROR(INDEX(Materials!$F$9:$F$2508, MATCH(CP38, Materials!$B$9:$B$2508, 0)), ""))</f>
        <v/>
      </c>
      <c r="FA38" s="59" t="str">
        <f>IF(CQ38="", "", IFERROR(INDEX(Materials!$F$9:$F$2508, MATCH(CQ38, Materials!$B$9:$B$2508, 0)), ""))</f>
        <v/>
      </c>
      <c r="FB38" s="59" t="str">
        <f>IF(CR38="", "", IFERROR(INDEX(Materials!$F$9:$F$2508, MATCH(CR38, Materials!$B$9:$B$2508, 0)), ""))</f>
        <v/>
      </c>
      <c r="FC38" s="59" t="str">
        <f>IF(CS38="", "", IFERROR(INDEX(Materials!$F$9:$F$2508, MATCH(CS38, Materials!$B$9:$B$2508, 0)), ""))</f>
        <v/>
      </c>
      <c r="FD38" s="59" t="str">
        <f>IF(CT38="", "", IFERROR(INDEX(Materials!$F$9:$F$2508, MATCH(CT38, Materials!$B$9:$B$2508, 0)), ""))</f>
        <v/>
      </c>
      <c r="FE38" s="59" t="str">
        <f>IF(CU38="", "", IFERROR(INDEX(Materials!$F$9:$F$2508, MATCH(CU38, Materials!$B$9:$B$2508, 0)), ""))</f>
        <v/>
      </c>
      <c r="FF38" s="59" t="str">
        <f>IF(CV38="", "", IFERROR(INDEX(Materials!$F$9:$F$2508, MATCH(CV38, Materials!$B$9:$B$2508, 0)), ""))</f>
        <v/>
      </c>
      <c r="FG38" s="59" t="str">
        <f>IF(CW38="", "", IFERROR(INDEX(Materials!$F$9:$F$2508, MATCH(CW38, Materials!$B$9:$B$2508, 0)), ""))</f>
        <v/>
      </c>
      <c r="FH38" s="59" t="str">
        <f>IF(CX38="", "", IFERROR(INDEX(Materials!$F$9:$F$2508, MATCH(CX38, Materials!$B$9:$B$2508, 0)), ""))</f>
        <v/>
      </c>
      <c r="FI38" s="59" t="str">
        <f>IF(CY38="", "", IFERROR(INDEX(Materials!$F$9:$F$2508, MATCH(CY38, Materials!$B$9:$B$2508, 0)), ""))</f>
        <v/>
      </c>
      <c r="FJ38" s="59" t="str">
        <f>IF(CZ38="", "", IFERROR(INDEX(Materials!$F$9:$F$2508, MATCH(CZ38, Materials!$B$9:$B$2508, 0)), ""))</f>
        <v/>
      </c>
      <c r="FK38" s="59" t="str">
        <f>IF(DA38="", "", IFERROR(INDEX(Materials!$F$9:$F$2508, MATCH(DA38, Materials!$B$9:$B$2508, 0)), ""))</f>
        <v/>
      </c>
      <c r="FL38" s="59" t="str">
        <f>IF(DB38="", "", IFERROR(INDEX(Materials!$F$9:$F$2508, MATCH(DB38, Materials!$B$9:$B$2508, 0)), ""))</f>
        <v/>
      </c>
      <c r="FM38" s="59" t="str">
        <f>IF(DC38="", "", IFERROR(INDEX(Materials!$F$9:$F$2508, MATCH(DC38, Materials!$B$9:$B$2508, 0)), ""))</f>
        <v/>
      </c>
      <c r="FN38" s="59" t="str">
        <f>IF(DD38="", "", IFERROR(INDEX(Materials!$F$9:$F$2508, MATCH(DD38, Materials!$B$9:$B$2508, 0)), ""))</f>
        <v/>
      </c>
      <c r="FO38" s="59" t="str">
        <f>IF(DE38="", "", IFERROR(INDEX(Materials!$F$9:$F$2508, MATCH(DE38, Materials!$B$9:$B$2508, 0)), ""))</f>
        <v/>
      </c>
      <c r="FP38" s="59" t="str">
        <f>IF(DF38="", "", IFERROR(INDEX(Materials!$F$9:$F$2508, MATCH(DF38, Materials!$B$9:$B$2508, 0)), ""))</f>
        <v/>
      </c>
      <c r="FQ38" s="59" t="str">
        <f>IF(DG38="", "", IFERROR(INDEX(Materials!$F$9:$F$2508, MATCH(DG38, Materials!$B$9:$B$2508, 0)), ""))</f>
        <v/>
      </c>
      <c r="FR38" s="59" t="str">
        <f>IF(DH38="", "", IFERROR(INDEX(Materials!$F$9:$F$2508, MATCH(DH38, Materials!$B$9:$B$2508, 0)), ""))</f>
        <v/>
      </c>
      <c r="FS38" s="59" t="str">
        <f>IF(DI38="", "", IFERROR(INDEX(Materials!$F$9:$F$2508, MATCH(DI38, Materials!$B$9:$B$2508, 0)), ""))</f>
        <v/>
      </c>
      <c r="FT38" s="59" t="str">
        <f>IF(DJ38="", "", IFERROR(INDEX(Materials!$F$9:$F$2508, MATCH(DJ38, Materials!$B$9:$B$2508, 0)), ""))</f>
        <v/>
      </c>
      <c r="FU38" s="60" t="str">
        <f>IF(DK38="", "", IFERROR(INDEX(Materials!$F$9:$F$2508, MATCH(DK38, Materials!$B$9:$B$2508, 0)), ""))</f>
        <v/>
      </c>
      <c r="FW38" s="58" t="str">
        <f t="shared" si="85"/>
        <v/>
      </c>
      <c r="FX38" s="59" t="str">
        <f t="shared" si="86"/>
        <v/>
      </c>
      <c r="FY38" s="59" t="str">
        <f t="shared" si="87"/>
        <v/>
      </c>
      <c r="FZ38" s="59" t="str">
        <f t="shared" si="88"/>
        <v/>
      </c>
      <c r="GA38" s="59" t="str">
        <f t="shared" si="89"/>
        <v/>
      </c>
      <c r="GB38" s="59" t="str">
        <f t="shared" si="90"/>
        <v/>
      </c>
      <c r="GC38" s="59" t="str">
        <f t="shared" si="91"/>
        <v/>
      </c>
      <c r="GD38" s="59" t="str">
        <f t="shared" si="92"/>
        <v/>
      </c>
      <c r="GE38" s="59" t="str">
        <f t="shared" si="93"/>
        <v/>
      </c>
      <c r="GF38" s="59" t="str">
        <f t="shared" si="94"/>
        <v/>
      </c>
      <c r="GG38" s="59" t="str">
        <f t="shared" si="95"/>
        <v/>
      </c>
      <c r="GH38" s="59" t="str">
        <f t="shared" si="96"/>
        <v/>
      </c>
      <c r="GI38" s="59" t="str">
        <f t="shared" si="97"/>
        <v/>
      </c>
      <c r="GJ38" s="59" t="str">
        <f t="shared" si="98"/>
        <v/>
      </c>
      <c r="GK38" s="59" t="str">
        <f t="shared" si="99"/>
        <v/>
      </c>
      <c r="GL38" s="59" t="str">
        <f t="shared" si="100"/>
        <v/>
      </c>
      <c r="GM38" s="59" t="str">
        <f t="shared" si="101"/>
        <v/>
      </c>
      <c r="GN38" s="59" t="str">
        <f t="shared" si="102"/>
        <v/>
      </c>
      <c r="GO38" s="59" t="str">
        <f t="shared" si="103"/>
        <v/>
      </c>
      <c r="GP38" s="59" t="str">
        <f t="shared" si="104"/>
        <v/>
      </c>
      <c r="GQ38" s="59" t="str">
        <f t="shared" si="105"/>
        <v/>
      </c>
      <c r="GR38" s="59" t="str">
        <f t="shared" si="106"/>
        <v/>
      </c>
      <c r="GS38" s="59" t="str">
        <f t="shared" si="107"/>
        <v/>
      </c>
      <c r="GT38" s="59" t="str">
        <f t="shared" si="108"/>
        <v/>
      </c>
      <c r="GU38" s="59" t="str">
        <f t="shared" si="109"/>
        <v/>
      </c>
      <c r="GV38" s="59" t="str">
        <f t="shared" si="110"/>
        <v/>
      </c>
      <c r="GW38" s="59" t="str">
        <f t="shared" si="111"/>
        <v/>
      </c>
      <c r="GX38" s="59" t="str">
        <f t="shared" si="112"/>
        <v/>
      </c>
      <c r="GY38" s="59" t="str">
        <f t="shared" si="113"/>
        <v/>
      </c>
      <c r="GZ38" s="60" t="str">
        <f t="shared" si="114"/>
        <v/>
      </c>
      <c r="HB38" s="81" t="str">
        <f t="shared" si="22"/>
        <v/>
      </c>
      <c r="HD38" s="58" t="str">
        <f>IF(CH38="", "", IFERROR(INDEX(Materials!$V$9:$V$2508, MATCH(CH38, Materials!$B$9:$B$2508, 0)), ""))</f>
        <v/>
      </c>
      <c r="HE38" s="59" t="str">
        <f>IF(CI38="", "", IFERROR(INDEX(Materials!$V$9:$V$2508, MATCH(CI38, Materials!$B$9:$B$2508, 0)), ""))</f>
        <v/>
      </c>
      <c r="HF38" s="59" t="str">
        <f>IF(CJ38="", "", IFERROR(INDEX(Materials!$V$9:$V$2508, MATCH(CJ38, Materials!$B$9:$B$2508, 0)), ""))</f>
        <v/>
      </c>
      <c r="HG38" s="59" t="str">
        <f>IF(CK38="", "", IFERROR(INDEX(Materials!$V$9:$V$2508, MATCH(CK38, Materials!$B$9:$B$2508, 0)), ""))</f>
        <v/>
      </c>
      <c r="HH38" s="59" t="str">
        <f>IF(CL38="", "", IFERROR(INDEX(Materials!$V$9:$V$2508, MATCH(CL38, Materials!$B$9:$B$2508, 0)), ""))</f>
        <v/>
      </c>
      <c r="HI38" s="59" t="str">
        <f>IF(CM38="", "", IFERROR(INDEX(Materials!$V$9:$V$2508, MATCH(CM38, Materials!$B$9:$B$2508, 0)), ""))</f>
        <v/>
      </c>
      <c r="HJ38" s="59" t="str">
        <f>IF(CN38="", "", IFERROR(INDEX(Materials!$V$9:$V$2508, MATCH(CN38, Materials!$B$9:$B$2508, 0)), ""))</f>
        <v/>
      </c>
      <c r="HK38" s="59" t="str">
        <f>IF(CO38="", "", IFERROR(INDEX(Materials!$V$9:$V$2508, MATCH(CO38, Materials!$B$9:$B$2508, 0)), ""))</f>
        <v/>
      </c>
      <c r="HL38" s="59" t="str">
        <f>IF(CP38="", "", IFERROR(INDEX(Materials!$V$9:$V$2508, MATCH(CP38, Materials!$B$9:$B$2508, 0)), ""))</f>
        <v/>
      </c>
      <c r="HM38" s="59" t="str">
        <f>IF(CQ38="", "", IFERROR(INDEX(Materials!$V$9:$V$2508, MATCH(CQ38, Materials!$B$9:$B$2508, 0)), ""))</f>
        <v/>
      </c>
      <c r="HN38" s="59" t="str">
        <f>IF(CR38="", "", IFERROR(INDEX(Materials!$V$9:$V$2508, MATCH(CR38, Materials!$B$9:$B$2508, 0)), ""))</f>
        <v/>
      </c>
      <c r="HO38" s="59" t="str">
        <f>IF(CS38="", "", IFERROR(INDEX(Materials!$V$9:$V$2508, MATCH(CS38, Materials!$B$9:$B$2508, 0)), ""))</f>
        <v/>
      </c>
      <c r="HP38" s="59" t="str">
        <f>IF(CT38="", "", IFERROR(INDEX(Materials!$V$9:$V$2508, MATCH(CT38, Materials!$B$9:$B$2508, 0)), ""))</f>
        <v/>
      </c>
      <c r="HQ38" s="59" t="str">
        <f>IF(CU38="", "", IFERROR(INDEX(Materials!$V$9:$V$2508, MATCH(CU38, Materials!$B$9:$B$2508, 0)), ""))</f>
        <v/>
      </c>
      <c r="HR38" s="59" t="str">
        <f>IF(CV38="", "", IFERROR(INDEX(Materials!$V$9:$V$2508, MATCH(CV38, Materials!$B$9:$B$2508, 0)), ""))</f>
        <v/>
      </c>
      <c r="HS38" s="59" t="str">
        <f>IF(CW38="", "", IFERROR(INDEX(Materials!$V$9:$V$2508, MATCH(CW38, Materials!$B$9:$B$2508, 0)), ""))</f>
        <v/>
      </c>
      <c r="HT38" s="59" t="str">
        <f>IF(CX38="", "", IFERROR(INDEX(Materials!$V$9:$V$2508, MATCH(CX38, Materials!$B$9:$B$2508, 0)), ""))</f>
        <v/>
      </c>
      <c r="HU38" s="59" t="str">
        <f>IF(CY38="", "", IFERROR(INDEX(Materials!$V$9:$V$2508, MATCH(CY38, Materials!$B$9:$B$2508, 0)), ""))</f>
        <v/>
      </c>
      <c r="HV38" s="59" t="str">
        <f>IF(CZ38="", "", IFERROR(INDEX(Materials!$V$9:$V$2508, MATCH(CZ38, Materials!$B$9:$B$2508, 0)), ""))</f>
        <v/>
      </c>
      <c r="HW38" s="59" t="str">
        <f>IF(DA38="", "", IFERROR(INDEX(Materials!$V$9:$V$2508, MATCH(DA38, Materials!$B$9:$B$2508, 0)), ""))</f>
        <v/>
      </c>
      <c r="HX38" s="59" t="str">
        <f>IF(DB38="", "", IFERROR(INDEX(Materials!$V$9:$V$2508, MATCH(DB38, Materials!$B$9:$B$2508, 0)), ""))</f>
        <v/>
      </c>
      <c r="HY38" s="59" t="str">
        <f>IF(DC38="", "", IFERROR(INDEX(Materials!$V$9:$V$2508, MATCH(DC38, Materials!$B$9:$B$2508, 0)), ""))</f>
        <v/>
      </c>
      <c r="HZ38" s="59" t="str">
        <f>IF(DD38="", "", IFERROR(INDEX(Materials!$V$9:$V$2508, MATCH(DD38, Materials!$B$9:$B$2508, 0)), ""))</f>
        <v/>
      </c>
      <c r="IA38" s="59" t="str">
        <f>IF(DE38="", "", IFERROR(INDEX(Materials!$V$9:$V$2508, MATCH(DE38, Materials!$B$9:$B$2508, 0)), ""))</f>
        <v/>
      </c>
      <c r="IB38" s="59" t="str">
        <f>IF(DF38="", "", IFERROR(INDEX(Materials!$V$9:$V$2508, MATCH(DF38, Materials!$B$9:$B$2508, 0)), ""))</f>
        <v/>
      </c>
      <c r="IC38" s="59" t="str">
        <f>IF(DG38="", "", IFERROR(INDEX(Materials!$V$9:$V$2508, MATCH(DG38, Materials!$B$9:$B$2508, 0)), ""))</f>
        <v/>
      </c>
      <c r="ID38" s="59" t="str">
        <f>IF(DH38="", "", IFERROR(INDEX(Materials!$V$9:$V$2508, MATCH(DH38, Materials!$B$9:$B$2508, 0)), ""))</f>
        <v/>
      </c>
      <c r="IE38" s="59" t="str">
        <f>IF(DI38="", "", IFERROR(INDEX(Materials!$V$9:$V$2508, MATCH(DI38, Materials!$B$9:$B$2508, 0)), ""))</f>
        <v/>
      </c>
      <c r="IF38" s="59" t="str">
        <f>IF(DJ38="", "", IFERROR(INDEX(Materials!$V$9:$V$2508, MATCH(DJ38, Materials!$B$9:$B$2508, 0)), ""))</f>
        <v/>
      </c>
      <c r="IG38" s="60" t="str">
        <f>IF(DK38="", "", IFERROR(INDEX(Materials!$V$9:$V$2508, MATCH(DK38, Materials!$B$9:$B$2508, 0)), ""))</f>
        <v/>
      </c>
      <c r="II38" s="9" t="str">
        <f t="shared" si="115"/>
        <v/>
      </c>
      <c r="IJ38" s="9" t="str">
        <f t="shared" si="116"/>
        <v/>
      </c>
      <c r="IK38" s="9" t="str">
        <f t="shared" si="117"/>
        <v/>
      </c>
      <c r="IL38" s="9" t="str">
        <f t="shared" si="118"/>
        <v/>
      </c>
      <c r="IN38" s="92" t="str">
        <f t="shared" si="119"/>
        <v/>
      </c>
      <c r="IO38" s="93" t="str">
        <f t="shared" si="120"/>
        <v/>
      </c>
      <c r="IP38" s="93" t="str">
        <f t="shared" si="121"/>
        <v/>
      </c>
      <c r="IQ38" s="93" t="str">
        <f t="shared" si="122"/>
        <v/>
      </c>
      <c r="IR38" s="93" t="str">
        <f t="shared" si="123"/>
        <v/>
      </c>
      <c r="IS38" s="93" t="str">
        <f t="shared" si="124"/>
        <v/>
      </c>
      <c r="IT38" s="93" t="str">
        <f t="shared" si="125"/>
        <v/>
      </c>
      <c r="IU38" s="93" t="str">
        <f t="shared" si="126"/>
        <v/>
      </c>
      <c r="IV38" s="93" t="str">
        <f t="shared" si="127"/>
        <v/>
      </c>
      <c r="IW38" s="93" t="str">
        <f t="shared" si="128"/>
        <v/>
      </c>
      <c r="IX38" s="93" t="str">
        <f t="shared" si="129"/>
        <v/>
      </c>
      <c r="IY38" s="93" t="str">
        <f t="shared" si="130"/>
        <v/>
      </c>
      <c r="IZ38" s="93" t="str">
        <f t="shared" si="131"/>
        <v/>
      </c>
      <c r="JA38" s="93" t="str">
        <f t="shared" si="132"/>
        <v/>
      </c>
      <c r="JB38" s="93" t="str">
        <f t="shared" si="133"/>
        <v/>
      </c>
      <c r="JC38" s="93" t="str">
        <f t="shared" si="134"/>
        <v/>
      </c>
      <c r="JD38" s="93" t="str">
        <f t="shared" si="135"/>
        <v/>
      </c>
      <c r="JE38" s="93" t="str">
        <f t="shared" si="136"/>
        <v/>
      </c>
      <c r="JF38" s="93" t="str">
        <f t="shared" si="137"/>
        <v/>
      </c>
      <c r="JG38" s="93" t="str">
        <f t="shared" si="138"/>
        <v/>
      </c>
      <c r="JH38" s="93" t="str">
        <f t="shared" si="139"/>
        <v/>
      </c>
      <c r="JI38" s="93" t="str">
        <f t="shared" si="140"/>
        <v/>
      </c>
      <c r="JJ38" s="93" t="str">
        <f t="shared" si="141"/>
        <v/>
      </c>
      <c r="JK38" s="93" t="str">
        <f t="shared" si="142"/>
        <v/>
      </c>
      <c r="JL38" s="93" t="str">
        <f t="shared" si="143"/>
        <v/>
      </c>
      <c r="JM38" s="93" t="str">
        <f t="shared" si="144"/>
        <v/>
      </c>
      <c r="JN38" s="93" t="str">
        <f t="shared" si="145"/>
        <v/>
      </c>
      <c r="JO38" s="93" t="str">
        <f t="shared" si="146"/>
        <v/>
      </c>
      <c r="JP38" s="93" t="str">
        <f t="shared" si="147"/>
        <v/>
      </c>
      <c r="JQ38" s="94" t="str">
        <f t="shared" si="148"/>
        <v/>
      </c>
      <c r="JS38" s="92" t="str">
        <f t="shared" si="149"/>
        <v/>
      </c>
      <c r="JT38" s="93" t="str">
        <f t="shared" si="150"/>
        <v/>
      </c>
      <c r="JU38" s="93" t="str">
        <f t="shared" si="151"/>
        <v/>
      </c>
      <c r="JV38" s="93" t="str">
        <f t="shared" si="152"/>
        <v/>
      </c>
      <c r="JW38" s="93" t="str">
        <f t="shared" si="153"/>
        <v/>
      </c>
      <c r="JX38" s="93" t="str">
        <f t="shared" si="154"/>
        <v/>
      </c>
      <c r="JY38" s="93" t="str">
        <f t="shared" si="155"/>
        <v/>
      </c>
      <c r="JZ38" s="93" t="str">
        <f t="shared" si="156"/>
        <v/>
      </c>
      <c r="KA38" s="93" t="str">
        <f t="shared" si="157"/>
        <v/>
      </c>
      <c r="KB38" s="93" t="str">
        <f t="shared" si="158"/>
        <v/>
      </c>
      <c r="KC38" s="93" t="str">
        <f t="shared" si="159"/>
        <v/>
      </c>
      <c r="KD38" s="93" t="str">
        <f t="shared" si="160"/>
        <v/>
      </c>
      <c r="KE38" s="93" t="str">
        <f t="shared" si="161"/>
        <v/>
      </c>
      <c r="KF38" s="93" t="str">
        <f t="shared" si="162"/>
        <v/>
      </c>
      <c r="KG38" s="93" t="str">
        <f t="shared" si="163"/>
        <v/>
      </c>
      <c r="KH38" s="93" t="str">
        <f t="shared" si="164"/>
        <v/>
      </c>
      <c r="KI38" s="93" t="str">
        <f t="shared" si="165"/>
        <v/>
      </c>
      <c r="KJ38" s="93" t="str">
        <f t="shared" si="166"/>
        <v/>
      </c>
      <c r="KK38" s="93" t="str">
        <f t="shared" si="167"/>
        <v/>
      </c>
      <c r="KL38" s="93" t="str">
        <f t="shared" si="168"/>
        <v/>
      </c>
      <c r="KM38" s="93" t="str">
        <f t="shared" si="169"/>
        <v/>
      </c>
      <c r="KN38" s="93" t="str">
        <f t="shared" si="170"/>
        <v/>
      </c>
      <c r="KO38" s="93" t="str">
        <f t="shared" si="171"/>
        <v/>
      </c>
      <c r="KP38" s="93" t="str">
        <f t="shared" si="172"/>
        <v/>
      </c>
      <c r="KQ38" s="93" t="str">
        <f t="shared" si="173"/>
        <v/>
      </c>
      <c r="KR38" s="93" t="str">
        <f t="shared" si="174"/>
        <v/>
      </c>
      <c r="KS38" s="93" t="str">
        <f t="shared" si="175"/>
        <v/>
      </c>
      <c r="KT38" s="93" t="str">
        <f t="shared" si="176"/>
        <v/>
      </c>
      <c r="KU38" s="93" t="str">
        <f t="shared" si="177"/>
        <v/>
      </c>
      <c r="KV38" s="94" t="str">
        <f t="shared" si="178"/>
        <v/>
      </c>
      <c r="KX38" s="81" t="str">
        <f>IF(C38="", "", C38+(C38*'Intro &amp; Setup'!$BC$6))</f>
        <v/>
      </c>
    </row>
    <row r="39" spans="1:310" x14ac:dyDescent="0.25">
      <c r="A39" s="24"/>
      <c r="B39" s="150" t="str">
        <f t="shared" si="0"/>
        <v/>
      </c>
      <c r="C39" s="139" t="str">
        <f t="shared" si="1"/>
        <v/>
      </c>
      <c r="D39" s="24"/>
      <c r="E39" s="140"/>
      <c r="F39" s="136"/>
      <c r="G39" s="139"/>
      <c r="H39" s="153"/>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24"/>
      <c r="BS39" s="9" t="str">
        <f>IF(Materials!T39="", "", Materials!T39)</f>
        <v/>
      </c>
      <c r="BU39" s="11" t="b">
        <f t="shared" si="2"/>
        <v>0</v>
      </c>
      <c r="BV39" s="9" t="str">
        <f t="shared" si="25"/>
        <v/>
      </c>
      <c r="BW39" s="9" t="str">
        <f t="shared" si="3"/>
        <v/>
      </c>
      <c r="BX39" s="9" t="str">
        <f t="shared" si="4"/>
        <v/>
      </c>
      <c r="BZ39" s="9">
        <v>31</v>
      </c>
      <c r="CB39" s="9" t="str">
        <f t="shared" si="5"/>
        <v/>
      </c>
      <c r="CC39" s="32"/>
      <c r="CD39" s="72" t="str">
        <f>IF(H39="", "", IFERROR(INDEX('Intro &amp; Setup'!$BF$3:$BF$12, MATCH(H39, 'Intro &amp; Setup'!$BE$3:$BE$12, 0)), ""))</f>
        <v/>
      </c>
      <c r="CE39" s="77"/>
      <c r="CF39" s="77"/>
      <c r="CH39" s="50" t="str">
        <f t="shared" si="6"/>
        <v/>
      </c>
      <c r="CI39" s="32" t="str">
        <f t="shared" si="26"/>
        <v/>
      </c>
      <c r="CJ39" s="32" t="str">
        <f t="shared" si="27"/>
        <v/>
      </c>
      <c r="CK39" s="32" t="str">
        <f t="shared" si="28"/>
        <v/>
      </c>
      <c r="CL39" s="32" t="str">
        <f t="shared" si="29"/>
        <v/>
      </c>
      <c r="CM39" s="32" t="str">
        <f t="shared" si="30"/>
        <v/>
      </c>
      <c r="CN39" s="32" t="str">
        <f t="shared" si="31"/>
        <v/>
      </c>
      <c r="CO39" s="32" t="str">
        <f t="shared" si="32"/>
        <v/>
      </c>
      <c r="CP39" s="32" t="str">
        <f t="shared" si="33"/>
        <v/>
      </c>
      <c r="CQ39" s="32" t="str">
        <f t="shared" si="34"/>
        <v/>
      </c>
      <c r="CR39" s="32" t="str">
        <f t="shared" si="35"/>
        <v/>
      </c>
      <c r="CS39" s="32" t="str">
        <f t="shared" si="36"/>
        <v/>
      </c>
      <c r="CT39" s="32" t="str">
        <f t="shared" si="37"/>
        <v/>
      </c>
      <c r="CU39" s="32" t="str">
        <f t="shared" si="38"/>
        <v/>
      </c>
      <c r="CV39" s="32" t="str">
        <f t="shared" si="39"/>
        <v/>
      </c>
      <c r="CW39" s="32" t="str">
        <f t="shared" si="40"/>
        <v/>
      </c>
      <c r="CX39" s="32" t="str">
        <f t="shared" si="41"/>
        <v/>
      </c>
      <c r="CY39" s="32" t="str">
        <f t="shared" si="42"/>
        <v/>
      </c>
      <c r="CZ39" s="32" t="str">
        <f t="shared" si="43"/>
        <v/>
      </c>
      <c r="DA39" s="32" t="str">
        <f t="shared" si="44"/>
        <v/>
      </c>
      <c r="DB39" s="32" t="str">
        <f t="shared" si="45"/>
        <v/>
      </c>
      <c r="DC39" s="32" t="str">
        <f t="shared" si="46"/>
        <v/>
      </c>
      <c r="DD39" s="32" t="str">
        <f t="shared" si="47"/>
        <v/>
      </c>
      <c r="DE39" s="32" t="str">
        <f t="shared" si="48"/>
        <v/>
      </c>
      <c r="DF39" s="32" t="str">
        <f t="shared" si="49"/>
        <v/>
      </c>
      <c r="DG39" s="32" t="str">
        <f t="shared" si="50"/>
        <v/>
      </c>
      <c r="DH39" s="32" t="str">
        <f t="shared" si="51"/>
        <v/>
      </c>
      <c r="DI39" s="32" t="str">
        <f t="shared" si="52"/>
        <v/>
      </c>
      <c r="DJ39" s="32" t="str">
        <f t="shared" si="53"/>
        <v/>
      </c>
      <c r="DK39" s="51" t="str">
        <f t="shared" si="54"/>
        <v/>
      </c>
      <c r="DM39" s="50" t="str">
        <f t="shared" si="55"/>
        <v/>
      </c>
      <c r="DN39" s="32" t="str">
        <f t="shared" si="56"/>
        <v/>
      </c>
      <c r="DO39" s="32" t="str">
        <f t="shared" si="57"/>
        <v/>
      </c>
      <c r="DP39" s="32" t="str">
        <f t="shared" si="58"/>
        <v/>
      </c>
      <c r="DQ39" s="32" t="str">
        <f t="shared" si="59"/>
        <v/>
      </c>
      <c r="DR39" s="32" t="str">
        <f t="shared" si="60"/>
        <v/>
      </c>
      <c r="DS39" s="32" t="str">
        <f t="shared" si="61"/>
        <v/>
      </c>
      <c r="DT39" s="32" t="str">
        <f t="shared" si="62"/>
        <v/>
      </c>
      <c r="DU39" s="32" t="str">
        <f t="shared" si="63"/>
        <v/>
      </c>
      <c r="DV39" s="32" t="str">
        <f t="shared" si="64"/>
        <v/>
      </c>
      <c r="DW39" s="32" t="str">
        <f t="shared" si="65"/>
        <v/>
      </c>
      <c r="DX39" s="32" t="str">
        <f t="shared" si="66"/>
        <v/>
      </c>
      <c r="DY39" s="32" t="str">
        <f t="shared" si="67"/>
        <v/>
      </c>
      <c r="DZ39" s="32" t="str">
        <f t="shared" si="68"/>
        <v/>
      </c>
      <c r="EA39" s="32" t="str">
        <f t="shared" si="69"/>
        <v/>
      </c>
      <c r="EB39" s="32" t="str">
        <f t="shared" si="70"/>
        <v/>
      </c>
      <c r="EC39" s="32" t="str">
        <f t="shared" si="71"/>
        <v/>
      </c>
      <c r="ED39" s="32" t="str">
        <f t="shared" si="72"/>
        <v/>
      </c>
      <c r="EE39" s="32" t="str">
        <f t="shared" si="73"/>
        <v/>
      </c>
      <c r="EF39" s="32" t="str">
        <f t="shared" si="74"/>
        <v/>
      </c>
      <c r="EG39" s="32" t="str">
        <f t="shared" si="75"/>
        <v/>
      </c>
      <c r="EH39" s="32" t="str">
        <f t="shared" si="76"/>
        <v/>
      </c>
      <c r="EI39" s="32" t="str">
        <f t="shared" si="77"/>
        <v/>
      </c>
      <c r="EJ39" s="32" t="str">
        <f t="shared" si="78"/>
        <v/>
      </c>
      <c r="EK39" s="32" t="str">
        <f t="shared" si="79"/>
        <v/>
      </c>
      <c r="EL39" s="32" t="str">
        <f t="shared" si="80"/>
        <v/>
      </c>
      <c r="EM39" s="32" t="str">
        <f t="shared" si="81"/>
        <v/>
      </c>
      <c r="EN39" s="32" t="str">
        <f t="shared" si="82"/>
        <v/>
      </c>
      <c r="EO39" s="32" t="str">
        <f t="shared" si="83"/>
        <v/>
      </c>
      <c r="EP39" s="51" t="str">
        <f t="shared" si="84"/>
        <v/>
      </c>
      <c r="ER39" s="58" t="str">
        <f>IF(CH39="", "", IFERROR(INDEX(Materials!$F$9:$F$2508, MATCH(CH39, Materials!$B$9:$B$2508, 0)), ""))</f>
        <v/>
      </c>
      <c r="ES39" s="59" t="str">
        <f>IF(CI39="", "", IFERROR(INDEX(Materials!$F$9:$F$2508, MATCH(CI39, Materials!$B$9:$B$2508, 0)), ""))</f>
        <v/>
      </c>
      <c r="ET39" s="59" t="str">
        <f>IF(CJ39="", "", IFERROR(INDEX(Materials!$F$9:$F$2508, MATCH(CJ39, Materials!$B$9:$B$2508, 0)), ""))</f>
        <v/>
      </c>
      <c r="EU39" s="59" t="str">
        <f>IF(CK39="", "", IFERROR(INDEX(Materials!$F$9:$F$2508, MATCH(CK39, Materials!$B$9:$B$2508, 0)), ""))</f>
        <v/>
      </c>
      <c r="EV39" s="59" t="str">
        <f>IF(CL39="", "", IFERROR(INDEX(Materials!$F$9:$F$2508, MATCH(CL39, Materials!$B$9:$B$2508, 0)), ""))</f>
        <v/>
      </c>
      <c r="EW39" s="59" t="str">
        <f>IF(CM39="", "", IFERROR(INDEX(Materials!$F$9:$F$2508, MATCH(CM39, Materials!$B$9:$B$2508, 0)), ""))</f>
        <v/>
      </c>
      <c r="EX39" s="59" t="str">
        <f>IF(CN39="", "", IFERROR(INDEX(Materials!$F$9:$F$2508, MATCH(CN39, Materials!$B$9:$B$2508, 0)), ""))</f>
        <v/>
      </c>
      <c r="EY39" s="59" t="str">
        <f>IF(CO39="", "", IFERROR(INDEX(Materials!$F$9:$F$2508, MATCH(CO39, Materials!$B$9:$B$2508, 0)), ""))</f>
        <v/>
      </c>
      <c r="EZ39" s="59" t="str">
        <f>IF(CP39="", "", IFERROR(INDEX(Materials!$F$9:$F$2508, MATCH(CP39, Materials!$B$9:$B$2508, 0)), ""))</f>
        <v/>
      </c>
      <c r="FA39" s="59" t="str">
        <f>IF(CQ39="", "", IFERROR(INDEX(Materials!$F$9:$F$2508, MATCH(CQ39, Materials!$B$9:$B$2508, 0)), ""))</f>
        <v/>
      </c>
      <c r="FB39" s="59" t="str">
        <f>IF(CR39="", "", IFERROR(INDEX(Materials!$F$9:$F$2508, MATCH(CR39, Materials!$B$9:$B$2508, 0)), ""))</f>
        <v/>
      </c>
      <c r="FC39" s="59" t="str">
        <f>IF(CS39="", "", IFERROR(INDEX(Materials!$F$9:$F$2508, MATCH(CS39, Materials!$B$9:$B$2508, 0)), ""))</f>
        <v/>
      </c>
      <c r="FD39" s="59" t="str">
        <f>IF(CT39="", "", IFERROR(INDEX(Materials!$F$9:$F$2508, MATCH(CT39, Materials!$B$9:$B$2508, 0)), ""))</f>
        <v/>
      </c>
      <c r="FE39" s="59" t="str">
        <f>IF(CU39="", "", IFERROR(INDEX(Materials!$F$9:$F$2508, MATCH(CU39, Materials!$B$9:$B$2508, 0)), ""))</f>
        <v/>
      </c>
      <c r="FF39" s="59" t="str">
        <f>IF(CV39="", "", IFERROR(INDEX(Materials!$F$9:$F$2508, MATCH(CV39, Materials!$B$9:$B$2508, 0)), ""))</f>
        <v/>
      </c>
      <c r="FG39" s="59" t="str">
        <f>IF(CW39="", "", IFERROR(INDEX(Materials!$F$9:$F$2508, MATCH(CW39, Materials!$B$9:$B$2508, 0)), ""))</f>
        <v/>
      </c>
      <c r="FH39" s="59" t="str">
        <f>IF(CX39="", "", IFERROR(INDEX(Materials!$F$9:$F$2508, MATCH(CX39, Materials!$B$9:$B$2508, 0)), ""))</f>
        <v/>
      </c>
      <c r="FI39" s="59" t="str">
        <f>IF(CY39="", "", IFERROR(INDEX(Materials!$F$9:$F$2508, MATCH(CY39, Materials!$B$9:$B$2508, 0)), ""))</f>
        <v/>
      </c>
      <c r="FJ39" s="59" t="str">
        <f>IF(CZ39="", "", IFERROR(INDEX(Materials!$F$9:$F$2508, MATCH(CZ39, Materials!$B$9:$B$2508, 0)), ""))</f>
        <v/>
      </c>
      <c r="FK39" s="59" t="str">
        <f>IF(DA39="", "", IFERROR(INDEX(Materials!$F$9:$F$2508, MATCH(DA39, Materials!$B$9:$B$2508, 0)), ""))</f>
        <v/>
      </c>
      <c r="FL39" s="59" t="str">
        <f>IF(DB39="", "", IFERROR(INDEX(Materials!$F$9:$F$2508, MATCH(DB39, Materials!$B$9:$B$2508, 0)), ""))</f>
        <v/>
      </c>
      <c r="FM39" s="59" t="str">
        <f>IF(DC39="", "", IFERROR(INDEX(Materials!$F$9:$F$2508, MATCH(DC39, Materials!$B$9:$B$2508, 0)), ""))</f>
        <v/>
      </c>
      <c r="FN39" s="59" t="str">
        <f>IF(DD39="", "", IFERROR(INDEX(Materials!$F$9:$F$2508, MATCH(DD39, Materials!$B$9:$B$2508, 0)), ""))</f>
        <v/>
      </c>
      <c r="FO39" s="59" t="str">
        <f>IF(DE39="", "", IFERROR(INDEX(Materials!$F$9:$F$2508, MATCH(DE39, Materials!$B$9:$B$2508, 0)), ""))</f>
        <v/>
      </c>
      <c r="FP39" s="59" t="str">
        <f>IF(DF39="", "", IFERROR(INDEX(Materials!$F$9:$F$2508, MATCH(DF39, Materials!$B$9:$B$2508, 0)), ""))</f>
        <v/>
      </c>
      <c r="FQ39" s="59" t="str">
        <f>IF(DG39="", "", IFERROR(INDEX(Materials!$F$9:$F$2508, MATCH(DG39, Materials!$B$9:$B$2508, 0)), ""))</f>
        <v/>
      </c>
      <c r="FR39" s="59" t="str">
        <f>IF(DH39="", "", IFERROR(INDEX(Materials!$F$9:$F$2508, MATCH(DH39, Materials!$B$9:$B$2508, 0)), ""))</f>
        <v/>
      </c>
      <c r="FS39" s="59" t="str">
        <f>IF(DI39="", "", IFERROR(INDEX(Materials!$F$9:$F$2508, MATCH(DI39, Materials!$B$9:$B$2508, 0)), ""))</f>
        <v/>
      </c>
      <c r="FT39" s="59" t="str">
        <f>IF(DJ39="", "", IFERROR(INDEX(Materials!$F$9:$F$2508, MATCH(DJ39, Materials!$B$9:$B$2508, 0)), ""))</f>
        <v/>
      </c>
      <c r="FU39" s="60" t="str">
        <f>IF(DK39="", "", IFERROR(INDEX(Materials!$F$9:$F$2508, MATCH(DK39, Materials!$B$9:$B$2508, 0)), ""))</f>
        <v/>
      </c>
      <c r="FW39" s="58" t="str">
        <f t="shared" si="85"/>
        <v/>
      </c>
      <c r="FX39" s="59" t="str">
        <f t="shared" si="86"/>
        <v/>
      </c>
      <c r="FY39" s="59" t="str">
        <f t="shared" si="87"/>
        <v/>
      </c>
      <c r="FZ39" s="59" t="str">
        <f t="shared" si="88"/>
        <v/>
      </c>
      <c r="GA39" s="59" t="str">
        <f t="shared" si="89"/>
        <v/>
      </c>
      <c r="GB39" s="59" t="str">
        <f t="shared" si="90"/>
        <v/>
      </c>
      <c r="GC39" s="59" t="str">
        <f t="shared" si="91"/>
        <v/>
      </c>
      <c r="GD39" s="59" t="str">
        <f t="shared" si="92"/>
        <v/>
      </c>
      <c r="GE39" s="59" t="str">
        <f t="shared" si="93"/>
        <v/>
      </c>
      <c r="GF39" s="59" t="str">
        <f t="shared" si="94"/>
        <v/>
      </c>
      <c r="GG39" s="59" t="str">
        <f t="shared" si="95"/>
        <v/>
      </c>
      <c r="GH39" s="59" t="str">
        <f t="shared" si="96"/>
        <v/>
      </c>
      <c r="GI39" s="59" t="str">
        <f t="shared" si="97"/>
        <v/>
      </c>
      <c r="GJ39" s="59" t="str">
        <f t="shared" si="98"/>
        <v/>
      </c>
      <c r="GK39" s="59" t="str">
        <f t="shared" si="99"/>
        <v/>
      </c>
      <c r="GL39" s="59" t="str">
        <f t="shared" si="100"/>
        <v/>
      </c>
      <c r="GM39" s="59" t="str">
        <f t="shared" si="101"/>
        <v/>
      </c>
      <c r="GN39" s="59" t="str">
        <f t="shared" si="102"/>
        <v/>
      </c>
      <c r="GO39" s="59" t="str">
        <f t="shared" si="103"/>
        <v/>
      </c>
      <c r="GP39" s="59" t="str">
        <f t="shared" si="104"/>
        <v/>
      </c>
      <c r="GQ39" s="59" t="str">
        <f t="shared" si="105"/>
        <v/>
      </c>
      <c r="GR39" s="59" t="str">
        <f t="shared" si="106"/>
        <v/>
      </c>
      <c r="GS39" s="59" t="str">
        <f t="shared" si="107"/>
        <v/>
      </c>
      <c r="GT39" s="59" t="str">
        <f t="shared" si="108"/>
        <v/>
      </c>
      <c r="GU39" s="59" t="str">
        <f t="shared" si="109"/>
        <v/>
      </c>
      <c r="GV39" s="59" t="str">
        <f t="shared" si="110"/>
        <v/>
      </c>
      <c r="GW39" s="59" t="str">
        <f t="shared" si="111"/>
        <v/>
      </c>
      <c r="GX39" s="59" t="str">
        <f t="shared" si="112"/>
        <v/>
      </c>
      <c r="GY39" s="59" t="str">
        <f t="shared" si="113"/>
        <v/>
      </c>
      <c r="GZ39" s="60" t="str">
        <f t="shared" si="114"/>
        <v/>
      </c>
      <c r="HB39" s="81" t="str">
        <f t="shared" si="22"/>
        <v/>
      </c>
      <c r="HD39" s="58" t="str">
        <f>IF(CH39="", "", IFERROR(INDEX(Materials!$V$9:$V$2508, MATCH(CH39, Materials!$B$9:$B$2508, 0)), ""))</f>
        <v/>
      </c>
      <c r="HE39" s="59" t="str">
        <f>IF(CI39="", "", IFERROR(INDEX(Materials!$V$9:$V$2508, MATCH(CI39, Materials!$B$9:$B$2508, 0)), ""))</f>
        <v/>
      </c>
      <c r="HF39" s="59" t="str">
        <f>IF(CJ39="", "", IFERROR(INDEX(Materials!$V$9:$V$2508, MATCH(CJ39, Materials!$B$9:$B$2508, 0)), ""))</f>
        <v/>
      </c>
      <c r="HG39" s="59" t="str">
        <f>IF(CK39="", "", IFERROR(INDEX(Materials!$V$9:$V$2508, MATCH(CK39, Materials!$B$9:$B$2508, 0)), ""))</f>
        <v/>
      </c>
      <c r="HH39" s="59" t="str">
        <f>IF(CL39="", "", IFERROR(INDEX(Materials!$V$9:$V$2508, MATCH(CL39, Materials!$B$9:$B$2508, 0)), ""))</f>
        <v/>
      </c>
      <c r="HI39" s="59" t="str">
        <f>IF(CM39="", "", IFERROR(INDEX(Materials!$V$9:$V$2508, MATCH(CM39, Materials!$B$9:$B$2508, 0)), ""))</f>
        <v/>
      </c>
      <c r="HJ39" s="59" t="str">
        <f>IF(CN39="", "", IFERROR(INDEX(Materials!$V$9:$V$2508, MATCH(CN39, Materials!$B$9:$B$2508, 0)), ""))</f>
        <v/>
      </c>
      <c r="HK39" s="59" t="str">
        <f>IF(CO39="", "", IFERROR(INDEX(Materials!$V$9:$V$2508, MATCH(CO39, Materials!$B$9:$B$2508, 0)), ""))</f>
        <v/>
      </c>
      <c r="HL39" s="59" t="str">
        <f>IF(CP39="", "", IFERROR(INDEX(Materials!$V$9:$V$2508, MATCH(CP39, Materials!$B$9:$B$2508, 0)), ""))</f>
        <v/>
      </c>
      <c r="HM39" s="59" t="str">
        <f>IF(CQ39="", "", IFERROR(INDEX(Materials!$V$9:$V$2508, MATCH(CQ39, Materials!$B$9:$B$2508, 0)), ""))</f>
        <v/>
      </c>
      <c r="HN39" s="59" t="str">
        <f>IF(CR39="", "", IFERROR(INDEX(Materials!$V$9:$V$2508, MATCH(CR39, Materials!$B$9:$B$2508, 0)), ""))</f>
        <v/>
      </c>
      <c r="HO39" s="59" t="str">
        <f>IF(CS39="", "", IFERROR(INDEX(Materials!$V$9:$V$2508, MATCH(CS39, Materials!$B$9:$B$2508, 0)), ""))</f>
        <v/>
      </c>
      <c r="HP39" s="59" t="str">
        <f>IF(CT39="", "", IFERROR(INDEX(Materials!$V$9:$V$2508, MATCH(CT39, Materials!$B$9:$B$2508, 0)), ""))</f>
        <v/>
      </c>
      <c r="HQ39" s="59" t="str">
        <f>IF(CU39="", "", IFERROR(INDEX(Materials!$V$9:$V$2508, MATCH(CU39, Materials!$B$9:$B$2508, 0)), ""))</f>
        <v/>
      </c>
      <c r="HR39" s="59" t="str">
        <f>IF(CV39="", "", IFERROR(INDEX(Materials!$V$9:$V$2508, MATCH(CV39, Materials!$B$9:$B$2508, 0)), ""))</f>
        <v/>
      </c>
      <c r="HS39" s="59" t="str">
        <f>IF(CW39="", "", IFERROR(INDEX(Materials!$V$9:$V$2508, MATCH(CW39, Materials!$B$9:$B$2508, 0)), ""))</f>
        <v/>
      </c>
      <c r="HT39" s="59" t="str">
        <f>IF(CX39="", "", IFERROR(INDEX(Materials!$V$9:$V$2508, MATCH(CX39, Materials!$B$9:$B$2508, 0)), ""))</f>
        <v/>
      </c>
      <c r="HU39" s="59" t="str">
        <f>IF(CY39="", "", IFERROR(INDEX(Materials!$V$9:$V$2508, MATCH(CY39, Materials!$B$9:$B$2508, 0)), ""))</f>
        <v/>
      </c>
      <c r="HV39" s="59" t="str">
        <f>IF(CZ39="", "", IFERROR(INDEX(Materials!$V$9:$V$2508, MATCH(CZ39, Materials!$B$9:$B$2508, 0)), ""))</f>
        <v/>
      </c>
      <c r="HW39" s="59" t="str">
        <f>IF(DA39="", "", IFERROR(INDEX(Materials!$V$9:$V$2508, MATCH(DA39, Materials!$B$9:$B$2508, 0)), ""))</f>
        <v/>
      </c>
      <c r="HX39" s="59" t="str">
        <f>IF(DB39="", "", IFERROR(INDEX(Materials!$V$9:$V$2508, MATCH(DB39, Materials!$B$9:$B$2508, 0)), ""))</f>
        <v/>
      </c>
      <c r="HY39" s="59" t="str">
        <f>IF(DC39="", "", IFERROR(INDEX(Materials!$V$9:$V$2508, MATCH(DC39, Materials!$B$9:$B$2508, 0)), ""))</f>
        <v/>
      </c>
      <c r="HZ39" s="59" t="str">
        <f>IF(DD39="", "", IFERROR(INDEX(Materials!$V$9:$V$2508, MATCH(DD39, Materials!$B$9:$B$2508, 0)), ""))</f>
        <v/>
      </c>
      <c r="IA39" s="59" t="str">
        <f>IF(DE39="", "", IFERROR(INDEX(Materials!$V$9:$V$2508, MATCH(DE39, Materials!$B$9:$B$2508, 0)), ""))</f>
        <v/>
      </c>
      <c r="IB39" s="59" t="str">
        <f>IF(DF39="", "", IFERROR(INDEX(Materials!$V$9:$V$2508, MATCH(DF39, Materials!$B$9:$B$2508, 0)), ""))</f>
        <v/>
      </c>
      <c r="IC39" s="59" t="str">
        <f>IF(DG39="", "", IFERROR(INDEX(Materials!$V$9:$V$2508, MATCH(DG39, Materials!$B$9:$B$2508, 0)), ""))</f>
        <v/>
      </c>
      <c r="ID39" s="59" t="str">
        <f>IF(DH39="", "", IFERROR(INDEX(Materials!$V$9:$V$2508, MATCH(DH39, Materials!$B$9:$B$2508, 0)), ""))</f>
        <v/>
      </c>
      <c r="IE39" s="59" t="str">
        <f>IF(DI39="", "", IFERROR(INDEX(Materials!$V$9:$V$2508, MATCH(DI39, Materials!$B$9:$B$2508, 0)), ""))</f>
        <v/>
      </c>
      <c r="IF39" s="59" t="str">
        <f>IF(DJ39="", "", IFERROR(INDEX(Materials!$V$9:$V$2508, MATCH(DJ39, Materials!$B$9:$B$2508, 0)), ""))</f>
        <v/>
      </c>
      <c r="IG39" s="60" t="str">
        <f>IF(DK39="", "", IFERROR(INDEX(Materials!$V$9:$V$2508, MATCH(DK39, Materials!$B$9:$B$2508, 0)), ""))</f>
        <v/>
      </c>
      <c r="II39" s="9" t="str">
        <f t="shared" si="115"/>
        <v/>
      </c>
      <c r="IJ39" s="9" t="str">
        <f t="shared" si="116"/>
        <v/>
      </c>
      <c r="IK39" s="9" t="str">
        <f t="shared" si="117"/>
        <v/>
      </c>
      <c r="IL39" s="9" t="str">
        <f t="shared" si="118"/>
        <v/>
      </c>
      <c r="IN39" s="92" t="str">
        <f t="shared" si="119"/>
        <v/>
      </c>
      <c r="IO39" s="93" t="str">
        <f t="shared" si="120"/>
        <v/>
      </c>
      <c r="IP39" s="93" t="str">
        <f t="shared" si="121"/>
        <v/>
      </c>
      <c r="IQ39" s="93" t="str">
        <f t="shared" si="122"/>
        <v/>
      </c>
      <c r="IR39" s="93" t="str">
        <f t="shared" si="123"/>
        <v/>
      </c>
      <c r="IS39" s="93" t="str">
        <f t="shared" si="124"/>
        <v/>
      </c>
      <c r="IT39" s="93" t="str">
        <f t="shared" si="125"/>
        <v/>
      </c>
      <c r="IU39" s="93" t="str">
        <f t="shared" si="126"/>
        <v/>
      </c>
      <c r="IV39" s="93" t="str">
        <f t="shared" si="127"/>
        <v/>
      </c>
      <c r="IW39" s="93" t="str">
        <f t="shared" si="128"/>
        <v/>
      </c>
      <c r="IX39" s="93" t="str">
        <f t="shared" si="129"/>
        <v/>
      </c>
      <c r="IY39" s="93" t="str">
        <f t="shared" si="130"/>
        <v/>
      </c>
      <c r="IZ39" s="93" t="str">
        <f t="shared" si="131"/>
        <v/>
      </c>
      <c r="JA39" s="93" t="str">
        <f t="shared" si="132"/>
        <v/>
      </c>
      <c r="JB39" s="93" t="str">
        <f t="shared" si="133"/>
        <v/>
      </c>
      <c r="JC39" s="93" t="str">
        <f t="shared" si="134"/>
        <v/>
      </c>
      <c r="JD39" s="93" t="str">
        <f t="shared" si="135"/>
        <v/>
      </c>
      <c r="JE39" s="93" t="str">
        <f t="shared" si="136"/>
        <v/>
      </c>
      <c r="JF39" s="93" t="str">
        <f t="shared" si="137"/>
        <v/>
      </c>
      <c r="JG39" s="93" t="str">
        <f t="shared" si="138"/>
        <v/>
      </c>
      <c r="JH39" s="93" t="str">
        <f t="shared" si="139"/>
        <v/>
      </c>
      <c r="JI39" s="93" t="str">
        <f t="shared" si="140"/>
        <v/>
      </c>
      <c r="JJ39" s="93" t="str">
        <f t="shared" si="141"/>
        <v/>
      </c>
      <c r="JK39" s="93" t="str">
        <f t="shared" si="142"/>
        <v/>
      </c>
      <c r="JL39" s="93" t="str">
        <f t="shared" si="143"/>
        <v/>
      </c>
      <c r="JM39" s="93" t="str">
        <f t="shared" si="144"/>
        <v/>
      </c>
      <c r="JN39" s="93" t="str">
        <f t="shared" si="145"/>
        <v/>
      </c>
      <c r="JO39" s="93" t="str">
        <f t="shared" si="146"/>
        <v/>
      </c>
      <c r="JP39" s="93" t="str">
        <f t="shared" si="147"/>
        <v/>
      </c>
      <c r="JQ39" s="94" t="str">
        <f t="shared" si="148"/>
        <v/>
      </c>
      <c r="JS39" s="92" t="str">
        <f t="shared" si="149"/>
        <v/>
      </c>
      <c r="JT39" s="93" t="str">
        <f t="shared" si="150"/>
        <v/>
      </c>
      <c r="JU39" s="93" t="str">
        <f t="shared" si="151"/>
        <v/>
      </c>
      <c r="JV39" s="93" t="str">
        <f t="shared" si="152"/>
        <v/>
      </c>
      <c r="JW39" s="93" t="str">
        <f t="shared" si="153"/>
        <v/>
      </c>
      <c r="JX39" s="93" t="str">
        <f t="shared" si="154"/>
        <v/>
      </c>
      <c r="JY39" s="93" t="str">
        <f t="shared" si="155"/>
        <v/>
      </c>
      <c r="JZ39" s="93" t="str">
        <f t="shared" si="156"/>
        <v/>
      </c>
      <c r="KA39" s="93" t="str">
        <f t="shared" si="157"/>
        <v/>
      </c>
      <c r="KB39" s="93" t="str">
        <f t="shared" si="158"/>
        <v/>
      </c>
      <c r="KC39" s="93" t="str">
        <f t="shared" si="159"/>
        <v/>
      </c>
      <c r="KD39" s="93" t="str">
        <f t="shared" si="160"/>
        <v/>
      </c>
      <c r="KE39" s="93" t="str">
        <f t="shared" si="161"/>
        <v/>
      </c>
      <c r="KF39" s="93" t="str">
        <f t="shared" si="162"/>
        <v/>
      </c>
      <c r="KG39" s="93" t="str">
        <f t="shared" si="163"/>
        <v/>
      </c>
      <c r="KH39" s="93" t="str">
        <f t="shared" si="164"/>
        <v/>
      </c>
      <c r="KI39" s="93" t="str">
        <f t="shared" si="165"/>
        <v/>
      </c>
      <c r="KJ39" s="93" t="str">
        <f t="shared" si="166"/>
        <v/>
      </c>
      <c r="KK39" s="93" t="str">
        <f t="shared" si="167"/>
        <v/>
      </c>
      <c r="KL39" s="93" t="str">
        <f t="shared" si="168"/>
        <v/>
      </c>
      <c r="KM39" s="93" t="str">
        <f t="shared" si="169"/>
        <v/>
      </c>
      <c r="KN39" s="93" t="str">
        <f t="shared" si="170"/>
        <v/>
      </c>
      <c r="KO39" s="93" t="str">
        <f t="shared" si="171"/>
        <v/>
      </c>
      <c r="KP39" s="93" t="str">
        <f t="shared" si="172"/>
        <v/>
      </c>
      <c r="KQ39" s="93" t="str">
        <f t="shared" si="173"/>
        <v/>
      </c>
      <c r="KR39" s="93" t="str">
        <f t="shared" si="174"/>
        <v/>
      </c>
      <c r="KS39" s="93" t="str">
        <f t="shared" si="175"/>
        <v/>
      </c>
      <c r="KT39" s="93" t="str">
        <f t="shared" si="176"/>
        <v/>
      </c>
      <c r="KU39" s="93" t="str">
        <f t="shared" si="177"/>
        <v/>
      </c>
      <c r="KV39" s="94" t="str">
        <f t="shared" si="178"/>
        <v/>
      </c>
      <c r="KX39" s="81" t="str">
        <f>IF(C39="", "", C39+(C39*'Intro &amp; Setup'!$BC$6))</f>
        <v/>
      </c>
    </row>
    <row r="40" spans="1:310" x14ac:dyDescent="0.25">
      <c r="A40" s="24"/>
      <c r="B40" s="150" t="str">
        <f t="shared" si="0"/>
        <v/>
      </c>
      <c r="C40" s="139" t="str">
        <f t="shared" si="1"/>
        <v/>
      </c>
      <c r="D40" s="24"/>
      <c r="E40" s="140"/>
      <c r="F40" s="136"/>
      <c r="G40" s="139"/>
      <c r="H40" s="153"/>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24"/>
      <c r="BS40" s="9" t="str">
        <f>IF(Materials!T40="", "", Materials!T40)</f>
        <v/>
      </c>
      <c r="BU40" s="11" t="b">
        <f t="shared" si="2"/>
        <v>0</v>
      </c>
      <c r="BV40" s="9" t="str">
        <f t="shared" si="25"/>
        <v/>
      </c>
      <c r="BW40" s="9" t="str">
        <f t="shared" si="3"/>
        <v/>
      </c>
      <c r="BX40" s="9" t="str">
        <f t="shared" si="4"/>
        <v/>
      </c>
      <c r="BZ40" s="9">
        <v>32</v>
      </c>
      <c r="CB40" s="9" t="str">
        <f t="shared" si="5"/>
        <v/>
      </c>
      <c r="CC40" s="32"/>
      <c r="CD40" s="72" t="str">
        <f>IF(H40="", "", IFERROR(INDEX('Intro &amp; Setup'!$BF$3:$BF$12, MATCH(H40, 'Intro &amp; Setup'!$BE$3:$BE$12, 0)), ""))</f>
        <v/>
      </c>
      <c r="CE40" s="77"/>
      <c r="CF40" s="77"/>
      <c r="CH40" s="50" t="str">
        <f t="shared" si="6"/>
        <v/>
      </c>
      <c r="CI40" s="32" t="str">
        <f t="shared" si="26"/>
        <v/>
      </c>
      <c r="CJ40" s="32" t="str">
        <f t="shared" si="27"/>
        <v/>
      </c>
      <c r="CK40" s="32" t="str">
        <f t="shared" si="28"/>
        <v/>
      </c>
      <c r="CL40" s="32" t="str">
        <f t="shared" si="29"/>
        <v/>
      </c>
      <c r="CM40" s="32" t="str">
        <f t="shared" si="30"/>
        <v/>
      </c>
      <c r="CN40" s="32" t="str">
        <f t="shared" si="31"/>
        <v/>
      </c>
      <c r="CO40" s="32" t="str">
        <f t="shared" si="32"/>
        <v/>
      </c>
      <c r="CP40" s="32" t="str">
        <f t="shared" si="33"/>
        <v/>
      </c>
      <c r="CQ40" s="32" t="str">
        <f t="shared" si="34"/>
        <v/>
      </c>
      <c r="CR40" s="32" t="str">
        <f t="shared" si="35"/>
        <v/>
      </c>
      <c r="CS40" s="32" t="str">
        <f t="shared" si="36"/>
        <v/>
      </c>
      <c r="CT40" s="32" t="str">
        <f t="shared" si="37"/>
        <v/>
      </c>
      <c r="CU40" s="32" t="str">
        <f t="shared" si="38"/>
        <v/>
      </c>
      <c r="CV40" s="32" t="str">
        <f t="shared" si="39"/>
        <v/>
      </c>
      <c r="CW40" s="32" t="str">
        <f t="shared" si="40"/>
        <v/>
      </c>
      <c r="CX40" s="32" t="str">
        <f t="shared" si="41"/>
        <v/>
      </c>
      <c r="CY40" s="32" t="str">
        <f t="shared" si="42"/>
        <v/>
      </c>
      <c r="CZ40" s="32" t="str">
        <f t="shared" si="43"/>
        <v/>
      </c>
      <c r="DA40" s="32" t="str">
        <f t="shared" si="44"/>
        <v/>
      </c>
      <c r="DB40" s="32" t="str">
        <f t="shared" si="45"/>
        <v/>
      </c>
      <c r="DC40" s="32" t="str">
        <f t="shared" si="46"/>
        <v/>
      </c>
      <c r="DD40" s="32" t="str">
        <f t="shared" si="47"/>
        <v/>
      </c>
      <c r="DE40" s="32" t="str">
        <f t="shared" si="48"/>
        <v/>
      </c>
      <c r="DF40" s="32" t="str">
        <f t="shared" si="49"/>
        <v/>
      </c>
      <c r="DG40" s="32" t="str">
        <f t="shared" si="50"/>
        <v/>
      </c>
      <c r="DH40" s="32" t="str">
        <f t="shared" si="51"/>
        <v/>
      </c>
      <c r="DI40" s="32" t="str">
        <f t="shared" si="52"/>
        <v/>
      </c>
      <c r="DJ40" s="32" t="str">
        <f t="shared" si="53"/>
        <v/>
      </c>
      <c r="DK40" s="51" t="str">
        <f t="shared" si="54"/>
        <v/>
      </c>
      <c r="DM40" s="50" t="str">
        <f t="shared" si="55"/>
        <v/>
      </c>
      <c r="DN40" s="32" t="str">
        <f t="shared" si="56"/>
        <v/>
      </c>
      <c r="DO40" s="32" t="str">
        <f t="shared" si="57"/>
        <v/>
      </c>
      <c r="DP40" s="32" t="str">
        <f t="shared" si="58"/>
        <v/>
      </c>
      <c r="DQ40" s="32" t="str">
        <f t="shared" si="59"/>
        <v/>
      </c>
      <c r="DR40" s="32" t="str">
        <f t="shared" si="60"/>
        <v/>
      </c>
      <c r="DS40" s="32" t="str">
        <f t="shared" si="61"/>
        <v/>
      </c>
      <c r="DT40" s="32" t="str">
        <f t="shared" si="62"/>
        <v/>
      </c>
      <c r="DU40" s="32" t="str">
        <f t="shared" si="63"/>
        <v/>
      </c>
      <c r="DV40" s="32" t="str">
        <f t="shared" si="64"/>
        <v/>
      </c>
      <c r="DW40" s="32" t="str">
        <f t="shared" si="65"/>
        <v/>
      </c>
      <c r="DX40" s="32" t="str">
        <f t="shared" si="66"/>
        <v/>
      </c>
      <c r="DY40" s="32" t="str">
        <f t="shared" si="67"/>
        <v/>
      </c>
      <c r="DZ40" s="32" t="str">
        <f t="shared" si="68"/>
        <v/>
      </c>
      <c r="EA40" s="32" t="str">
        <f t="shared" si="69"/>
        <v/>
      </c>
      <c r="EB40" s="32" t="str">
        <f t="shared" si="70"/>
        <v/>
      </c>
      <c r="EC40" s="32" t="str">
        <f t="shared" si="71"/>
        <v/>
      </c>
      <c r="ED40" s="32" t="str">
        <f t="shared" si="72"/>
        <v/>
      </c>
      <c r="EE40" s="32" t="str">
        <f t="shared" si="73"/>
        <v/>
      </c>
      <c r="EF40" s="32" t="str">
        <f t="shared" si="74"/>
        <v/>
      </c>
      <c r="EG40" s="32" t="str">
        <f t="shared" si="75"/>
        <v/>
      </c>
      <c r="EH40" s="32" t="str">
        <f t="shared" si="76"/>
        <v/>
      </c>
      <c r="EI40" s="32" t="str">
        <f t="shared" si="77"/>
        <v/>
      </c>
      <c r="EJ40" s="32" t="str">
        <f t="shared" si="78"/>
        <v/>
      </c>
      <c r="EK40" s="32" t="str">
        <f t="shared" si="79"/>
        <v/>
      </c>
      <c r="EL40" s="32" t="str">
        <f t="shared" si="80"/>
        <v/>
      </c>
      <c r="EM40" s="32" t="str">
        <f t="shared" si="81"/>
        <v/>
      </c>
      <c r="EN40" s="32" t="str">
        <f t="shared" si="82"/>
        <v/>
      </c>
      <c r="EO40" s="32" t="str">
        <f t="shared" si="83"/>
        <v/>
      </c>
      <c r="EP40" s="51" t="str">
        <f t="shared" si="84"/>
        <v/>
      </c>
      <c r="ER40" s="58" t="str">
        <f>IF(CH40="", "", IFERROR(INDEX(Materials!$F$9:$F$2508, MATCH(CH40, Materials!$B$9:$B$2508, 0)), ""))</f>
        <v/>
      </c>
      <c r="ES40" s="59" t="str">
        <f>IF(CI40="", "", IFERROR(INDEX(Materials!$F$9:$F$2508, MATCH(CI40, Materials!$B$9:$B$2508, 0)), ""))</f>
        <v/>
      </c>
      <c r="ET40" s="59" t="str">
        <f>IF(CJ40="", "", IFERROR(INDEX(Materials!$F$9:$F$2508, MATCH(CJ40, Materials!$B$9:$B$2508, 0)), ""))</f>
        <v/>
      </c>
      <c r="EU40" s="59" t="str">
        <f>IF(CK40="", "", IFERROR(INDEX(Materials!$F$9:$F$2508, MATCH(CK40, Materials!$B$9:$B$2508, 0)), ""))</f>
        <v/>
      </c>
      <c r="EV40" s="59" t="str">
        <f>IF(CL40="", "", IFERROR(INDEX(Materials!$F$9:$F$2508, MATCH(CL40, Materials!$B$9:$B$2508, 0)), ""))</f>
        <v/>
      </c>
      <c r="EW40" s="59" t="str">
        <f>IF(CM40="", "", IFERROR(INDEX(Materials!$F$9:$F$2508, MATCH(CM40, Materials!$B$9:$B$2508, 0)), ""))</f>
        <v/>
      </c>
      <c r="EX40" s="59" t="str">
        <f>IF(CN40="", "", IFERROR(INDEX(Materials!$F$9:$F$2508, MATCH(CN40, Materials!$B$9:$B$2508, 0)), ""))</f>
        <v/>
      </c>
      <c r="EY40" s="59" t="str">
        <f>IF(CO40="", "", IFERROR(INDEX(Materials!$F$9:$F$2508, MATCH(CO40, Materials!$B$9:$B$2508, 0)), ""))</f>
        <v/>
      </c>
      <c r="EZ40" s="59" t="str">
        <f>IF(CP40="", "", IFERROR(INDEX(Materials!$F$9:$F$2508, MATCH(CP40, Materials!$B$9:$B$2508, 0)), ""))</f>
        <v/>
      </c>
      <c r="FA40" s="59" t="str">
        <f>IF(CQ40="", "", IFERROR(INDEX(Materials!$F$9:$F$2508, MATCH(CQ40, Materials!$B$9:$B$2508, 0)), ""))</f>
        <v/>
      </c>
      <c r="FB40" s="59" t="str">
        <f>IF(CR40="", "", IFERROR(INDEX(Materials!$F$9:$F$2508, MATCH(CR40, Materials!$B$9:$B$2508, 0)), ""))</f>
        <v/>
      </c>
      <c r="FC40" s="59" t="str">
        <f>IF(CS40="", "", IFERROR(INDEX(Materials!$F$9:$F$2508, MATCH(CS40, Materials!$B$9:$B$2508, 0)), ""))</f>
        <v/>
      </c>
      <c r="FD40" s="59" t="str">
        <f>IF(CT40="", "", IFERROR(INDEX(Materials!$F$9:$F$2508, MATCH(CT40, Materials!$B$9:$B$2508, 0)), ""))</f>
        <v/>
      </c>
      <c r="FE40" s="59" t="str">
        <f>IF(CU40="", "", IFERROR(INDEX(Materials!$F$9:$F$2508, MATCH(CU40, Materials!$B$9:$B$2508, 0)), ""))</f>
        <v/>
      </c>
      <c r="FF40" s="59" t="str">
        <f>IF(CV40="", "", IFERROR(INDEX(Materials!$F$9:$F$2508, MATCH(CV40, Materials!$B$9:$B$2508, 0)), ""))</f>
        <v/>
      </c>
      <c r="FG40" s="59" t="str">
        <f>IF(CW40="", "", IFERROR(INDEX(Materials!$F$9:$F$2508, MATCH(CW40, Materials!$B$9:$B$2508, 0)), ""))</f>
        <v/>
      </c>
      <c r="FH40" s="59" t="str">
        <f>IF(CX40="", "", IFERROR(INDEX(Materials!$F$9:$F$2508, MATCH(CX40, Materials!$B$9:$B$2508, 0)), ""))</f>
        <v/>
      </c>
      <c r="FI40" s="59" t="str">
        <f>IF(CY40="", "", IFERROR(INDEX(Materials!$F$9:$F$2508, MATCH(CY40, Materials!$B$9:$B$2508, 0)), ""))</f>
        <v/>
      </c>
      <c r="FJ40" s="59" t="str">
        <f>IF(CZ40="", "", IFERROR(INDEX(Materials!$F$9:$F$2508, MATCH(CZ40, Materials!$B$9:$B$2508, 0)), ""))</f>
        <v/>
      </c>
      <c r="FK40" s="59" t="str">
        <f>IF(DA40="", "", IFERROR(INDEX(Materials!$F$9:$F$2508, MATCH(DA40, Materials!$B$9:$B$2508, 0)), ""))</f>
        <v/>
      </c>
      <c r="FL40" s="59" t="str">
        <f>IF(DB40="", "", IFERROR(INDEX(Materials!$F$9:$F$2508, MATCH(DB40, Materials!$B$9:$B$2508, 0)), ""))</f>
        <v/>
      </c>
      <c r="FM40" s="59" t="str">
        <f>IF(DC40="", "", IFERROR(INDEX(Materials!$F$9:$F$2508, MATCH(DC40, Materials!$B$9:$B$2508, 0)), ""))</f>
        <v/>
      </c>
      <c r="FN40" s="59" t="str">
        <f>IF(DD40="", "", IFERROR(INDEX(Materials!$F$9:$F$2508, MATCH(DD40, Materials!$B$9:$B$2508, 0)), ""))</f>
        <v/>
      </c>
      <c r="FO40" s="59" t="str">
        <f>IF(DE40="", "", IFERROR(INDEX(Materials!$F$9:$F$2508, MATCH(DE40, Materials!$B$9:$B$2508, 0)), ""))</f>
        <v/>
      </c>
      <c r="FP40" s="59" t="str">
        <f>IF(DF40="", "", IFERROR(INDEX(Materials!$F$9:$F$2508, MATCH(DF40, Materials!$B$9:$B$2508, 0)), ""))</f>
        <v/>
      </c>
      <c r="FQ40" s="59" t="str">
        <f>IF(DG40="", "", IFERROR(INDEX(Materials!$F$9:$F$2508, MATCH(DG40, Materials!$B$9:$B$2508, 0)), ""))</f>
        <v/>
      </c>
      <c r="FR40" s="59" t="str">
        <f>IF(DH40="", "", IFERROR(INDEX(Materials!$F$9:$F$2508, MATCH(DH40, Materials!$B$9:$B$2508, 0)), ""))</f>
        <v/>
      </c>
      <c r="FS40" s="59" t="str">
        <f>IF(DI40="", "", IFERROR(INDEX(Materials!$F$9:$F$2508, MATCH(DI40, Materials!$B$9:$B$2508, 0)), ""))</f>
        <v/>
      </c>
      <c r="FT40" s="59" t="str">
        <f>IF(DJ40="", "", IFERROR(INDEX(Materials!$F$9:$F$2508, MATCH(DJ40, Materials!$B$9:$B$2508, 0)), ""))</f>
        <v/>
      </c>
      <c r="FU40" s="60" t="str">
        <f>IF(DK40="", "", IFERROR(INDEX(Materials!$F$9:$F$2508, MATCH(DK40, Materials!$B$9:$B$2508, 0)), ""))</f>
        <v/>
      </c>
      <c r="FW40" s="58" t="str">
        <f t="shared" si="85"/>
        <v/>
      </c>
      <c r="FX40" s="59" t="str">
        <f t="shared" si="86"/>
        <v/>
      </c>
      <c r="FY40" s="59" t="str">
        <f t="shared" si="87"/>
        <v/>
      </c>
      <c r="FZ40" s="59" t="str">
        <f t="shared" si="88"/>
        <v/>
      </c>
      <c r="GA40" s="59" t="str">
        <f t="shared" si="89"/>
        <v/>
      </c>
      <c r="GB40" s="59" t="str">
        <f t="shared" si="90"/>
        <v/>
      </c>
      <c r="GC40" s="59" t="str">
        <f t="shared" si="91"/>
        <v/>
      </c>
      <c r="GD40" s="59" t="str">
        <f t="shared" si="92"/>
        <v/>
      </c>
      <c r="GE40" s="59" t="str">
        <f t="shared" si="93"/>
        <v/>
      </c>
      <c r="GF40" s="59" t="str">
        <f t="shared" si="94"/>
        <v/>
      </c>
      <c r="GG40" s="59" t="str">
        <f t="shared" si="95"/>
        <v/>
      </c>
      <c r="GH40" s="59" t="str">
        <f t="shared" si="96"/>
        <v/>
      </c>
      <c r="GI40" s="59" t="str">
        <f t="shared" si="97"/>
        <v/>
      </c>
      <c r="GJ40" s="59" t="str">
        <f t="shared" si="98"/>
        <v/>
      </c>
      <c r="GK40" s="59" t="str">
        <f t="shared" si="99"/>
        <v/>
      </c>
      <c r="GL40" s="59" t="str">
        <f t="shared" si="100"/>
        <v/>
      </c>
      <c r="GM40" s="59" t="str">
        <f t="shared" si="101"/>
        <v/>
      </c>
      <c r="GN40" s="59" t="str">
        <f t="shared" si="102"/>
        <v/>
      </c>
      <c r="GO40" s="59" t="str">
        <f t="shared" si="103"/>
        <v/>
      </c>
      <c r="GP40" s="59" t="str">
        <f t="shared" si="104"/>
        <v/>
      </c>
      <c r="GQ40" s="59" t="str">
        <f t="shared" si="105"/>
        <v/>
      </c>
      <c r="GR40" s="59" t="str">
        <f t="shared" si="106"/>
        <v/>
      </c>
      <c r="GS40" s="59" t="str">
        <f t="shared" si="107"/>
        <v/>
      </c>
      <c r="GT40" s="59" t="str">
        <f t="shared" si="108"/>
        <v/>
      </c>
      <c r="GU40" s="59" t="str">
        <f t="shared" si="109"/>
        <v/>
      </c>
      <c r="GV40" s="59" t="str">
        <f t="shared" si="110"/>
        <v/>
      </c>
      <c r="GW40" s="59" t="str">
        <f t="shared" si="111"/>
        <v/>
      </c>
      <c r="GX40" s="59" t="str">
        <f t="shared" si="112"/>
        <v/>
      </c>
      <c r="GY40" s="59" t="str">
        <f t="shared" si="113"/>
        <v/>
      </c>
      <c r="GZ40" s="60" t="str">
        <f t="shared" si="114"/>
        <v/>
      </c>
      <c r="HB40" s="81" t="str">
        <f t="shared" si="22"/>
        <v/>
      </c>
      <c r="HD40" s="58" t="str">
        <f>IF(CH40="", "", IFERROR(INDEX(Materials!$V$9:$V$2508, MATCH(CH40, Materials!$B$9:$B$2508, 0)), ""))</f>
        <v/>
      </c>
      <c r="HE40" s="59" t="str">
        <f>IF(CI40="", "", IFERROR(INDEX(Materials!$V$9:$V$2508, MATCH(CI40, Materials!$B$9:$B$2508, 0)), ""))</f>
        <v/>
      </c>
      <c r="HF40" s="59" t="str">
        <f>IF(CJ40="", "", IFERROR(INDEX(Materials!$V$9:$V$2508, MATCH(CJ40, Materials!$B$9:$B$2508, 0)), ""))</f>
        <v/>
      </c>
      <c r="HG40" s="59" t="str">
        <f>IF(CK40="", "", IFERROR(INDEX(Materials!$V$9:$V$2508, MATCH(CK40, Materials!$B$9:$B$2508, 0)), ""))</f>
        <v/>
      </c>
      <c r="HH40" s="59" t="str">
        <f>IF(CL40="", "", IFERROR(INDEX(Materials!$V$9:$V$2508, MATCH(CL40, Materials!$B$9:$B$2508, 0)), ""))</f>
        <v/>
      </c>
      <c r="HI40" s="59" t="str">
        <f>IF(CM40="", "", IFERROR(INDEX(Materials!$V$9:$V$2508, MATCH(CM40, Materials!$B$9:$B$2508, 0)), ""))</f>
        <v/>
      </c>
      <c r="HJ40" s="59" t="str">
        <f>IF(CN40="", "", IFERROR(INDEX(Materials!$V$9:$V$2508, MATCH(CN40, Materials!$B$9:$B$2508, 0)), ""))</f>
        <v/>
      </c>
      <c r="HK40" s="59" t="str">
        <f>IF(CO40="", "", IFERROR(INDEX(Materials!$V$9:$V$2508, MATCH(CO40, Materials!$B$9:$B$2508, 0)), ""))</f>
        <v/>
      </c>
      <c r="HL40" s="59" t="str">
        <f>IF(CP40="", "", IFERROR(INDEX(Materials!$V$9:$V$2508, MATCH(CP40, Materials!$B$9:$B$2508, 0)), ""))</f>
        <v/>
      </c>
      <c r="HM40" s="59" t="str">
        <f>IF(CQ40="", "", IFERROR(INDEX(Materials!$V$9:$V$2508, MATCH(CQ40, Materials!$B$9:$B$2508, 0)), ""))</f>
        <v/>
      </c>
      <c r="HN40" s="59" t="str">
        <f>IF(CR40="", "", IFERROR(INDEX(Materials!$V$9:$V$2508, MATCH(CR40, Materials!$B$9:$B$2508, 0)), ""))</f>
        <v/>
      </c>
      <c r="HO40" s="59" t="str">
        <f>IF(CS40="", "", IFERROR(INDEX(Materials!$V$9:$V$2508, MATCH(CS40, Materials!$B$9:$B$2508, 0)), ""))</f>
        <v/>
      </c>
      <c r="HP40" s="59" t="str">
        <f>IF(CT40="", "", IFERROR(INDEX(Materials!$V$9:$V$2508, MATCH(CT40, Materials!$B$9:$B$2508, 0)), ""))</f>
        <v/>
      </c>
      <c r="HQ40" s="59" t="str">
        <f>IF(CU40="", "", IFERROR(INDEX(Materials!$V$9:$V$2508, MATCH(CU40, Materials!$B$9:$B$2508, 0)), ""))</f>
        <v/>
      </c>
      <c r="HR40" s="59" t="str">
        <f>IF(CV40="", "", IFERROR(INDEX(Materials!$V$9:$V$2508, MATCH(CV40, Materials!$B$9:$B$2508, 0)), ""))</f>
        <v/>
      </c>
      <c r="HS40" s="59" t="str">
        <f>IF(CW40="", "", IFERROR(INDEX(Materials!$V$9:$V$2508, MATCH(CW40, Materials!$B$9:$B$2508, 0)), ""))</f>
        <v/>
      </c>
      <c r="HT40" s="59" t="str">
        <f>IF(CX40="", "", IFERROR(INDEX(Materials!$V$9:$V$2508, MATCH(CX40, Materials!$B$9:$B$2508, 0)), ""))</f>
        <v/>
      </c>
      <c r="HU40" s="59" t="str">
        <f>IF(CY40="", "", IFERROR(INDEX(Materials!$V$9:$V$2508, MATCH(CY40, Materials!$B$9:$B$2508, 0)), ""))</f>
        <v/>
      </c>
      <c r="HV40" s="59" t="str">
        <f>IF(CZ40="", "", IFERROR(INDEX(Materials!$V$9:$V$2508, MATCH(CZ40, Materials!$B$9:$B$2508, 0)), ""))</f>
        <v/>
      </c>
      <c r="HW40" s="59" t="str">
        <f>IF(DA40="", "", IFERROR(INDEX(Materials!$V$9:$V$2508, MATCH(DA40, Materials!$B$9:$B$2508, 0)), ""))</f>
        <v/>
      </c>
      <c r="HX40" s="59" t="str">
        <f>IF(DB40="", "", IFERROR(INDEX(Materials!$V$9:$V$2508, MATCH(DB40, Materials!$B$9:$B$2508, 0)), ""))</f>
        <v/>
      </c>
      <c r="HY40" s="59" t="str">
        <f>IF(DC40="", "", IFERROR(INDEX(Materials!$V$9:$V$2508, MATCH(DC40, Materials!$B$9:$B$2508, 0)), ""))</f>
        <v/>
      </c>
      <c r="HZ40" s="59" t="str">
        <f>IF(DD40="", "", IFERROR(INDEX(Materials!$V$9:$V$2508, MATCH(DD40, Materials!$B$9:$B$2508, 0)), ""))</f>
        <v/>
      </c>
      <c r="IA40" s="59" t="str">
        <f>IF(DE40="", "", IFERROR(INDEX(Materials!$V$9:$V$2508, MATCH(DE40, Materials!$B$9:$B$2508, 0)), ""))</f>
        <v/>
      </c>
      <c r="IB40" s="59" t="str">
        <f>IF(DF40="", "", IFERROR(INDEX(Materials!$V$9:$V$2508, MATCH(DF40, Materials!$B$9:$B$2508, 0)), ""))</f>
        <v/>
      </c>
      <c r="IC40" s="59" t="str">
        <f>IF(DG40="", "", IFERROR(INDEX(Materials!$V$9:$V$2508, MATCH(DG40, Materials!$B$9:$B$2508, 0)), ""))</f>
        <v/>
      </c>
      <c r="ID40" s="59" t="str">
        <f>IF(DH40="", "", IFERROR(INDEX(Materials!$V$9:$V$2508, MATCH(DH40, Materials!$B$9:$B$2508, 0)), ""))</f>
        <v/>
      </c>
      <c r="IE40" s="59" t="str">
        <f>IF(DI40="", "", IFERROR(INDEX(Materials!$V$9:$V$2508, MATCH(DI40, Materials!$B$9:$B$2508, 0)), ""))</f>
        <v/>
      </c>
      <c r="IF40" s="59" t="str">
        <f>IF(DJ40="", "", IFERROR(INDEX(Materials!$V$9:$V$2508, MATCH(DJ40, Materials!$B$9:$B$2508, 0)), ""))</f>
        <v/>
      </c>
      <c r="IG40" s="60" t="str">
        <f>IF(DK40="", "", IFERROR(INDEX(Materials!$V$9:$V$2508, MATCH(DK40, Materials!$B$9:$B$2508, 0)), ""))</f>
        <v/>
      </c>
      <c r="II40" s="9" t="str">
        <f t="shared" si="115"/>
        <v/>
      </c>
      <c r="IJ40" s="9" t="str">
        <f t="shared" si="116"/>
        <v/>
      </c>
      <c r="IK40" s="9" t="str">
        <f t="shared" si="117"/>
        <v/>
      </c>
      <c r="IL40" s="9" t="str">
        <f t="shared" si="118"/>
        <v/>
      </c>
      <c r="IN40" s="92" t="str">
        <f t="shared" si="119"/>
        <v/>
      </c>
      <c r="IO40" s="93" t="str">
        <f t="shared" si="120"/>
        <v/>
      </c>
      <c r="IP40" s="93" t="str">
        <f t="shared" si="121"/>
        <v/>
      </c>
      <c r="IQ40" s="93" t="str">
        <f t="shared" si="122"/>
        <v/>
      </c>
      <c r="IR40" s="93" t="str">
        <f t="shared" si="123"/>
        <v/>
      </c>
      <c r="IS40" s="93" t="str">
        <f t="shared" si="124"/>
        <v/>
      </c>
      <c r="IT40" s="93" t="str">
        <f t="shared" si="125"/>
        <v/>
      </c>
      <c r="IU40" s="93" t="str">
        <f t="shared" si="126"/>
        <v/>
      </c>
      <c r="IV40" s="93" t="str">
        <f t="shared" si="127"/>
        <v/>
      </c>
      <c r="IW40" s="93" t="str">
        <f t="shared" si="128"/>
        <v/>
      </c>
      <c r="IX40" s="93" t="str">
        <f t="shared" si="129"/>
        <v/>
      </c>
      <c r="IY40" s="93" t="str">
        <f t="shared" si="130"/>
        <v/>
      </c>
      <c r="IZ40" s="93" t="str">
        <f t="shared" si="131"/>
        <v/>
      </c>
      <c r="JA40" s="93" t="str">
        <f t="shared" si="132"/>
        <v/>
      </c>
      <c r="JB40" s="93" t="str">
        <f t="shared" si="133"/>
        <v/>
      </c>
      <c r="JC40" s="93" t="str">
        <f t="shared" si="134"/>
        <v/>
      </c>
      <c r="JD40" s="93" t="str">
        <f t="shared" si="135"/>
        <v/>
      </c>
      <c r="JE40" s="93" t="str">
        <f t="shared" si="136"/>
        <v/>
      </c>
      <c r="JF40" s="93" t="str">
        <f t="shared" si="137"/>
        <v/>
      </c>
      <c r="JG40" s="93" t="str">
        <f t="shared" si="138"/>
        <v/>
      </c>
      <c r="JH40" s="93" t="str">
        <f t="shared" si="139"/>
        <v/>
      </c>
      <c r="JI40" s="93" t="str">
        <f t="shared" si="140"/>
        <v/>
      </c>
      <c r="JJ40" s="93" t="str">
        <f t="shared" si="141"/>
        <v/>
      </c>
      <c r="JK40" s="93" t="str">
        <f t="shared" si="142"/>
        <v/>
      </c>
      <c r="JL40" s="93" t="str">
        <f t="shared" si="143"/>
        <v/>
      </c>
      <c r="JM40" s="93" t="str">
        <f t="shared" si="144"/>
        <v/>
      </c>
      <c r="JN40" s="93" t="str">
        <f t="shared" si="145"/>
        <v/>
      </c>
      <c r="JO40" s="93" t="str">
        <f t="shared" si="146"/>
        <v/>
      </c>
      <c r="JP40" s="93" t="str">
        <f t="shared" si="147"/>
        <v/>
      </c>
      <c r="JQ40" s="94" t="str">
        <f t="shared" si="148"/>
        <v/>
      </c>
      <c r="JS40" s="92" t="str">
        <f t="shared" si="149"/>
        <v/>
      </c>
      <c r="JT40" s="93" t="str">
        <f t="shared" si="150"/>
        <v/>
      </c>
      <c r="JU40" s="93" t="str">
        <f t="shared" si="151"/>
        <v/>
      </c>
      <c r="JV40" s="93" t="str">
        <f t="shared" si="152"/>
        <v/>
      </c>
      <c r="JW40" s="93" t="str">
        <f t="shared" si="153"/>
        <v/>
      </c>
      <c r="JX40" s="93" t="str">
        <f t="shared" si="154"/>
        <v/>
      </c>
      <c r="JY40" s="93" t="str">
        <f t="shared" si="155"/>
        <v/>
      </c>
      <c r="JZ40" s="93" t="str">
        <f t="shared" si="156"/>
        <v/>
      </c>
      <c r="KA40" s="93" t="str">
        <f t="shared" si="157"/>
        <v/>
      </c>
      <c r="KB40" s="93" t="str">
        <f t="shared" si="158"/>
        <v/>
      </c>
      <c r="KC40" s="93" t="str">
        <f t="shared" si="159"/>
        <v/>
      </c>
      <c r="KD40" s="93" t="str">
        <f t="shared" si="160"/>
        <v/>
      </c>
      <c r="KE40" s="93" t="str">
        <f t="shared" si="161"/>
        <v/>
      </c>
      <c r="KF40" s="93" t="str">
        <f t="shared" si="162"/>
        <v/>
      </c>
      <c r="KG40" s="93" t="str">
        <f t="shared" si="163"/>
        <v/>
      </c>
      <c r="KH40" s="93" t="str">
        <f t="shared" si="164"/>
        <v/>
      </c>
      <c r="KI40" s="93" t="str">
        <f t="shared" si="165"/>
        <v/>
      </c>
      <c r="KJ40" s="93" t="str">
        <f t="shared" si="166"/>
        <v/>
      </c>
      <c r="KK40" s="93" t="str">
        <f t="shared" si="167"/>
        <v/>
      </c>
      <c r="KL40" s="93" t="str">
        <f t="shared" si="168"/>
        <v/>
      </c>
      <c r="KM40" s="93" t="str">
        <f t="shared" si="169"/>
        <v/>
      </c>
      <c r="KN40" s="93" t="str">
        <f t="shared" si="170"/>
        <v/>
      </c>
      <c r="KO40" s="93" t="str">
        <f t="shared" si="171"/>
        <v/>
      </c>
      <c r="KP40" s="93" t="str">
        <f t="shared" si="172"/>
        <v/>
      </c>
      <c r="KQ40" s="93" t="str">
        <f t="shared" si="173"/>
        <v/>
      </c>
      <c r="KR40" s="93" t="str">
        <f t="shared" si="174"/>
        <v/>
      </c>
      <c r="KS40" s="93" t="str">
        <f t="shared" si="175"/>
        <v/>
      </c>
      <c r="KT40" s="93" t="str">
        <f t="shared" si="176"/>
        <v/>
      </c>
      <c r="KU40" s="93" t="str">
        <f t="shared" si="177"/>
        <v/>
      </c>
      <c r="KV40" s="94" t="str">
        <f t="shared" si="178"/>
        <v/>
      </c>
      <c r="KX40" s="81" t="str">
        <f>IF(C40="", "", C40+(C40*'Intro &amp; Setup'!$BC$6))</f>
        <v/>
      </c>
    </row>
    <row r="41" spans="1:310" x14ac:dyDescent="0.25">
      <c r="A41" s="24"/>
      <c r="B41" s="150" t="str">
        <f t="shared" ref="B41:B72" si="179">IF(E41="", "", IF(COUNTIF($E$9:$E$108, E41)&gt;1, $BU$2, IF(BU41=TRUE, $BU$3, "")))</f>
        <v/>
      </c>
      <c r="C41" s="139" t="str">
        <f t="shared" ref="C41:C72" si="180">IF(E41="", "", IFERROR(SUM(FW41:GZ41)+G41+((SUM(FW41:GZ41)+G41)*CD41), ""))</f>
        <v/>
      </c>
      <c r="D41" s="24"/>
      <c r="E41" s="140"/>
      <c r="F41" s="136"/>
      <c r="G41" s="139"/>
      <c r="H41" s="153"/>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24"/>
      <c r="BS41" s="9" t="str">
        <f>IF(Materials!T41="", "", Materials!T41)</f>
        <v/>
      </c>
      <c r="BU41" s="11" t="b">
        <f t="shared" ref="BU41:BU72" si="181">IF(AND(COUNTIF(F41:J41, "")&lt;3, E41=""), TRUE, FALSE)</f>
        <v>0</v>
      </c>
      <c r="BV41" s="9" t="str">
        <f t="shared" si="25"/>
        <v/>
      </c>
      <c r="BW41" s="9" t="str">
        <f t="shared" ref="BW41:BW72" si="182">IF(E41="", "", IF(ISNUMBER(E41)=TRUE, CONCATENATE("A", E41), E41))</f>
        <v/>
      </c>
      <c r="BX41" s="9" t="str">
        <f t="shared" ref="BX41:BX72" si="183">IF(BV41="", "", RANK(BV41, $BV$9:$BV$108, 1))</f>
        <v/>
      </c>
      <c r="BZ41" s="9">
        <v>33</v>
      </c>
      <c r="CB41" s="9" t="str">
        <f t="shared" ref="CB41:CB72" si="184">IFERROR(INDEX($E$9:$E$108, MATCH(BZ41, $BX$9:$BX$108, 0)), "")</f>
        <v/>
      </c>
      <c r="CC41" s="32"/>
      <c r="CD41" s="72" t="str">
        <f>IF(H41="", "", IFERROR(INDEX('Intro &amp; Setup'!$BF$3:$BF$12, MATCH(H41, 'Intro &amp; Setup'!$BE$3:$BE$12, 0)), ""))</f>
        <v/>
      </c>
      <c r="CE41" s="77"/>
      <c r="CF41" s="77"/>
      <c r="CH41" s="50" t="str">
        <f t="shared" ref="CH41:CH72" si="185">IF(I41="", "", I41)</f>
        <v/>
      </c>
      <c r="CI41" s="32" t="str">
        <f t="shared" si="26"/>
        <v/>
      </c>
      <c r="CJ41" s="32" t="str">
        <f t="shared" si="27"/>
        <v/>
      </c>
      <c r="CK41" s="32" t="str">
        <f t="shared" si="28"/>
        <v/>
      </c>
      <c r="CL41" s="32" t="str">
        <f t="shared" si="29"/>
        <v/>
      </c>
      <c r="CM41" s="32" t="str">
        <f t="shared" si="30"/>
        <v/>
      </c>
      <c r="CN41" s="32" t="str">
        <f t="shared" si="31"/>
        <v/>
      </c>
      <c r="CO41" s="32" t="str">
        <f t="shared" si="32"/>
        <v/>
      </c>
      <c r="CP41" s="32" t="str">
        <f t="shared" si="33"/>
        <v/>
      </c>
      <c r="CQ41" s="32" t="str">
        <f t="shared" si="34"/>
        <v/>
      </c>
      <c r="CR41" s="32" t="str">
        <f t="shared" si="35"/>
        <v/>
      </c>
      <c r="CS41" s="32" t="str">
        <f t="shared" si="36"/>
        <v/>
      </c>
      <c r="CT41" s="32" t="str">
        <f t="shared" si="37"/>
        <v/>
      </c>
      <c r="CU41" s="32" t="str">
        <f t="shared" si="38"/>
        <v/>
      </c>
      <c r="CV41" s="32" t="str">
        <f t="shared" si="39"/>
        <v/>
      </c>
      <c r="CW41" s="32" t="str">
        <f t="shared" si="40"/>
        <v/>
      </c>
      <c r="CX41" s="32" t="str">
        <f t="shared" si="41"/>
        <v/>
      </c>
      <c r="CY41" s="32" t="str">
        <f t="shared" si="42"/>
        <v/>
      </c>
      <c r="CZ41" s="32" t="str">
        <f t="shared" si="43"/>
        <v/>
      </c>
      <c r="DA41" s="32" t="str">
        <f t="shared" si="44"/>
        <v/>
      </c>
      <c r="DB41" s="32" t="str">
        <f t="shared" si="45"/>
        <v/>
      </c>
      <c r="DC41" s="32" t="str">
        <f t="shared" si="46"/>
        <v/>
      </c>
      <c r="DD41" s="32" t="str">
        <f t="shared" si="47"/>
        <v/>
      </c>
      <c r="DE41" s="32" t="str">
        <f t="shared" si="48"/>
        <v/>
      </c>
      <c r="DF41" s="32" t="str">
        <f t="shared" si="49"/>
        <v/>
      </c>
      <c r="DG41" s="32" t="str">
        <f t="shared" si="50"/>
        <v/>
      </c>
      <c r="DH41" s="32" t="str">
        <f t="shared" si="51"/>
        <v/>
      </c>
      <c r="DI41" s="32" t="str">
        <f t="shared" si="52"/>
        <v/>
      </c>
      <c r="DJ41" s="32" t="str">
        <f t="shared" si="53"/>
        <v/>
      </c>
      <c r="DK41" s="51" t="str">
        <f t="shared" si="54"/>
        <v/>
      </c>
      <c r="DM41" s="50" t="str">
        <f t="shared" si="55"/>
        <v/>
      </c>
      <c r="DN41" s="32" t="str">
        <f t="shared" si="56"/>
        <v/>
      </c>
      <c r="DO41" s="32" t="str">
        <f t="shared" si="57"/>
        <v/>
      </c>
      <c r="DP41" s="32" t="str">
        <f t="shared" si="58"/>
        <v/>
      </c>
      <c r="DQ41" s="32" t="str">
        <f t="shared" si="59"/>
        <v/>
      </c>
      <c r="DR41" s="32" t="str">
        <f t="shared" si="60"/>
        <v/>
      </c>
      <c r="DS41" s="32" t="str">
        <f t="shared" si="61"/>
        <v/>
      </c>
      <c r="DT41" s="32" t="str">
        <f t="shared" si="62"/>
        <v/>
      </c>
      <c r="DU41" s="32" t="str">
        <f t="shared" si="63"/>
        <v/>
      </c>
      <c r="DV41" s="32" t="str">
        <f t="shared" si="64"/>
        <v/>
      </c>
      <c r="DW41" s="32" t="str">
        <f t="shared" si="65"/>
        <v/>
      </c>
      <c r="DX41" s="32" t="str">
        <f t="shared" si="66"/>
        <v/>
      </c>
      <c r="DY41" s="32" t="str">
        <f t="shared" si="67"/>
        <v/>
      </c>
      <c r="DZ41" s="32" t="str">
        <f t="shared" si="68"/>
        <v/>
      </c>
      <c r="EA41" s="32" t="str">
        <f t="shared" si="69"/>
        <v/>
      </c>
      <c r="EB41" s="32" t="str">
        <f t="shared" si="70"/>
        <v/>
      </c>
      <c r="EC41" s="32" t="str">
        <f t="shared" si="71"/>
        <v/>
      </c>
      <c r="ED41" s="32" t="str">
        <f t="shared" si="72"/>
        <v/>
      </c>
      <c r="EE41" s="32" t="str">
        <f t="shared" si="73"/>
        <v/>
      </c>
      <c r="EF41" s="32" t="str">
        <f t="shared" si="74"/>
        <v/>
      </c>
      <c r="EG41" s="32" t="str">
        <f t="shared" si="75"/>
        <v/>
      </c>
      <c r="EH41" s="32" t="str">
        <f t="shared" si="76"/>
        <v/>
      </c>
      <c r="EI41" s="32" t="str">
        <f t="shared" si="77"/>
        <v/>
      </c>
      <c r="EJ41" s="32" t="str">
        <f t="shared" si="78"/>
        <v/>
      </c>
      <c r="EK41" s="32" t="str">
        <f t="shared" si="79"/>
        <v/>
      </c>
      <c r="EL41" s="32" t="str">
        <f t="shared" si="80"/>
        <v/>
      </c>
      <c r="EM41" s="32" t="str">
        <f t="shared" si="81"/>
        <v/>
      </c>
      <c r="EN41" s="32" t="str">
        <f t="shared" si="82"/>
        <v/>
      </c>
      <c r="EO41" s="32" t="str">
        <f t="shared" si="83"/>
        <v/>
      </c>
      <c r="EP41" s="51" t="str">
        <f t="shared" si="84"/>
        <v/>
      </c>
      <c r="ER41" s="58" t="str">
        <f>IF(CH41="", "", IFERROR(INDEX(Materials!$F$9:$F$2508, MATCH(CH41, Materials!$B$9:$B$2508, 0)), ""))</f>
        <v/>
      </c>
      <c r="ES41" s="59" t="str">
        <f>IF(CI41="", "", IFERROR(INDEX(Materials!$F$9:$F$2508, MATCH(CI41, Materials!$B$9:$B$2508, 0)), ""))</f>
        <v/>
      </c>
      <c r="ET41" s="59" t="str">
        <f>IF(CJ41="", "", IFERROR(INDEX(Materials!$F$9:$F$2508, MATCH(CJ41, Materials!$B$9:$B$2508, 0)), ""))</f>
        <v/>
      </c>
      <c r="EU41" s="59" t="str">
        <f>IF(CK41="", "", IFERROR(INDEX(Materials!$F$9:$F$2508, MATCH(CK41, Materials!$B$9:$B$2508, 0)), ""))</f>
        <v/>
      </c>
      <c r="EV41" s="59" t="str">
        <f>IF(CL41="", "", IFERROR(INDEX(Materials!$F$9:$F$2508, MATCH(CL41, Materials!$B$9:$B$2508, 0)), ""))</f>
        <v/>
      </c>
      <c r="EW41" s="59" t="str">
        <f>IF(CM41="", "", IFERROR(INDEX(Materials!$F$9:$F$2508, MATCH(CM41, Materials!$B$9:$B$2508, 0)), ""))</f>
        <v/>
      </c>
      <c r="EX41" s="59" t="str">
        <f>IF(CN41="", "", IFERROR(INDEX(Materials!$F$9:$F$2508, MATCH(CN41, Materials!$B$9:$B$2508, 0)), ""))</f>
        <v/>
      </c>
      <c r="EY41" s="59" t="str">
        <f>IF(CO41="", "", IFERROR(INDEX(Materials!$F$9:$F$2508, MATCH(CO41, Materials!$B$9:$B$2508, 0)), ""))</f>
        <v/>
      </c>
      <c r="EZ41" s="59" t="str">
        <f>IF(CP41="", "", IFERROR(INDEX(Materials!$F$9:$F$2508, MATCH(CP41, Materials!$B$9:$B$2508, 0)), ""))</f>
        <v/>
      </c>
      <c r="FA41" s="59" t="str">
        <f>IF(CQ41="", "", IFERROR(INDEX(Materials!$F$9:$F$2508, MATCH(CQ41, Materials!$B$9:$B$2508, 0)), ""))</f>
        <v/>
      </c>
      <c r="FB41" s="59" t="str">
        <f>IF(CR41="", "", IFERROR(INDEX(Materials!$F$9:$F$2508, MATCH(CR41, Materials!$B$9:$B$2508, 0)), ""))</f>
        <v/>
      </c>
      <c r="FC41" s="59" t="str">
        <f>IF(CS41="", "", IFERROR(INDEX(Materials!$F$9:$F$2508, MATCH(CS41, Materials!$B$9:$B$2508, 0)), ""))</f>
        <v/>
      </c>
      <c r="FD41" s="59" t="str">
        <f>IF(CT41="", "", IFERROR(INDEX(Materials!$F$9:$F$2508, MATCH(CT41, Materials!$B$9:$B$2508, 0)), ""))</f>
        <v/>
      </c>
      <c r="FE41" s="59" t="str">
        <f>IF(CU41="", "", IFERROR(INDEX(Materials!$F$9:$F$2508, MATCH(CU41, Materials!$B$9:$B$2508, 0)), ""))</f>
        <v/>
      </c>
      <c r="FF41" s="59" t="str">
        <f>IF(CV41="", "", IFERROR(INDEX(Materials!$F$9:$F$2508, MATCH(CV41, Materials!$B$9:$B$2508, 0)), ""))</f>
        <v/>
      </c>
      <c r="FG41" s="59" t="str">
        <f>IF(CW41="", "", IFERROR(INDEX(Materials!$F$9:$F$2508, MATCH(CW41, Materials!$B$9:$B$2508, 0)), ""))</f>
        <v/>
      </c>
      <c r="FH41" s="59" t="str">
        <f>IF(CX41="", "", IFERROR(INDEX(Materials!$F$9:$F$2508, MATCH(CX41, Materials!$B$9:$B$2508, 0)), ""))</f>
        <v/>
      </c>
      <c r="FI41" s="59" t="str">
        <f>IF(CY41="", "", IFERROR(INDEX(Materials!$F$9:$F$2508, MATCH(CY41, Materials!$B$9:$B$2508, 0)), ""))</f>
        <v/>
      </c>
      <c r="FJ41" s="59" t="str">
        <f>IF(CZ41="", "", IFERROR(INDEX(Materials!$F$9:$F$2508, MATCH(CZ41, Materials!$B$9:$B$2508, 0)), ""))</f>
        <v/>
      </c>
      <c r="FK41" s="59" t="str">
        <f>IF(DA41="", "", IFERROR(INDEX(Materials!$F$9:$F$2508, MATCH(DA41, Materials!$B$9:$B$2508, 0)), ""))</f>
        <v/>
      </c>
      <c r="FL41" s="59" t="str">
        <f>IF(DB41="", "", IFERROR(INDEX(Materials!$F$9:$F$2508, MATCH(DB41, Materials!$B$9:$B$2508, 0)), ""))</f>
        <v/>
      </c>
      <c r="FM41" s="59" t="str">
        <f>IF(DC41="", "", IFERROR(INDEX(Materials!$F$9:$F$2508, MATCH(DC41, Materials!$B$9:$B$2508, 0)), ""))</f>
        <v/>
      </c>
      <c r="FN41" s="59" t="str">
        <f>IF(DD41="", "", IFERROR(INDEX(Materials!$F$9:$F$2508, MATCH(DD41, Materials!$B$9:$B$2508, 0)), ""))</f>
        <v/>
      </c>
      <c r="FO41" s="59" t="str">
        <f>IF(DE41="", "", IFERROR(INDEX(Materials!$F$9:$F$2508, MATCH(DE41, Materials!$B$9:$B$2508, 0)), ""))</f>
        <v/>
      </c>
      <c r="FP41" s="59" t="str">
        <f>IF(DF41="", "", IFERROR(INDEX(Materials!$F$9:$F$2508, MATCH(DF41, Materials!$B$9:$B$2508, 0)), ""))</f>
        <v/>
      </c>
      <c r="FQ41" s="59" t="str">
        <f>IF(DG41="", "", IFERROR(INDEX(Materials!$F$9:$F$2508, MATCH(DG41, Materials!$B$9:$B$2508, 0)), ""))</f>
        <v/>
      </c>
      <c r="FR41" s="59" t="str">
        <f>IF(DH41="", "", IFERROR(INDEX(Materials!$F$9:$F$2508, MATCH(DH41, Materials!$B$9:$B$2508, 0)), ""))</f>
        <v/>
      </c>
      <c r="FS41" s="59" t="str">
        <f>IF(DI41="", "", IFERROR(INDEX(Materials!$F$9:$F$2508, MATCH(DI41, Materials!$B$9:$B$2508, 0)), ""))</f>
        <v/>
      </c>
      <c r="FT41" s="59" t="str">
        <f>IF(DJ41="", "", IFERROR(INDEX(Materials!$F$9:$F$2508, MATCH(DJ41, Materials!$B$9:$B$2508, 0)), ""))</f>
        <v/>
      </c>
      <c r="FU41" s="60" t="str">
        <f>IF(DK41="", "", IFERROR(INDEX(Materials!$F$9:$F$2508, MATCH(DK41, Materials!$B$9:$B$2508, 0)), ""))</f>
        <v/>
      </c>
      <c r="FW41" s="58" t="str">
        <f t="shared" si="85"/>
        <v/>
      </c>
      <c r="FX41" s="59" t="str">
        <f t="shared" si="86"/>
        <v/>
      </c>
      <c r="FY41" s="59" t="str">
        <f t="shared" si="87"/>
        <v/>
      </c>
      <c r="FZ41" s="59" t="str">
        <f t="shared" si="88"/>
        <v/>
      </c>
      <c r="GA41" s="59" t="str">
        <f t="shared" si="89"/>
        <v/>
      </c>
      <c r="GB41" s="59" t="str">
        <f t="shared" si="90"/>
        <v/>
      </c>
      <c r="GC41" s="59" t="str">
        <f t="shared" si="91"/>
        <v/>
      </c>
      <c r="GD41" s="59" t="str">
        <f t="shared" si="92"/>
        <v/>
      </c>
      <c r="GE41" s="59" t="str">
        <f t="shared" si="93"/>
        <v/>
      </c>
      <c r="GF41" s="59" t="str">
        <f t="shared" si="94"/>
        <v/>
      </c>
      <c r="GG41" s="59" t="str">
        <f t="shared" si="95"/>
        <v/>
      </c>
      <c r="GH41" s="59" t="str">
        <f t="shared" si="96"/>
        <v/>
      </c>
      <c r="GI41" s="59" t="str">
        <f t="shared" si="97"/>
        <v/>
      </c>
      <c r="GJ41" s="59" t="str">
        <f t="shared" si="98"/>
        <v/>
      </c>
      <c r="GK41" s="59" t="str">
        <f t="shared" si="99"/>
        <v/>
      </c>
      <c r="GL41" s="59" t="str">
        <f t="shared" si="100"/>
        <v/>
      </c>
      <c r="GM41" s="59" t="str">
        <f t="shared" si="101"/>
        <v/>
      </c>
      <c r="GN41" s="59" t="str">
        <f t="shared" si="102"/>
        <v/>
      </c>
      <c r="GO41" s="59" t="str">
        <f t="shared" si="103"/>
        <v/>
      </c>
      <c r="GP41" s="59" t="str">
        <f t="shared" si="104"/>
        <v/>
      </c>
      <c r="GQ41" s="59" t="str">
        <f t="shared" si="105"/>
        <v/>
      </c>
      <c r="GR41" s="59" t="str">
        <f t="shared" si="106"/>
        <v/>
      </c>
      <c r="GS41" s="59" t="str">
        <f t="shared" si="107"/>
        <v/>
      </c>
      <c r="GT41" s="59" t="str">
        <f t="shared" si="108"/>
        <v/>
      </c>
      <c r="GU41" s="59" t="str">
        <f t="shared" si="109"/>
        <v/>
      </c>
      <c r="GV41" s="59" t="str">
        <f t="shared" si="110"/>
        <v/>
      </c>
      <c r="GW41" s="59" t="str">
        <f t="shared" si="111"/>
        <v/>
      </c>
      <c r="GX41" s="59" t="str">
        <f t="shared" si="112"/>
        <v/>
      </c>
      <c r="GY41" s="59" t="str">
        <f t="shared" si="113"/>
        <v/>
      </c>
      <c r="GZ41" s="60" t="str">
        <f t="shared" si="114"/>
        <v/>
      </c>
      <c r="HB41" s="81" t="str">
        <f t="shared" ref="HB41:HB72" si="186">IF(E41="", "", SUM(FW41:GZ41))</f>
        <v/>
      </c>
      <c r="HD41" s="58" t="str">
        <f>IF(CH41="", "", IFERROR(INDEX(Materials!$V$9:$V$2508, MATCH(CH41, Materials!$B$9:$B$2508, 0)), ""))</f>
        <v/>
      </c>
      <c r="HE41" s="59" t="str">
        <f>IF(CI41="", "", IFERROR(INDEX(Materials!$V$9:$V$2508, MATCH(CI41, Materials!$B$9:$B$2508, 0)), ""))</f>
        <v/>
      </c>
      <c r="HF41" s="59" t="str">
        <f>IF(CJ41="", "", IFERROR(INDEX(Materials!$V$9:$V$2508, MATCH(CJ41, Materials!$B$9:$B$2508, 0)), ""))</f>
        <v/>
      </c>
      <c r="HG41" s="59" t="str">
        <f>IF(CK41="", "", IFERROR(INDEX(Materials!$V$9:$V$2508, MATCH(CK41, Materials!$B$9:$B$2508, 0)), ""))</f>
        <v/>
      </c>
      <c r="HH41" s="59" t="str">
        <f>IF(CL41="", "", IFERROR(INDEX(Materials!$V$9:$V$2508, MATCH(CL41, Materials!$B$9:$B$2508, 0)), ""))</f>
        <v/>
      </c>
      <c r="HI41" s="59" t="str">
        <f>IF(CM41="", "", IFERROR(INDEX(Materials!$V$9:$V$2508, MATCH(CM41, Materials!$B$9:$B$2508, 0)), ""))</f>
        <v/>
      </c>
      <c r="HJ41" s="59" t="str">
        <f>IF(CN41="", "", IFERROR(INDEX(Materials!$V$9:$V$2508, MATCH(CN41, Materials!$B$9:$B$2508, 0)), ""))</f>
        <v/>
      </c>
      <c r="HK41" s="59" t="str">
        <f>IF(CO41="", "", IFERROR(INDEX(Materials!$V$9:$V$2508, MATCH(CO41, Materials!$B$9:$B$2508, 0)), ""))</f>
        <v/>
      </c>
      <c r="HL41" s="59" t="str">
        <f>IF(CP41="", "", IFERROR(INDEX(Materials!$V$9:$V$2508, MATCH(CP41, Materials!$B$9:$B$2508, 0)), ""))</f>
        <v/>
      </c>
      <c r="HM41" s="59" t="str">
        <f>IF(CQ41="", "", IFERROR(INDEX(Materials!$V$9:$V$2508, MATCH(CQ41, Materials!$B$9:$B$2508, 0)), ""))</f>
        <v/>
      </c>
      <c r="HN41" s="59" t="str">
        <f>IF(CR41="", "", IFERROR(INDEX(Materials!$V$9:$V$2508, MATCH(CR41, Materials!$B$9:$B$2508, 0)), ""))</f>
        <v/>
      </c>
      <c r="HO41" s="59" t="str">
        <f>IF(CS41="", "", IFERROR(INDEX(Materials!$V$9:$V$2508, MATCH(CS41, Materials!$B$9:$B$2508, 0)), ""))</f>
        <v/>
      </c>
      <c r="HP41" s="59" t="str">
        <f>IF(CT41="", "", IFERROR(INDEX(Materials!$V$9:$V$2508, MATCH(CT41, Materials!$B$9:$B$2508, 0)), ""))</f>
        <v/>
      </c>
      <c r="HQ41" s="59" t="str">
        <f>IF(CU41="", "", IFERROR(INDEX(Materials!$V$9:$V$2508, MATCH(CU41, Materials!$B$9:$B$2508, 0)), ""))</f>
        <v/>
      </c>
      <c r="HR41" s="59" t="str">
        <f>IF(CV41="", "", IFERROR(INDEX(Materials!$V$9:$V$2508, MATCH(CV41, Materials!$B$9:$B$2508, 0)), ""))</f>
        <v/>
      </c>
      <c r="HS41" s="59" t="str">
        <f>IF(CW41="", "", IFERROR(INDEX(Materials!$V$9:$V$2508, MATCH(CW41, Materials!$B$9:$B$2508, 0)), ""))</f>
        <v/>
      </c>
      <c r="HT41" s="59" t="str">
        <f>IF(CX41="", "", IFERROR(INDEX(Materials!$V$9:$V$2508, MATCH(CX41, Materials!$B$9:$B$2508, 0)), ""))</f>
        <v/>
      </c>
      <c r="HU41" s="59" t="str">
        <f>IF(CY41="", "", IFERROR(INDEX(Materials!$V$9:$V$2508, MATCH(CY41, Materials!$B$9:$B$2508, 0)), ""))</f>
        <v/>
      </c>
      <c r="HV41" s="59" t="str">
        <f>IF(CZ41="", "", IFERROR(INDEX(Materials!$V$9:$V$2508, MATCH(CZ41, Materials!$B$9:$B$2508, 0)), ""))</f>
        <v/>
      </c>
      <c r="HW41" s="59" t="str">
        <f>IF(DA41="", "", IFERROR(INDEX(Materials!$V$9:$V$2508, MATCH(DA41, Materials!$B$9:$B$2508, 0)), ""))</f>
        <v/>
      </c>
      <c r="HX41" s="59" t="str">
        <f>IF(DB41="", "", IFERROR(INDEX(Materials!$V$9:$V$2508, MATCH(DB41, Materials!$B$9:$B$2508, 0)), ""))</f>
        <v/>
      </c>
      <c r="HY41" s="59" t="str">
        <f>IF(DC41="", "", IFERROR(INDEX(Materials!$V$9:$V$2508, MATCH(DC41, Materials!$B$9:$B$2508, 0)), ""))</f>
        <v/>
      </c>
      <c r="HZ41" s="59" t="str">
        <f>IF(DD41="", "", IFERROR(INDEX(Materials!$V$9:$V$2508, MATCH(DD41, Materials!$B$9:$B$2508, 0)), ""))</f>
        <v/>
      </c>
      <c r="IA41" s="59" t="str">
        <f>IF(DE41="", "", IFERROR(INDEX(Materials!$V$9:$V$2508, MATCH(DE41, Materials!$B$9:$B$2508, 0)), ""))</f>
        <v/>
      </c>
      <c r="IB41" s="59" t="str">
        <f>IF(DF41="", "", IFERROR(INDEX(Materials!$V$9:$V$2508, MATCH(DF41, Materials!$B$9:$B$2508, 0)), ""))</f>
        <v/>
      </c>
      <c r="IC41" s="59" t="str">
        <f>IF(DG41="", "", IFERROR(INDEX(Materials!$V$9:$V$2508, MATCH(DG41, Materials!$B$9:$B$2508, 0)), ""))</f>
        <v/>
      </c>
      <c r="ID41" s="59" t="str">
        <f>IF(DH41="", "", IFERROR(INDEX(Materials!$V$9:$V$2508, MATCH(DH41, Materials!$B$9:$B$2508, 0)), ""))</f>
        <v/>
      </c>
      <c r="IE41" s="59" t="str">
        <f>IF(DI41="", "", IFERROR(INDEX(Materials!$V$9:$V$2508, MATCH(DI41, Materials!$B$9:$B$2508, 0)), ""))</f>
        <v/>
      </c>
      <c r="IF41" s="59" t="str">
        <f>IF(DJ41="", "", IFERROR(INDEX(Materials!$V$9:$V$2508, MATCH(DJ41, Materials!$B$9:$B$2508, 0)), ""))</f>
        <v/>
      </c>
      <c r="IG41" s="60" t="str">
        <f>IF(DK41="", "", IFERROR(INDEX(Materials!$V$9:$V$2508, MATCH(DK41, Materials!$B$9:$B$2508, 0)), ""))</f>
        <v/>
      </c>
      <c r="II41" s="9" t="str">
        <f t="shared" si="115"/>
        <v/>
      </c>
      <c r="IJ41" s="9" t="str">
        <f t="shared" si="116"/>
        <v/>
      </c>
      <c r="IK41" s="9" t="str">
        <f t="shared" si="117"/>
        <v/>
      </c>
      <c r="IL41" s="9" t="str">
        <f t="shared" si="118"/>
        <v/>
      </c>
      <c r="IN41" s="92" t="str">
        <f t="shared" si="119"/>
        <v/>
      </c>
      <c r="IO41" s="93" t="str">
        <f t="shared" si="120"/>
        <v/>
      </c>
      <c r="IP41" s="93" t="str">
        <f t="shared" si="121"/>
        <v/>
      </c>
      <c r="IQ41" s="93" t="str">
        <f t="shared" si="122"/>
        <v/>
      </c>
      <c r="IR41" s="93" t="str">
        <f t="shared" si="123"/>
        <v/>
      </c>
      <c r="IS41" s="93" t="str">
        <f t="shared" si="124"/>
        <v/>
      </c>
      <c r="IT41" s="93" t="str">
        <f t="shared" si="125"/>
        <v/>
      </c>
      <c r="IU41" s="93" t="str">
        <f t="shared" si="126"/>
        <v/>
      </c>
      <c r="IV41" s="93" t="str">
        <f t="shared" si="127"/>
        <v/>
      </c>
      <c r="IW41" s="93" t="str">
        <f t="shared" si="128"/>
        <v/>
      </c>
      <c r="IX41" s="93" t="str">
        <f t="shared" si="129"/>
        <v/>
      </c>
      <c r="IY41" s="93" t="str">
        <f t="shared" si="130"/>
        <v/>
      </c>
      <c r="IZ41" s="93" t="str">
        <f t="shared" si="131"/>
        <v/>
      </c>
      <c r="JA41" s="93" t="str">
        <f t="shared" si="132"/>
        <v/>
      </c>
      <c r="JB41" s="93" t="str">
        <f t="shared" si="133"/>
        <v/>
      </c>
      <c r="JC41" s="93" t="str">
        <f t="shared" si="134"/>
        <v/>
      </c>
      <c r="JD41" s="93" t="str">
        <f t="shared" si="135"/>
        <v/>
      </c>
      <c r="JE41" s="93" t="str">
        <f t="shared" si="136"/>
        <v/>
      </c>
      <c r="JF41" s="93" t="str">
        <f t="shared" si="137"/>
        <v/>
      </c>
      <c r="JG41" s="93" t="str">
        <f t="shared" si="138"/>
        <v/>
      </c>
      <c r="JH41" s="93" t="str">
        <f t="shared" si="139"/>
        <v/>
      </c>
      <c r="JI41" s="93" t="str">
        <f t="shared" si="140"/>
        <v/>
      </c>
      <c r="JJ41" s="93" t="str">
        <f t="shared" si="141"/>
        <v/>
      </c>
      <c r="JK41" s="93" t="str">
        <f t="shared" si="142"/>
        <v/>
      </c>
      <c r="JL41" s="93" t="str">
        <f t="shared" si="143"/>
        <v/>
      </c>
      <c r="JM41" s="93" t="str">
        <f t="shared" si="144"/>
        <v/>
      </c>
      <c r="JN41" s="93" t="str">
        <f t="shared" si="145"/>
        <v/>
      </c>
      <c r="JO41" s="93" t="str">
        <f t="shared" si="146"/>
        <v/>
      </c>
      <c r="JP41" s="93" t="str">
        <f t="shared" si="147"/>
        <v/>
      </c>
      <c r="JQ41" s="94" t="str">
        <f t="shared" si="148"/>
        <v/>
      </c>
      <c r="JS41" s="92" t="str">
        <f t="shared" si="149"/>
        <v/>
      </c>
      <c r="JT41" s="93" t="str">
        <f t="shared" si="150"/>
        <v/>
      </c>
      <c r="JU41" s="93" t="str">
        <f t="shared" si="151"/>
        <v/>
      </c>
      <c r="JV41" s="93" t="str">
        <f t="shared" si="152"/>
        <v/>
      </c>
      <c r="JW41" s="93" t="str">
        <f t="shared" si="153"/>
        <v/>
      </c>
      <c r="JX41" s="93" t="str">
        <f t="shared" si="154"/>
        <v/>
      </c>
      <c r="JY41" s="93" t="str">
        <f t="shared" si="155"/>
        <v/>
      </c>
      <c r="JZ41" s="93" t="str">
        <f t="shared" si="156"/>
        <v/>
      </c>
      <c r="KA41" s="93" t="str">
        <f t="shared" si="157"/>
        <v/>
      </c>
      <c r="KB41" s="93" t="str">
        <f t="shared" si="158"/>
        <v/>
      </c>
      <c r="KC41" s="93" t="str">
        <f t="shared" si="159"/>
        <v/>
      </c>
      <c r="KD41" s="93" t="str">
        <f t="shared" si="160"/>
        <v/>
      </c>
      <c r="KE41" s="93" t="str">
        <f t="shared" si="161"/>
        <v/>
      </c>
      <c r="KF41" s="93" t="str">
        <f t="shared" si="162"/>
        <v/>
      </c>
      <c r="KG41" s="93" t="str">
        <f t="shared" si="163"/>
        <v/>
      </c>
      <c r="KH41" s="93" t="str">
        <f t="shared" si="164"/>
        <v/>
      </c>
      <c r="KI41" s="93" t="str">
        <f t="shared" si="165"/>
        <v/>
      </c>
      <c r="KJ41" s="93" t="str">
        <f t="shared" si="166"/>
        <v/>
      </c>
      <c r="KK41" s="93" t="str">
        <f t="shared" si="167"/>
        <v/>
      </c>
      <c r="KL41" s="93" t="str">
        <f t="shared" si="168"/>
        <v/>
      </c>
      <c r="KM41" s="93" t="str">
        <f t="shared" si="169"/>
        <v/>
      </c>
      <c r="KN41" s="93" t="str">
        <f t="shared" si="170"/>
        <v/>
      </c>
      <c r="KO41" s="93" t="str">
        <f t="shared" si="171"/>
        <v/>
      </c>
      <c r="KP41" s="93" t="str">
        <f t="shared" si="172"/>
        <v/>
      </c>
      <c r="KQ41" s="93" t="str">
        <f t="shared" si="173"/>
        <v/>
      </c>
      <c r="KR41" s="93" t="str">
        <f t="shared" si="174"/>
        <v/>
      </c>
      <c r="KS41" s="93" t="str">
        <f t="shared" si="175"/>
        <v/>
      </c>
      <c r="KT41" s="93" t="str">
        <f t="shared" si="176"/>
        <v/>
      </c>
      <c r="KU41" s="93" t="str">
        <f t="shared" si="177"/>
        <v/>
      </c>
      <c r="KV41" s="94" t="str">
        <f t="shared" si="178"/>
        <v/>
      </c>
      <c r="KX41" s="81" t="str">
        <f>IF(C41="", "", C41+(C41*'Intro &amp; Setup'!$BC$6))</f>
        <v/>
      </c>
    </row>
    <row r="42" spans="1:310" x14ac:dyDescent="0.25">
      <c r="A42" s="24"/>
      <c r="B42" s="150" t="str">
        <f t="shared" si="179"/>
        <v/>
      </c>
      <c r="C42" s="139" t="str">
        <f t="shared" si="180"/>
        <v/>
      </c>
      <c r="D42" s="24"/>
      <c r="E42" s="140"/>
      <c r="F42" s="136"/>
      <c r="G42" s="139"/>
      <c r="H42" s="153"/>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24"/>
      <c r="BS42" s="9" t="str">
        <f>IF(Materials!T42="", "", Materials!T42)</f>
        <v/>
      </c>
      <c r="BU42" s="11" t="b">
        <f t="shared" si="181"/>
        <v>0</v>
      </c>
      <c r="BV42" s="9" t="str">
        <f t="shared" si="25"/>
        <v/>
      </c>
      <c r="BW42" s="9" t="str">
        <f t="shared" si="182"/>
        <v/>
      </c>
      <c r="BX42" s="9" t="str">
        <f t="shared" si="183"/>
        <v/>
      </c>
      <c r="BZ42" s="9">
        <v>34</v>
      </c>
      <c r="CB42" s="9" t="str">
        <f t="shared" si="184"/>
        <v/>
      </c>
      <c r="CC42" s="32"/>
      <c r="CD42" s="72" t="str">
        <f>IF(H42="", "", IFERROR(INDEX('Intro &amp; Setup'!$BF$3:$BF$12, MATCH(H42, 'Intro &amp; Setup'!$BE$3:$BE$12, 0)), ""))</f>
        <v/>
      </c>
      <c r="CE42" s="77"/>
      <c r="CF42" s="77"/>
      <c r="CH42" s="50" t="str">
        <f t="shared" si="185"/>
        <v/>
      </c>
      <c r="CI42" s="32" t="str">
        <f t="shared" si="26"/>
        <v/>
      </c>
      <c r="CJ42" s="32" t="str">
        <f t="shared" si="27"/>
        <v/>
      </c>
      <c r="CK42" s="32" t="str">
        <f t="shared" si="28"/>
        <v/>
      </c>
      <c r="CL42" s="32" t="str">
        <f t="shared" si="29"/>
        <v/>
      </c>
      <c r="CM42" s="32" t="str">
        <f t="shared" si="30"/>
        <v/>
      </c>
      <c r="CN42" s="32" t="str">
        <f t="shared" si="31"/>
        <v/>
      </c>
      <c r="CO42" s="32" t="str">
        <f t="shared" si="32"/>
        <v/>
      </c>
      <c r="CP42" s="32" t="str">
        <f t="shared" si="33"/>
        <v/>
      </c>
      <c r="CQ42" s="32" t="str">
        <f t="shared" si="34"/>
        <v/>
      </c>
      <c r="CR42" s="32" t="str">
        <f t="shared" si="35"/>
        <v/>
      </c>
      <c r="CS42" s="32" t="str">
        <f t="shared" si="36"/>
        <v/>
      </c>
      <c r="CT42" s="32" t="str">
        <f t="shared" si="37"/>
        <v/>
      </c>
      <c r="CU42" s="32" t="str">
        <f t="shared" si="38"/>
        <v/>
      </c>
      <c r="CV42" s="32" t="str">
        <f t="shared" si="39"/>
        <v/>
      </c>
      <c r="CW42" s="32" t="str">
        <f t="shared" si="40"/>
        <v/>
      </c>
      <c r="CX42" s="32" t="str">
        <f t="shared" si="41"/>
        <v/>
      </c>
      <c r="CY42" s="32" t="str">
        <f t="shared" si="42"/>
        <v/>
      </c>
      <c r="CZ42" s="32" t="str">
        <f t="shared" si="43"/>
        <v/>
      </c>
      <c r="DA42" s="32" t="str">
        <f t="shared" si="44"/>
        <v/>
      </c>
      <c r="DB42" s="32" t="str">
        <f t="shared" si="45"/>
        <v/>
      </c>
      <c r="DC42" s="32" t="str">
        <f t="shared" si="46"/>
        <v/>
      </c>
      <c r="DD42" s="32" t="str">
        <f t="shared" si="47"/>
        <v/>
      </c>
      <c r="DE42" s="32" t="str">
        <f t="shared" si="48"/>
        <v/>
      </c>
      <c r="DF42" s="32" t="str">
        <f t="shared" si="49"/>
        <v/>
      </c>
      <c r="DG42" s="32" t="str">
        <f t="shared" si="50"/>
        <v/>
      </c>
      <c r="DH42" s="32" t="str">
        <f t="shared" si="51"/>
        <v/>
      </c>
      <c r="DI42" s="32" t="str">
        <f t="shared" si="52"/>
        <v/>
      </c>
      <c r="DJ42" s="32" t="str">
        <f t="shared" si="53"/>
        <v/>
      </c>
      <c r="DK42" s="51" t="str">
        <f t="shared" si="54"/>
        <v/>
      </c>
      <c r="DM42" s="50" t="str">
        <f t="shared" si="55"/>
        <v/>
      </c>
      <c r="DN42" s="32" t="str">
        <f t="shared" si="56"/>
        <v/>
      </c>
      <c r="DO42" s="32" t="str">
        <f t="shared" si="57"/>
        <v/>
      </c>
      <c r="DP42" s="32" t="str">
        <f t="shared" si="58"/>
        <v/>
      </c>
      <c r="DQ42" s="32" t="str">
        <f t="shared" si="59"/>
        <v/>
      </c>
      <c r="DR42" s="32" t="str">
        <f t="shared" si="60"/>
        <v/>
      </c>
      <c r="DS42" s="32" t="str">
        <f t="shared" si="61"/>
        <v/>
      </c>
      <c r="DT42" s="32" t="str">
        <f t="shared" si="62"/>
        <v/>
      </c>
      <c r="DU42" s="32" t="str">
        <f t="shared" si="63"/>
        <v/>
      </c>
      <c r="DV42" s="32" t="str">
        <f t="shared" si="64"/>
        <v/>
      </c>
      <c r="DW42" s="32" t="str">
        <f t="shared" si="65"/>
        <v/>
      </c>
      <c r="DX42" s="32" t="str">
        <f t="shared" si="66"/>
        <v/>
      </c>
      <c r="DY42" s="32" t="str">
        <f t="shared" si="67"/>
        <v/>
      </c>
      <c r="DZ42" s="32" t="str">
        <f t="shared" si="68"/>
        <v/>
      </c>
      <c r="EA42" s="32" t="str">
        <f t="shared" si="69"/>
        <v/>
      </c>
      <c r="EB42" s="32" t="str">
        <f t="shared" si="70"/>
        <v/>
      </c>
      <c r="EC42" s="32" t="str">
        <f t="shared" si="71"/>
        <v/>
      </c>
      <c r="ED42" s="32" t="str">
        <f t="shared" si="72"/>
        <v/>
      </c>
      <c r="EE42" s="32" t="str">
        <f t="shared" si="73"/>
        <v/>
      </c>
      <c r="EF42" s="32" t="str">
        <f t="shared" si="74"/>
        <v/>
      </c>
      <c r="EG42" s="32" t="str">
        <f t="shared" si="75"/>
        <v/>
      </c>
      <c r="EH42" s="32" t="str">
        <f t="shared" si="76"/>
        <v/>
      </c>
      <c r="EI42" s="32" t="str">
        <f t="shared" si="77"/>
        <v/>
      </c>
      <c r="EJ42" s="32" t="str">
        <f t="shared" si="78"/>
        <v/>
      </c>
      <c r="EK42" s="32" t="str">
        <f t="shared" si="79"/>
        <v/>
      </c>
      <c r="EL42" s="32" t="str">
        <f t="shared" si="80"/>
        <v/>
      </c>
      <c r="EM42" s="32" t="str">
        <f t="shared" si="81"/>
        <v/>
      </c>
      <c r="EN42" s="32" t="str">
        <f t="shared" si="82"/>
        <v/>
      </c>
      <c r="EO42" s="32" t="str">
        <f t="shared" si="83"/>
        <v/>
      </c>
      <c r="EP42" s="51" t="str">
        <f t="shared" si="84"/>
        <v/>
      </c>
      <c r="ER42" s="58" t="str">
        <f>IF(CH42="", "", IFERROR(INDEX(Materials!$F$9:$F$2508, MATCH(CH42, Materials!$B$9:$B$2508, 0)), ""))</f>
        <v/>
      </c>
      <c r="ES42" s="59" t="str">
        <f>IF(CI42="", "", IFERROR(INDEX(Materials!$F$9:$F$2508, MATCH(CI42, Materials!$B$9:$B$2508, 0)), ""))</f>
        <v/>
      </c>
      <c r="ET42" s="59" t="str">
        <f>IF(CJ42="", "", IFERROR(INDEX(Materials!$F$9:$F$2508, MATCH(CJ42, Materials!$B$9:$B$2508, 0)), ""))</f>
        <v/>
      </c>
      <c r="EU42" s="59" t="str">
        <f>IF(CK42="", "", IFERROR(INDEX(Materials!$F$9:$F$2508, MATCH(CK42, Materials!$B$9:$B$2508, 0)), ""))</f>
        <v/>
      </c>
      <c r="EV42" s="59" t="str">
        <f>IF(CL42="", "", IFERROR(INDEX(Materials!$F$9:$F$2508, MATCH(CL42, Materials!$B$9:$B$2508, 0)), ""))</f>
        <v/>
      </c>
      <c r="EW42" s="59" t="str">
        <f>IF(CM42="", "", IFERROR(INDEX(Materials!$F$9:$F$2508, MATCH(CM42, Materials!$B$9:$B$2508, 0)), ""))</f>
        <v/>
      </c>
      <c r="EX42" s="59" t="str">
        <f>IF(CN42="", "", IFERROR(INDEX(Materials!$F$9:$F$2508, MATCH(CN42, Materials!$B$9:$B$2508, 0)), ""))</f>
        <v/>
      </c>
      <c r="EY42" s="59" t="str">
        <f>IF(CO42="", "", IFERROR(INDEX(Materials!$F$9:$F$2508, MATCH(CO42, Materials!$B$9:$B$2508, 0)), ""))</f>
        <v/>
      </c>
      <c r="EZ42" s="59" t="str">
        <f>IF(CP42="", "", IFERROR(INDEX(Materials!$F$9:$F$2508, MATCH(CP42, Materials!$B$9:$B$2508, 0)), ""))</f>
        <v/>
      </c>
      <c r="FA42" s="59" t="str">
        <f>IF(CQ42="", "", IFERROR(INDEX(Materials!$F$9:$F$2508, MATCH(CQ42, Materials!$B$9:$B$2508, 0)), ""))</f>
        <v/>
      </c>
      <c r="FB42" s="59" t="str">
        <f>IF(CR42="", "", IFERROR(INDEX(Materials!$F$9:$F$2508, MATCH(CR42, Materials!$B$9:$B$2508, 0)), ""))</f>
        <v/>
      </c>
      <c r="FC42" s="59" t="str">
        <f>IF(CS42="", "", IFERROR(INDEX(Materials!$F$9:$F$2508, MATCH(CS42, Materials!$B$9:$B$2508, 0)), ""))</f>
        <v/>
      </c>
      <c r="FD42" s="59" t="str">
        <f>IF(CT42="", "", IFERROR(INDEX(Materials!$F$9:$F$2508, MATCH(CT42, Materials!$B$9:$B$2508, 0)), ""))</f>
        <v/>
      </c>
      <c r="FE42" s="59" t="str">
        <f>IF(CU42="", "", IFERROR(INDEX(Materials!$F$9:$F$2508, MATCH(CU42, Materials!$B$9:$B$2508, 0)), ""))</f>
        <v/>
      </c>
      <c r="FF42" s="59" t="str">
        <f>IF(CV42="", "", IFERROR(INDEX(Materials!$F$9:$F$2508, MATCH(CV42, Materials!$B$9:$B$2508, 0)), ""))</f>
        <v/>
      </c>
      <c r="FG42" s="59" t="str">
        <f>IF(CW42="", "", IFERROR(INDEX(Materials!$F$9:$F$2508, MATCH(CW42, Materials!$B$9:$B$2508, 0)), ""))</f>
        <v/>
      </c>
      <c r="FH42" s="59" t="str">
        <f>IF(CX42="", "", IFERROR(INDEX(Materials!$F$9:$F$2508, MATCH(CX42, Materials!$B$9:$B$2508, 0)), ""))</f>
        <v/>
      </c>
      <c r="FI42" s="59" t="str">
        <f>IF(CY42="", "", IFERROR(INDEX(Materials!$F$9:$F$2508, MATCH(CY42, Materials!$B$9:$B$2508, 0)), ""))</f>
        <v/>
      </c>
      <c r="FJ42" s="59" t="str">
        <f>IF(CZ42="", "", IFERROR(INDEX(Materials!$F$9:$F$2508, MATCH(CZ42, Materials!$B$9:$B$2508, 0)), ""))</f>
        <v/>
      </c>
      <c r="FK42" s="59" t="str">
        <f>IF(DA42="", "", IFERROR(INDEX(Materials!$F$9:$F$2508, MATCH(DA42, Materials!$B$9:$B$2508, 0)), ""))</f>
        <v/>
      </c>
      <c r="FL42" s="59" t="str">
        <f>IF(DB42="", "", IFERROR(INDEX(Materials!$F$9:$F$2508, MATCH(DB42, Materials!$B$9:$B$2508, 0)), ""))</f>
        <v/>
      </c>
      <c r="FM42" s="59" t="str">
        <f>IF(DC42="", "", IFERROR(INDEX(Materials!$F$9:$F$2508, MATCH(DC42, Materials!$B$9:$B$2508, 0)), ""))</f>
        <v/>
      </c>
      <c r="FN42" s="59" t="str">
        <f>IF(DD42="", "", IFERROR(INDEX(Materials!$F$9:$F$2508, MATCH(DD42, Materials!$B$9:$B$2508, 0)), ""))</f>
        <v/>
      </c>
      <c r="FO42" s="59" t="str">
        <f>IF(DE42="", "", IFERROR(INDEX(Materials!$F$9:$F$2508, MATCH(DE42, Materials!$B$9:$B$2508, 0)), ""))</f>
        <v/>
      </c>
      <c r="FP42" s="59" t="str">
        <f>IF(DF42="", "", IFERROR(INDEX(Materials!$F$9:$F$2508, MATCH(DF42, Materials!$B$9:$B$2508, 0)), ""))</f>
        <v/>
      </c>
      <c r="FQ42" s="59" t="str">
        <f>IF(DG42="", "", IFERROR(INDEX(Materials!$F$9:$F$2508, MATCH(DG42, Materials!$B$9:$B$2508, 0)), ""))</f>
        <v/>
      </c>
      <c r="FR42" s="59" t="str">
        <f>IF(DH42="", "", IFERROR(INDEX(Materials!$F$9:$F$2508, MATCH(DH42, Materials!$B$9:$B$2508, 0)), ""))</f>
        <v/>
      </c>
      <c r="FS42" s="59" t="str">
        <f>IF(DI42="", "", IFERROR(INDEX(Materials!$F$9:$F$2508, MATCH(DI42, Materials!$B$9:$B$2508, 0)), ""))</f>
        <v/>
      </c>
      <c r="FT42" s="59" t="str">
        <f>IF(DJ42="", "", IFERROR(INDEX(Materials!$F$9:$F$2508, MATCH(DJ42, Materials!$B$9:$B$2508, 0)), ""))</f>
        <v/>
      </c>
      <c r="FU42" s="60" t="str">
        <f>IF(DK42="", "", IFERROR(INDEX(Materials!$F$9:$F$2508, MATCH(DK42, Materials!$B$9:$B$2508, 0)), ""))</f>
        <v/>
      </c>
      <c r="FW42" s="58" t="str">
        <f t="shared" si="85"/>
        <v/>
      </c>
      <c r="FX42" s="59" t="str">
        <f t="shared" si="86"/>
        <v/>
      </c>
      <c r="FY42" s="59" t="str">
        <f t="shared" si="87"/>
        <v/>
      </c>
      <c r="FZ42" s="59" t="str">
        <f t="shared" si="88"/>
        <v/>
      </c>
      <c r="GA42" s="59" t="str">
        <f t="shared" si="89"/>
        <v/>
      </c>
      <c r="GB42" s="59" t="str">
        <f t="shared" si="90"/>
        <v/>
      </c>
      <c r="GC42" s="59" t="str">
        <f t="shared" si="91"/>
        <v/>
      </c>
      <c r="GD42" s="59" t="str">
        <f t="shared" si="92"/>
        <v/>
      </c>
      <c r="GE42" s="59" t="str">
        <f t="shared" si="93"/>
        <v/>
      </c>
      <c r="GF42" s="59" t="str">
        <f t="shared" si="94"/>
        <v/>
      </c>
      <c r="GG42" s="59" t="str">
        <f t="shared" si="95"/>
        <v/>
      </c>
      <c r="GH42" s="59" t="str">
        <f t="shared" si="96"/>
        <v/>
      </c>
      <c r="GI42" s="59" t="str">
        <f t="shared" si="97"/>
        <v/>
      </c>
      <c r="GJ42" s="59" t="str">
        <f t="shared" si="98"/>
        <v/>
      </c>
      <c r="GK42" s="59" t="str">
        <f t="shared" si="99"/>
        <v/>
      </c>
      <c r="GL42" s="59" t="str">
        <f t="shared" si="100"/>
        <v/>
      </c>
      <c r="GM42" s="59" t="str">
        <f t="shared" si="101"/>
        <v/>
      </c>
      <c r="GN42" s="59" t="str">
        <f t="shared" si="102"/>
        <v/>
      </c>
      <c r="GO42" s="59" t="str">
        <f t="shared" si="103"/>
        <v/>
      </c>
      <c r="GP42" s="59" t="str">
        <f t="shared" si="104"/>
        <v/>
      </c>
      <c r="GQ42" s="59" t="str">
        <f t="shared" si="105"/>
        <v/>
      </c>
      <c r="GR42" s="59" t="str">
        <f t="shared" si="106"/>
        <v/>
      </c>
      <c r="GS42" s="59" t="str">
        <f t="shared" si="107"/>
        <v/>
      </c>
      <c r="GT42" s="59" t="str">
        <f t="shared" si="108"/>
        <v/>
      </c>
      <c r="GU42" s="59" t="str">
        <f t="shared" si="109"/>
        <v/>
      </c>
      <c r="GV42" s="59" t="str">
        <f t="shared" si="110"/>
        <v/>
      </c>
      <c r="GW42" s="59" t="str">
        <f t="shared" si="111"/>
        <v/>
      </c>
      <c r="GX42" s="59" t="str">
        <f t="shared" si="112"/>
        <v/>
      </c>
      <c r="GY42" s="59" t="str">
        <f t="shared" si="113"/>
        <v/>
      </c>
      <c r="GZ42" s="60" t="str">
        <f t="shared" si="114"/>
        <v/>
      </c>
      <c r="HB42" s="81" t="str">
        <f t="shared" si="186"/>
        <v/>
      </c>
      <c r="HD42" s="58" t="str">
        <f>IF(CH42="", "", IFERROR(INDEX(Materials!$V$9:$V$2508, MATCH(CH42, Materials!$B$9:$B$2508, 0)), ""))</f>
        <v/>
      </c>
      <c r="HE42" s="59" t="str">
        <f>IF(CI42="", "", IFERROR(INDEX(Materials!$V$9:$V$2508, MATCH(CI42, Materials!$B$9:$B$2508, 0)), ""))</f>
        <v/>
      </c>
      <c r="HF42" s="59" t="str">
        <f>IF(CJ42="", "", IFERROR(INDEX(Materials!$V$9:$V$2508, MATCH(CJ42, Materials!$B$9:$B$2508, 0)), ""))</f>
        <v/>
      </c>
      <c r="HG42" s="59" t="str">
        <f>IF(CK42="", "", IFERROR(INDEX(Materials!$V$9:$V$2508, MATCH(CK42, Materials!$B$9:$B$2508, 0)), ""))</f>
        <v/>
      </c>
      <c r="HH42" s="59" t="str">
        <f>IF(CL42="", "", IFERROR(INDEX(Materials!$V$9:$V$2508, MATCH(CL42, Materials!$B$9:$B$2508, 0)), ""))</f>
        <v/>
      </c>
      <c r="HI42" s="59" t="str">
        <f>IF(CM42="", "", IFERROR(INDEX(Materials!$V$9:$V$2508, MATCH(CM42, Materials!$B$9:$B$2508, 0)), ""))</f>
        <v/>
      </c>
      <c r="HJ42" s="59" t="str">
        <f>IF(CN42="", "", IFERROR(INDEX(Materials!$V$9:$V$2508, MATCH(CN42, Materials!$B$9:$B$2508, 0)), ""))</f>
        <v/>
      </c>
      <c r="HK42" s="59" t="str">
        <f>IF(CO42="", "", IFERROR(INDEX(Materials!$V$9:$V$2508, MATCH(CO42, Materials!$B$9:$B$2508, 0)), ""))</f>
        <v/>
      </c>
      <c r="HL42" s="59" t="str">
        <f>IF(CP42="", "", IFERROR(INDEX(Materials!$V$9:$V$2508, MATCH(CP42, Materials!$B$9:$B$2508, 0)), ""))</f>
        <v/>
      </c>
      <c r="HM42" s="59" t="str">
        <f>IF(CQ42="", "", IFERROR(INDEX(Materials!$V$9:$V$2508, MATCH(CQ42, Materials!$B$9:$B$2508, 0)), ""))</f>
        <v/>
      </c>
      <c r="HN42" s="59" t="str">
        <f>IF(CR42="", "", IFERROR(INDEX(Materials!$V$9:$V$2508, MATCH(CR42, Materials!$B$9:$B$2508, 0)), ""))</f>
        <v/>
      </c>
      <c r="HO42" s="59" t="str">
        <f>IF(CS42="", "", IFERROR(INDEX(Materials!$V$9:$V$2508, MATCH(CS42, Materials!$B$9:$B$2508, 0)), ""))</f>
        <v/>
      </c>
      <c r="HP42" s="59" t="str">
        <f>IF(CT42="", "", IFERROR(INDEX(Materials!$V$9:$V$2508, MATCH(CT42, Materials!$B$9:$B$2508, 0)), ""))</f>
        <v/>
      </c>
      <c r="HQ42" s="59" t="str">
        <f>IF(CU42="", "", IFERROR(INDEX(Materials!$V$9:$V$2508, MATCH(CU42, Materials!$B$9:$B$2508, 0)), ""))</f>
        <v/>
      </c>
      <c r="HR42" s="59" t="str">
        <f>IF(CV42="", "", IFERROR(INDEX(Materials!$V$9:$V$2508, MATCH(CV42, Materials!$B$9:$B$2508, 0)), ""))</f>
        <v/>
      </c>
      <c r="HS42" s="59" t="str">
        <f>IF(CW42="", "", IFERROR(INDEX(Materials!$V$9:$V$2508, MATCH(CW42, Materials!$B$9:$B$2508, 0)), ""))</f>
        <v/>
      </c>
      <c r="HT42" s="59" t="str">
        <f>IF(CX42="", "", IFERROR(INDEX(Materials!$V$9:$V$2508, MATCH(CX42, Materials!$B$9:$B$2508, 0)), ""))</f>
        <v/>
      </c>
      <c r="HU42" s="59" t="str">
        <f>IF(CY42="", "", IFERROR(INDEX(Materials!$V$9:$V$2508, MATCH(CY42, Materials!$B$9:$B$2508, 0)), ""))</f>
        <v/>
      </c>
      <c r="HV42" s="59" t="str">
        <f>IF(CZ42="", "", IFERROR(INDEX(Materials!$V$9:$V$2508, MATCH(CZ42, Materials!$B$9:$B$2508, 0)), ""))</f>
        <v/>
      </c>
      <c r="HW42" s="59" t="str">
        <f>IF(DA42="", "", IFERROR(INDEX(Materials!$V$9:$V$2508, MATCH(DA42, Materials!$B$9:$B$2508, 0)), ""))</f>
        <v/>
      </c>
      <c r="HX42" s="59" t="str">
        <f>IF(DB42="", "", IFERROR(INDEX(Materials!$V$9:$V$2508, MATCH(DB42, Materials!$B$9:$B$2508, 0)), ""))</f>
        <v/>
      </c>
      <c r="HY42" s="59" t="str">
        <f>IF(DC42="", "", IFERROR(INDEX(Materials!$V$9:$V$2508, MATCH(DC42, Materials!$B$9:$B$2508, 0)), ""))</f>
        <v/>
      </c>
      <c r="HZ42" s="59" t="str">
        <f>IF(DD42="", "", IFERROR(INDEX(Materials!$V$9:$V$2508, MATCH(DD42, Materials!$B$9:$B$2508, 0)), ""))</f>
        <v/>
      </c>
      <c r="IA42" s="59" t="str">
        <f>IF(DE42="", "", IFERROR(INDEX(Materials!$V$9:$V$2508, MATCH(DE42, Materials!$B$9:$B$2508, 0)), ""))</f>
        <v/>
      </c>
      <c r="IB42" s="59" t="str">
        <f>IF(DF42="", "", IFERROR(INDEX(Materials!$V$9:$V$2508, MATCH(DF42, Materials!$B$9:$B$2508, 0)), ""))</f>
        <v/>
      </c>
      <c r="IC42" s="59" t="str">
        <f>IF(DG42="", "", IFERROR(INDEX(Materials!$V$9:$V$2508, MATCH(DG42, Materials!$B$9:$B$2508, 0)), ""))</f>
        <v/>
      </c>
      <c r="ID42" s="59" t="str">
        <f>IF(DH42="", "", IFERROR(INDEX(Materials!$V$9:$V$2508, MATCH(DH42, Materials!$B$9:$B$2508, 0)), ""))</f>
        <v/>
      </c>
      <c r="IE42" s="59" t="str">
        <f>IF(DI42="", "", IFERROR(INDEX(Materials!$V$9:$V$2508, MATCH(DI42, Materials!$B$9:$B$2508, 0)), ""))</f>
        <v/>
      </c>
      <c r="IF42" s="59" t="str">
        <f>IF(DJ42="", "", IFERROR(INDEX(Materials!$V$9:$V$2508, MATCH(DJ42, Materials!$B$9:$B$2508, 0)), ""))</f>
        <v/>
      </c>
      <c r="IG42" s="60" t="str">
        <f>IF(DK42="", "", IFERROR(INDEX(Materials!$V$9:$V$2508, MATCH(DK42, Materials!$B$9:$B$2508, 0)), ""))</f>
        <v/>
      </c>
      <c r="II42" s="9" t="str">
        <f t="shared" si="115"/>
        <v/>
      </c>
      <c r="IJ42" s="9" t="str">
        <f t="shared" si="116"/>
        <v/>
      </c>
      <c r="IK42" s="9" t="str">
        <f t="shared" si="117"/>
        <v/>
      </c>
      <c r="IL42" s="9" t="str">
        <f t="shared" si="118"/>
        <v/>
      </c>
      <c r="IN42" s="92" t="str">
        <f t="shared" si="119"/>
        <v/>
      </c>
      <c r="IO42" s="93" t="str">
        <f t="shared" si="120"/>
        <v/>
      </c>
      <c r="IP42" s="93" t="str">
        <f t="shared" si="121"/>
        <v/>
      </c>
      <c r="IQ42" s="93" t="str">
        <f t="shared" si="122"/>
        <v/>
      </c>
      <c r="IR42" s="93" t="str">
        <f t="shared" si="123"/>
        <v/>
      </c>
      <c r="IS42" s="93" t="str">
        <f t="shared" si="124"/>
        <v/>
      </c>
      <c r="IT42" s="93" t="str">
        <f t="shared" si="125"/>
        <v/>
      </c>
      <c r="IU42" s="93" t="str">
        <f t="shared" si="126"/>
        <v/>
      </c>
      <c r="IV42" s="93" t="str">
        <f t="shared" si="127"/>
        <v/>
      </c>
      <c r="IW42" s="93" t="str">
        <f t="shared" si="128"/>
        <v/>
      </c>
      <c r="IX42" s="93" t="str">
        <f t="shared" si="129"/>
        <v/>
      </c>
      <c r="IY42" s="93" t="str">
        <f t="shared" si="130"/>
        <v/>
      </c>
      <c r="IZ42" s="93" t="str">
        <f t="shared" si="131"/>
        <v/>
      </c>
      <c r="JA42" s="93" t="str">
        <f t="shared" si="132"/>
        <v/>
      </c>
      <c r="JB42" s="93" t="str">
        <f t="shared" si="133"/>
        <v/>
      </c>
      <c r="JC42" s="93" t="str">
        <f t="shared" si="134"/>
        <v/>
      </c>
      <c r="JD42" s="93" t="str">
        <f t="shared" si="135"/>
        <v/>
      </c>
      <c r="JE42" s="93" t="str">
        <f t="shared" si="136"/>
        <v/>
      </c>
      <c r="JF42" s="93" t="str">
        <f t="shared" si="137"/>
        <v/>
      </c>
      <c r="JG42" s="93" t="str">
        <f t="shared" si="138"/>
        <v/>
      </c>
      <c r="JH42" s="93" t="str">
        <f t="shared" si="139"/>
        <v/>
      </c>
      <c r="JI42" s="93" t="str">
        <f t="shared" si="140"/>
        <v/>
      </c>
      <c r="JJ42" s="93" t="str">
        <f t="shared" si="141"/>
        <v/>
      </c>
      <c r="JK42" s="93" t="str">
        <f t="shared" si="142"/>
        <v/>
      </c>
      <c r="JL42" s="93" t="str">
        <f t="shared" si="143"/>
        <v/>
      </c>
      <c r="JM42" s="93" t="str">
        <f t="shared" si="144"/>
        <v/>
      </c>
      <c r="JN42" s="93" t="str">
        <f t="shared" si="145"/>
        <v/>
      </c>
      <c r="JO42" s="93" t="str">
        <f t="shared" si="146"/>
        <v/>
      </c>
      <c r="JP42" s="93" t="str">
        <f t="shared" si="147"/>
        <v/>
      </c>
      <c r="JQ42" s="94" t="str">
        <f t="shared" si="148"/>
        <v/>
      </c>
      <c r="JS42" s="92" t="str">
        <f t="shared" si="149"/>
        <v/>
      </c>
      <c r="JT42" s="93" t="str">
        <f t="shared" si="150"/>
        <v/>
      </c>
      <c r="JU42" s="93" t="str">
        <f t="shared" si="151"/>
        <v/>
      </c>
      <c r="JV42" s="93" t="str">
        <f t="shared" si="152"/>
        <v/>
      </c>
      <c r="JW42" s="93" t="str">
        <f t="shared" si="153"/>
        <v/>
      </c>
      <c r="JX42" s="93" t="str">
        <f t="shared" si="154"/>
        <v/>
      </c>
      <c r="JY42" s="93" t="str">
        <f t="shared" si="155"/>
        <v/>
      </c>
      <c r="JZ42" s="93" t="str">
        <f t="shared" si="156"/>
        <v/>
      </c>
      <c r="KA42" s="93" t="str">
        <f t="shared" si="157"/>
        <v/>
      </c>
      <c r="KB42" s="93" t="str">
        <f t="shared" si="158"/>
        <v/>
      </c>
      <c r="KC42" s="93" t="str">
        <f t="shared" si="159"/>
        <v/>
      </c>
      <c r="KD42" s="93" t="str">
        <f t="shared" si="160"/>
        <v/>
      </c>
      <c r="KE42" s="93" t="str">
        <f t="shared" si="161"/>
        <v/>
      </c>
      <c r="KF42" s="93" t="str">
        <f t="shared" si="162"/>
        <v/>
      </c>
      <c r="KG42" s="93" t="str">
        <f t="shared" si="163"/>
        <v/>
      </c>
      <c r="KH42" s="93" t="str">
        <f t="shared" si="164"/>
        <v/>
      </c>
      <c r="KI42" s="93" t="str">
        <f t="shared" si="165"/>
        <v/>
      </c>
      <c r="KJ42" s="93" t="str">
        <f t="shared" si="166"/>
        <v/>
      </c>
      <c r="KK42" s="93" t="str">
        <f t="shared" si="167"/>
        <v/>
      </c>
      <c r="KL42" s="93" t="str">
        <f t="shared" si="168"/>
        <v/>
      </c>
      <c r="KM42" s="93" t="str">
        <f t="shared" si="169"/>
        <v/>
      </c>
      <c r="KN42" s="93" t="str">
        <f t="shared" si="170"/>
        <v/>
      </c>
      <c r="KO42" s="93" t="str">
        <f t="shared" si="171"/>
        <v/>
      </c>
      <c r="KP42" s="93" t="str">
        <f t="shared" si="172"/>
        <v/>
      </c>
      <c r="KQ42" s="93" t="str">
        <f t="shared" si="173"/>
        <v/>
      </c>
      <c r="KR42" s="93" t="str">
        <f t="shared" si="174"/>
        <v/>
      </c>
      <c r="KS42" s="93" t="str">
        <f t="shared" si="175"/>
        <v/>
      </c>
      <c r="KT42" s="93" t="str">
        <f t="shared" si="176"/>
        <v/>
      </c>
      <c r="KU42" s="93" t="str">
        <f t="shared" si="177"/>
        <v/>
      </c>
      <c r="KV42" s="94" t="str">
        <f t="shared" si="178"/>
        <v/>
      </c>
      <c r="KX42" s="81" t="str">
        <f>IF(C42="", "", C42+(C42*'Intro &amp; Setup'!$BC$6))</f>
        <v/>
      </c>
    </row>
    <row r="43" spans="1:310" x14ac:dyDescent="0.25">
      <c r="A43" s="24"/>
      <c r="B43" s="150" t="str">
        <f t="shared" si="179"/>
        <v/>
      </c>
      <c r="C43" s="139" t="str">
        <f t="shared" si="180"/>
        <v/>
      </c>
      <c r="D43" s="24"/>
      <c r="E43" s="140"/>
      <c r="F43" s="136"/>
      <c r="G43" s="139"/>
      <c r="H43" s="153"/>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24"/>
      <c r="BS43" s="9" t="str">
        <f>IF(Materials!T43="", "", Materials!T43)</f>
        <v/>
      </c>
      <c r="BU43" s="11" t="b">
        <f t="shared" si="181"/>
        <v>0</v>
      </c>
      <c r="BV43" s="9" t="str">
        <f t="shared" si="25"/>
        <v/>
      </c>
      <c r="BW43" s="9" t="str">
        <f t="shared" si="182"/>
        <v/>
      </c>
      <c r="BX43" s="9" t="str">
        <f t="shared" si="183"/>
        <v/>
      </c>
      <c r="BZ43" s="9">
        <v>35</v>
      </c>
      <c r="CB43" s="9" t="str">
        <f t="shared" si="184"/>
        <v/>
      </c>
      <c r="CC43" s="32"/>
      <c r="CD43" s="72" t="str">
        <f>IF(H43="", "", IFERROR(INDEX('Intro &amp; Setup'!$BF$3:$BF$12, MATCH(H43, 'Intro &amp; Setup'!$BE$3:$BE$12, 0)), ""))</f>
        <v/>
      </c>
      <c r="CE43" s="77"/>
      <c r="CF43" s="77"/>
      <c r="CH43" s="50" t="str">
        <f t="shared" si="185"/>
        <v/>
      </c>
      <c r="CI43" s="32" t="str">
        <f t="shared" si="26"/>
        <v/>
      </c>
      <c r="CJ43" s="32" t="str">
        <f t="shared" si="27"/>
        <v/>
      </c>
      <c r="CK43" s="32" t="str">
        <f t="shared" si="28"/>
        <v/>
      </c>
      <c r="CL43" s="32" t="str">
        <f t="shared" si="29"/>
        <v/>
      </c>
      <c r="CM43" s="32" t="str">
        <f t="shared" si="30"/>
        <v/>
      </c>
      <c r="CN43" s="32" t="str">
        <f t="shared" si="31"/>
        <v/>
      </c>
      <c r="CO43" s="32" t="str">
        <f t="shared" si="32"/>
        <v/>
      </c>
      <c r="CP43" s="32" t="str">
        <f t="shared" si="33"/>
        <v/>
      </c>
      <c r="CQ43" s="32" t="str">
        <f t="shared" si="34"/>
        <v/>
      </c>
      <c r="CR43" s="32" t="str">
        <f t="shared" si="35"/>
        <v/>
      </c>
      <c r="CS43" s="32" t="str">
        <f t="shared" si="36"/>
        <v/>
      </c>
      <c r="CT43" s="32" t="str">
        <f t="shared" si="37"/>
        <v/>
      </c>
      <c r="CU43" s="32" t="str">
        <f t="shared" si="38"/>
        <v/>
      </c>
      <c r="CV43" s="32" t="str">
        <f t="shared" si="39"/>
        <v/>
      </c>
      <c r="CW43" s="32" t="str">
        <f t="shared" si="40"/>
        <v/>
      </c>
      <c r="CX43" s="32" t="str">
        <f t="shared" si="41"/>
        <v/>
      </c>
      <c r="CY43" s="32" t="str">
        <f t="shared" si="42"/>
        <v/>
      </c>
      <c r="CZ43" s="32" t="str">
        <f t="shared" si="43"/>
        <v/>
      </c>
      <c r="DA43" s="32" t="str">
        <f t="shared" si="44"/>
        <v/>
      </c>
      <c r="DB43" s="32" t="str">
        <f t="shared" si="45"/>
        <v/>
      </c>
      <c r="DC43" s="32" t="str">
        <f t="shared" si="46"/>
        <v/>
      </c>
      <c r="DD43" s="32" t="str">
        <f t="shared" si="47"/>
        <v/>
      </c>
      <c r="DE43" s="32" t="str">
        <f t="shared" si="48"/>
        <v/>
      </c>
      <c r="DF43" s="32" t="str">
        <f t="shared" si="49"/>
        <v/>
      </c>
      <c r="DG43" s="32" t="str">
        <f t="shared" si="50"/>
        <v/>
      </c>
      <c r="DH43" s="32" t="str">
        <f t="shared" si="51"/>
        <v/>
      </c>
      <c r="DI43" s="32" t="str">
        <f t="shared" si="52"/>
        <v/>
      </c>
      <c r="DJ43" s="32" t="str">
        <f t="shared" si="53"/>
        <v/>
      </c>
      <c r="DK43" s="51" t="str">
        <f t="shared" si="54"/>
        <v/>
      </c>
      <c r="DM43" s="50" t="str">
        <f t="shared" si="55"/>
        <v/>
      </c>
      <c r="DN43" s="32" t="str">
        <f t="shared" si="56"/>
        <v/>
      </c>
      <c r="DO43" s="32" t="str">
        <f t="shared" si="57"/>
        <v/>
      </c>
      <c r="DP43" s="32" t="str">
        <f t="shared" si="58"/>
        <v/>
      </c>
      <c r="DQ43" s="32" t="str">
        <f t="shared" si="59"/>
        <v/>
      </c>
      <c r="DR43" s="32" t="str">
        <f t="shared" si="60"/>
        <v/>
      </c>
      <c r="DS43" s="32" t="str">
        <f t="shared" si="61"/>
        <v/>
      </c>
      <c r="DT43" s="32" t="str">
        <f t="shared" si="62"/>
        <v/>
      </c>
      <c r="DU43" s="32" t="str">
        <f t="shared" si="63"/>
        <v/>
      </c>
      <c r="DV43" s="32" t="str">
        <f t="shared" si="64"/>
        <v/>
      </c>
      <c r="DW43" s="32" t="str">
        <f t="shared" si="65"/>
        <v/>
      </c>
      <c r="DX43" s="32" t="str">
        <f t="shared" si="66"/>
        <v/>
      </c>
      <c r="DY43" s="32" t="str">
        <f t="shared" si="67"/>
        <v/>
      </c>
      <c r="DZ43" s="32" t="str">
        <f t="shared" si="68"/>
        <v/>
      </c>
      <c r="EA43" s="32" t="str">
        <f t="shared" si="69"/>
        <v/>
      </c>
      <c r="EB43" s="32" t="str">
        <f t="shared" si="70"/>
        <v/>
      </c>
      <c r="EC43" s="32" t="str">
        <f t="shared" si="71"/>
        <v/>
      </c>
      <c r="ED43" s="32" t="str">
        <f t="shared" si="72"/>
        <v/>
      </c>
      <c r="EE43" s="32" t="str">
        <f t="shared" si="73"/>
        <v/>
      </c>
      <c r="EF43" s="32" t="str">
        <f t="shared" si="74"/>
        <v/>
      </c>
      <c r="EG43" s="32" t="str">
        <f t="shared" si="75"/>
        <v/>
      </c>
      <c r="EH43" s="32" t="str">
        <f t="shared" si="76"/>
        <v/>
      </c>
      <c r="EI43" s="32" t="str">
        <f t="shared" si="77"/>
        <v/>
      </c>
      <c r="EJ43" s="32" t="str">
        <f t="shared" si="78"/>
        <v/>
      </c>
      <c r="EK43" s="32" t="str">
        <f t="shared" si="79"/>
        <v/>
      </c>
      <c r="EL43" s="32" t="str">
        <f t="shared" si="80"/>
        <v/>
      </c>
      <c r="EM43" s="32" t="str">
        <f t="shared" si="81"/>
        <v/>
      </c>
      <c r="EN43" s="32" t="str">
        <f t="shared" si="82"/>
        <v/>
      </c>
      <c r="EO43" s="32" t="str">
        <f t="shared" si="83"/>
        <v/>
      </c>
      <c r="EP43" s="51" t="str">
        <f t="shared" si="84"/>
        <v/>
      </c>
      <c r="ER43" s="58" t="str">
        <f>IF(CH43="", "", IFERROR(INDEX(Materials!$F$9:$F$2508, MATCH(CH43, Materials!$B$9:$B$2508, 0)), ""))</f>
        <v/>
      </c>
      <c r="ES43" s="59" t="str">
        <f>IF(CI43="", "", IFERROR(INDEX(Materials!$F$9:$F$2508, MATCH(CI43, Materials!$B$9:$B$2508, 0)), ""))</f>
        <v/>
      </c>
      <c r="ET43" s="59" t="str">
        <f>IF(CJ43="", "", IFERROR(INDEX(Materials!$F$9:$F$2508, MATCH(CJ43, Materials!$B$9:$B$2508, 0)), ""))</f>
        <v/>
      </c>
      <c r="EU43" s="59" t="str">
        <f>IF(CK43="", "", IFERROR(INDEX(Materials!$F$9:$F$2508, MATCH(CK43, Materials!$B$9:$B$2508, 0)), ""))</f>
        <v/>
      </c>
      <c r="EV43" s="59" t="str">
        <f>IF(CL43="", "", IFERROR(INDEX(Materials!$F$9:$F$2508, MATCH(CL43, Materials!$B$9:$B$2508, 0)), ""))</f>
        <v/>
      </c>
      <c r="EW43" s="59" t="str">
        <f>IF(CM43="", "", IFERROR(INDEX(Materials!$F$9:$F$2508, MATCH(CM43, Materials!$B$9:$B$2508, 0)), ""))</f>
        <v/>
      </c>
      <c r="EX43" s="59" t="str">
        <f>IF(CN43="", "", IFERROR(INDEX(Materials!$F$9:$F$2508, MATCH(CN43, Materials!$B$9:$B$2508, 0)), ""))</f>
        <v/>
      </c>
      <c r="EY43" s="59" t="str">
        <f>IF(CO43="", "", IFERROR(INDEX(Materials!$F$9:$F$2508, MATCH(CO43, Materials!$B$9:$B$2508, 0)), ""))</f>
        <v/>
      </c>
      <c r="EZ43" s="59" t="str">
        <f>IF(CP43="", "", IFERROR(INDEX(Materials!$F$9:$F$2508, MATCH(CP43, Materials!$B$9:$B$2508, 0)), ""))</f>
        <v/>
      </c>
      <c r="FA43" s="59" t="str">
        <f>IF(CQ43="", "", IFERROR(INDEX(Materials!$F$9:$F$2508, MATCH(CQ43, Materials!$B$9:$B$2508, 0)), ""))</f>
        <v/>
      </c>
      <c r="FB43" s="59" t="str">
        <f>IF(CR43="", "", IFERROR(INDEX(Materials!$F$9:$F$2508, MATCH(CR43, Materials!$B$9:$B$2508, 0)), ""))</f>
        <v/>
      </c>
      <c r="FC43" s="59" t="str">
        <f>IF(CS43="", "", IFERROR(INDEX(Materials!$F$9:$F$2508, MATCH(CS43, Materials!$B$9:$B$2508, 0)), ""))</f>
        <v/>
      </c>
      <c r="FD43" s="59" t="str">
        <f>IF(CT43="", "", IFERROR(INDEX(Materials!$F$9:$F$2508, MATCH(CT43, Materials!$B$9:$B$2508, 0)), ""))</f>
        <v/>
      </c>
      <c r="FE43" s="59" t="str">
        <f>IF(CU43="", "", IFERROR(INDEX(Materials!$F$9:$F$2508, MATCH(CU43, Materials!$B$9:$B$2508, 0)), ""))</f>
        <v/>
      </c>
      <c r="FF43" s="59" t="str">
        <f>IF(CV43="", "", IFERROR(INDEX(Materials!$F$9:$F$2508, MATCH(CV43, Materials!$B$9:$B$2508, 0)), ""))</f>
        <v/>
      </c>
      <c r="FG43" s="59" t="str">
        <f>IF(CW43="", "", IFERROR(INDEX(Materials!$F$9:$F$2508, MATCH(CW43, Materials!$B$9:$B$2508, 0)), ""))</f>
        <v/>
      </c>
      <c r="FH43" s="59" t="str">
        <f>IF(CX43="", "", IFERROR(INDEX(Materials!$F$9:$F$2508, MATCH(CX43, Materials!$B$9:$B$2508, 0)), ""))</f>
        <v/>
      </c>
      <c r="FI43" s="59" t="str">
        <f>IF(CY43="", "", IFERROR(INDEX(Materials!$F$9:$F$2508, MATCH(CY43, Materials!$B$9:$B$2508, 0)), ""))</f>
        <v/>
      </c>
      <c r="FJ43" s="59" t="str">
        <f>IF(CZ43="", "", IFERROR(INDEX(Materials!$F$9:$F$2508, MATCH(CZ43, Materials!$B$9:$B$2508, 0)), ""))</f>
        <v/>
      </c>
      <c r="FK43" s="59" t="str">
        <f>IF(DA43="", "", IFERROR(INDEX(Materials!$F$9:$F$2508, MATCH(DA43, Materials!$B$9:$B$2508, 0)), ""))</f>
        <v/>
      </c>
      <c r="FL43" s="59" t="str">
        <f>IF(DB43="", "", IFERROR(INDEX(Materials!$F$9:$F$2508, MATCH(DB43, Materials!$B$9:$B$2508, 0)), ""))</f>
        <v/>
      </c>
      <c r="FM43" s="59" t="str">
        <f>IF(DC43="", "", IFERROR(INDEX(Materials!$F$9:$F$2508, MATCH(DC43, Materials!$B$9:$B$2508, 0)), ""))</f>
        <v/>
      </c>
      <c r="FN43" s="59" t="str">
        <f>IF(DD43="", "", IFERROR(INDEX(Materials!$F$9:$F$2508, MATCH(DD43, Materials!$B$9:$B$2508, 0)), ""))</f>
        <v/>
      </c>
      <c r="FO43" s="59" t="str">
        <f>IF(DE43="", "", IFERROR(INDEX(Materials!$F$9:$F$2508, MATCH(DE43, Materials!$B$9:$B$2508, 0)), ""))</f>
        <v/>
      </c>
      <c r="FP43" s="59" t="str">
        <f>IF(DF43="", "", IFERROR(INDEX(Materials!$F$9:$F$2508, MATCH(DF43, Materials!$B$9:$B$2508, 0)), ""))</f>
        <v/>
      </c>
      <c r="FQ43" s="59" t="str">
        <f>IF(DG43="", "", IFERROR(INDEX(Materials!$F$9:$F$2508, MATCH(DG43, Materials!$B$9:$B$2508, 0)), ""))</f>
        <v/>
      </c>
      <c r="FR43" s="59" t="str">
        <f>IF(DH43="", "", IFERROR(INDEX(Materials!$F$9:$F$2508, MATCH(DH43, Materials!$B$9:$B$2508, 0)), ""))</f>
        <v/>
      </c>
      <c r="FS43" s="59" t="str">
        <f>IF(DI43="", "", IFERROR(INDEX(Materials!$F$9:$F$2508, MATCH(DI43, Materials!$B$9:$B$2508, 0)), ""))</f>
        <v/>
      </c>
      <c r="FT43" s="59" t="str">
        <f>IF(DJ43="", "", IFERROR(INDEX(Materials!$F$9:$F$2508, MATCH(DJ43, Materials!$B$9:$B$2508, 0)), ""))</f>
        <v/>
      </c>
      <c r="FU43" s="60" t="str">
        <f>IF(DK43="", "", IFERROR(INDEX(Materials!$F$9:$F$2508, MATCH(DK43, Materials!$B$9:$B$2508, 0)), ""))</f>
        <v/>
      </c>
      <c r="FW43" s="58" t="str">
        <f t="shared" si="85"/>
        <v/>
      </c>
      <c r="FX43" s="59" t="str">
        <f t="shared" si="86"/>
        <v/>
      </c>
      <c r="FY43" s="59" t="str">
        <f t="shared" si="87"/>
        <v/>
      </c>
      <c r="FZ43" s="59" t="str">
        <f t="shared" si="88"/>
        <v/>
      </c>
      <c r="GA43" s="59" t="str">
        <f t="shared" si="89"/>
        <v/>
      </c>
      <c r="GB43" s="59" t="str">
        <f t="shared" si="90"/>
        <v/>
      </c>
      <c r="GC43" s="59" t="str">
        <f t="shared" si="91"/>
        <v/>
      </c>
      <c r="GD43" s="59" t="str">
        <f t="shared" si="92"/>
        <v/>
      </c>
      <c r="GE43" s="59" t="str">
        <f t="shared" si="93"/>
        <v/>
      </c>
      <c r="GF43" s="59" t="str">
        <f t="shared" si="94"/>
        <v/>
      </c>
      <c r="GG43" s="59" t="str">
        <f t="shared" si="95"/>
        <v/>
      </c>
      <c r="GH43" s="59" t="str">
        <f t="shared" si="96"/>
        <v/>
      </c>
      <c r="GI43" s="59" t="str">
        <f t="shared" si="97"/>
        <v/>
      </c>
      <c r="GJ43" s="59" t="str">
        <f t="shared" si="98"/>
        <v/>
      </c>
      <c r="GK43" s="59" t="str">
        <f t="shared" si="99"/>
        <v/>
      </c>
      <c r="GL43" s="59" t="str">
        <f t="shared" si="100"/>
        <v/>
      </c>
      <c r="GM43" s="59" t="str">
        <f t="shared" si="101"/>
        <v/>
      </c>
      <c r="GN43" s="59" t="str">
        <f t="shared" si="102"/>
        <v/>
      </c>
      <c r="GO43" s="59" t="str">
        <f t="shared" si="103"/>
        <v/>
      </c>
      <c r="GP43" s="59" t="str">
        <f t="shared" si="104"/>
        <v/>
      </c>
      <c r="GQ43" s="59" t="str">
        <f t="shared" si="105"/>
        <v/>
      </c>
      <c r="GR43" s="59" t="str">
        <f t="shared" si="106"/>
        <v/>
      </c>
      <c r="GS43" s="59" t="str">
        <f t="shared" si="107"/>
        <v/>
      </c>
      <c r="GT43" s="59" t="str">
        <f t="shared" si="108"/>
        <v/>
      </c>
      <c r="GU43" s="59" t="str">
        <f t="shared" si="109"/>
        <v/>
      </c>
      <c r="GV43" s="59" t="str">
        <f t="shared" si="110"/>
        <v/>
      </c>
      <c r="GW43" s="59" t="str">
        <f t="shared" si="111"/>
        <v/>
      </c>
      <c r="GX43" s="59" t="str">
        <f t="shared" si="112"/>
        <v/>
      </c>
      <c r="GY43" s="59" t="str">
        <f t="shared" si="113"/>
        <v/>
      </c>
      <c r="GZ43" s="60" t="str">
        <f t="shared" si="114"/>
        <v/>
      </c>
      <c r="HB43" s="81" t="str">
        <f t="shared" si="186"/>
        <v/>
      </c>
      <c r="HD43" s="58" t="str">
        <f>IF(CH43="", "", IFERROR(INDEX(Materials!$V$9:$V$2508, MATCH(CH43, Materials!$B$9:$B$2508, 0)), ""))</f>
        <v/>
      </c>
      <c r="HE43" s="59" t="str">
        <f>IF(CI43="", "", IFERROR(INDEX(Materials!$V$9:$V$2508, MATCH(CI43, Materials!$B$9:$B$2508, 0)), ""))</f>
        <v/>
      </c>
      <c r="HF43" s="59" t="str">
        <f>IF(CJ43="", "", IFERROR(INDEX(Materials!$V$9:$V$2508, MATCH(CJ43, Materials!$B$9:$B$2508, 0)), ""))</f>
        <v/>
      </c>
      <c r="HG43" s="59" t="str">
        <f>IF(CK43="", "", IFERROR(INDEX(Materials!$V$9:$V$2508, MATCH(CK43, Materials!$B$9:$B$2508, 0)), ""))</f>
        <v/>
      </c>
      <c r="HH43" s="59" t="str">
        <f>IF(CL43="", "", IFERROR(INDEX(Materials!$V$9:$V$2508, MATCH(CL43, Materials!$B$9:$B$2508, 0)), ""))</f>
        <v/>
      </c>
      <c r="HI43" s="59" t="str">
        <f>IF(CM43="", "", IFERROR(INDEX(Materials!$V$9:$V$2508, MATCH(CM43, Materials!$B$9:$B$2508, 0)), ""))</f>
        <v/>
      </c>
      <c r="HJ43" s="59" t="str">
        <f>IF(CN43="", "", IFERROR(INDEX(Materials!$V$9:$V$2508, MATCH(CN43, Materials!$B$9:$B$2508, 0)), ""))</f>
        <v/>
      </c>
      <c r="HK43" s="59" t="str">
        <f>IF(CO43="", "", IFERROR(INDEX(Materials!$V$9:$V$2508, MATCH(CO43, Materials!$B$9:$B$2508, 0)), ""))</f>
        <v/>
      </c>
      <c r="HL43" s="59" t="str">
        <f>IF(CP43="", "", IFERROR(INDEX(Materials!$V$9:$V$2508, MATCH(CP43, Materials!$B$9:$B$2508, 0)), ""))</f>
        <v/>
      </c>
      <c r="HM43" s="59" t="str">
        <f>IF(CQ43="", "", IFERROR(INDEX(Materials!$V$9:$V$2508, MATCH(CQ43, Materials!$B$9:$B$2508, 0)), ""))</f>
        <v/>
      </c>
      <c r="HN43" s="59" t="str">
        <f>IF(CR43="", "", IFERROR(INDEX(Materials!$V$9:$V$2508, MATCH(CR43, Materials!$B$9:$B$2508, 0)), ""))</f>
        <v/>
      </c>
      <c r="HO43" s="59" t="str">
        <f>IF(CS43="", "", IFERROR(INDEX(Materials!$V$9:$V$2508, MATCH(CS43, Materials!$B$9:$B$2508, 0)), ""))</f>
        <v/>
      </c>
      <c r="HP43" s="59" t="str">
        <f>IF(CT43="", "", IFERROR(INDEX(Materials!$V$9:$V$2508, MATCH(CT43, Materials!$B$9:$B$2508, 0)), ""))</f>
        <v/>
      </c>
      <c r="HQ43" s="59" t="str">
        <f>IF(CU43="", "", IFERROR(INDEX(Materials!$V$9:$V$2508, MATCH(CU43, Materials!$B$9:$B$2508, 0)), ""))</f>
        <v/>
      </c>
      <c r="HR43" s="59" t="str">
        <f>IF(CV43="", "", IFERROR(INDEX(Materials!$V$9:$V$2508, MATCH(CV43, Materials!$B$9:$B$2508, 0)), ""))</f>
        <v/>
      </c>
      <c r="HS43" s="59" t="str">
        <f>IF(CW43="", "", IFERROR(INDEX(Materials!$V$9:$V$2508, MATCH(CW43, Materials!$B$9:$B$2508, 0)), ""))</f>
        <v/>
      </c>
      <c r="HT43" s="59" t="str">
        <f>IF(CX43="", "", IFERROR(INDEX(Materials!$V$9:$V$2508, MATCH(CX43, Materials!$B$9:$B$2508, 0)), ""))</f>
        <v/>
      </c>
      <c r="HU43" s="59" t="str">
        <f>IF(CY43="", "", IFERROR(INDEX(Materials!$V$9:$V$2508, MATCH(CY43, Materials!$B$9:$B$2508, 0)), ""))</f>
        <v/>
      </c>
      <c r="HV43" s="59" t="str">
        <f>IF(CZ43="", "", IFERROR(INDEX(Materials!$V$9:$V$2508, MATCH(CZ43, Materials!$B$9:$B$2508, 0)), ""))</f>
        <v/>
      </c>
      <c r="HW43" s="59" t="str">
        <f>IF(DA43="", "", IFERROR(INDEX(Materials!$V$9:$V$2508, MATCH(DA43, Materials!$B$9:$B$2508, 0)), ""))</f>
        <v/>
      </c>
      <c r="HX43" s="59" t="str">
        <f>IF(DB43="", "", IFERROR(INDEX(Materials!$V$9:$V$2508, MATCH(DB43, Materials!$B$9:$B$2508, 0)), ""))</f>
        <v/>
      </c>
      <c r="HY43" s="59" t="str">
        <f>IF(DC43="", "", IFERROR(INDEX(Materials!$V$9:$V$2508, MATCH(DC43, Materials!$B$9:$B$2508, 0)), ""))</f>
        <v/>
      </c>
      <c r="HZ43" s="59" t="str">
        <f>IF(DD43="", "", IFERROR(INDEX(Materials!$V$9:$V$2508, MATCH(DD43, Materials!$B$9:$B$2508, 0)), ""))</f>
        <v/>
      </c>
      <c r="IA43" s="59" t="str">
        <f>IF(DE43="", "", IFERROR(INDEX(Materials!$V$9:$V$2508, MATCH(DE43, Materials!$B$9:$B$2508, 0)), ""))</f>
        <v/>
      </c>
      <c r="IB43" s="59" t="str">
        <f>IF(DF43="", "", IFERROR(INDEX(Materials!$V$9:$V$2508, MATCH(DF43, Materials!$B$9:$B$2508, 0)), ""))</f>
        <v/>
      </c>
      <c r="IC43" s="59" t="str">
        <f>IF(DG43="", "", IFERROR(INDEX(Materials!$V$9:$V$2508, MATCH(DG43, Materials!$B$9:$B$2508, 0)), ""))</f>
        <v/>
      </c>
      <c r="ID43" s="59" t="str">
        <f>IF(DH43="", "", IFERROR(INDEX(Materials!$V$9:$V$2508, MATCH(DH43, Materials!$B$9:$B$2508, 0)), ""))</f>
        <v/>
      </c>
      <c r="IE43" s="59" t="str">
        <f>IF(DI43="", "", IFERROR(INDEX(Materials!$V$9:$V$2508, MATCH(DI43, Materials!$B$9:$B$2508, 0)), ""))</f>
        <v/>
      </c>
      <c r="IF43" s="59" t="str">
        <f>IF(DJ43="", "", IFERROR(INDEX(Materials!$V$9:$V$2508, MATCH(DJ43, Materials!$B$9:$B$2508, 0)), ""))</f>
        <v/>
      </c>
      <c r="IG43" s="60" t="str">
        <f>IF(DK43="", "", IFERROR(INDEX(Materials!$V$9:$V$2508, MATCH(DK43, Materials!$B$9:$B$2508, 0)), ""))</f>
        <v/>
      </c>
      <c r="II43" s="9" t="str">
        <f t="shared" si="115"/>
        <v/>
      </c>
      <c r="IJ43" s="9" t="str">
        <f t="shared" si="116"/>
        <v/>
      </c>
      <c r="IK43" s="9" t="str">
        <f t="shared" si="117"/>
        <v/>
      </c>
      <c r="IL43" s="9" t="str">
        <f t="shared" si="118"/>
        <v/>
      </c>
      <c r="IN43" s="92" t="str">
        <f t="shared" si="119"/>
        <v/>
      </c>
      <c r="IO43" s="93" t="str">
        <f t="shared" si="120"/>
        <v/>
      </c>
      <c r="IP43" s="93" t="str">
        <f t="shared" si="121"/>
        <v/>
      </c>
      <c r="IQ43" s="93" t="str">
        <f t="shared" si="122"/>
        <v/>
      </c>
      <c r="IR43" s="93" t="str">
        <f t="shared" si="123"/>
        <v/>
      </c>
      <c r="IS43" s="93" t="str">
        <f t="shared" si="124"/>
        <v/>
      </c>
      <c r="IT43" s="93" t="str">
        <f t="shared" si="125"/>
        <v/>
      </c>
      <c r="IU43" s="93" t="str">
        <f t="shared" si="126"/>
        <v/>
      </c>
      <c r="IV43" s="93" t="str">
        <f t="shared" si="127"/>
        <v/>
      </c>
      <c r="IW43" s="93" t="str">
        <f t="shared" si="128"/>
        <v/>
      </c>
      <c r="IX43" s="93" t="str">
        <f t="shared" si="129"/>
        <v/>
      </c>
      <c r="IY43" s="93" t="str">
        <f t="shared" si="130"/>
        <v/>
      </c>
      <c r="IZ43" s="93" t="str">
        <f t="shared" si="131"/>
        <v/>
      </c>
      <c r="JA43" s="93" t="str">
        <f t="shared" si="132"/>
        <v/>
      </c>
      <c r="JB43" s="93" t="str">
        <f t="shared" si="133"/>
        <v/>
      </c>
      <c r="JC43" s="93" t="str">
        <f t="shared" si="134"/>
        <v/>
      </c>
      <c r="JD43" s="93" t="str">
        <f t="shared" si="135"/>
        <v/>
      </c>
      <c r="JE43" s="93" t="str">
        <f t="shared" si="136"/>
        <v/>
      </c>
      <c r="JF43" s="93" t="str">
        <f t="shared" si="137"/>
        <v/>
      </c>
      <c r="JG43" s="93" t="str">
        <f t="shared" si="138"/>
        <v/>
      </c>
      <c r="JH43" s="93" t="str">
        <f t="shared" si="139"/>
        <v/>
      </c>
      <c r="JI43" s="93" t="str">
        <f t="shared" si="140"/>
        <v/>
      </c>
      <c r="JJ43" s="93" t="str">
        <f t="shared" si="141"/>
        <v/>
      </c>
      <c r="JK43" s="93" t="str">
        <f t="shared" si="142"/>
        <v/>
      </c>
      <c r="JL43" s="93" t="str">
        <f t="shared" si="143"/>
        <v/>
      </c>
      <c r="JM43" s="93" t="str">
        <f t="shared" si="144"/>
        <v/>
      </c>
      <c r="JN43" s="93" t="str">
        <f t="shared" si="145"/>
        <v/>
      </c>
      <c r="JO43" s="93" t="str">
        <f t="shared" si="146"/>
        <v/>
      </c>
      <c r="JP43" s="93" t="str">
        <f t="shared" si="147"/>
        <v/>
      </c>
      <c r="JQ43" s="94" t="str">
        <f t="shared" si="148"/>
        <v/>
      </c>
      <c r="JS43" s="92" t="str">
        <f t="shared" si="149"/>
        <v/>
      </c>
      <c r="JT43" s="93" t="str">
        <f t="shared" si="150"/>
        <v/>
      </c>
      <c r="JU43" s="93" t="str">
        <f t="shared" si="151"/>
        <v/>
      </c>
      <c r="JV43" s="93" t="str">
        <f t="shared" si="152"/>
        <v/>
      </c>
      <c r="JW43" s="93" t="str">
        <f t="shared" si="153"/>
        <v/>
      </c>
      <c r="JX43" s="93" t="str">
        <f t="shared" si="154"/>
        <v/>
      </c>
      <c r="JY43" s="93" t="str">
        <f t="shared" si="155"/>
        <v/>
      </c>
      <c r="JZ43" s="93" t="str">
        <f t="shared" si="156"/>
        <v/>
      </c>
      <c r="KA43" s="93" t="str">
        <f t="shared" si="157"/>
        <v/>
      </c>
      <c r="KB43" s="93" t="str">
        <f t="shared" si="158"/>
        <v/>
      </c>
      <c r="KC43" s="93" t="str">
        <f t="shared" si="159"/>
        <v/>
      </c>
      <c r="KD43" s="93" t="str">
        <f t="shared" si="160"/>
        <v/>
      </c>
      <c r="KE43" s="93" t="str">
        <f t="shared" si="161"/>
        <v/>
      </c>
      <c r="KF43" s="93" t="str">
        <f t="shared" si="162"/>
        <v/>
      </c>
      <c r="KG43" s="93" t="str">
        <f t="shared" si="163"/>
        <v/>
      </c>
      <c r="KH43" s="93" t="str">
        <f t="shared" si="164"/>
        <v/>
      </c>
      <c r="KI43" s="93" t="str">
        <f t="shared" si="165"/>
        <v/>
      </c>
      <c r="KJ43" s="93" t="str">
        <f t="shared" si="166"/>
        <v/>
      </c>
      <c r="KK43" s="93" t="str">
        <f t="shared" si="167"/>
        <v/>
      </c>
      <c r="KL43" s="93" t="str">
        <f t="shared" si="168"/>
        <v/>
      </c>
      <c r="KM43" s="93" t="str">
        <f t="shared" si="169"/>
        <v/>
      </c>
      <c r="KN43" s="93" t="str">
        <f t="shared" si="170"/>
        <v/>
      </c>
      <c r="KO43" s="93" t="str">
        <f t="shared" si="171"/>
        <v/>
      </c>
      <c r="KP43" s="93" t="str">
        <f t="shared" si="172"/>
        <v/>
      </c>
      <c r="KQ43" s="93" t="str">
        <f t="shared" si="173"/>
        <v/>
      </c>
      <c r="KR43" s="93" t="str">
        <f t="shared" si="174"/>
        <v/>
      </c>
      <c r="KS43" s="93" t="str">
        <f t="shared" si="175"/>
        <v/>
      </c>
      <c r="KT43" s="93" t="str">
        <f t="shared" si="176"/>
        <v/>
      </c>
      <c r="KU43" s="93" t="str">
        <f t="shared" si="177"/>
        <v/>
      </c>
      <c r="KV43" s="94" t="str">
        <f t="shared" si="178"/>
        <v/>
      </c>
      <c r="KX43" s="81" t="str">
        <f>IF(C43="", "", C43+(C43*'Intro &amp; Setup'!$BC$6))</f>
        <v/>
      </c>
    </row>
    <row r="44" spans="1:310" x14ac:dyDescent="0.25">
      <c r="A44" s="24"/>
      <c r="B44" s="150" t="str">
        <f t="shared" si="179"/>
        <v/>
      </c>
      <c r="C44" s="139" t="str">
        <f t="shared" si="180"/>
        <v/>
      </c>
      <c r="D44" s="24"/>
      <c r="E44" s="140"/>
      <c r="F44" s="136"/>
      <c r="G44" s="139"/>
      <c r="H44" s="153"/>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24"/>
      <c r="BS44" s="9" t="str">
        <f>IF(Materials!T44="", "", Materials!T44)</f>
        <v/>
      </c>
      <c r="BU44" s="11" t="b">
        <f t="shared" si="181"/>
        <v>0</v>
      </c>
      <c r="BV44" s="9" t="str">
        <f t="shared" si="25"/>
        <v/>
      </c>
      <c r="BW44" s="9" t="str">
        <f t="shared" si="182"/>
        <v/>
      </c>
      <c r="BX44" s="9" t="str">
        <f t="shared" si="183"/>
        <v/>
      </c>
      <c r="BZ44" s="9">
        <v>36</v>
      </c>
      <c r="CB44" s="9" t="str">
        <f t="shared" si="184"/>
        <v/>
      </c>
      <c r="CC44" s="32"/>
      <c r="CD44" s="72" t="str">
        <f>IF(H44="", "", IFERROR(INDEX('Intro &amp; Setup'!$BF$3:$BF$12, MATCH(H44, 'Intro &amp; Setup'!$BE$3:$BE$12, 0)), ""))</f>
        <v/>
      </c>
      <c r="CE44" s="77"/>
      <c r="CF44" s="77"/>
      <c r="CH44" s="50" t="str">
        <f t="shared" si="185"/>
        <v/>
      </c>
      <c r="CI44" s="32" t="str">
        <f t="shared" si="26"/>
        <v/>
      </c>
      <c r="CJ44" s="32" t="str">
        <f t="shared" si="27"/>
        <v/>
      </c>
      <c r="CK44" s="32" t="str">
        <f t="shared" si="28"/>
        <v/>
      </c>
      <c r="CL44" s="32" t="str">
        <f t="shared" si="29"/>
        <v/>
      </c>
      <c r="CM44" s="32" t="str">
        <f t="shared" si="30"/>
        <v/>
      </c>
      <c r="CN44" s="32" t="str">
        <f t="shared" si="31"/>
        <v/>
      </c>
      <c r="CO44" s="32" t="str">
        <f t="shared" si="32"/>
        <v/>
      </c>
      <c r="CP44" s="32" t="str">
        <f t="shared" si="33"/>
        <v/>
      </c>
      <c r="CQ44" s="32" t="str">
        <f t="shared" si="34"/>
        <v/>
      </c>
      <c r="CR44" s="32" t="str">
        <f t="shared" si="35"/>
        <v/>
      </c>
      <c r="CS44" s="32" t="str">
        <f t="shared" si="36"/>
        <v/>
      </c>
      <c r="CT44" s="32" t="str">
        <f t="shared" si="37"/>
        <v/>
      </c>
      <c r="CU44" s="32" t="str">
        <f t="shared" si="38"/>
        <v/>
      </c>
      <c r="CV44" s="32" t="str">
        <f t="shared" si="39"/>
        <v/>
      </c>
      <c r="CW44" s="32" t="str">
        <f t="shared" si="40"/>
        <v/>
      </c>
      <c r="CX44" s="32" t="str">
        <f t="shared" si="41"/>
        <v/>
      </c>
      <c r="CY44" s="32" t="str">
        <f t="shared" si="42"/>
        <v/>
      </c>
      <c r="CZ44" s="32" t="str">
        <f t="shared" si="43"/>
        <v/>
      </c>
      <c r="DA44" s="32" t="str">
        <f t="shared" si="44"/>
        <v/>
      </c>
      <c r="DB44" s="32" t="str">
        <f t="shared" si="45"/>
        <v/>
      </c>
      <c r="DC44" s="32" t="str">
        <f t="shared" si="46"/>
        <v/>
      </c>
      <c r="DD44" s="32" t="str">
        <f t="shared" si="47"/>
        <v/>
      </c>
      <c r="DE44" s="32" t="str">
        <f t="shared" si="48"/>
        <v/>
      </c>
      <c r="DF44" s="32" t="str">
        <f t="shared" si="49"/>
        <v/>
      </c>
      <c r="DG44" s="32" t="str">
        <f t="shared" si="50"/>
        <v/>
      </c>
      <c r="DH44" s="32" t="str">
        <f t="shared" si="51"/>
        <v/>
      </c>
      <c r="DI44" s="32" t="str">
        <f t="shared" si="52"/>
        <v/>
      </c>
      <c r="DJ44" s="32" t="str">
        <f t="shared" si="53"/>
        <v/>
      </c>
      <c r="DK44" s="51" t="str">
        <f t="shared" si="54"/>
        <v/>
      </c>
      <c r="DM44" s="50" t="str">
        <f t="shared" si="55"/>
        <v/>
      </c>
      <c r="DN44" s="32" t="str">
        <f t="shared" si="56"/>
        <v/>
      </c>
      <c r="DO44" s="32" t="str">
        <f t="shared" si="57"/>
        <v/>
      </c>
      <c r="DP44" s="32" t="str">
        <f t="shared" si="58"/>
        <v/>
      </c>
      <c r="DQ44" s="32" t="str">
        <f t="shared" si="59"/>
        <v/>
      </c>
      <c r="DR44" s="32" t="str">
        <f t="shared" si="60"/>
        <v/>
      </c>
      <c r="DS44" s="32" t="str">
        <f t="shared" si="61"/>
        <v/>
      </c>
      <c r="DT44" s="32" t="str">
        <f t="shared" si="62"/>
        <v/>
      </c>
      <c r="DU44" s="32" t="str">
        <f t="shared" si="63"/>
        <v/>
      </c>
      <c r="DV44" s="32" t="str">
        <f t="shared" si="64"/>
        <v/>
      </c>
      <c r="DW44" s="32" t="str">
        <f t="shared" si="65"/>
        <v/>
      </c>
      <c r="DX44" s="32" t="str">
        <f t="shared" si="66"/>
        <v/>
      </c>
      <c r="DY44" s="32" t="str">
        <f t="shared" si="67"/>
        <v/>
      </c>
      <c r="DZ44" s="32" t="str">
        <f t="shared" si="68"/>
        <v/>
      </c>
      <c r="EA44" s="32" t="str">
        <f t="shared" si="69"/>
        <v/>
      </c>
      <c r="EB44" s="32" t="str">
        <f t="shared" si="70"/>
        <v/>
      </c>
      <c r="EC44" s="32" t="str">
        <f t="shared" si="71"/>
        <v/>
      </c>
      <c r="ED44" s="32" t="str">
        <f t="shared" si="72"/>
        <v/>
      </c>
      <c r="EE44" s="32" t="str">
        <f t="shared" si="73"/>
        <v/>
      </c>
      <c r="EF44" s="32" t="str">
        <f t="shared" si="74"/>
        <v/>
      </c>
      <c r="EG44" s="32" t="str">
        <f t="shared" si="75"/>
        <v/>
      </c>
      <c r="EH44" s="32" t="str">
        <f t="shared" si="76"/>
        <v/>
      </c>
      <c r="EI44" s="32" t="str">
        <f t="shared" si="77"/>
        <v/>
      </c>
      <c r="EJ44" s="32" t="str">
        <f t="shared" si="78"/>
        <v/>
      </c>
      <c r="EK44" s="32" t="str">
        <f t="shared" si="79"/>
        <v/>
      </c>
      <c r="EL44" s="32" t="str">
        <f t="shared" si="80"/>
        <v/>
      </c>
      <c r="EM44" s="32" t="str">
        <f t="shared" si="81"/>
        <v/>
      </c>
      <c r="EN44" s="32" t="str">
        <f t="shared" si="82"/>
        <v/>
      </c>
      <c r="EO44" s="32" t="str">
        <f t="shared" si="83"/>
        <v/>
      </c>
      <c r="EP44" s="51" t="str">
        <f t="shared" si="84"/>
        <v/>
      </c>
      <c r="ER44" s="58" t="str">
        <f>IF(CH44="", "", IFERROR(INDEX(Materials!$F$9:$F$2508, MATCH(CH44, Materials!$B$9:$B$2508, 0)), ""))</f>
        <v/>
      </c>
      <c r="ES44" s="59" t="str">
        <f>IF(CI44="", "", IFERROR(INDEX(Materials!$F$9:$F$2508, MATCH(CI44, Materials!$B$9:$B$2508, 0)), ""))</f>
        <v/>
      </c>
      <c r="ET44" s="59" t="str">
        <f>IF(CJ44="", "", IFERROR(INDEX(Materials!$F$9:$F$2508, MATCH(CJ44, Materials!$B$9:$B$2508, 0)), ""))</f>
        <v/>
      </c>
      <c r="EU44" s="59" t="str">
        <f>IF(CK44="", "", IFERROR(INDEX(Materials!$F$9:$F$2508, MATCH(CK44, Materials!$B$9:$B$2508, 0)), ""))</f>
        <v/>
      </c>
      <c r="EV44" s="59" t="str">
        <f>IF(CL44="", "", IFERROR(INDEX(Materials!$F$9:$F$2508, MATCH(CL44, Materials!$B$9:$B$2508, 0)), ""))</f>
        <v/>
      </c>
      <c r="EW44" s="59" t="str">
        <f>IF(CM44="", "", IFERROR(INDEX(Materials!$F$9:$F$2508, MATCH(CM44, Materials!$B$9:$B$2508, 0)), ""))</f>
        <v/>
      </c>
      <c r="EX44" s="59" t="str">
        <f>IF(CN44="", "", IFERROR(INDEX(Materials!$F$9:$F$2508, MATCH(CN44, Materials!$B$9:$B$2508, 0)), ""))</f>
        <v/>
      </c>
      <c r="EY44" s="59" t="str">
        <f>IF(CO44="", "", IFERROR(INDEX(Materials!$F$9:$F$2508, MATCH(CO44, Materials!$B$9:$B$2508, 0)), ""))</f>
        <v/>
      </c>
      <c r="EZ44" s="59" t="str">
        <f>IF(CP44="", "", IFERROR(INDEX(Materials!$F$9:$F$2508, MATCH(CP44, Materials!$B$9:$B$2508, 0)), ""))</f>
        <v/>
      </c>
      <c r="FA44" s="59" t="str">
        <f>IF(CQ44="", "", IFERROR(INDEX(Materials!$F$9:$F$2508, MATCH(CQ44, Materials!$B$9:$B$2508, 0)), ""))</f>
        <v/>
      </c>
      <c r="FB44" s="59" t="str">
        <f>IF(CR44="", "", IFERROR(INDEX(Materials!$F$9:$F$2508, MATCH(CR44, Materials!$B$9:$B$2508, 0)), ""))</f>
        <v/>
      </c>
      <c r="FC44" s="59" t="str">
        <f>IF(CS44="", "", IFERROR(INDEX(Materials!$F$9:$F$2508, MATCH(CS44, Materials!$B$9:$B$2508, 0)), ""))</f>
        <v/>
      </c>
      <c r="FD44" s="59" t="str">
        <f>IF(CT44="", "", IFERROR(INDEX(Materials!$F$9:$F$2508, MATCH(CT44, Materials!$B$9:$B$2508, 0)), ""))</f>
        <v/>
      </c>
      <c r="FE44" s="59" t="str">
        <f>IF(CU44="", "", IFERROR(INDEX(Materials!$F$9:$F$2508, MATCH(CU44, Materials!$B$9:$B$2508, 0)), ""))</f>
        <v/>
      </c>
      <c r="FF44" s="59" t="str">
        <f>IF(CV44="", "", IFERROR(INDEX(Materials!$F$9:$F$2508, MATCH(CV44, Materials!$B$9:$B$2508, 0)), ""))</f>
        <v/>
      </c>
      <c r="FG44" s="59" t="str">
        <f>IF(CW44="", "", IFERROR(INDEX(Materials!$F$9:$F$2508, MATCH(CW44, Materials!$B$9:$B$2508, 0)), ""))</f>
        <v/>
      </c>
      <c r="FH44" s="59" t="str">
        <f>IF(CX44="", "", IFERROR(INDEX(Materials!$F$9:$F$2508, MATCH(CX44, Materials!$B$9:$B$2508, 0)), ""))</f>
        <v/>
      </c>
      <c r="FI44" s="59" t="str">
        <f>IF(CY44="", "", IFERROR(INDEX(Materials!$F$9:$F$2508, MATCH(CY44, Materials!$B$9:$B$2508, 0)), ""))</f>
        <v/>
      </c>
      <c r="FJ44" s="59" t="str">
        <f>IF(CZ44="", "", IFERROR(INDEX(Materials!$F$9:$F$2508, MATCH(CZ44, Materials!$B$9:$B$2508, 0)), ""))</f>
        <v/>
      </c>
      <c r="FK44" s="59" t="str">
        <f>IF(DA44="", "", IFERROR(INDEX(Materials!$F$9:$F$2508, MATCH(DA44, Materials!$B$9:$B$2508, 0)), ""))</f>
        <v/>
      </c>
      <c r="FL44" s="59" t="str">
        <f>IF(DB44="", "", IFERROR(INDEX(Materials!$F$9:$F$2508, MATCH(DB44, Materials!$B$9:$B$2508, 0)), ""))</f>
        <v/>
      </c>
      <c r="FM44" s="59" t="str">
        <f>IF(DC44="", "", IFERROR(INDEX(Materials!$F$9:$F$2508, MATCH(DC44, Materials!$B$9:$B$2508, 0)), ""))</f>
        <v/>
      </c>
      <c r="FN44" s="59" t="str">
        <f>IF(DD44="", "", IFERROR(INDEX(Materials!$F$9:$F$2508, MATCH(DD44, Materials!$B$9:$B$2508, 0)), ""))</f>
        <v/>
      </c>
      <c r="FO44" s="59" t="str">
        <f>IF(DE44="", "", IFERROR(INDEX(Materials!$F$9:$F$2508, MATCH(DE44, Materials!$B$9:$B$2508, 0)), ""))</f>
        <v/>
      </c>
      <c r="FP44" s="59" t="str">
        <f>IF(DF44="", "", IFERROR(INDEX(Materials!$F$9:$F$2508, MATCH(DF44, Materials!$B$9:$B$2508, 0)), ""))</f>
        <v/>
      </c>
      <c r="FQ44" s="59" t="str">
        <f>IF(DG44="", "", IFERROR(INDEX(Materials!$F$9:$F$2508, MATCH(DG44, Materials!$B$9:$B$2508, 0)), ""))</f>
        <v/>
      </c>
      <c r="FR44" s="59" t="str">
        <f>IF(DH44="", "", IFERROR(INDEX(Materials!$F$9:$F$2508, MATCH(DH44, Materials!$B$9:$B$2508, 0)), ""))</f>
        <v/>
      </c>
      <c r="FS44" s="59" t="str">
        <f>IF(DI44="", "", IFERROR(INDEX(Materials!$F$9:$F$2508, MATCH(DI44, Materials!$B$9:$B$2508, 0)), ""))</f>
        <v/>
      </c>
      <c r="FT44" s="59" t="str">
        <f>IF(DJ44="", "", IFERROR(INDEX(Materials!$F$9:$F$2508, MATCH(DJ44, Materials!$B$9:$B$2508, 0)), ""))</f>
        <v/>
      </c>
      <c r="FU44" s="60" t="str">
        <f>IF(DK44="", "", IFERROR(INDEX(Materials!$F$9:$F$2508, MATCH(DK44, Materials!$B$9:$B$2508, 0)), ""))</f>
        <v/>
      </c>
      <c r="FW44" s="58" t="str">
        <f t="shared" si="85"/>
        <v/>
      </c>
      <c r="FX44" s="59" t="str">
        <f t="shared" si="86"/>
        <v/>
      </c>
      <c r="FY44" s="59" t="str">
        <f t="shared" si="87"/>
        <v/>
      </c>
      <c r="FZ44" s="59" t="str">
        <f t="shared" si="88"/>
        <v/>
      </c>
      <c r="GA44" s="59" t="str">
        <f t="shared" si="89"/>
        <v/>
      </c>
      <c r="GB44" s="59" t="str">
        <f t="shared" si="90"/>
        <v/>
      </c>
      <c r="GC44" s="59" t="str">
        <f t="shared" si="91"/>
        <v/>
      </c>
      <c r="GD44" s="59" t="str">
        <f t="shared" si="92"/>
        <v/>
      </c>
      <c r="GE44" s="59" t="str">
        <f t="shared" si="93"/>
        <v/>
      </c>
      <c r="GF44" s="59" t="str">
        <f t="shared" si="94"/>
        <v/>
      </c>
      <c r="GG44" s="59" t="str">
        <f t="shared" si="95"/>
        <v/>
      </c>
      <c r="GH44" s="59" t="str">
        <f t="shared" si="96"/>
        <v/>
      </c>
      <c r="GI44" s="59" t="str">
        <f t="shared" si="97"/>
        <v/>
      </c>
      <c r="GJ44" s="59" t="str">
        <f t="shared" si="98"/>
        <v/>
      </c>
      <c r="GK44" s="59" t="str">
        <f t="shared" si="99"/>
        <v/>
      </c>
      <c r="GL44" s="59" t="str">
        <f t="shared" si="100"/>
        <v/>
      </c>
      <c r="GM44" s="59" t="str">
        <f t="shared" si="101"/>
        <v/>
      </c>
      <c r="GN44" s="59" t="str">
        <f t="shared" si="102"/>
        <v/>
      </c>
      <c r="GO44" s="59" t="str">
        <f t="shared" si="103"/>
        <v/>
      </c>
      <c r="GP44" s="59" t="str">
        <f t="shared" si="104"/>
        <v/>
      </c>
      <c r="GQ44" s="59" t="str">
        <f t="shared" si="105"/>
        <v/>
      </c>
      <c r="GR44" s="59" t="str">
        <f t="shared" si="106"/>
        <v/>
      </c>
      <c r="GS44" s="59" t="str">
        <f t="shared" si="107"/>
        <v/>
      </c>
      <c r="GT44" s="59" t="str">
        <f t="shared" si="108"/>
        <v/>
      </c>
      <c r="GU44" s="59" t="str">
        <f t="shared" si="109"/>
        <v/>
      </c>
      <c r="GV44" s="59" t="str">
        <f t="shared" si="110"/>
        <v/>
      </c>
      <c r="GW44" s="59" t="str">
        <f t="shared" si="111"/>
        <v/>
      </c>
      <c r="GX44" s="59" t="str">
        <f t="shared" si="112"/>
        <v/>
      </c>
      <c r="GY44" s="59" t="str">
        <f t="shared" si="113"/>
        <v/>
      </c>
      <c r="GZ44" s="60" t="str">
        <f t="shared" si="114"/>
        <v/>
      </c>
      <c r="HB44" s="81" t="str">
        <f t="shared" si="186"/>
        <v/>
      </c>
      <c r="HD44" s="58" t="str">
        <f>IF(CH44="", "", IFERROR(INDEX(Materials!$V$9:$V$2508, MATCH(CH44, Materials!$B$9:$B$2508, 0)), ""))</f>
        <v/>
      </c>
      <c r="HE44" s="59" t="str">
        <f>IF(CI44="", "", IFERROR(INDEX(Materials!$V$9:$V$2508, MATCH(CI44, Materials!$B$9:$B$2508, 0)), ""))</f>
        <v/>
      </c>
      <c r="HF44" s="59" t="str">
        <f>IF(CJ44="", "", IFERROR(INDEX(Materials!$V$9:$V$2508, MATCH(CJ44, Materials!$B$9:$B$2508, 0)), ""))</f>
        <v/>
      </c>
      <c r="HG44" s="59" t="str">
        <f>IF(CK44="", "", IFERROR(INDEX(Materials!$V$9:$V$2508, MATCH(CK44, Materials!$B$9:$B$2508, 0)), ""))</f>
        <v/>
      </c>
      <c r="HH44" s="59" t="str">
        <f>IF(CL44="", "", IFERROR(INDEX(Materials!$V$9:$V$2508, MATCH(CL44, Materials!$B$9:$B$2508, 0)), ""))</f>
        <v/>
      </c>
      <c r="HI44" s="59" t="str">
        <f>IF(CM44="", "", IFERROR(INDEX(Materials!$V$9:$V$2508, MATCH(CM44, Materials!$B$9:$B$2508, 0)), ""))</f>
        <v/>
      </c>
      <c r="HJ44" s="59" t="str">
        <f>IF(CN44="", "", IFERROR(INDEX(Materials!$V$9:$V$2508, MATCH(CN44, Materials!$B$9:$B$2508, 0)), ""))</f>
        <v/>
      </c>
      <c r="HK44" s="59" t="str">
        <f>IF(CO44="", "", IFERROR(INDEX(Materials!$V$9:$V$2508, MATCH(CO44, Materials!$B$9:$B$2508, 0)), ""))</f>
        <v/>
      </c>
      <c r="HL44" s="59" t="str">
        <f>IF(CP44="", "", IFERROR(INDEX(Materials!$V$9:$V$2508, MATCH(CP44, Materials!$B$9:$B$2508, 0)), ""))</f>
        <v/>
      </c>
      <c r="HM44" s="59" t="str">
        <f>IF(CQ44="", "", IFERROR(INDEX(Materials!$V$9:$V$2508, MATCH(CQ44, Materials!$B$9:$B$2508, 0)), ""))</f>
        <v/>
      </c>
      <c r="HN44" s="59" t="str">
        <f>IF(CR44="", "", IFERROR(INDEX(Materials!$V$9:$V$2508, MATCH(CR44, Materials!$B$9:$B$2508, 0)), ""))</f>
        <v/>
      </c>
      <c r="HO44" s="59" t="str">
        <f>IF(CS44="", "", IFERROR(INDEX(Materials!$V$9:$V$2508, MATCH(CS44, Materials!$B$9:$B$2508, 0)), ""))</f>
        <v/>
      </c>
      <c r="HP44" s="59" t="str">
        <f>IF(CT44="", "", IFERROR(INDEX(Materials!$V$9:$V$2508, MATCH(CT44, Materials!$B$9:$B$2508, 0)), ""))</f>
        <v/>
      </c>
      <c r="HQ44" s="59" t="str">
        <f>IF(CU44="", "", IFERROR(INDEX(Materials!$V$9:$V$2508, MATCH(CU44, Materials!$B$9:$B$2508, 0)), ""))</f>
        <v/>
      </c>
      <c r="HR44" s="59" t="str">
        <f>IF(CV44="", "", IFERROR(INDEX(Materials!$V$9:$V$2508, MATCH(CV44, Materials!$B$9:$B$2508, 0)), ""))</f>
        <v/>
      </c>
      <c r="HS44" s="59" t="str">
        <f>IF(CW44="", "", IFERROR(INDEX(Materials!$V$9:$V$2508, MATCH(CW44, Materials!$B$9:$B$2508, 0)), ""))</f>
        <v/>
      </c>
      <c r="HT44" s="59" t="str">
        <f>IF(CX44="", "", IFERROR(INDEX(Materials!$V$9:$V$2508, MATCH(CX44, Materials!$B$9:$B$2508, 0)), ""))</f>
        <v/>
      </c>
      <c r="HU44" s="59" t="str">
        <f>IF(CY44="", "", IFERROR(INDEX(Materials!$V$9:$V$2508, MATCH(CY44, Materials!$B$9:$B$2508, 0)), ""))</f>
        <v/>
      </c>
      <c r="HV44" s="59" t="str">
        <f>IF(CZ44="", "", IFERROR(INDEX(Materials!$V$9:$V$2508, MATCH(CZ44, Materials!$B$9:$B$2508, 0)), ""))</f>
        <v/>
      </c>
      <c r="HW44" s="59" t="str">
        <f>IF(DA44="", "", IFERROR(INDEX(Materials!$V$9:$V$2508, MATCH(DA44, Materials!$B$9:$B$2508, 0)), ""))</f>
        <v/>
      </c>
      <c r="HX44" s="59" t="str">
        <f>IF(DB44="", "", IFERROR(INDEX(Materials!$V$9:$V$2508, MATCH(DB44, Materials!$B$9:$B$2508, 0)), ""))</f>
        <v/>
      </c>
      <c r="HY44" s="59" t="str">
        <f>IF(DC44="", "", IFERROR(INDEX(Materials!$V$9:$V$2508, MATCH(DC44, Materials!$B$9:$B$2508, 0)), ""))</f>
        <v/>
      </c>
      <c r="HZ44" s="59" t="str">
        <f>IF(DD44="", "", IFERROR(INDEX(Materials!$V$9:$V$2508, MATCH(DD44, Materials!$B$9:$B$2508, 0)), ""))</f>
        <v/>
      </c>
      <c r="IA44" s="59" t="str">
        <f>IF(DE44="", "", IFERROR(INDEX(Materials!$V$9:$V$2508, MATCH(DE44, Materials!$B$9:$B$2508, 0)), ""))</f>
        <v/>
      </c>
      <c r="IB44" s="59" t="str">
        <f>IF(DF44="", "", IFERROR(INDEX(Materials!$V$9:$V$2508, MATCH(DF44, Materials!$B$9:$B$2508, 0)), ""))</f>
        <v/>
      </c>
      <c r="IC44" s="59" t="str">
        <f>IF(DG44="", "", IFERROR(INDEX(Materials!$V$9:$V$2508, MATCH(DG44, Materials!$B$9:$B$2508, 0)), ""))</f>
        <v/>
      </c>
      <c r="ID44" s="59" t="str">
        <f>IF(DH44="", "", IFERROR(INDEX(Materials!$V$9:$V$2508, MATCH(DH44, Materials!$B$9:$B$2508, 0)), ""))</f>
        <v/>
      </c>
      <c r="IE44" s="59" t="str">
        <f>IF(DI44="", "", IFERROR(INDEX(Materials!$V$9:$V$2508, MATCH(DI44, Materials!$B$9:$B$2508, 0)), ""))</f>
        <v/>
      </c>
      <c r="IF44" s="59" t="str">
        <f>IF(DJ44="", "", IFERROR(INDEX(Materials!$V$9:$V$2508, MATCH(DJ44, Materials!$B$9:$B$2508, 0)), ""))</f>
        <v/>
      </c>
      <c r="IG44" s="60" t="str">
        <f>IF(DK44="", "", IFERROR(INDEX(Materials!$V$9:$V$2508, MATCH(DK44, Materials!$B$9:$B$2508, 0)), ""))</f>
        <v/>
      </c>
      <c r="II44" s="9" t="str">
        <f t="shared" si="115"/>
        <v/>
      </c>
      <c r="IJ44" s="9" t="str">
        <f t="shared" si="116"/>
        <v/>
      </c>
      <c r="IK44" s="9" t="str">
        <f t="shared" si="117"/>
        <v/>
      </c>
      <c r="IL44" s="9" t="str">
        <f t="shared" si="118"/>
        <v/>
      </c>
      <c r="IN44" s="92" t="str">
        <f t="shared" si="119"/>
        <v/>
      </c>
      <c r="IO44" s="93" t="str">
        <f t="shared" si="120"/>
        <v/>
      </c>
      <c r="IP44" s="93" t="str">
        <f t="shared" si="121"/>
        <v/>
      </c>
      <c r="IQ44" s="93" t="str">
        <f t="shared" si="122"/>
        <v/>
      </c>
      <c r="IR44" s="93" t="str">
        <f t="shared" si="123"/>
        <v/>
      </c>
      <c r="IS44" s="93" t="str">
        <f t="shared" si="124"/>
        <v/>
      </c>
      <c r="IT44" s="93" t="str">
        <f t="shared" si="125"/>
        <v/>
      </c>
      <c r="IU44" s="93" t="str">
        <f t="shared" si="126"/>
        <v/>
      </c>
      <c r="IV44" s="93" t="str">
        <f t="shared" si="127"/>
        <v/>
      </c>
      <c r="IW44" s="93" t="str">
        <f t="shared" si="128"/>
        <v/>
      </c>
      <c r="IX44" s="93" t="str">
        <f t="shared" si="129"/>
        <v/>
      </c>
      <c r="IY44" s="93" t="str">
        <f t="shared" si="130"/>
        <v/>
      </c>
      <c r="IZ44" s="93" t="str">
        <f t="shared" si="131"/>
        <v/>
      </c>
      <c r="JA44" s="93" t="str">
        <f t="shared" si="132"/>
        <v/>
      </c>
      <c r="JB44" s="93" t="str">
        <f t="shared" si="133"/>
        <v/>
      </c>
      <c r="JC44" s="93" t="str">
        <f t="shared" si="134"/>
        <v/>
      </c>
      <c r="JD44" s="93" t="str">
        <f t="shared" si="135"/>
        <v/>
      </c>
      <c r="JE44" s="93" t="str">
        <f t="shared" si="136"/>
        <v/>
      </c>
      <c r="JF44" s="93" t="str">
        <f t="shared" si="137"/>
        <v/>
      </c>
      <c r="JG44" s="93" t="str">
        <f t="shared" si="138"/>
        <v/>
      </c>
      <c r="JH44" s="93" t="str">
        <f t="shared" si="139"/>
        <v/>
      </c>
      <c r="JI44" s="93" t="str">
        <f t="shared" si="140"/>
        <v/>
      </c>
      <c r="JJ44" s="93" t="str">
        <f t="shared" si="141"/>
        <v/>
      </c>
      <c r="JK44" s="93" t="str">
        <f t="shared" si="142"/>
        <v/>
      </c>
      <c r="JL44" s="93" t="str">
        <f t="shared" si="143"/>
        <v/>
      </c>
      <c r="JM44" s="93" t="str">
        <f t="shared" si="144"/>
        <v/>
      </c>
      <c r="JN44" s="93" t="str">
        <f t="shared" si="145"/>
        <v/>
      </c>
      <c r="JO44" s="93" t="str">
        <f t="shared" si="146"/>
        <v/>
      </c>
      <c r="JP44" s="93" t="str">
        <f t="shared" si="147"/>
        <v/>
      </c>
      <c r="JQ44" s="94" t="str">
        <f t="shared" si="148"/>
        <v/>
      </c>
      <c r="JS44" s="92" t="str">
        <f t="shared" si="149"/>
        <v/>
      </c>
      <c r="JT44" s="93" t="str">
        <f t="shared" si="150"/>
        <v/>
      </c>
      <c r="JU44" s="93" t="str">
        <f t="shared" si="151"/>
        <v/>
      </c>
      <c r="JV44" s="93" t="str">
        <f t="shared" si="152"/>
        <v/>
      </c>
      <c r="JW44" s="93" t="str">
        <f t="shared" si="153"/>
        <v/>
      </c>
      <c r="JX44" s="93" t="str">
        <f t="shared" si="154"/>
        <v/>
      </c>
      <c r="JY44" s="93" t="str">
        <f t="shared" si="155"/>
        <v/>
      </c>
      <c r="JZ44" s="93" t="str">
        <f t="shared" si="156"/>
        <v/>
      </c>
      <c r="KA44" s="93" t="str">
        <f t="shared" si="157"/>
        <v/>
      </c>
      <c r="KB44" s="93" t="str">
        <f t="shared" si="158"/>
        <v/>
      </c>
      <c r="KC44" s="93" t="str">
        <f t="shared" si="159"/>
        <v/>
      </c>
      <c r="KD44" s="93" t="str">
        <f t="shared" si="160"/>
        <v/>
      </c>
      <c r="KE44" s="93" t="str">
        <f t="shared" si="161"/>
        <v/>
      </c>
      <c r="KF44" s="93" t="str">
        <f t="shared" si="162"/>
        <v/>
      </c>
      <c r="KG44" s="93" t="str">
        <f t="shared" si="163"/>
        <v/>
      </c>
      <c r="KH44" s="93" t="str">
        <f t="shared" si="164"/>
        <v/>
      </c>
      <c r="KI44" s="93" t="str">
        <f t="shared" si="165"/>
        <v/>
      </c>
      <c r="KJ44" s="93" t="str">
        <f t="shared" si="166"/>
        <v/>
      </c>
      <c r="KK44" s="93" t="str">
        <f t="shared" si="167"/>
        <v/>
      </c>
      <c r="KL44" s="93" t="str">
        <f t="shared" si="168"/>
        <v/>
      </c>
      <c r="KM44" s="93" t="str">
        <f t="shared" si="169"/>
        <v/>
      </c>
      <c r="KN44" s="93" t="str">
        <f t="shared" si="170"/>
        <v/>
      </c>
      <c r="KO44" s="93" t="str">
        <f t="shared" si="171"/>
        <v/>
      </c>
      <c r="KP44" s="93" t="str">
        <f t="shared" si="172"/>
        <v/>
      </c>
      <c r="KQ44" s="93" t="str">
        <f t="shared" si="173"/>
        <v/>
      </c>
      <c r="KR44" s="93" t="str">
        <f t="shared" si="174"/>
        <v/>
      </c>
      <c r="KS44" s="93" t="str">
        <f t="shared" si="175"/>
        <v/>
      </c>
      <c r="KT44" s="93" t="str">
        <f t="shared" si="176"/>
        <v/>
      </c>
      <c r="KU44" s="93" t="str">
        <f t="shared" si="177"/>
        <v/>
      </c>
      <c r="KV44" s="94" t="str">
        <f t="shared" si="178"/>
        <v/>
      </c>
      <c r="KX44" s="81" t="str">
        <f>IF(C44="", "", C44+(C44*'Intro &amp; Setup'!$BC$6))</f>
        <v/>
      </c>
    </row>
    <row r="45" spans="1:310" x14ac:dyDescent="0.25">
      <c r="A45" s="24"/>
      <c r="B45" s="150" t="str">
        <f t="shared" si="179"/>
        <v/>
      </c>
      <c r="C45" s="139" t="str">
        <f t="shared" si="180"/>
        <v/>
      </c>
      <c r="D45" s="24"/>
      <c r="E45" s="140"/>
      <c r="F45" s="136"/>
      <c r="G45" s="139"/>
      <c r="H45" s="153"/>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24"/>
      <c r="BS45" s="9" t="str">
        <f>IF(Materials!T45="", "", Materials!T45)</f>
        <v/>
      </c>
      <c r="BU45" s="11" t="b">
        <f t="shared" si="181"/>
        <v>0</v>
      </c>
      <c r="BV45" s="9" t="str">
        <f t="shared" si="25"/>
        <v/>
      </c>
      <c r="BW45" s="9" t="str">
        <f t="shared" si="182"/>
        <v/>
      </c>
      <c r="BX45" s="9" t="str">
        <f t="shared" si="183"/>
        <v/>
      </c>
      <c r="BZ45" s="9">
        <v>37</v>
      </c>
      <c r="CB45" s="9" t="str">
        <f t="shared" si="184"/>
        <v/>
      </c>
      <c r="CC45" s="32"/>
      <c r="CD45" s="72" t="str">
        <f>IF(H45="", "", IFERROR(INDEX('Intro &amp; Setup'!$BF$3:$BF$12, MATCH(H45, 'Intro &amp; Setup'!$BE$3:$BE$12, 0)), ""))</f>
        <v/>
      </c>
      <c r="CE45" s="77"/>
      <c r="CF45" s="77"/>
      <c r="CH45" s="50" t="str">
        <f t="shared" si="185"/>
        <v/>
      </c>
      <c r="CI45" s="32" t="str">
        <f t="shared" si="26"/>
        <v/>
      </c>
      <c r="CJ45" s="32" t="str">
        <f t="shared" si="27"/>
        <v/>
      </c>
      <c r="CK45" s="32" t="str">
        <f t="shared" si="28"/>
        <v/>
      </c>
      <c r="CL45" s="32" t="str">
        <f t="shared" si="29"/>
        <v/>
      </c>
      <c r="CM45" s="32" t="str">
        <f t="shared" si="30"/>
        <v/>
      </c>
      <c r="CN45" s="32" t="str">
        <f t="shared" si="31"/>
        <v/>
      </c>
      <c r="CO45" s="32" t="str">
        <f t="shared" si="32"/>
        <v/>
      </c>
      <c r="CP45" s="32" t="str">
        <f t="shared" si="33"/>
        <v/>
      </c>
      <c r="CQ45" s="32" t="str">
        <f t="shared" si="34"/>
        <v/>
      </c>
      <c r="CR45" s="32" t="str">
        <f t="shared" si="35"/>
        <v/>
      </c>
      <c r="CS45" s="32" t="str">
        <f t="shared" si="36"/>
        <v/>
      </c>
      <c r="CT45" s="32" t="str">
        <f t="shared" si="37"/>
        <v/>
      </c>
      <c r="CU45" s="32" t="str">
        <f t="shared" si="38"/>
        <v/>
      </c>
      <c r="CV45" s="32" t="str">
        <f t="shared" si="39"/>
        <v/>
      </c>
      <c r="CW45" s="32" t="str">
        <f t="shared" si="40"/>
        <v/>
      </c>
      <c r="CX45" s="32" t="str">
        <f t="shared" si="41"/>
        <v/>
      </c>
      <c r="CY45" s="32" t="str">
        <f t="shared" si="42"/>
        <v/>
      </c>
      <c r="CZ45" s="32" t="str">
        <f t="shared" si="43"/>
        <v/>
      </c>
      <c r="DA45" s="32" t="str">
        <f t="shared" si="44"/>
        <v/>
      </c>
      <c r="DB45" s="32" t="str">
        <f t="shared" si="45"/>
        <v/>
      </c>
      <c r="DC45" s="32" t="str">
        <f t="shared" si="46"/>
        <v/>
      </c>
      <c r="DD45" s="32" t="str">
        <f t="shared" si="47"/>
        <v/>
      </c>
      <c r="DE45" s="32" t="str">
        <f t="shared" si="48"/>
        <v/>
      </c>
      <c r="DF45" s="32" t="str">
        <f t="shared" si="49"/>
        <v/>
      </c>
      <c r="DG45" s="32" t="str">
        <f t="shared" si="50"/>
        <v/>
      </c>
      <c r="DH45" s="32" t="str">
        <f t="shared" si="51"/>
        <v/>
      </c>
      <c r="DI45" s="32" t="str">
        <f t="shared" si="52"/>
        <v/>
      </c>
      <c r="DJ45" s="32" t="str">
        <f t="shared" si="53"/>
        <v/>
      </c>
      <c r="DK45" s="51" t="str">
        <f t="shared" si="54"/>
        <v/>
      </c>
      <c r="DM45" s="50" t="str">
        <f t="shared" si="55"/>
        <v/>
      </c>
      <c r="DN45" s="32" t="str">
        <f t="shared" si="56"/>
        <v/>
      </c>
      <c r="DO45" s="32" t="str">
        <f t="shared" si="57"/>
        <v/>
      </c>
      <c r="DP45" s="32" t="str">
        <f t="shared" si="58"/>
        <v/>
      </c>
      <c r="DQ45" s="32" t="str">
        <f t="shared" si="59"/>
        <v/>
      </c>
      <c r="DR45" s="32" t="str">
        <f t="shared" si="60"/>
        <v/>
      </c>
      <c r="DS45" s="32" t="str">
        <f t="shared" si="61"/>
        <v/>
      </c>
      <c r="DT45" s="32" t="str">
        <f t="shared" si="62"/>
        <v/>
      </c>
      <c r="DU45" s="32" t="str">
        <f t="shared" si="63"/>
        <v/>
      </c>
      <c r="DV45" s="32" t="str">
        <f t="shared" si="64"/>
        <v/>
      </c>
      <c r="DW45" s="32" t="str">
        <f t="shared" si="65"/>
        <v/>
      </c>
      <c r="DX45" s="32" t="str">
        <f t="shared" si="66"/>
        <v/>
      </c>
      <c r="DY45" s="32" t="str">
        <f t="shared" si="67"/>
        <v/>
      </c>
      <c r="DZ45" s="32" t="str">
        <f t="shared" si="68"/>
        <v/>
      </c>
      <c r="EA45" s="32" t="str">
        <f t="shared" si="69"/>
        <v/>
      </c>
      <c r="EB45" s="32" t="str">
        <f t="shared" si="70"/>
        <v/>
      </c>
      <c r="EC45" s="32" t="str">
        <f t="shared" si="71"/>
        <v/>
      </c>
      <c r="ED45" s="32" t="str">
        <f t="shared" si="72"/>
        <v/>
      </c>
      <c r="EE45" s="32" t="str">
        <f t="shared" si="73"/>
        <v/>
      </c>
      <c r="EF45" s="32" t="str">
        <f t="shared" si="74"/>
        <v/>
      </c>
      <c r="EG45" s="32" t="str">
        <f t="shared" si="75"/>
        <v/>
      </c>
      <c r="EH45" s="32" t="str">
        <f t="shared" si="76"/>
        <v/>
      </c>
      <c r="EI45" s="32" t="str">
        <f t="shared" si="77"/>
        <v/>
      </c>
      <c r="EJ45" s="32" t="str">
        <f t="shared" si="78"/>
        <v/>
      </c>
      <c r="EK45" s="32" t="str">
        <f t="shared" si="79"/>
        <v/>
      </c>
      <c r="EL45" s="32" t="str">
        <f t="shared" si="80"/>
        <v/>
      </c>
      <c r="EM45" s="32" t="str">
        <f t="shared" si="81"/>
        <v/>
      </c>
      <c r="EN45" s="32" t="str">
        <f t="shared" si="82"/>
        <v/>
      </c>
      <c r="EO45" s="32" t="str">
        <f t="shared" si="83"/>
        <v/>
      </c>
      <c r="EP45" s="51" t="str">
        <f t="shared" si="84"/>
        <v/>
      </c>
      <c r="ER45" s="58" t="str">
        <f>IF(CH45="", "", IFERROR(INDEX(Materials!$F$9:$F$2508, MATCH(CH45, Materials!$B$9:$B$2508, 0)), ""))</f>
        <v/>
      </c>
      <c r="ES45" s="59" t="str">
        <f>IF(CI45="", "", IFERROR(INDEX(Materials!$F$9:$F$2508, MATCH(CI45, Materials!$B$9:$B$2508, 0)), ""))</f>
        <v/>
      </c>
      <c r="ET45" s="59" t="str">
        <f>IF(CJ45="", "", IFERROR(INDEX(Materials!$F$9:$F$2508, MATCH(CJ45, Materials!$B$9:$B$2508, 0)), ""))</f>
        <v/>
      </c>
      <c r="EU45" s="59" t="str">
        <f>IF(CK45="", "", IFERROR(INDEX(Materials!$F$9:$F$2508, MATCH(CK45, Materials!$B$9:$B$2508, 0)), ""))</f>
        <v/>
      </c>
      <c r="EV45" s="59" t="str">
        <f>IF(CL45="", "", IFERROR(INDEX(Materials!$F$9:$F$2508, MATCH(CL45, Materials!$B$9:$B$2508, 0)), ""))</f>
        <v/>
      </c>
      <c r="EW45" s="59" t="str">
        <f>IF(CM45="", "", IFERROR(INDEX(Materials!$F$9:$F$2508, MATCH(CM45, Materials!$B$9:$B$2508, 0)), ""))</f>
        <v/>
      </c>
      <c r="EX45" s="59" t="str">
        <f>IF(CN45="", "", IFERROR(INDEX(Materials!$F$9:$F$2508, MATCH(CN45, Materials!$B$9:$B$2508, 0)), ""))</f>
        <v/>
      </c>
      <c r="EY45" s="59" t="str">
        <f>IF(CO45="", "", IFERROR(INDEX(Materials!$F$9:$F$2508, MATCH(CO45, Materials!$B$9:$B$2508, 0)), ""))</f>
        <v/>
      </c>
      <c r="EZ45" s="59" t="str">
        <f>IF(CP45="", "", IFERROR(INDEX(Materials!$F$9:$F$2508, MATCH(CP45, Materials!$B$9:$B$2508, 0)), ""))</f>
        <v/>
      </c>
      <c r="FA45" s="59" t="str">
        <f>IF(CQ45="", "", IFERROR(INDEX(Materials!$F$9:$F$2508, MATCH(CQ45, Materials!$B$9:$B$2508, 0)), ""))</f>
        <v/>
      </c>
      <c r="FB45" s="59" t="str">
        <f>IF(CR45="", "", IFERROR(INDEX(Materials!$F$9:$F$2508, MATCH(CR45, Materials!$B$9:$B$2508, 0)), ""))</f>
        <v/>
      </c>
      <c r="FC45" s="59" t="str">
        <f>IF(CS45="", "", IFERROR(INDEX(Materials!$F$9:$F$2508, MATCH(CS45, Materials!$B$9:$B$2508, 0)), ""))</f>
        <v/>
      </c>
      <c r="FD45" s="59" t="str">
        <f>IF(CT45="", "", IFERROR(INDEX(Materials!$F$9:$F$2508, MATCH(CT45, Materials!$B$9:$B$2508, 0)), ""))</f>
        <v/>
      </c>
      <c r="FE45" s="59" t="str">
        <f>IF(CU45="", "", IFERROR(INDEX(Materials!$F$9:$F$2508, MATCH(CU45, Materials!$B$9:$B$2508, 0)), ""))</f>
        <v/>
      </c>
      <c r="FF45" s="59" t="str">
        <f>IF(CV45="", "", IFERROR(INDEX(Materials!$F$9:$F$2508, MATCH(CV45, Materials!$B$9:$B$2508, 0)), ""))</f>
        <v/>
      </c>
      <c r="FG45" s="59" t="str">
        <f>IF(CW45="", "", IFERROR(INDEX(Materials!$F$9:$F$2508, MATCH(CW45, Materials!$B$9:$B$2508, 0)), ""))</f>
        <v/>
      </c>
      <c r="FH45" s="59" t="str">
        <f>IF(CX45="", "", IFERROR(INDEX(Materials!$F$9:$F$2508, MATCH(CX45, Materials!$B$9:$B$2508, 0)), ""))</f>
        <v/>
      </c>
      <c r="FI45" s="59" t="str">
        <f>IF(CY45="", "", IFERROR(INDEX(Materials!$F$9:$F$2508, MATCH(CY45, Materials!$B$9:$B$2508, 0)), ""))</f>
        <v/>
      </c>
      <c r="FJ45" s="59" t="str">
        <f>IF(CZ45="", "", IFERROR(INDEX(Materials!$F$9:$F$2508, MATCH(CZ45, Materials!$B$9:$B$2508, 0)), ""))</f>
        <v/>
      </c>
      <c r="FK45" s="59" t="str">
        <f>IF(DA45="", "", IFERROR(INDEX(Materials!$F$9:$F$2508, MATCH(DA45, Materials!$B$9:$B$2508, 0)), ""))</f>
        <v/>
      </c>
      <c r="FL45" s="59" t="str">
        <f>IF(DB45="", "", IFERROR(INDEX(Materials!$F$9:$F$2508, MATCH(DB45, Materials!$B$9:$B$2508, 0)), ""))</f>
        <v/>
      </c>
      <c r="FM45" s="59" t="str">
        <f>IF(DC45="", "", IFERROR(INDEX(Materials!$F$9:$F$2508, MATCH(DC45, Materials!$B$9:$B$2508, 0)), ""))</f>
        <v/>
      </c>
      <c r="FN45" s="59" t="str">
        <f>IF(DD45="", "", IFERROR(INDEX(Materials!$F$9:$F$2508, MATCH(DD45, Materials!$B$9:$B$2508, 0)), ""))</f>
        <v/>
      </c>
      <c r="FO45" s="59" t="str">
        <f>IF(DE45="", "", IFERROR(INDEX(Materials!$F$9:$F$2508, MATCH(DE45, Materials!$B$9:$B$2508, 0)), ""))</f>
        <v/>
      </c>
      <c r="FP45" s="59" t="str">
        <f>IF(DF45="", "", IFERROR(INDEX(Materials!$F$9:$F$2508, MATCH(DF45, Materials!$B$9:$B$2508, 0)), ""))</f>
        <v/>
      </c>
      <c r="FQ45" s="59" t="str">
        <f>IF(DG45="", "", IFERROR(INDEX(Materials!$F$9:$F$2508, MATCH(DG45, Materials!$B$9:$B$2508, 0)), ""))</f>
        <v/>
      </c>
      <c r="FR45" s="59" t="str">
        <f>IF(DH45="", "", IFERROR(INDEX(Materials!$F$9:$F$2508, MATCH(DH45, Materials!$B$9:$B$2508, 0)), ""))</f>
        <v/>
      </c>
      <c r="FS45" s="59" t="str">
        <f>IF(DI45="", "", IFERROR(INDEX(Materials!$F$9:$F$2508, MATCH(DI45, Materials!$B$9:$B$2508, 0)), ""))</f>
        <v/>
      </c>
      <c r="FT45" s="59" t="str">
        <f>IF(DJ45="", "", IFERROR(INDEX(Materials!$F$9:$F$2508, MATCH(DJ45, Materials!$B$9:$B$2508, 0)), ""))</f>
        <v/>
      </c>
      <c r="FU45" s="60" t="str">
        <f>IF(DK45="", "", IFERROR(INDEX(Materials!$F$9:$F$2508, MATCH(DK45, Materials!$B$9:$B$2508, 0)), ""))</f>
        <v/>
      </c>
      <c r="FW45" s="58" t="str">
        <f t="shared" si="85"/>
        <v/>
      </c>
      <c r="FX45" s="59" t="str">
        <f t="shared" si="86"/>
        <v/>
      </c>
      <c r="FY45" s="59" t="str">
        <f t="shared" si="87"/>
        <v/>
      </c>
      <c r="FZ45" s="59" t="str">
        <f t="shared" si="88"/>
        <v/>
      </c>
      <c r="GA45" s="59" t="str">
        <f t="shared" si="89"/>
        <v/>
      </c>
      <c r="GB45" s="59" t="str">
        <f t="shared" si="90"/>
        <v/>
      </c>
      <c r="GC45" s="59" t="str">
        <f t="shared" si="91"/>
        <v/>
      </c>
      <c r="GD45" s="59" t="str">
        <f t="shared" si="92"/>
        <v/>
      </c>
      <c r="GE45" s="59" t="str">
        <f t="shared" si="93"/>
        <v/>
      </c>
      <c r="GF45" s="59" t="str">
        <f t="shared" si="94"/>
        <v/>
      </c>
      <c r="GG45" s="59" t="str">
        <f t="shared" si="95"/>
        <v/>
      </c>
      <c r="GH45" s="59" t="str">
        <f t="shared" si="96"/>
        <v/>
      </c>
      <c r="GI45" s="59" t="str">
        <f t="shared" si="97"/>
        <v/>
      </c>
      <c r="GJ45" s="59" t="str">
        <f t="shared" si="98"/>
        <v/>
      </c>
      <c r="GK45" s="59" t="str">
        <f t="shared" si="99"/>
        <v/>
      </c>
      <c r="GL45" s="59" t="str">
        <f t="shared" si="100"/>
        <v/>
      </c>
      <c r="GM45" s="59" t="str">
        <f t="shared" si="101"/>
        <v/>
      </c>
      <c r="GN45" s="59" t="str">
        <f t="shared" si="102"/>
        <v/>
      </c>
      <c r="GO45" s="59" t="str">
        <f t="shared" si="103"/>
        <v/>
      </c>
      <c r="GP45" s="59" t="str">
        <f t="shared" si="104"/>
        <v/>
      </c>
      <c r="GQ45" s="59" t="str">
        <f t="shared" si="105"/>
        <v/>
      </c>
      <c r="GR45" s="59" t="str">
        <f t="shared" si="106"/>
        <v/>
      </c>
      <c r="GS45" s="59" t="str">
        <f t="shared" si="107"/>
        <v/>
      </c>
      <c r="GT45" s="59" t="str">
        <f t="shared" si="108"/>
        <v/>
      </c>
      <c r="GU45" s="59" t="str">
        <f t="shared" si="109"/>
        <v/>
      </c>
      <c r="GV45" s="59" t="str">
        <f t="shared" si="110"/>
        <v/>
      </c>
      <c r="GW45" s="59" t="str">
        <f t="shared" si="111"/>
        <v/>
      </c>
      <c r="GX45" s="59" t="str">
        <f t="shared" si="112"/>
        <v/>
      </c>
      <c r="GY45" s="59" t="str">
        <f t="shared" si="113"/>
        <v/>
      </c>
      <c r="GZ45" s="60" t="str">
        <f t="shared" si="114"/>
        <v/>
      </c>
      <c r="HB45" s="81" t="str">
        <f t="shared" si="186"/>
        <v/>
      </c>
      <c r="HD45" s="58" t="str">
        <f>IF(CH45="", "", IFERROR(INDEX(Materials!$V$9:$V$2508, MATCH(CH45, Materials!$B$9:$B$2508, 0)), ""))</f>
        <v/>
      </c>
      <c r="HE45" s="59" t="str">
        <f>IF(CI45="", "", IFERROR(INDEX(Materials!$V$9:$V$2508, MATCH(CI45, Materials!$B$9:$B$2508, 0)), ""))</f>
        <v/>
      </c>
      <c r="HF45" s="59" t="str">
        <f>IF(CJ45="", "", IFERROR(INDEX(Materials!$V$9:$V$2508, MATCH(CJ45, Materials!$B$9:$B$2508, 0)), ""))</f>
        <v/>
      </c>
      <c r="HG45" s="59" t="str">
        <f>IF(CK45="", "", IFERROR(INDEX(Materials!$V$9:$V$2508, MATCH(CK45, Materials!$B$9:$B$2508, 0)), ""))</f>
        <v/>
      </c>
      <c r="HH45" s="59" t="str">
        <f>IF(CL45="", "", IFERROR(INDEX(Materials!$V$9:$V$2508, MATCH(CL45, Materials!$B$9:$B$2508, 0)), ""))</f>
        <v/>
      </c>
      <c r="HI45" s="59" t="str">
        <f>IF(CM45="", "", IFERROR(INDEX(Materials!$V$9:$V$2508, MATCH(CM45, Materials!$B$9:$B$2508, 0)), ""))</f>
        <v/>
      </c>
      <c r="HJ45" s="59" t="str">
        <f>IF(CN45="", "", IFERROR(INDEX(Materials!$V$9:$V$2508, MATCH(CN45, Materials!$B$9:$B$2508, 0)), ""))</f>
        <v/>
      </c>
      <c r="HK45" s="59" t="str">
        <f>IF(CO45="", "", IFERROR(INDEX(Materials!$V$9:$V$2508, MATCH(CO45, Materials!$B$9:$B$2508, 0)), ""))</f>
        <v/>
      </c>
      <c r="HL45" s="59" t="str">
        <f>IF(CP45="", "", IFERROR(INDEX(Materials!$V$9:$V$2508, MATCH(CP45, Materials!$B$9:$B$2508, 0)), ""))</f>
        <v/>
      </c>
      <c r="HM45" s="59" t="str">
        <f>IF(CQ45="", "", IFERROR(INDEX(Materials!$V$9:$V$2508, MATCH(CQ45, Materials!$B$9:$B$2508, 0)), ""))</f>
        <v/>
      </c>
      <c r="HN45" s="59" t="str">
        <f>IF(CR45="", "", IFERROR(INDEX(Materials!$V$9:$V$2508, MATCH(CR45, Materials!$B$9:$B$2508, 0)), ""))</f>
        <v/>
      </c>
      <c r="HO45" s="59" t="str">
        <f>IF(CS45="", "", IFERROR(INDEX(Materials!$V$9:$V$2508, MATCH(CS45, Materials!$B$9:$B$2508, 0)), ""))</f>
        <v/>
      </c>
      <c r="HP45" s="59" t="str">
        <f>IF(CT45="", "", IFERROR(INDEX(Materials!$V$9:$V$2508, MATCH(CT45, Materials!$B$9:$B$2508, 0)), ""))</f>
        <v/>
      </c>
      <c r="HQ45" s="59" t="str">
        <f>IF(CU45="", "", IFERROR(INDEX(Materials!$V$9:$V$2508, MATCH(CU45, Materials!$B$9:$B$2508, 0)), ""))</f>
        <v/>
      </c>
      <c r="HR45" s="59" t="str">
        <f>IF(CV45="", "", IFERROR(INDEX(Materials!$V$9:$V$2508, MATCH(CV45, Materials!$B$9:$B$2508, 0)), ""))</f>
        <v/>
      </c>
      <c r="HS45" s="59" t="str">
        <f>IF(CW45="", "", IFERROR(INDEX(Materials!$V$9:$V$2508, MATCH(CW45, Materials!$B$9:$B$2508, 0)), ""))</f>
        <v/>
      </c>
      <c r="HT45" s="59" t="str">
        <f>IF(CX45="", "", IFERROR(INDEX(Materials!$V$9:$V$2508, MATCH(CX45, Materials!$B$9:$B$2508, 0)), ""))</f>
        <v/>
      </c>
      <c r="HU45" s="59" t="str">
        <f>IF(CY45="", "", IFERROR(INDEX(Materials!$V$9:$V$2508, MATCH(CY45, Materials!$B$9:$B$2508, 0)), ""))</f>
        <v/>
      </c>
      <c r="HV45" s="59" t="str">
        <f>IF(CZ45="", "", IFERROR(INDEX(Materials!$V$9:$V$2508, MATCH(CZ45, Materials!$B$9:$B$2508, 0)), ""))</f>
        <v/>
      </c>
      <c r="HW45" s="59" t="str">
        <f>IF(DA45="", "", IFERROR(INDEX(Materials!$V$9:$V$2508, MATCH(DA45, Materials!$B$9:$B$2508, 0)), ""))</f>
        <v/>
      </c>
      <c r="HX45" s="59" t="str">
        <f>IF(DB45="", "", IFERROR(INDEX(Materials!$V$9:$V$2508, MATCH(DB45, Materials!$B$9:$B$2508, 0)), ""))</f>
        <v/>
      </c>
      <c r="HY45" s="59" t="str">
        <f>IF(DC45="", "", IFERROR(INDEX(Materials!$V$9:$V$2508, MATCH(DC45, Materials!$B$9:$B$2508, 0)), ""))</f>
        <v/>
      </c>
      <c r="HZ45" s="59" t="str">
        <f>IF(DD45="", "", IFERROR(INDEX(Materials!$V$9:$V$2508, MATCH(DD45, Materials!$B$9:$B$2508, 0)), ""))</f>
        <v/>
      </c>
      <c r="IA45" s="59" t="str">
        <f>IF(DE45="", "", IFERROR(INDEX(Materials!$V$9:$V$2508, MATCH(DE45, Materials!$B$9:$B$2508, 0)), ""))</f>
        <v/>
      </c>
      <c r="IB45" s="59" t="str">
        <f>IF(DF45="", "", IFERROR(INDEX(Materials!$V$9:$V$2508, MATCH(DF45, Materials!$B$9:$B$2508, 0)), ""))</f>
        <v/>
      </c>
      <c r="IC45" s="59" t="str">
        <f>IF(DG45="", "", IFERROR(INDEX(Materials!$V$9:$V$2508, MATCH(DG45, Materials!$B$9:$B$2508, 0)), ""))</f>
        <v/>
      </c>
      <c r="ID45" s="59" t="str">
        <f>IF(DH45="", "", IFERROR(INDEX(Materials!$V$9:$V$2508, MATCH(DH45, Materials!$B$9:$B$2508, 0)), ""))</f>
        <v/>
      </c>
      <c r="IE45" s="59" t="str">
        <f>IF(DI45="", "", IFERROR(INDEX(Materials!$V$9:$V$2508, MATCH(DI45, Materials!$B$9:$B$2508, 0)), ""))</f>
        <v/>
      </c>
      <c r="IF45" s="59" t="str">
        <f>IF(DJ45="", "", IFERROR(INDEX(Materials!$V$9:$V$2508, MATCH(DJ45, Materials!$B$9:$B$2508, 0)), ""))</f>
        <v/>
      </c>
      <c r="IG45" s="60" t="str">
        <f>IF(DK45="", "", IFERROR(INDEX(Materials!$V$9:$V$2508, MATCH(DK45, Materials!$B$9:$B$2508, 0)), ""))</f>
        <v/>
      </c>
      <c r="II45" s="9" t="str">
        <f t="shared" si="115"/>
        <v/>
      </c>
      <c r="IJ45" s="9" t="str">
        <f t="shared" si="116"/>
        <v/>
      </c>
      <c r="IK45" s="9" t="str">
        <f t="shared" si="117"/>
        <v/>
      </c>
      <c r="IL45" s="9" t="str">
        <f t="shared" si="118"/>
        <v/>
      </c>
      <c r="IN45" s="92" t="str">
        <f t="shared" si="119"/>
        <v/>
      </c>
      <c r="IO45" s="93" t="str">
        <f t="shared" si="120"/>
        <v/>
      </c>
      <c r="IP45" s="93" t="str">
        <f t="shared" si="121"/>
        <v/>
      </c>
      <c r="IQ45" s="93" t="str">
        <f t="shared" si="122"/>
        <v/>
      </c>
      <c r="IR45" s="93" t="str">
        <f t="shared" si="123"/>
        <v/>
      </c>
      <c r="IS45" s="93" t="str">
        <f t="shared" si="124"/>
        <v/>
      </c>
      <c r="IT45" s="93" t="str">
        <f t="shared" si="125"/>
        <v/>
      </c>
      <c r="IU45" s="93" t="str">
        <f t="shared" si="126"/>
        <v/>
      </c>
      <c r="IV45" s="93" t="str">
        <f t="shared" si="127"/>
        <v/>
      </c>
      <c r="IW45" s="93" t="str">
        <f t="shared" si="128"/>
        <v/>
      </c>
      <c r="IX45" s="93" t="str">
        <f t="shared" si="129"/>
        <v/>
      </c>
      <c r="IY45" s="93" t="str">
        <f t="shared" si="130"/>
        <v/>
      </c>
      <c r="IZ45" s="93" t="str">
        <f t="shared" si="131"/>
        <v/>
      </c>
      <c r="JA45" s="93" t="str">
        <f t="shared" si="132"/>
        <v/>
      </c>
      <c r="JB45" s="93" t="str">
        <f t="shared" si="133"/>
        <v/>
      </c>
      <c r="JC45" s="93" t="str">
        <f t="shared" si="134"/>
        <v/>
      </c>
      <c r="JD45" s="93" t="str">
        <f t="shared" si="135"/>
        <v/>
      </c>
      <c r="JE45" s="93" t="str">
        <f t="shared" si="136"/>
        <v/>
      </c>
      <c r="JF45" s="93" t="str">
        <f t="shared" si="137"/>
        <v/>
      </c>
      <c r="JG45" s="93" t="str">
        <f t="shared" si="138"/>
        <v/>
      </c>
      <c r="JH45" s="93" t="str">
        <f t="shared" si="139"/>
        <v/>
      </c>
      <c r="JI45" s="93" t="str">
        <f t="shared" si="140"/>
        <v/>
      </c>
      <c r="JJ45" s="93" t="str">
        <f t="shared" si="141"/>
        <v/>
      </c>
      <c r="JK45" s="93" t="str">
        <f t="shared" si="142"/>
        <v/>
      </c>
      <c r="JL45" s="93" t="str">
        <f t="shared" si="143"/>
        <v/>
      </c>
      <c r="JM45" s="93" t="str">
        <f t="shared" si="144"/>
        <v/>
      </c>
      <c r="JN45" s="93" t="str">
        <f t="shared" si="145"/>
        <v/>
      </c>
      <c r="JO45" s="93" t="str">
        <f t="shared" si="146"/>
        <v/>
      </c>
      <c r="JP45" s="93" t="str">
        <f t="shared" si="147"/>
        <v/>
      </c>
      <c r="JQ45" s="94" t="str">
        <f t="shared" si="148"/>
        <v/>
      </c>
      <c r="JS45" s="92" t="str">
        <f t="shared" si="149"/>
        <v/>
      </c>
      <c r="JT45" s="93" t="str">
        <f t="shared" si="150"/>
        <v/>
      </c>
      <c r="JU45" s="93" t="str">
        <f t="shared" si="151"/>
        <v/>
      </c>
      <c r="JV45" s="93" t="str">
        <f t="shared" si="152"/>
        <v/>
      </c>
      <c r="JW45" s="93" t="str">
        <f t="shared" si="153"/>
        <v/>
      </c>
      <c r="JX45" s="93" t="str">
        <f t="shared" si="154"/>
        <v/>
      </c>
      <c r="JY45" s="93" t="str">
        <f t="shared" si="155"/>
        <v/>
      </c>
      <c r="JZ45" s="93" t="str">
        <f t="shared" si="156"/>
        <v/>
      </c>
      <c r="KA45" s="93" t="str">
        <f t="shared" si="157"/>
        <v/>
      </c>
      <c r="KB45" s="93" t="str">
        <f t="shared" si="158"/>
        <v/>
      </c>
      <c r="KC45" s="93" t="str">
        <f t="shared" si="159"/>
        <v/>
      </c>
      <c r="KD45" s="93" t="str">
        <f t="shared" si="160"/>
        <v/>
      </c>
      <c r="KE45" s="93" t="str">
        <f t="shared" si="161"/>
        <v/>
      </c>
      <c r="KF45" s="93" t="str">
        <f t="shared" si="162"/>
        <v/>
      </c>
      <c r="KG45" s="93" t="str">
        <f t="shared" si="163"/>
        <v/>
      </c>
      <c r="KH45" s="93" t="str">
        <f t="shared" si="164"/>
        <v/>
      </c>
      <c r="KI45" s="93" t="str">
        <f t="shared" si="165"/>
        <v/>
      </c>
      <c r="KJ45" s="93" t="str">
        <f t="shared" si="166"/>
        <v/>
      </c>
      <c r="KK45" s="93" t="str">
        <f t="shared" si="167"/>
        <v/>
      </c>
      <c r="KL45" s="93" t="str">
        <f t="shared" si="168"/>
        <v/>
      </c>
      <c r="KM45" s="93" t="str">
        <f t="shared" si="169"/>
        <v/>
      </c>
      <c r="KN45" s="93" t="str">
        <f t="shared" si="170"/>
        <v/>
      </c>
      <c r="KO45" s="93" t="str">
        <f t="shared" si="171"/>
        <v/>
      </c>
      <c r="KP45" s="93" t="str">
        <f t="shared" si="172"/>
        <v/>
      </c>
      <c r="KQ45" s="93" t="str">
        <f t="shared" si="173"/>
        <v/>
      </c>
      <c r="KR45" s="93" t="str">
        <f t="shared" si="174"/>
        <v/>
      </c>
      <c r="KS45" s="93" t="str">
        <f t="shared" si="175"/>
        <v/>
      </c>
      <c r="KT45" s="93" t="str">
        <f t="shared" si="176"/>
        <v/>
      </c>
      <c r="KU45" s="93" t="str">
        <f t="shared" si="177"/>
        <v/>
      </c>
      <c r="KV45" s="94" t="str">
        <f t="shared" si="178"/>
        <v/>
      </c>
      <c r="KX45" s="81" t="str">
        <f>IF(C45="", "", C45+(C45*'Intro &amp; Setup'!$BC$6))</f>
        <v/>
      </c>
    </row>
    <row r="46" spans="1:310" x14ac:dyDescent="0.25">
      <c r="A46" s="24"/>
      <c r="B46" s="150" t="str">
        <f t="shared" si="179"/>
        <v/>
      </c>
      <c r="C46" s="139" t="str">
        <f t="shared" si="180"/>
        <v/>
      </c>
      <c r="D46" s="24"/>
      <c r="E46" s="140"/>
      <c r="F46" s="136"/>
      <c r="G46" s="139"/>
      <c r="H46" s="153"/>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24"/>
      <c r="BS46" s="9" t="str">
        <f>IF(Materials!T46="", "", Materials!T46)</f>
        <v/>
      </c>
      <c r="BU46" s="11" t="b">
        <f t="shared" si="181"/>
        <v>0</v>
      </c>
      <c r="BV46" s="9" t="str">
        <f t="shared" si="25"/>
        <v/>
      </c>
      <c r="BW46" s="9" t="str">
        <f t="shared" si="182"/>
        <v/>
      </c>
      <c r="BX46" s="9" t="str">
        <f t="shared" si="183"/>
        <v/>
      </c>
      <c r="BZ46" s="9">
        <v>38</v>
      </c>
      <c r="CB46" s="9" t="str">
        <f t="shared" si="184"/>
        <v/>
      </c>
      <c r="CC46" s="32"/>
      <c r="CD46" s="72" t="str">
        <f>IF(H46="", "", IFERROR(INDEX('Intro &amp; Setup'!$BF$3:$BF$12, MATCH(H46, 'Intro &amp; Setup'!$BE$3:$BE$12, 0)), ""))</f>
        <v/>
      </c>
      <c r="CE46" s="77"/>
      <c r="CF46" s="77"/>
      <c r="CH46" s="50" t="str">
        <f t="shared" si="185"/>
        <v/>
      </c>
      <c r="CI46" s="32" t="str">
        <f t="shared" si="26"/>
        <v/>
      </c>
      <c r="CJ46" s="32" t="str">
        <f t="shared" si="27"/>
        <v/>
      </c>
      <c r="CK46" s="32" t="str">
        <f t="shared" si="28"/>
        <v/>
      </c>
      <c r="CL46" s="32" t="str">
        <f t="shared" si="29"/>
        <v/>
      </c>
      <c r="CM46" s="32" t="str">
        <f t="shared" si="30"/>
        <v/>
      </c>
      <c r="CN46" s="32" t="str">
        <f t="shared" si="31"/>
        <v/>
      </c>
      <c r="CO46" s="32" t="str">
        <f t="shared" si="32"/>
        <v/>
      </c>
      <c r="CP46" s="32" t="str">
        <f t="shared" si="33"/>
        <v/>
      </c>
      <c r="CQ46" s="32" t="str">
        <f t="shared" si="34"/>
        <v/>
      </c>
      <c r="CR46" s="32" t="str">
        <f t="shared" si="35"/>
        <v/>
      </c>
      <c r="CS46" s="32" t="str">
        <f t="shared" si="36"/>
        <v/>
      </c>
      <c r="CT46" s="32" t="str">
        <f t="shared" si="37"/>
        <v/>
      </c>
      <c r="CU46" s="32" t="str">
        <f t="shared" si="38"/>
        <v/>
      </c>
      <c r="CV46" s="32" t="str">
        <f t="shared" si="39"/>
        <v/>
      </c>
      <c r="CW46" s="32" t="str">
        <f t="shared" si="40"/>
        <v/>
      </c>
      <c r="CX46" s="32" t="str">
        <f t="shared" si="41"/>
        <v/>
      </c>
      <c r="CY46" s="32" t="str">
        <f t="shared" si="42"/>
        <v/>
      </c>
      <c r="CZ46" s="32" t="str">
        <f t="shared" si="43"/>
        <v/>
      </c>
      <c r="DA46" s="32" t="str">
        <f t="shared" si="44"/>
        <v/>
      </c>
      <c r="DB46" s="32" t="str">
        <f t="shared" si="45"/>
        <v/>
      </c>
      <c r="DC46" s="32" t="str">
        <f t="shared" si="46"/>
        <v/>
      </c>
      <c r="DD46" s="32" t="str">
        <f t="shared" si="47"/>
        <v/>
      </c>
      <c r="DE46" s="32" t="str">
        <f t="shared" si="48"/>
        <v/>
      </c>
      <c r="DF46" s="32" t="str">
        <f t="shared" si="49"/>
        <v/>
      </c>
      <c r="DG46" s="32" t="str">
        <f t="shared" si="50"/>
        <v/>
      </c>
      <c r="DH46" s="32" t="str">
        <f t="shared" si="51"/>
        <v/>
      </c>
      <c r="DI46" s="32" t="str">
        <f t="shared" si="52"/>
        <v/>
      </c>
      <c r="DJ46" s="32" t="str">
        <f t="shared" si="53"/>
        <v/>
      </c>
      <c r="DK46" s="51" t="str">
        <f t="shared" si="54"/>
        <v/>
      </c>
      <c r="DM46" s="50" t="str">
        <f t="shared" si="55"/>
        <v/>
      </c>
      <c r="DN46" s="32" t="str">
        <f t="shared" si="56"/>
        <v/>
      </c>
      <c r="DO46" s="32" t="str">
        <f t="shared" si="57"/>
        <v/>
      </c>
      <c r="DP46" s="32" t="str">
        <f t="shared" si="58"/>
        <v/>
      </c>
      <c r="DQ46" s="32" t="str">
        <f t="shared" si="59"/>
        <v/>
      </c>
      <c r="DR46" s="32" t="str">
        <f t="shared" si="60"/>
        <v/>
      </c>
      <c r="DS46" s="32" t="str">
        <f t="shared" si="61"/>
        <v/>
      </c>
      <c r="DT46" s="32" t="str">
        <f t="shared" si="62"/>
        <v/>
      </c>
      <c r="DU46" s="32" t="str">
        <f t="shared" si="63"/>
        <v/>
      </c>
      <c r="DV46" s="32" t="str">
        <f t="shared" si="64"/>
        <v/>
      </c>
      <c r="DW46" s="32" t="str">
        <f t="shared" si="65"/>
        <v/>
      </c>
      <c r="DX46" s="32" t="str">
        <f t="shared" si="66"/>
        <v/>
      </c>
      <c r="DY46" s="32" t="str">
        <f t="shared" si="67"/>
        <v/>
      </c>
      <c r="DZ46" s="32" t="str">
        <f t="shared" si="68"/>
        <v/>
      </c>
      <c r="EA46" s="32" t="str">
        <f t="shared" si="69"/>
        <v/>
      </c>
      <c r="EB46" s="32" t="str">
        <f t="shared" si="70"/>
        <v/>
      </c>
      <c r="EC46" s="32" t="str">
        <f t="shared" si="71"/>
        <v/>
      </c>
      <c r="ED46" s="32" t="str">
        <f t="shared" si="72"/>
        <v/>
      </c>
      <c r="EE46" s="32" t="str">
        <f t="shared" si="73"/>
        <v/>
      </c>
      <c r="EF46" s="32" t="str">
        <f t="shared" si="74"/>
        <v/>
      </c>
      <c r="EG46" s="32" t="str">
        <f t="shared" si="75"/>
        <v/>
      </c>
      <c r="EH46" s="32" t="str">
        <f t="shared" si="76"/>
        <v/>
      </c>
      <c r="EI46" s="32" t="str">
        <f t="shared" si="77"/>
        <v/>
      </c>
      <c r="EJ46" s="32" t="str">
        <f t="shared" si="78"/>
        <v/>
      </c>
      <c r="EK46" s="32" t="str">
        <f t="shared" si="79"/>
        <v/>
      </c>
      <c r="EL46" s="32" t="str">
        <f t="shared" si="80"/>
        <v/>
      </c>
      <c r="EM46" s="32" t="str">
        <f t="shared" si="81"/>
        <v/>
      </c>
      <c r="EN46" s="32" t="str">
        <f t="shared" si="82"/>
        <v/>
      </c>
      <c r="EO46" s="32" t="str">
        <f t="shared" si="83"/>
        <v/>
      </c>
      <c r="EP46" s="51" t="str">
        <f t="shared" si="84"/>
        <v/>
      </c>
      <c r="ER46" s="58" t="str">
        <f>IF(CH46="", "", IFERROR(INDEX(Materials!$F$9:$F$2508, MATCH(CH46, Materials!$B$9:$B$2508, 0)), ""))</f>
        <v/>
      </c>
      <c r="ES46" s="59" t="str">
        <f>IF(CI46="", "", IFERROR(INDEX(Materials!$F$9:$F$2508, MATCH(CI46, Materials!$B$9:$B$2508, 0)), ""))</f>
        <v/>
      </c>
      <c r="ET46" s="59" t="str">
        <f>IF(CJ46="", "", IFERROR(INDEX(Materials!$F$9:$F$2508, MATCH(CJ46, Materials!$B$9:$B$2508, 0)), ""))</f>
        <v/>
      </c>
      <c r="EU46" s="59" t="str">
        <f>IF(CK46="", "", IFERROR(INDEX(Materials!$F$9:$F$2508, MATCH(CK46, Materials!$B$9:$B$2508, 0)), ""))</f>
        <v/>
      </c>
      <c r="EV46" s="59" t="str">
        <f>IF(CL46="", "", IFERROR(INDEX(Materials!$F$9:$F$2508, MATCH(CL46, Materials!$B$9:$B$2508, 0)), ""))</f>
        <v/>
      </c>
      <c r="EW46" s="59" t="str">
        <f>IF(CM46="", "", IFERROR(INDEX(Materials!$F$9:$F$2508, MATCH(CM46, Materials!$B$9:$B$2508, 0)), ""))</f>
        <v/>
      </c>
      <c r="EX46" s="59" t="str">
        <f>IF(CN46="", "", IFERROR(INDEX(Materials!$F$9:$F$2508, MATCH(CN46, Materials!$B$9:$B$2508, 0)), ""))</f>
        <v/>
      </c>
      <c r="EY46" s="59" t="str">
        <f>IF(CO46="", "", IFERROR(INDEX(Materials!$F$9:$F$2508, MATCH(CO46, Materials!$B$9:$B$2508, 0)), ""))</f>
        <v/>
      </c>
      <c r="EZ46" s="59" t="str">
        <f>IF(CP46="", "", IFERROR(INDEX(Materials!$F$9:$F$2508, MATCH(CP46, Materials!$B$9:$B$2508, 0)), ""))</f>
        <v/>
      </c>
      <c r="FA46" s="59" t="str">
        <f>IF(CQ46="", "", IFERROR(INDEX(Materials!$F$9:$F$2508, MATCH(CQ46, Materials!$B$9:$B$2508, 0)), ""))</f>
        <v/>
      </c>
      <c r="FB46" s="59" t="str">
        <f>IF(CR46="", "", IFERROR(INDEX(Materials!$F$9:$F$2508, MATCH(CR46, Materials!$B$9:$B$2508, 0)), ""))</f>
        <v/>
      </c>
      <c r="FC46" s="59" t="str">
        <f>IF(CS46="", "", IFERROR(INDEX(Materials!$F$9:$F$2508, MATCH(CS46, Materials!$B$9:$B$2508, 0)), ""))</f>
        <v/>
      </c>
      <c r="FD46" s="59" t="str">
        <f>IF(CT46="", "", IFERROR(INDEX(Materials!$F$9:$F$2508, MATCH(CT46, Materials!$B$9:$B$2508, 0)), ""))</f>
        <v/>
      </c>
      <c r="FE46" s="59" t="str">
        <f>IF(CU46="", "", IFERROR(INDEX(Materials!$F$9:$F$2508, MATCH(CU46, Materials!$B$9:$B$2508, 0)), ""))</f>
        <v/>
      </c>
      <c r="FF46" s="59" t="str">
        <f>IF(CV46="", "", IFERROR(INDEX(Materials!$F$9:$F$2508, MATCH(CV46, Materials!$B$9:$B$2508, 0)), ""))</f>
        <v/>
      </c>
      <c r="FG46" s="59" t="str">
        <f>IF(CW46="", "", IFERROR(INDEX(Materials!$F$9:$F$2508, MATCH(CW46, Materials!$B$9:$B$2508, 0)), ""))</f>
        <v/>
      </c>
      <c r="FH46" s="59" t="str">
        <f>IF(CX46="", "", IFERROR(INDEX(Materials!$F$9:$F$2508, MATCH(CX46, Materials!$B$9:$B$2508, 0)), ""))</f>
        <v/>
      </c>
      <c r="FI46" s="59" t="str">
        <f>IF(CY46="", "", IFERROR(INDEX(Materials!$F$9:$F$2508, MATCH(CY46, Materials!$B$9:$B$2508, 0)), ""))</f>
        <v/>
      </c>
      <c r="FJ46" s="59" t="str">
        <f>IF(CZ46="", "", IFERROR(INDEX(Materials!$F$9:$F$2508, MATCH(CZ46, Materials!$B$9:$B$2508, 0)), ""))</f>
        <v/>
      </c>
      <c r="FK46" s="59" t="str">
        <f>IF(DA46="", "", IFERROR(INDEX(Materials!$F$9:$F$2508, MATCH(DA46, Materials!$B$9:$B$2508, 0)), ""))</f>
        <v/>
      </c>
      <c r="FL46" s="59" t="str">
        <f>IF(DB46="", "", IFERROR(INDEX(Materials!$F$9:$F$2508, MATCH(DB46, Materials!$B$9:$B$2508, 0)), ""))</f>
        <v/>
      </c>
      <c r="FM46" s="59" t="str">
        <f>IF(DC46="", "", IFERROR(INDEX(Materials!$F$9:$F$2508, MATCH(DC46, Materials!$B$9:$B$2508, 0)), ""))</f>
        <v/>
      </c>
      <c r="FN46" s="59" t="str">
        <f>IF(DD46="", "", IFERROR(INDEX(Materials!$F$9:$F$2508, MATCH(DD46, Materials!$B$9:$B$2508, 0)), ""))</f>
        <v/>
      </c>
      <c r="FO46" s="59" t="str">
        <f>IF(DE46="", "", IFERROR(INDEX(Materials!$F$9:$F$2508, MATCH(DE46, Materials!$B$9:$B$2508, 0)), ""))</f>
        <v/>
      </c>
      <c r="FP46" s="59" t="str">
        <f>IF(DF46="", "", IFERROR(INDEX(Materials!$F$9:$F$2508, MATCH(DF46, Materials!$B$9:$B$2508, 0)), ""))</f>
        <v/>
      </c>
      <c r="FQ46" s="59" t="str">
        <f>IF(DG46="", "", IFERROR(INDEX(Materials!$F$9:$F$2508, MATCH(DG46, Materials!$B$9:$B$2508, 0)), ""))</f>
        <v/>
      </c>
      <c r="FR46" s="59" t="str">
        <f>IF(DH46="", "", IFERROR(INDEX(Materials!$F$9:$F$2508, MATCH(DH46, Materials!$B$9:$B$2508, 0)), ""))</f>
        <v/>
      </c>
      <c r="FS46" s="59" t="str">
        <f>IF(DI46="", "", IFERROR(INDEX(Materials!$F$9:$F$2508, MATCH(DI46, Materials!$B$9:$B$2508, 0)), ""))</f>
        <v/>
      </c>
      <c r="FT46" s="59" t="str">
        <f>IF(DJ46="", "", IFERROR(INDEX(Materials!$F$9:$F$2508, MATCH(DJ46, Materials!$B$9:$B$2508, 0)), ""))</f>
        <v/>
      </c>
      <c r="FU46" s="60" t="str">
        <f>IF(DK46="", "", IFERROR(INDEX(Materials!$F$9:$F$2508, MATCH(DK46, Materials!$B$9:$B$2508, 0)), ""))</f>
        <v/>
      </c>
      <c r="FW46" s="58" t="str">
        <f t="shared" si="85"/>
        <v/>
      </c>
      <c r="FX46" s="59" t="str">
        <f t="shared" si="86"/>
        <v/>
      </c>
      <c r="FY46" s="59" t="str">
        <f t="shared" si="87"/>
        <v/>
      </c>
      <c r="FZ46" s="59" t="str">
        <f t="shared" si="88"/>
        <v/>
      </c>
      <c r="GA46" s="59" t="str">
        <f t="shared" si="89"/>
        <v/>
      </c>
      <c r="GB46" s="59" t="str">
        <f t="shared" si="90"/>
        <v/>
      </c>
      <c r="GC46" s="59" t="str">
        <f t="shared" si="91"/>
        <v/>
      </c>
      <c r="GD46" s="59" t="str">
        <f t="shared" si="92"/>
        <v/>
      </c>
      <c r="GE46" s="59" t="str">
        <f t="shared" si="93"/>
        <v/>
      </c>
      <c r="GF46" s="59" t="str">
        <f t="shared" si="94"/>
        <v/>
      </c>
      <c r="GG46" s="59" t="str">
        <f t="shared" si="95"/>
        <v/>
      </c>
      <c r="GH46" s="59" t="str">
        <f t="shared" si="96"/>
        <v/>
      </c>
      <c r="GI46" s="59" t="str">
        <f t="shared" si="97"/>
        <v/>
      </c>
      <c r="GJ46" s="59" t="str">
        <f t="shared" si="98"/>
        <v/>
      </c>
      <c r="GK46" s="59" t="str">
        <f t="shared" si="99"/>
        <v/>
      </c>
      <c r="GL46" s="59" t="str">
        <f t="shared" si="100"/>
        <v/>
      </c>
      <c r="GM46" s="59" t="str">
        <f t="shared" si="101"/>
        <v/>
      </c>
      <c r="GN46" s="59" t="str">
        <f t="shared" si="102"/>
        <v/>
      </c>
      <c r="GO46" s="59" t="str">
        <f t="shared" si="103"/>
        <v/>
      </c>
      <c r="GP46" s="59" t="str">
        <f t="shared" si="104"/>
        <v/>
      </c>
      <c r="GQ46" s="59" t="str">
        <f t="shared" si="105"/>
        <v/>
      </c>
      <c r="GR46" s="59" t="str">
        <f t="shared" si="106"/>
        <v/>
      </c>
      <c r="GS46" s="59" t="str">
        <f t="shared" si="107"/>
        <v/>
      </c>
      <c r="GT46" s="59" t="str">
        <f t="shared" si="108"/>
        <v/>
      </c>
      <c r="GU46" s="59" t="str">
        <f t="shared" si="109"/>
        <v/>
      </c>
      <c r="GV46" s="59" t="str">
        <f t="shared" si="110"/>
        <v/>
      </c>
      <c r="GW46" s="59" t="str">
        <f t="shared" si="111"/>
        <v/>
      </c>
      <c r="GX46" s="59" t="str">
        <f t="shared" si="112"/>
        <v/>
      </c>
      <c r="GY46" s="59" t="str">
        <f t="shared" si="113"/>
        <v/>
      </c>
      <c r="GZ46" s="60" t="str">
        <f t="shared" si="114"/>
        <v/>
      </c>
      <c r="HB46" s="81" t="str">
        <f t="shared" si="186"/>
        <v/>
      </c>
      <c r="HD46" s="58" t="str">
        <f>IF(CH46="", "", IFERROR(INDEX(Materials!$V$9:$V$2508, MATCH(CH46, Materials!$B$9:$B$2508, 0)), ""))</f>
        <v/>
      </c>
      <c r="HE46" s="59" t="str">
        <f>IF(CI46="", "", IFERROR(INDEX(Materials!$V$9:$V$2508, MATCH(CI46, Materials!$B$9:$B$2508, 0)), ""))</f>
        <v/>
      </c>
      <c r="HF46" s="59" t="str">
        <f>IF(CJ46="", "", IFERROR(INDEX(Materials!$V$9:$V$2508, MATCH(CJ46, Materials!$B$9:$B$2508, 0)), ""))</f>
        <v/>
      </c>
      <c r="HG46" s="59" t="str">
        <f>IF(CK46="", "", IFERROR(INDEX(Materials!$V$9:$V$2508, MATCH(CK46, Materials!$B$9:$B$2508, 0)), ""))</f>
        <v/>
      </c>
      <c r="HH46" s="59" t="str">
        <f>IF(CL46="", "", IFERROR(INDEX(Materials!$V$9:$V$2508, MATCH(CL46, Materials!$B$9:$B$2508, 0)), ""))</f>
        <v/>
      </c>
      <c r="HI46" s="59" t="str">
        <f>IF(CM46="", "", IFERROR(INDEX(Materials!$V$9:$V$2508, MATCH(CM46, Materials!$B$9:$B$2508, 0)), ""))</f>
        <v/>
      </c>
      <c r="HJ46" s="59" t="str">
        <f>IF(CN46="", "", IFERROR(INDEX(Materials!$V$9:$V$2508, MATCH(CN46, Materials!$B$9:$B$2508, 0)), ""))</f>
        <v/>
      </c>
      <c r="HK46" s="59" t="str">
        <f>IF(CO46="", "", IFERROR(INDEX(Materials!$V$9:$V$2508, MATCH(CO46, Materials!$B$9:$B$2508, 0)), ""))</f>
        <v/>
      </c>
      <c r="HL46" s="59" t="str">
        <f>IF(CP46="", "", IFERROR(INDEX(Materials!$V$9:$V$2508, MATCH(CP46, Materials!$B$9:$B$2508, 0)), ""))</f>
        <v/>
      </c>
      <c r="HM46" s="59" t="str">
        <f>IF(CQ46="", "", IFERROR(INDEX(Materials!$V$9:$V$2508, MATCH(CQ46, Materials!$B$9:$B$2508, 0)), ""))</f>
        <v/>
      </c>
      <c r="HN46" s="59" t="str">
        <f>IF(CR46="", "", IFERROR(INDEX(Materials!$V$9:$V$2508, MATCH(CR46, Materials!$B$9:$B$2508, 0)), ""))</f>
        <v/>
      </c>
      <c r="HO46" s="59" t="str">
        <f>IF(CS46="", "", IFERROR(INDEX(Materials!$V$9:$V$2508, MATCH(CS46, Materials!$B$9:$B$2508, 0)), ""))</f>
        <v/>
      </c>
      <c r="HP46" s="59" t="str">
        <f>IF(CT46="", "", IFERROR(INDEX(Materials!$V$9:$V$2508, MATCH(CT46, Materials!$B$9:$B$2508, 0)), ""))</f>
        <v/>
      </c>
      <c r="HQ46" s="59" t="str">
        <f>IF(CU46="", "", IFERROR(INDEX(Materials!$V$9:$V$2508, MATCH(CU46, Materials!$B$9:$B$2508, 0)), ""))</f>
        <v/>
      </c>
      <c r="HR46" s="59" t="str">
        <f>IF(CV46="", "", IFERROR(INDEX(Materials!$V$9:$V$2508, MATCH(CV46, Materials!$B$9:$B$2508, 0)), ""))</f>
        <v/>
      </c>
      <c r="HS46" s="59" t="str">
        <f>IF(CW46="", "", IFERROR(INDEX(Materials!$V$9:$V$2508, MATCH(CW46, Materials!$B$9:$B$2508, 0)), ""))</f>
        <v/>
      </c>
      <c r="HT46" s="59" t="str">
        <f>IF(CX46="", "", IFERROR(INDEX(Materials!$V$9:$V$2508, MATCH(CX46, Materials!$B$9:$B$2508, 0)), ""))</f>
        <v/>
      </c>
      <c r="HU46" s="59" t="str">
        <f>IF(CY46="", "", IFERROR(INDEX(Materials!$V$9:$V$2508, MATCH(CY46, Materials!$B$9:$B$2508, 0)), ""))</f>
        <v/>
      </c>
      <c r="HV46" s="59" t="str">
        <f>IF(CZ46="", "", IFERROR(INDEX(Materials!$V$9:$V$2508, MATCH(CZ46, Materials!$B$9:$B$2508, 0)), ""))</f>
        <v/>
      </c>
      <c r="HW46" s="59" t="str">
        <f>IF(DA46="", "", IFERROR(INDEX(Materials!$V$9:$V$2508, MATCH(DA46, Materials!$B$9:$B$2508, 0)), ""))</f>
        <v/>
      </c>
      <c r="HX46" s="59" t="str">
        <f>IF(DB46="", "", IFERROR(INDEX(Materials!$V$9:$V$2508, MATCH(DB46, Materials!$B$9:$B$2508, 0)), ""))</f>
        <v/>
      </c>
      <c r="HY46" s="59" t="str">
        <f>IF(DC46="", "", IFERROR(INDEX(Materials!$V$9:$V$2508, MATCH(DC46, Materials!$B$9:$B$2508, 0)), ""))</f>
        <v/>
      </c>
      <c r="HZ46" s="59" t="str">
        <f>IF(DD46="", "", IFERROR(INDEX(Materials!$V$9:$V$2508, MATCH(DD46, Materials!$B$9:$B$2508, 0)), ""))</f>
        <v/>
      </c>
      <c r="IA46" s="59" t="str">
        <f>IF(DE46="", "", IFERROR(INDEX(Materials!$V$9:$V$2508, MATCH(DE46, Materials!$B$9:$B$2508, 0)), ""))</f>
        <v/>
      </c>
      <c r="IB46" s="59" t="str">
        <f>IF(DF46="", "", IFERROR(INDEX(Materials!$V$9:$V$2508, MATCH(DF46, Materials!$B$9:$B$2508, 0)), ""))</f>
        <v/>
      </c>
      <c r="IC46" s="59" t="str">
        <f>IF(DG46="", "", IFERROR(INDEX(Materials!$V$9:$V$2508, MATCH(DG46, Materials!$B$9:$B$2508, 0)), ""))</f>
        <v/>
      </c>
      <c r="ID46" s="59" t="str">
        <f>IF(DH46="", "", IFERROR(INDEX(Materials!$V$9:$V$2508, MATCH(DH46, Materials!$B$9:$B$2508, 0)), ""))</f>
        <v/>
      </c>
      <c r="IE46" s="59" t="str">
        <f>IF(DI46="", "", IFERROR(INDEX(Materials!$V$9:$V$2508, MATCH(DI46, Materials!$B$9:$B$2508, 0)), ""))</f>
        <v/>
      </c>
      <c r="IF46" s="59" t="str">
        <f>IF(DJ46="", "", IFERROR(INDEX(Materials!$V$9:$V$2508, MATCH(DJ46, Materials!$B$9:$B$2508, 0)), ""))</f>
        <v/>
      </c>
      <c r="IG46" s="60" t="str">
        <f>IF(DK46="", "", IFERROR(INDEX(Materials!$V$9:$V$2508, MATCH(DK46, Materials!$B$9:$B$2508, 0)), ""))</f>
        <v/>
      </c>
      <c r="II46" s="9" t="str">
        <f t="shared" si="115"/>
        <v/>
      </c>
      <c r="IJ46" s="9" t="str">
        <f t="shared" si="116"/>
        <v/>
      </c>
      <c r="IK46" s="9" t="str">
        <f t="shared" si="117"/>
        <v/>
      </c>
      <c r="IL46" s="9" t="str">
        <f t="shared" si="118"/>
        <v/>
      </c>
      <c r="IN46" s="92" t="str">
        <f t="shared" si="119"/>
        <v/>
      </c>
      <c r="IO46" s="93" t="str">
        <f t="shared" si="120"/>
        <v/>
      </c>
      <c r="IP46" s="93" t="str">
        <f t="shared" si="121"/>
        <v/>
      </c>
      <c r="IQ46" s="93" t="str">
        <f t="shared" si="122"/>
        <v/>
      </c>
      <c r="IR46" s="93" t="str">
        <f t="shared" si="123"/>
        <v/>
      </c>
      <c r="IS46" s="93" t="str">
        <f t="shared" si="124"/>
        <v/>
      </c>
      <c r="IT46" s="93" t="str">
        <f t="shared" si="125"/>
        <v/>
      </c>
      <c r="IU46" s="93" t="str">
        <f t="shared" si="126"/>
        <v/>
      </c>
      <c r="IV46" s="93" t="str">
        <f t="shared" si="127"/>
        <v/>
      </c>
      <c r="IW46" s="93" t="str">
        <f t="shared" si="128"/>
        <v/>
      </c>
      <c r="IX46" s="93" t="str">
        <f t="shared" si="129"/>
        <v/>
      </c>
      <c r="IY46" s="93" t="str">
        <f t="shared" si="130"/>
        <v/>
      </c>
      <c r="IZ46" s="93" t="str">
        <f t="shared" si="131"/>
        <v/>
      </c>
      <c r="JA46" s="93" t="str">
        <f t="shared" si="132"/>
        <v/>
      </c>
      <c r="JB46" s="93" t="str">
        <f t="shared" si="133"/>
        <v/>
      </c>
      <c r="JC46" s="93" t="str">
        <f t="shared" si="134"/>
        <v/>
      </c>
      <c r="JD46" s="93" t="str">
        <f t="shared" si="135"/>
        <v/>
      </c>
      <c r="JE46" s="93" t="str">
        <f t="shared" si="136"/>
        <v/>
      </c>
      <c r="JF46" s="93" t="str">
        <f t="shared" si="137"/>
        <v/>
      </c>
      <c r="JG46" s="93" t="str">
        <f t="shared" si="138"/>
        <v/>
      </c>
      <c r="JH46" s="93" t="str">
        <f t="shared" si="139"/>
        <v/>
      </c>
      <c r="JI46" s="93" t="str">
        <f t="shared" si="140"/>
        <v/>
      </c>
      <c r="JJ46" s="93" t="str">
        <f t="shared" si="141"/>
        <v/>
      </c>
      <c r="JK46" s="93" t="str">
        <f t="shared" si="142"/>
        <v/>
      </c>
      <c r="JL46" s="93" t="str">
        <f t="shared" si="143"/>
        <v/>
      </c>
      <c r="JM46" s="93" t="str">
        <f t="shared" si="144"/>
        <v/>
      </c>
      <c r="JN46" s="93" t="str">
        <f t="shared" si="145"/>
        <v/>
      </c>
      <c r="JO46" s="93" t="str">
        <f t="shared" si="146"/>
        <v/>
      </c>
      <c r="JP46" s="93" t="str">
        <f t="shared" si="147"/>
        <v/>
      </c>
      <c r="JQ46" s="94" t="str">
        <f t="shared" si="148"/>
        <v/>
      </c>
      <c r="JS46" s="92" t="str">
        <f t="shared" si="149"/>
        <v/>
      </c>
      <c r="JT46" s="93" t="str">
        <f t="shared" si="150"/>
        <v/>
      </c>
      <c r="JU46" s="93" t="str">
        <f t="shared" si="151"/>
        <v/>
      </c>
      <c r="JV46" s="93" t="str">
        <f t="shared" si="152"/>
        <v/>
      </c>
      <c r="JW46" s="93" t="str">
        <f t="shared" si="153"/>
        <v/>
      </c>
      <c r="JX46" s="93" t="str">
        <f t="shared" si="154"/>
        <v/>
      </c>
      <c r="JY46" s="93" t="str">
        <f t="shared" si="155"/>
        <v/>
      </c>
      <c r="JZ46" s="93" t="str">
        <f t="shared" si="156"/>
        <v/>
      </c>
      <c r="KA46" s="93" t="str">
        <f t="shared" si="157"/>
        <v/>
      </c>
      <c r="KB46" s="93" t="str">
        <f t="shared" si="158"/>
        <v/>
      </c>
      <c r="KC46" s="93" t="str">
        <f t="shared" si="159"/>
        <v/>
      </c>
      <c r="KD46" s="93" t="str">
        <f t="shared" si="160"/>
        <v/>
      </c>
      <c r="KE46" s="93" t="str">
        <f t="shared" si="161"/>
        <v/>
      </c>
      <c r="KF46" s="93" t="str">
        <f t="shared" si="162"/>
        <v/>
      </c>
      <c r="KG46" s="93" t="str">
        <f t="shared" si="163"/>
        <v/>
      </c>
      <c r="KH46" s="93" t="str">
        <f t="shared" si="164"/>
        <v/>
      </c>
      <c r="KI46" s="93" t="str">
        <f t="shared" si="165"/>
        <v/>
      </c>
      <c r="KJ46" s="93" t="str">
        <f t="shared" si="166"/>
        <v/>
      </c>
      <c r="KK46" s="93" t="str">
        <f t="shared" si="167"/>
        <v/>
      </c>
      <c r="KL46" s="93" t="str">
        <f t="shared" si="168"/>
        <v/>
      </c>
      <c r="KM46" s="93" t="str">
        <f t="shared" si="169"/>
        <v/>
      </c>
      <c r="KN46" s="93" t="str">
        <f t="shared" si="170"/>
        <v/>
      </c>
      <c r="KO46" s="93" t="str">
        <f t="shared" si="171"/>
        <v/>
      </c>
      <c r="KP46" s="93" t="str">
        <f t="shared" si="172"/>
        <v/>
      </c>
      <c r="KQ46" s="93" t="str">
        <f t="shared" si="173"/>
        <v/>
      </c>
      <c r="KR46" s="93" t="str">
        <f t="shared" si="174"/>
        <v/>
      </c>
      <c r="KS46" s="93" t="str">
        <f t="shared" si="175"/>
        <v/>
      </c>
      <c r="KT46" s="93" t="str">
        <f t="shared" si="176"/>
        <v/>
      </c>
      <c r="KU46" s="93" t="str">
        <f t="shared" si="177"/>
        <v/>
      </c>
      <c r="KV46" s="94" t="str">
        <f t="shared" si="178"/>
        <v/>
      </c>
      <c r="KX46" s="81" t="str">
        <f>IF(C46="", "", C46+(C46*'Intro &amp; Setup'!$BC$6))</f>
        <v/>
      </c>
    </row>
    <row r="47" spans="1:310" x14ac:dyDescent="0.25">
      <c r="A47" s="24"/>
      <c r="B47" s="150" t="str">
        <f t="shared" si="179"/>
        <v/>
      </c>
      <c r="C47" s="139" t="str">
        <f t="shared" si="180"/>
        <v/>
      </c>
      <c r="D47" s="24"/>
      <c r="E47" s="140"/>
      <c r="F47" s="136"/>
      <c r="G47" s="139"/>
      <c r="H47" s="153"/>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24"/>
      <c r="BS47" s="9" t="str">
        <f>IF(Materials!T47="", "", Materials!T47)</f>
        <v/>
      </c>
      <c r="BU47" s="11" t="b">
        <f t="shared" si="181"/>
        <v>0</v>
      </c>
      <c r="BV47" s="9" t="str">
        <f t="shared" si="25"/>
        <v/>
      </c>
      <c r="BW47" s="9" t="str">
        <f t="shared" si="182"/>
        <v/>
      </c>
      <c r="BX47" s="9" t="str">
        <f t="shared" si="183"/>
        <v/>
      </c>
      <c r="BZ47" s="9">
        <v>39</v>
      </c>
      <c r="CB47" s="9" t="str">
        <f t="shared" si="184"/>
        <v/>
      </c>
      <c r="CC47" s="32"/>
      <c r="CD47" s="72" t="str">
        <f>IF(H47="", "", IFERROR(INDEX('Intro &amp; Setup'!$BF$3:$BF$12, MATCH(H47, 'Intro &amp; Setup'!$BE$3:$BE$12, 0)), ""))</f>
        <v/>
      </c>
      <c r="CE47" s="77"/>
      <c r="CF47" s="77"/>
      <c r="CH47" s="50" t="str">
        <f t="shared" si="185"/>
        <v/>
      </c>
      <c r="CI47" s="32" t="str">
        <f t="shared" si="26"/>
        <v/>
      </c>
      <c r="CJ47" s="32" t="str">
        <f t="shared" si="27"/>
        <v/>
      </c>
      <c r="CK47" s="32" t="str">
        <f t="shared" si="28"/>
        <v/>
      </c>
      <c r="CL47" s="32" t="str">
        <f t="shared" si="29"/>
        <v/>
      </c>
      <c r="CM47" s="32" t="str">
        <f t="shared" si="30"/>
        <v/>
      </c>
      <c r="CN47" s="32" t="str">
        <f t="shared" si="31"/>
        <v/>
      </c>
      <c r="CO47" s="32" t="str">
        <f t="shared" si="32"/>
        <v/>
      </c>
      <c r="CP47" s="32" t="str">
        <f t="shared" si="33"/>
        <v/>
      </c>
      <c r="CQ47" s="32" t="str">
        <f t="shared" si="34"/>
        <v/>
      </c>
      <c r="CR47" s="32" t="str">
        <f t="shared" si="35"/>
        <v/>
      </c>
      <c r="CS47" s="32" t="str">
        <f t="shared" si="36"/>
        <v/>
      </c>
      <c r="CT47" s="32" t="str">
        <f t="shared" si="37"/>
        <v/>
      </c>
      <c r="CU47" s="32" t="str">
        <f t="shared" si="38"/>
        <v/>
      </c>
      <c r="CV47" s="32" t="str">
        <f t="shared" si="39"/>
        <v/>
      </c>
      <c r="CW47" s="32" t="str">
        <f t="shared" si="40"/>
        <v/>
      </c>
      <c r="CX47" s="32" t="str">
        <f t="shared" si="41"/>
        <v/>
      </c>
      <c r="CY47" s="32" t="str">
        <f t="shared" si="42"/>
        <v/>
      </c>
      <c r="CZ47" s="32" t="str">
        <f t="shared" si="43"/>
        <v/>
      </c>
      <c r="DA47" s="32" t="str">
        <f t="shared" si="44"/>
        <v/>
      </c>
      <c r="DB47" s="32" t="str">
        <f t="shared" si="45"/>
        <v/>
      </c>
      <c r="DC47" s="32" t="str">
        <f t="shared" si="46"/>
        <v/>
      </c>
      <c r="DD47" s="32" t="str">
        <f t="shared" si="47"/>
        <v/>
      </c>
      <c r="DE47" s="32" t="str">
        <f t="shared" si="48"/>
        <v/>
      </c>
      <c r="DF47" s="32" t="str">
        <f t="shared" si="49"/>
        <v/>
      </c>
      <c r="DG47" s="32" t="str">
        <f t="shared" si="50"/>
        <v/>
      </c>
      <c r="DH47" s="32" t="str">
        <f t="shared" si="51"/>
        <v/>
      </c>
      <c r="DI47" s="32" t="str">
        <f t="shared" si="52"/>
        <v/>
      </c>
      <c r="DJ47" s="32" t="str">
        <f t="shared" si="53"/>
        <v/>
      </c>
      <c r="DK47" s="51" t="str">
        <f t="shared" si="54"/>
        <v/>
      </c>
      <c r="DM47" s="50" t="str">
        <f t="shared" si="55"/>
        <v/>
      </c>
      <c r="DN47" s="32" t="str">
        <f t="shared" si="56"/>
        <v/>
      </c>
      <c r="DO47" s="32" t="str">
        <f t="shared" si="57"/>
        <v/>
      </c>
      <c r="DP47" s="32" t="str">
        <f t="shared" si="58"/>
        <v/>
      </c>
      <c r="DQ47" s="32" t="str">
        <f t="shared" si="59"/>
        <v/>
      </c>
      <c r="DR47" s="32" t="str">
        <f t="shared" si="60"/>
        <v/>
      </c>
      <c r="DS47" s="32" t="str">
        <f t="shared" si="61"/>
        <v/>
      </c>
      <c r="DT47" s="32" t="str">
        <f t="shared" si="62"/>
        <v/>
      </c>
      <c r="DU47" s="32" t="str">
        <f t="shared" si="63"/>
        <v/>
      </c>
      <c r="DV47" s="32" t="str">
        <f t="shared" si="64"/>
        <v/>
      </c>
      <c r="DW47" s="32" t="str">
        <f t="shared" si="65"/>
        <v/>
      </c>
      <c r="DX47" s="32" t="str">
        <f t="shared" si="66"/>
        <v/>
      </c>
      <c r="DY47" s="32" t="str">
        <f t="shared" si="67"/>
        <v/>
      </c>
      <c r="DZ47" s="32" t="str">
        <f t="shared" si="68"/>
        <v/>
      </c>
      <c r="EA47" s="32" t="str">
        <f t="shared" si="69"/>
        <v/>
      </c>
      <c r="EB47" s="32" t="str">
        <f t="shared" si="70"/>
        <v/>
      </c>
      <c r="EC47" s="32" t="str">
        <f t="shared" si="71"/>
        <v/>
      </c>
      <c r="ED47" s="32" t="str">
        <f t="shared" si="72"/>
        <v/>
      </c>
      <c r="EE47" s="32" t="str">
        <f t="shared" si="73"/>
        <v/>
      </c>
      <c r="EF47" s="32" t="str">
        <f t="shared" si="74"/>
        <v/>
      </c>
      <c r="EG47" s="32" t="str">
        <f t="shared" si="75"/>
        <v/>
      </c>
      <c r="EH47" s="32" t="str">
        <f t="shared" si="76"/>
        <v/>
      </c>
      <c r="EI47" s="32" t="str">
        <f t="shared" si="77"/>
        <v/>
      </c>
      <c r="EJ47" s="32" t="str">
        <f t="shared" si="78"/>
        <v/>
      </c>
      <c r="EK47" s="32" t="str">
        <f t="shared" si="79"/>
        <v/>
      </c>
      <c r="EL47" s="32" t="str">
        <f t="shared" si="80"/>
        <v/>
      </c>
      <c r="EM47" s="32" t="str">
        <f t="shared" si="81"/>
        <v/>
      </c>
      <c r="EN47" s="32" t="str">
        <f t="shared" si="82"/>
        <v/>
      </c>
      <c r="EO47" s="32" t="str">
        <f t="shared" si="83"/>
        <v/>
      </c>
      <c r="EP47" s="51" t="str">
        <f t="shared" si="84"/>
        <v/>
      </c>
      <c r="ER47" s="58" t="str">
        <f>IF(CH47="", "", IFERROR(INDEX(Materials!$F$9:$F$2508, MATCH(CH47, Materials!$B$9:$B$2508, 0)), ""))</f>
        <v/>
      </c>
      <c r="ES47" s="59" t="str">
        <f>IF(CI47="", "", IFERROR(INDEX(Materials!$F$9:$F$2508, MATCH(CI47, Materials!$B$9:$B$2508, 0)), ""))</f>
        <v/>
      </c>
      <c r="ET47" s="59" t="str">
        <f>IF(CJ47="", "", IFERROR(INDEX(Materials!$F$9:$F$2508, MATCH(CJ47, Materials!$B$9:$B$2508, 0)), ""))</f>
        <v/>
      </c>
      <c r="EU47" s="59" t="str">
        <f>IF(CK47="", "", IFERROR(INDEX(Materials!$F$9:$F$2508, MATCH(CK47, Materials!$B$9:$B$2508, 0)), ""))</f>
        <v/>
      </c>
      <c r="EV47" s="59" t="str">
        <f>IF(CL47="", "", IFERROR(INDEX(Materials!$F$9:$F$2508, MATCH(CL47, Materials!$B$9:$B$2508, 0)), ""))</f>
        <v/>
      </c>
      <c r="EW47" s="59" t="str">
        <f>IF(CM47="", "", IFERROR(INDEX(Materials!$F$9:$F$2508, MATCH(CM47, Materials!$B$9:$B$2508, 0)), ""))</f>
        <v/>
      </c>
      <c r="EX47" s="59" t="str">
        <f>IF(CN47="", "", IFERROR(INDEX(Materials!$F$9:$F$2508, MATCH(CN47, Materials!$B$9:$B$2508, 0)), ""))</f>
        <v/>
      </c>
      <c r="EY47" s="59" t="str">
        <f>IF(CO47="", "", IFERROR(INDEX(Materials!$F$9:$F$2508, MATCH(CO47, Materials!$B$9:$B$2508, 0)), ""))</f>
        <v/>
      </c>
      <c r="EZ47" s="59" t="str">
        <f>IF(CP47="", "", IFERROR(INDEX(Materials!$F$9:$F$2508, MATCH(CP47, Materials!$B$9:$B$2508, 0)), ""))</f>
        <v/>
      </c>
      <c r="FA47" s="59" t="str">
        <f>IF(CQ47="", "", IFERROR(INDEX(Materials!$F$9:$F$2508, MATCH(CQ47, Materials!$B$9:$B$2508, 0)), ""))</f>
        <v/>
      </c>
      <c r="FB47" s="59" t="str">
        <f>IF(CR47="", "", IFERROR(INDEX(Materials!$F$9:$F$2508, MATCH(CR47, Materials!$B$9:$B$2508, 0)), ""))</f>
        <v/>
      </c>
      <c r="FC47" s="59" t="str">
        <f>IF(CS47="", "", IFERROR(INDEX(Materials!$F$9:$F$2508, MATCH(CS47, Materials!$B$9:$B$2508, 0)), ""))</f>
        <v/>
      </c>
      <c r="FD47" s="59" t="str">
        <f>IF(CT47="", "", IFERROR(INDEX(Materials!$F$9:$F$2508, MATCH(CT47, Materials!$B$9:$B$2508, 0)), ""))</f>
        <v/>
      </c>
      <c r="FE47" s="59" t="str">
        <f>IF(CU47="", "", IFERROR(INDEX(Materials!$F$9:$F$2508, MATCH(CU47, Materials!$B$9:$B$2508, 0)), ""))</f>
        <v/>
      </c>
      <c r="FF47" s="59" t="str">
        <f>IF(CV47="", "", IFERROR(INDEX(Materials!$F$9:$F$2508, MATCH(CV47, Materials!$B$9:$B$2508, 0)), ""))</f>
        <v/>
      </c>
      <c r="FG47" s="59" t="str">
        <f>IF(CW47="", "", IFERROR(INDEX(Materials!$F$9:$F$2508, MATCH(CW47, Materials!$B$9:$B$2508, 0)), ""))</f>
        <v/>
      </c>
      <c r="FH47" s="59" t="str">
        <f>IF(CX47="", "", IFERROR(INDEX(Materials!$F$9:$F$2508, MATCH(CX47, Materials!$B$9:$B$2508, 0)), ""))</f>
        <v/>
      </c>
      <c r="FI47" s="59" t="str">
        <f>IF(CY47="", "", IFERROR(INDEX(Materials!$F$9:$F$2508, MATCH(CY47, Materials!$B$9:$B$2508, 0)), ""))</f>
        <v/>
      </c>
      <c r="FJ47" s="59" t="str">
        <f>IF(CZ47="", "", IFERROR(INDEX(Materials!$F$9:$F$2508, MATCH(CZ47, Materials!$B$9:$B$2508, 0)), ""))</f>
        <v/>
      </c>
      <c r="FK47" s="59" t="str">
        <f>IF(DA47="", "", IFERROR(INDEX(Materials!$F$9:$F$2508, MATCH(DA47, Materials!$B$9:$B$2508, 0)), ""))</f>
        <v/>
      </c>
      <c r="FL47" s="59" t="str">
        <f>IF(DB47="", "", IFERROR(INDEX(Materials!$F$9:$F$2508, MATCH(DB47, Materials!$B$9:$B$2508, 0)), ""))</f>
        <v/>
      </c>
      <c r="FM47" s="59" t="str">
        <f>IF(DC47="", "", IFERROR(INDEX(Materials!$F$9:$F$2508, MATCH(DC47, Materials!$B$9:$B$2508, 0)), ""))</f>
        <v/>
      </c>
      <c r="FN47" s="59" t="str">
        <f>IF(DD47="", "", IFERROR(INDEX(Materials!$F$9:$F$2508, MATCH(DD47, Materials!$B$9:$B$2508, 0)), ""))</f>
        <v/>
      </c>
      <c r="FO47" s="59" t="str">
        <f>IF(DE47="", "", IFERROR(INDEX(Materials!$F$9:$F$2508, MATCH(DE47, Materials!$B$9:$B$2508, 0)), ""))</f>
        <v/>
      </c>
      <c r="FP47" s="59" t="str">
        <f>IF(DF47="", "", IFERROR(INDEX(Materials!$F$9:$F$2508, MATCH(DF47, Materials!$B$9:$B$2508, 0)), ""))</f>
        <v/>
      </c>
      <c r="FQ47" s="59" t="str">
        <f>IF(DG47="", "", IFERROR(INDEX(Materials!$F$9:$F$2508, MATCH(DG47, Materials!$B$9:$B$2508, 0)), ""))</f>
        <v/>
      </c>
      <c r="FR47" s="59" t="str">
        <f>IF(DH47="", "", IFERROR(INDEX(Materials!$F$9:$F$2508, MATCH(DH47, Materials!$B$9:$B$2508, 0)), ""))</f>
        <v/>
      </c>
      <c r="FS47" s="59" t="str">
        <f>IF(DI47="", "", IFERROR(INDEX(Materials!$F$9:$F$2508, MATCH(DI47, Materials!$B$9:$B$2508, 0)), ""))</f>
        <v/>
      </c>
      <c r="FT47" s="59" t="str">
        <f>IF(DJ47="", "", IFERROR(INDEX(Materials!$F$9:$F$2508, MATCH(DJ47, Materials!$B$9:$B$2508, 0)), ""))</f>
        <v/>
      </c>
      <c r="FU47" s="60" t="str">
        <f>IF(DK47="", "", IFERROR(INDEX(Materials!$F$9:$F$2508, MATCH(DK47, Materials!$B$9:$B$2508, 0)), ""))</f>
        <v/>
      </c>
      <c r="FW47" s="58" t="str">
        <f t="shared" si="85"/>
        <v/>
      </c>
      <c r="FX47" s="59" t="str">
        <f t="shared" si="86"/>
        <v/>
      </c>
      <c r="FY47" s="59" t="str">
        <f t="shared" si="87"/>
        <v/>
      </c>
      <c r="FZ47" s="59" t="str">
        <f t="shared" si="88"/>
        <v/>
      </c>
      <c r="GA47" s="59" t="str">
        <f t="shared" si="89"/>
        <v/>
      </c>
      <c r="GB47" s="59" t="str">
        <f t="shared" si="90"/>
        <v/>
      </c>
      <c r="GC47" s="59" t="str">
        <f t="shared" si="91"/>
        <v/>
      </c>
      <c r="GD47" s="59" t="str">
        <f t="shared" si="92"/>
        <v/>
      </c>
      <c r="GE47" s="59" t="str">
        <f t="shared" si="93"/>
        <v/>
      </c>
      <c r="GF47" s="59" t="str">
        <f t="shared" si="94"/>
        <v/>
      </c>
      <c r="GG47" s="59" t="str">
        <f t="shared" si="95"/>
        <v/>
      </c>
      <c r="GH47" s="59" t="str">
        <f t="shared" si="96"/>
        <v/>
      </c>
      <c r="GI47" s="59" t="str">
        <f t="shared" si="97"/>
        <v/>
      </c>
      <c r="GJ47" s="59" t="str">
        <f t="shared" si="98"/>
        <v/>
      </c>
      <c r="GK47" s="59" t="str">
        <f t="shared" si="99"/>
        <v/>
      </c>
      <c r="GL47" s="59" t="str">
        <f t="shared" si="100"/>
        <v/>
      </c>
      <c r="GM47" s="59" t="str">
        <f t="shared" si="101"/>
        <v/>
      </c>
      <c r="GN47" s="59" t="str">
        <f t="shared" si="102"/>
        <v/>
      </c>
      <c r="GO47" s="59" t="str">
        <f t="shared" si="103"/>
        <v/>
      </c>
      <c r="GP47" s="59" t="str">
        <f t="shared" si="104"/>
        <v/>
      </c>
      <c r="GQ47" s="59" t="str">
        <f t="shared" si="105"/>
        <v/>
      </c>
      <c r="GR47" s="59" t="str">
        <f t="shared" si="106"/>
        <v/>
      </c>
      <c r="GS47" s="59" t="str">
        <f t="shared" si="107"/>
        <v/>
      </c>
      <c r="GT47" s="59" t="str">
        <f t="shared" si="108"/>
        <v/>
      </c>
      <c r="GU47" s="59" t="str">
        <f t="shared" si="109"/>
        <v/>
      </c>
      <c r="GV47" s="59" t="str">
        <f t="shared" si="110"/>
        <v/>
      </c>
      <c r="GW47" s="59" t="str">
        <f t="shared" si="111"/>
        <v/>
      </c>
      <c r="GX47" s="59" t="str">
        <f t="shared" si="112"/>
        <v/>
      </c>
      <c r="GY47" s="59" t="str">
        <f t="shared" si="113"/>
        <v/>
      </c>
      <c r="GZ47" s="60" t="str">
        <f t="shared" si="114"/>
        <v/>
      </c>
      <c r="HB47" s="81" t="str">
        <f t="shared" si="186"/>
        <v/>
      </c>
      <c r="HD47" s="58" t="str">
        <f>IF(CH47="", "", IFERROR(INDEX(Materials!$V$9:$V$2508, MATCH(CH47, Materials!$B$9:$B$2508, 0)), ""))</f>
        <v/>
      </c>
      <c r="HE47" s="59" t="str">
        <f>IF(CI47="", "", IFERROR(INDEX(Materials!$V$9:$V$2508, MATCH(CI47, Materials!$B$9:$B$2508, 0)), ""))</f>
        <v/>
      </c>
      <c r="HF47" s="59" t="str">
        <f>IF(CJ47="", "", IFERROR(INDEX(Materials!$V$9:$V$2508, MATCH(CJ47, Materials!$B$9:$B$2508, 0)), ""))</f>
        <v/>
      </c>
      <c r="HG47" s="59" t="str">
        <f>IF(CK47="", "", IFERROR(INDEX(Materials!$V$9:$V$2508, MATCH(CK47, Materials!$B$9:$B$2508, 0)), ""))</f>
        <v/>
      </c>
      <c r="HH47" s="59" t="str">
        <f>IF(CL47="", "", IFERROR(INDEX(Materials!$V$9:$V$2508, MATCH(CL47, Materials!$B$9:$B$2508, 0)), ""))</f>
        <v/>
      </c>
      <c r="HI47" s="59" t="str">
        <f>IF(CM47="", "", IFERROR(INDEX(Materials!$V$9:$V$2508, MATCH(CM47, Materials!$B$9:$B$2508, 0)), ""))</f>
        <v/>
      </c>
      <c r="HJ47" s="59" t="str">
        <f>IF(CN47="", "", IFERROR(INDEX(Materials!$V$9:$V$2508, MATCH(CN47, Materials!$B$9:$B$2508, 0)), ""))</f>
        <v/>
      </c>
      <c r="HK47" s="59" t="str">
        <f>IF(CO47="", "", IFERROR(INDEX(Materials!$V$9:$V$2508, MATCH(CO47, Materials!$B$9:$B$2508, 0)), ""))</f>
        <v/>
      </c>
      <c r="HL47" s="59" t="str">
        <f>IF(CP47="", "", IFERROR(INDEX(Materials!$V$9:$V$2508, MATCH(CP47, Materials!$B$9:$B$2508, 0)), ""))</f>
        <v/>
      </c>
      <c r="HM47" s="59" t="str">
        <f>IF(CQ47="", "", IFERROR(INDEX(Materials!$V$9:$V$2508, MATCH(CQ47, Materials!$B$9:$B$2508, 0)), ""))</f>
        <v/>
      </c>
      <c r="HN47" s="59" t="str">
        <f>IF(CR47="", "", IFERROR(INDEX(Materials!$V$9:$V$2508, MATCH(CR47, Materials!$B$9:$B$2508, 0)), ""))</f>
        <v/>
      </c>
      <c r="HO47" s="59" t="str">
        <f>IF(CS47="", "", IFERROR(INDEX(Materials!$V$9:$V$2508, MATCH(CS47, Materials!$B$9:$B$2508, 0)), ""))</f>
        <v/>
      </c>
      <c r="HP47" s="59" t="str">
        <f>IF(CT47="", "", IFERROR(INDEX(Materials!$V$9:$V$2508, MATCH(CT47, Materials!$B$9:$B$2508, 0)), ""))</f>
        <v/>
      </c>
      <c r="HQ47" s="59" t="str">
        <f>IF(CU47="", "", IFERROR(INDEX(Materials!$V$9:$V$2508, MATCH(CU47, Materials!$B$9:$B$2508, 0)), ""))</f>
        <v/>
      </c>
      <c r="HR47" s="59" t="str">
        <f>IF(CV47="", "", IFERROR(INDEX(Materials!$V$9:$V$2508, MATCH(CV47, Materials!$B$9:$B$2508, 0)), ""))</f>
        <v/>
      </c>
      <c r="HS47" s="59" t="str">
        <f>IF(CW47="", "", IFERROR(INDEX(Materials!$V$9:$V$2508, MATCH(CW47, Materials!$B$9:$B$2508, 0)), ""))</f>
        <v/>
      </c>
      <c r="HT47" s="59" t="str">
        <f>IF(CX47="", "", IFERROR(INDEX(Materials!$V$9:$V$2508, MATCH(CX47, Materials!$B$9:$B$2508, 0)), ""))</f>
        <v/>
      </c>
      <c r="HU47" s="59" t="str">
        <f>IF(CY47="", "", IFERROR(INDEX(Materials!$V$9:$V$2508, MATCH(CY47, Materials!$B$9:$B$2508, 0)), ""))</f>
        <v/>
      </c>
      <c r="HV47" s="59" t="str">
        <f>IF(CZ47="", "", IFERROR(INDEX(Materials!$V$9:$V$2508, MATCH(CZ47, Materials!$B$9:$B$2508, 0)), ""))</f>
        <v/>
      </c>
      <c r="HW47" s="59" t="str">
        <f>IF(DA47="", "", IFERROR(INDEX(Materials!$V$9:$V$2508, MATCH(DA47, Materials!$B$9:$B$2508, 0)), ""))</f>
        <v/>
      </c>
      <c r="HX47" s="59" t="str">
        <f>IF(DB47="", "", IFERROR(INDEX(Materials!$V$9:$V$2508, MATCH(DB47, Materials!$B$9:$B$2508, 0)), ""))</f>
        <v/>
      </c>
      <c r="HY47" s="59" t="str">
        <f>IF(DC47="", "", IFERROR(INDEX(Materials!$V$9:$V$2508, MATCH(DC47, Materials!$B$9:$B$2508, 0)), ""))</f>
        <v/>
      </c>
      <c r="HZ47" s="59" t="str">
        <f>IF(DD47="", "", IFERROR(INDEX(Materials!$V$9:$V$2508, MATCH(DD47, Materials!$B$9:$B$2508, 0)), ""))</f>
        <v/>
      </c>
      <c r="IA47" s="59" t="str">
        <f>IF(DE47="", "", IFERROR(INDEX(Materials!$V$9:$V$2508, MATCH(DE47, Materials!$B$9:$B$2508, 0)), ""))</f>
        <v/>
      </c>
      <c r="IB47" s="59" t="str">
        <f>IF(DF47="", "", IFERROR(INDEX(Materials!$V$9:$V$2508, MATCH(DF47, Materials!$B$9:$B$2508, 0)), ""))</f>
        <v/>
      </c>
      <c r="IC47" s="59" t="str">
        <f>IF(DG47="", "", IFERROR(INDEX(Materials!$V$9:$V$2508, MATCH(DG47, Materials!$B$9:$B$2508, 0)), ""))</f>
        <v/>
      </c>
      <c r="ID47" s="59" t="str">
        <f>IF(DH47="", "", IFERROR(INDEX(Materials!$V$9:$V$2508, MATCH(DH47, Materials!$B$9:$B$2508, 0)), ""))</f>
        <v/>
      </c>
      <c r="IE47" s="59" t="str">
        <f>IF(DI47="", "", IFERROR(INDEX(Materials!$V$9:$V$2508, MATCH(DI47, Materials!$B$9:$B$2508, 0)), ""))</f>
        <v/>
      </c>
      <c r="IF47" s="59" t="str">
        <f>IF(DJ47="", "", IFERROR(INDEX(Materials!$V$9:$V$2508, MATCH(DJ47, Materials!$B$9:$B$2508, 0)), ""))</f>
        <v/>
      </c>
      <c r="IG47" s="60" t="str">
        <f>IF(DK47="", "", IFERROR(INDEX(Materials!$V$9:$V$2508, MATCH(DK47, Materials!$B$9:$B$2508, 0)), ""))</f>
        <v/>
      </c>
      <c r="II47" s="9" t="str">
        <f t="shared" si="115"/>
        <v/>
      </c>
      <c r="IJ47" s="9" t="str">
        <f t="shared" si="116"/>
        <v/>
      </c>
      <c r="IK47" s="9" t="str">
        <f t="shared" si="117"/>
        <v/>
      </c>
      <c r="IL47" s="9" t="str">
        <f t="shared" si="118"/>
        <v/>
      </c>
      <c r="IN47" s="92" t="str">
        <f t="shared" si="119"/>
        <v/>
      </c>
      <c r="IO47" s="93" t="str">
        <f t="shared" si="120"/>
        <v/>
      </c>
      <c r="IP47" s="93" t="str">
        <f t="shared" si="121"/>
        <v/>
      </c>
      <c r="IQ47" s="93" t="str">
        <f t="shared" si="122"/>
        <v/>
      </c>
      <c r="IR47" s="93" t="str">
        <f t="shared" si="123"/>
        <v/>
      </c>
      <c r="IS47" s="93" t="str">
        <f t="shared" si="124"/>
        <v/>
      </c>
      <c r="IT47" s="93" t="str">
        <f t="shared" si="125"/>
        <v/>
      </c>
      <c r="IU47" s="93" t="str">
        <f t="shared" si="126"/>
        <v/>
      </c>
      <c r="IV47" s="93" t="str">
        <f t="shared" si="127"/>
        <v/>
      </c>
      <c r="IW47" s="93" t="str">
        <f t="shared" si="128"/>
        <v/>
      </c>
      <c r="IX47" s="93" t="str">
        <f t="shared" si="129"/>
        <v/>
      </c>
      <c r="IY47" s="93" t="str">
        <f t="shared" si="130"/>
        <v/>
      </c>
      <c r="IZ47" s="93" t="str">
        <f t="shared" si="131"/>
        <v/>
      </c>
      <c r="JA47" s="93" t="str">
        <f t="shared" si="132"/>
        <v/>
      </c>
      <c r="JB47" s="93" t="str">
        <f t="shared" si="133"/>
        <v/>
      </c>
      <c r="JC47" s="93" t="str">
        <f t="shared" si="134"/>
        <v/>
      </c>
      <c r="JD47" s="93" t="str">
        <f t="shared" si="135"/>
        <v/>
      </c>
      <c r="JE47" s="93" t="str">
        <f t="shared" si="136"/>
        <v/>
      </c>
      <c r="JF47" s="93" t="str">
        <f t="shared" si="137"/>
        <v/>
      </c>
      <c r="JG47" s="93" t="str">
        <f t="shared" si="138"/>
        <v/>
      </c>
      <c r="JH47" s="93" t="str">
        <f t="shared" si="139"/>
        <v/>
      </c>
      <c r="JI47" s="93" t="str">
        <f t="shared" si="140"/>
        <v/>
      </c>
      <c r="JJ47" s="93" t="str">
        <f t="shared" si="141"/>
        <v/>
      </c>
      <c r="JK47" s="93" t="str">
        <f t="shared" si="142"/>
        <v/>
      </c>
      <c r="JL47" s="93" t="str">
        <f t="shared" si="143"/>
        <v/>
      </c>
      <c r="JM47" s="93" t="str">
        <f t="shared" si="144"/>
        <v/>
      </c>
      <c r="JN47" s="93" t="str">
        <f t="shared" si="145"/>
        <v/>
      </c>
      <c r="JO47" s="93" t="str">
        <f t="shared" si="146"/>
        <v/>
      </c>
      <c r="JP47" s="93" t="str">
        <f t="shared" si="147"/>
        <v/>
      </c>
      <c r="JQ47" s="94" t="str">
        <f t="shared" si="148"/>
        <v/>
      </c>
      <c r="JS47" s="92" t="str">
        <f t="shared" si="149"/>
        <v/>
      </c>
      <c r="JT47" s="93" t="str">
        <f t="shared" si="150"/>
        <v/>
      </c>
      <c r="JU47" s="93" t="str">
        <f t="shared" si="151"/>
        <v/>
      </c>
      <c r="JV47" s="93" t="str">
        <f t="shared" si="152"/>
        <v/>
      </c>
      <c r="JW47" s="93" t="str">
        <f t="shared" si="153"/>
        <v/>
      </c>
      <c r="JX47" s="93" t="str">
        <f t="shared" si="154"/>
        <v/>
      </c>
      <c r="JY47" s="93" t="str">
        <f t="shared" si="155"/>
        <v/>
      </c>
      <c r="JZ47" s="93" t="str">
        <f t="shared" si="156"/>
        <v/>
      </c>
      <c r="KA47" s="93" t="str">
        <f t="shared" si="157"/>
        <v/>
      </c>
      <c r="KB47" s="93" t="str">
        <f t="shared" si="158"/>
        <v/>
      </c>
      <c r="KC47" s="93" t="str">
        <f t="shared" si="159"/>
        <v/>
      </c>
      <c r="KD47" s="93" t="str">
        <f t="shared" si="160"/>
        <v/>
      </c>
      <c r="KE47" s="93" t="str">
        <f t="shared" si="161"/>
        <v/>
      </c>
      <c r="KF47" s="93" t="str">
        <f t="shared" si="162"/>
        <v/>
      </c>
      <c r="KG47" s="93" t="str">
        <f t="shared" si="163"/>
        <v/>
      </c>
      <c r="KH47" s="93" t="str">
        <f t="shared" si="164"/>
        <v/>
      </c>
      <c r="KI47" s="93" t="str">
        <f t="shared" si="165"/>
        <v/>
      </c>
      <c r="KJ47" s="93" t="str">
        <f t="shared" si="166"/>
        <v/>
      </c>
      <c r="KK47" s="93" t="str">
        <f t="shared" si="167"/>
        <v/>
      </c>
      <c r="KL47" s="93" t="str">
        <f t="shared" si="168"/>
        <v/>
      </c>
      <c r="KM47" s="93" t="str">
        <f t="shared" si="169"/>
        <v/>
      </c>
      <c r="KN47" s="93" t="str">
        <f t="shared" si="170"/>
        <v/>
      </c>
      <c r="KO47" s="93" t="str">
        <f t="shared" si="171"/>
        <v/>
      </c>
      <c r="KP47" s="93" t="str">
        <f t="shared" si="172"/>
        <v/>
      </c>
      <c r="KQ47" s="93" t="str">
        <f t="shared" si="173"/>
        <v/>
      </c>
      <c r="KR47" s="93" t="str">
        <f t="shared" si="174"/>
        <v/>
      </c>
      <c r="KS47" s="93" t="str">
        <f t="shared" si="175"/>
        <v/>
      </c>
      <c r="KT47" s="93" t="str">
        <f t="shared" si="176"/>
        <v/>
      </c>
      <c r="KU47" s="93" t="str">
        <f t="shared" si="177"/>
        <v/>
      </c>
      <c r="KV47" s="94" t="str">
        <f t="shared" si="178"/>
        <v/>
      </c>
      <c r="KX47" s="81" t="str">
        <f>IF(C47="", "", C47+(C47*'Intro &amp; Setup'!$BC$6))</f>
        <v/>
      </c>
    </row>
    <row r="48" spans="1:310" x14ac:dyDescent="0.25">
      <c r="A48" s="24"/>
      <c r="B48" s="150" t="str">
        <f t="shared" si="179"/>
        <v/>
      </c>
      <c r="C48" s="139" t="str">
        <f t="shared" si="180"/>
        <v/>
      </c>
      <c r="D48" s="24"/>
      <c r="E48" s="140"/>
      <c r="F48" s="136"/>
      <c r="G48" s="139"/>
      <c r="H48" s="153"/>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24"/>
      <c r="BS48" s="9" t="str">
        <f>IF(Materials!T48="", "", Materials!T48)</f>
        <v/>
      </c>
      <c r="BU48" s="11" t="b">
        <f t="shared" si="181"/>
        <v>0</v>
      </c>
      <c r="BV48" s="9" t="str">
        <f t="shared" si="25"/>
        <v/>
      </c>
      <c r="BW48" s="9" t="str">
        <f t="shared" si="182"/>
        <v/>
      </c>
      <c r="BX48" s="9" t="str">
        <f t="shared" si="183"/>
        <v/>
      </c>
      <c r="BZ48" s="9">
        <v>40</v>
      </c>
      <c r="CB48" s="9" t="str">
        <f t="shared" si="184"/>
        <v/>
      </c>
      <c r="CC48" s="32"/>
      <c r="CD48" s="72" t="str">
        <f>IF(H48="", "", IFERROR(INDEX('Intro &amp; Setup'!$BF$3:$BF$12, MATCH(H48, 'Intro &amp; Setup'!$BE$3:$BE$12, 0)), ""))</f>
        <v/>
      </c>
      <c r="CE48" s="77"/>
      <c r="CF48" s="77"/>
      <c r="CH48" s="50" t="str">
        <f t="shared" si="185"/>
        <v/>
      </c>
      <c r="CI48" s="32" t="str">
        <f t="shared" si="26"/>
        <v/>
      </c>
      <c r="CJ48" s="32" t="str">
        <f t="shared" si="27"/>
        <v/>
      </c>
      <c r="CK48" s="32" t="str">
        <f t="shared" si="28"/>
        <v/>
      </c>
      <c r="CL48" s="32" t="str">
        <f t="shared" si="29"/>
        <v/>
      </c>
      <c r="CM48" s="32" t="str">
        <f t="shared" si="30"/>
        <v/>
      </c>
      <c r="CN48" s="32" t="str">
        <f t="shared" si="31"/>
        <v/>
      </c>
      <c r="CO48" s="32" t="str">
        <f t="shared" si="32"/>
        <v/>
      </c>
      <c r="CP48" s="32" t="str">
        <f t="shared" si="33"/>
        <v/>
      </c>
      <c r="CQ48" s="32" t="str">
        <f t="shared" si="34"/>
        <v/>
      </c>
      <c r="CR48" s="32" t="str">
        <f t="shared" si="35"/>
        <v/>
      </c>
      <c r="CS48" s="32" t="str">
        <f t="shared" si="36"/>
        <v/>
      </c>
      <c r="CT48" s="32" t="str">
        <f t="shared" si="37"/>
        <v/>
      </c>
      <c r="CU48" s="32" t="str">
        <f t="shared" si="38"/>
        <v/>
      </c>
      <c r="CV48" s="32" t="str">
        <f t="shared" si="39"/>
        <v/>
      </c>
      <c r="CW48" s="32" t="str">
        <f t="shared" si="40"/>
        <v/>
      </c>
      <c r="CX48" s="32" t="str">
        <f t="shared" si="41"/>
        <v/>
      </c>
      <c r="CY48" s="32" t="str">
        <f t="shared" si="42"/>
        <v/>
      </c>
      <c r="CZ48" s="32" t="str">
        <f t="shared" si="43"/>
        <v/>
      </c>
      <c r="DA48" s="32" t="str">
        <f t="shared" si="44"/>
        <v/>
      </c>
      <c r="DB48" s="32" t="str">
        <f t="shared" si="45"/>
        <v/>
      </c>
      <c r="DC48" s="32" t="str">
        <f t="shared" si="46"/>
        <v/>
      </c>
      <c r="DD48" s="32" t="str">
        <f t="shared" si="47"/>
        <v/>
      </c>
      <c r="DE48" s="32" t="str">
        <f t="shared" si="48"/>
        <v/>
      </c>
      <c r="DF48" s="32" t="str">
        <f t="shared" si="49"/>
        <v/>
      </c>
      <c r="DG48" s="32" t="str">
        <f t="shared" si="50"/>
        <v/>
      </c>
      <c r="DH48" s="32" t="str">
        <f t="shared" si="51"/>
        <v/>
      </c>
      <c r="DI48" s="32" t="str">
        <f t="shared" si="52"/>
        <v/>
      </c>
      <c r="DJ48" s="32" t="str">
        <f t="shared" si="53"/>
        <v/>
      </c>
      <c r="DK48" s="51" t="str">
        <f t="shared" si="54"/>
        <v/>
      </c>
      <c r="DM48" s="50" t="str">
        <f t="shared" si="55"/>
        <v/>
      </c>
      <c r="DN48" s="32" t="str">
        <f t="shared" si="56"/>
        <v/>
      </c>
      <c r="DO48" s="32" t="str">
        <f t="shared" si="57"/>
        <v/>
      </c>
      <c r="DP48" s="32" t="str">
        <f t="shared" si="58"/>
        <v/>
      </c>
      <c r="DQ48" s="32" t="str">
        <f t="shared" si="59"/>
        <v/>
      </c>
      <c r="DR48" s="32" t="str">
        <f t="shared" si="60"/>
        <v/>
      </c>
      <c r="DS48" s="32" t="str">
        <f t="shared" si="61"/>
        <v/>
      </c>
      <c r="DT48" s="32" t="str">
        <f t="shared" si="62"/>
        <v/>
      </c>
      <c r="DU48" s="32" t="str">
        <f t="shared" si="63"/>
        <v/>
      </c>
      <c r="DV48" s="32" t="str">
        <f t="shared" si="64"/>
        <v/>
      </c>
      <c r="DW48" s="32" t="str">
        <f t="shared" si="65"/>
        <v/>
      </c>
      <c r="DX48" s="32" t="str">
        <f t="shared" si="66"/>
        <v/>
      </c>
      <c r="DY48" s="32" t="str">
        <f t="shared" si="67"/>
        <v/>
      </c>
      <c r="DZ48" s="32" t="str">
        <f t="shared" si="68"/>
        <v/>
      </c>
      <c r="EA48" s="32" t="str">
        <f t="shared" si="69"/>
        <v/>
      </c>
      <c r="EB48" s="32" t="str">
        <f t="shared" si="70"/>
        <v/>
      </c>
      <c r="EC48" s="32" t="str">
        <f t="shared" si="71"/>
        <v/>
      </c>
      <c r="ED48" s="32" t="str">
        <f t="shared" si="72"/>
        <v/>
      </c>
      <c r="EE48" s="32" t="str">
        <f t="shared" si="73"/>
        <v/>
      </c>
      <c r="EF48" s="32" t="str">
        <f t="shared" si="74"/>
        <v/>
      </c>
      <c r="EG48" s="32" t="str">
        <f t="shared" si="75"/>
        <v/>
      </c>
      <c r="EH48" s="32" t="str">
        <f t="shared" si="76"/>
        <v/>
      </c>
      <c r="EI48" s="32" t="str">
        <f t="shared" si="77"/>
        <v/>
      </c>
      <c r="EJ48" s="32" t="str">
        <f t="shared" si="78"/>
        <v/>
      </c>
      <c r="EK48" s="32" t="str">
        <f t="shared" si="79"/>
        <v/>
      </c>
      <c r="EL48" s="32" t="str">
        <f t="shared" si="80"/>
        <v/>
      </c>
      <c r="EM48" s="32" t="str">
        <f t="shared" si="81"/>
        <v/>
      </c>
      <c r="EN48" s="32" t="str">
        <f t="shared" si="82"/>
        <v/>
      </c>
      <c r="EO48" s="32" t="str">
        <f t="shared" si="83"/>
        <v/>
      </c>
      <c r="EP48" s="51" t="str">
        <f t="shared" si="84"/>
        <v/>
      </c>
      <c r="ER48" s="58" t="str">
        <f>IF(CH48="", "", IFERROR(INDEX(Materials!$F$9:$F$2508, MATCH(CH48, Materials!$B$9:$B$2508, 0)), ""))</f>
        <v/>
      </c>
      <c r="ES48" s="59" t="str">
        <f>IF(CI48="", "", IFERROR(INDEX(Materials!$F$9:$F$2508, MATCH(CI48, Materials!$B$9:$B$2508, 0)), ""))</f>
        <v/>
      </c>
      <c r="ET48" s="59" t="str">
        <f>IF(CJ48="", "", IFERROR(INDEX(Materials!$F$9:$F$2508, MATCH(CJ48, Materials!$B$9:$B$2508, 0)), ""))</f>
        <v/>
      </c>
      <c r="EU48" s="59" t="str">
        <f>IF(CK48="", "", IFERROR(INDEX(Materials!$F$9:$F$2508, MATCH(CK48, Materials!$B$9:$B$2508, 0)), ""))</f>
        <v/>
      </c>
      <c r="EV48" s="59" t="str">
        <f>IF(CL48="", "", IFERROR(INDEX(Materials!$F$9:$F$2508, MATCH(CL48, Materials!$B$9:$B$2508, 0)), ""))</f>
        <v/>
      </c>
      <c r="EW48" s="59" t="str">
        <f>IF(CM48="", "", IFERROR(INDEX(Materials!$F$9:$F$2508, MATCH(CM48, Materials!$B$9:$B$2508, 0)), ""))</f>
        <v/>
      </c>
      <c r="EX48" s="59" t="str">
        <f>IF(CN48="", "", IFERROR(INDEX(Materials!$F$9:$F$2508, MATCH(CN48, Materials!$B$9:$B$2508, 0)), ""))</f>
        <v/>
      </c>
      <c r="EY48" s="59" t="str">
        <f>IF(CO48="", "", IFERROR(INDEX(Materials!$F$9:$F$2508, MATCH(CO48, Materials!$B$9:$B$2508, 0)), ""))</f>
        <v/>
      </c>
      <c r="EZ48" s="59" t="str">
        <f>IF(CP48="", "", IFERROR(INDEX(Materials!$F$9:$F$2508, MATCH(CP48, Materials!$B$9:$B$2508, 0)), ""))</f>
        <v/>
      </c>
      <c r="FA48" s="59" t="str">
        <f>IF(CQ48="", "", IFERROR(INDEX(Materials!$F$9:$F$2508, MATCH(CQ48, Materials!$B$9:$B$2508, 0)), ""))</f>
        <v/>
      </c>
      <c r="FB48" s="59" t="str">
        <f>IF(CR48="", "", IFERROR(INDEX(Materials!$F$9:$F$2508, MATCH(CR48, Materials!$B$9:$B$2508, 0)), ""))</f>
        <v/>
      </c>
      <c r="FC48" s="59" t="str">
        <f>IF(CS48="", "", IFERROR(INDEX(Materials!$F$9:$F$2508, MATCH(CS48, Materials!$B$9:$B$2508, 0)), ""))</f>
        <v/>
      </c>
      <c r="FD48" s="59" t="str">
        <f>IF(CT48="", "", IFERROR(INDEX(Materials!$F$9:$F$2508, MATCH(CT48, Materials!$B$9:$B$2508, 0)), ""))</f>
        <v/>
      </c>
      <c r="FE48" s="59" t="str">
        <f>IF(CU48="", "", IFERROR(INDEX(Materials!$F$9:$F$2508, MATCH(CU48, Materials!$B$9:$B$2508, 0)), ""))</f>
        <v/>
      </c>
      <c r="FF48" s="59" t="str">
        <f>IF(CV48="", "", IFERROR(INDEX(Materials!$F$9:$F$2508, MATCH(CV48, Materials!$B$9:$B$2508, 0)), ""))</f>
        <v/>
      </c>
      <c r="FG48" s="59" t="str">
        <f>IF(CW48="", "", IFERROR(INDEX(Materials!$F$9:$F$2508, MATCH(CW48, Materials!$B$9:$B$2508, 0)), ""))</f>
        <v/>
      </c>
      <c r="FH48" s="59" t="str">
        <f>IF(CX48="", "", IFERROR(INDEX(Materials!$F$9:$F$2508, MATCH(CX48, Materials!$B$9:$B$2508, 0)), ""))</f>
        <v/>
      </c>
      <c r="FI48" s="59" t="str">
        <f>IF(CY48="", "", IFERROR(INDEX(Materials!$F$9:$F$2508, MATCH(CY48, Materials!$B$9:$B$2508, 0)), ""))</f>
        <v/>
      </c>
      <c r="FJ48" s="59" t="str">
        <f>IF(CZ48="", "", IFERROR(INDEX(Materials!$F$9:$F$2508, MATCH(CZ48, Materials!$B$9:$B$2508, 0)), ""))</f>
        <v/>
      </c>
      <c r="FK48" s="59" t="str">
        <f>IF(DA48="", "", IFERROR(INDEX(Materials!$F$9:$F$2508, MATCH(DA48, Materials!$B$9:$B$2508, 0)), ""))</f>
        <v/>
      </c>
      <c r="FL48" s="59" t="str">
        <f>IF(DB48="", "", IFERROR(INDEX(Materials!$F$9:$F$2508, MATCH(DB48, Materials!$B$9:$B$2508, 0)), ""))</f>
        <v/>
      </c>
      <c r="FM48" s="59" t="str">
        <f>IF(DC48="", "", IFERROR(INDEX(Materials!$F$9:$F$2508, MATCH(DC48, Materials!$B$9:$B$2508, 0)), ""))</f>
        <v/>
      </c>
      <c r="FN48" s="59" t="str">
        <f>IF(DD48="", "", IFERROR(INDEX(Materials!$F$9:$F$2508, MATCH(DD48, Materials!$B$9:$B$2508, 0)), ""))</f>
        <v/>
      </c>
      <c r="FO48" s="59" t="str">
        <f>IF(DE48="", "", IFERROR(INDEX(Materials!$F$9:$F$2508, MATCH(DE48, Materials!$B$9:$B$2508, 0)), ""))</f>
        <v/>
      </c>
      <c r="FP48" s="59" t="str">
        <f>IF(DF48="", "", IFERROR(INDEX(Materials!$F$9:$F$2508, MATCH(DF48, Materials!$B$9:$B$2508, 0)), ""))</f>
        <v/>
      </c>
      <c r="FQ48" s="59" t="str">
        <f>IF(DG48="", "", IFERROR(INDEX(Materials!$F$9:$F$2508, MATCH(DG48, Materials!$B$9:$B$2508, 0)), ""))</f>
        <v/>
      </c>
      <c r="FR48" s="59" t="str">
        <f>IF(DH48="", "", IFERROR(INDEX(Materials!$F$9:$F$2508, MATCH(DH48, Materials!$B$9:$B$2508, 0)), ""))</f>
        <v/>
      </c>
      <c r="FS48" s="59" t="str">
        <f>IF(DI48="", "", IFERROR(INDEX(Materials!$F$9:$F$2508, MATCH(DI48, Materials!$B$9:$B$2508, 0)), ""))</f>
        <v/>
      </c>
      <c r="FT48" s="59" t="str">
        <f>IF(DJ48="", "", IFERROR(INDEX(Materials!$F$9:$F$2508, MATCH(DJ48, Materials!$B$9:$B$2508, 0)), ""))</f>
        <v/>
      </c>
      <c r="FU48" s="60" t="str">
        <f>IF(DK48="", "", IFERROR(INDEX(Materials!$F$9:$F$2508, MATCH(DK48, Materials!$B$9:$B$2508, 0)), ""))</f>
        <v/>
      </c>
      <c r="FW48" s="58" t="str">
        <f t="shared" si="85"/>
        <v/>
      </c>
      <c r="FX48" s="59" t="str">
        <f t="shared" si="86"/>
        <v/>
      </c>
      <c r="FY48" s="59" t="str">
        <f t="shared" si="87"/>
        <v/>
      </c>
      <c r="FZ48" s="59" t="str">
        <f t="shared" si="88"/>
        <v/>
      </c>
      <c r="GA48" s="59" t="str">
        <f t="shared" si="89"/>
        <v/>
      </c>
      <c r="GB48" s="59" t="str">
        <f t="shared" si="90"/>
        <v/>
      </c>
      <c r="GC48" s="59" t="str">
        <f t="shared" si="91"/>
        <v/>
      </c>
      <c r="GD48" s="59" t="str">
        <f t="shared" si="92"/>
        <v/>
      </c>
      <c r="GE48" s="59" t="str">
        <f t="shared" si="93"/>
        <v/>
      </c>
      <c r="GF48" s="59" t="str">
        <f t="shared" si="94"/>
        <v/>
      </c>
      <c r="GG48" s="59" t="str">
        <f t="shared" si="95"/>
        <v/>
      </c>
      <c r="GH48" s="59" t="str">
        <f t="shared" si="96"/>
        <v/>
      </c>
      <c r="GI48" s="59" t="str">
        <f t="shared" si="97"/>
        <v/>
      </c>
      <c r="GJ48" s="59" t="str">
        <f t="shared" si="98"/>
        <v/>
      </c>
      <c r="GK48" s="59" t="str">
        <f t="shared" si="99"/>
        <v/>
      </c>
      <c r="GL48" s="59" t="str">
        <f t="shared" si="100"/>
        <v/>
      </c>
      <c r="GM48" s="59" t="str">
        <f t="shared" si="101"/>
        <v/>
      </c>
      <c r="GN48" s="59" t="str">
        <f t="shared" si="102"/>
        <v/>
      </c>
      <c r="GO48" s="59" t="str">
        <f t="shared" si="103"/>
        <v/>
      </c>
      <c r="GP48" s="59" t="str">
        <f t="shared" si="104"/>
        <v/>
      </c>
      <c r="GQ48" s="59" t="str">
        <f t="shared" si="105"/>
        <v/>
      </c>
      <c r="GR48" s="59" t="str">
        <f t="shared" si="106"/>
        <v/>
      </c>
      <c r="GS48" s="59" t="str">
        <f t="shared" si="107"/>
        <v/>
      </c>
      <c r="GT48" s="59" t="str">
        <f t="shared" si="108"/>
        <v/>
      </c>
      <c r="GU48" s="59" t="str">
        <f t="shared" si="109"/>
        <v/>
      </c>
      <c r="GV48" s="59" t="str">
        <f t="shared" si="110"/>
        <v/>
      </c>
      <c r="GW48" s="59" t="str">
        <f t="shared" si="111"/>
        <v/>
      </c>
      <c r="GX48" s="59" t="str">
        <f t="shared" si="112"/>
        <v/>
      </c>
      <c r="GY48" s="59" t="str">
        <f t="shared" si="113"/>
        <v/>
      </c>
      <c r="GZ48" s="60" t="str">
        <f t="shared" si="114"/>
        <v/>
      </c>
      <c r="HB48" s="81" t="str">
        <f t="shared" si="186"/>
        <v/>
      </c>
      <c r="HD48" s="58" t="str">
        <f>IF(CH48="", "", IFERROR(INDEX(Materials!$V$9:$V$2508, MATCH(CH48, Materials!$B$9:$B$2508, 0)), ""))</f>
        <v/>
      </c>
      <c r="HE48" s="59" t="str">
        <f>IF(CI48="", "", IFERROR(INDEX(Materials!$V$9:$V$2508, MATCH(CI48, Materials!$B$9:$B$2508, 0)), ""))</f>
        <v/>
      </c>
      <c r="HF48" s="59" t="str">
        <f>IF(CJ48="", "", IFERROR(INDEX(Materials!$V$9:$V$2508, MATCH(CJ48, Materials!$B$9:$B$2508, 0)), ""))</f>
        <v/>
      </c>
      <c r="HG48" s="59" t="str">
        <f>IF(CK48="", "", IFERROR(INDEX(Materials!$V$9:$V$2508, MATCH(CK48, Materials!$B$9:$B$2508, 0)), ""))</f>
        <v/>
      </c>
      <c r="HH48" s="59" t="str">
        <f>IF(CL48="", "", IFERROR(INDEX(Materials!$V$9:$V$2508, MATCH(CL48, Materials!$B$9:$B$2508, 0)), ""))</f>
        <v/>
      </c>
      <c r="HI48" s="59" t="str">
        <f>IF(CM48="", "", IFERROR(INDEX(Materials!$V$9:$V$2508, MATCH(CM48, Materials!$B$9:$B$2508, 0)), ""))</f>
        <v/>
      </c>
      <c r="HJ48" s="59" t="str">
        <f>IF(CN48="", "", IFERROR(INDEX(Materials!$V$9:$V$2508, MATCH(CN48, Materials!$B$9:$B$2508, 0)), ""))</f>
        <v/>
      </c>
      <c r="HK48" s="59" t="str">
        <f>IF(CO48="", "", IFERROR(INDEX(Materials!$V$9:$V$2508, MATCH(CO48, Materials!$B$9:$B$2508, 0)), ""))</f>
        <v/>
      </c>
      <c r="HL48" s="59" t="str">
        <f>IF(CP48="", "", IFERROR(INDEX(Materials!$V$9:$V$2508, MATCH(CP48, Materials!$B$9:$B$2508, 0)), ""))</f>
        <v/>
      </c>
      <c r="HM48" s="59" t="str">
        <f>IF(CQ48="", "", IFERROR(INDEX(Materials!$V$9:$V$2508, MATCH(CQ48, Materials!$B$9:$B$2508, 0)), ""))</f>
        <v/>
      </c>
      <c r="HN48" s="59" t="str">
        <f>IF(CR48="", "", IFERROR(INDEX(Materials!$V$9:$V$2508, MATCH(CR48, Materials!$B$9:$B$2508, 0)), ""))</f>
        <v/>
      </c>
      <c r="HO48" s="59" t="str">
        <f>IF(CS48="", "", IFERROR(INDEX(Materials!$V$9:$V$2508, MATCH(CS48, Materials!$B$9:$B$2508, 0)), ""))</f>
        <v/>
      </c>
      <c r="HP48" s="59" t="str">
        <f>IF(CT48="", "", IFERROR(INDEX(Materials!$V$9:$V$2508, MATCH(CT48, Materials!$B$9:$B$2508, 0)), ""))</f>
        <v/>
      </c>
      <c r="HQ48" s="59" t="str">
        <f>IF(CU48="", "", IFERROR(INDEX(Materials!$V$9:$V$2508, MATCH(CU48, Materials!$B$9:$B$2508, 0)), ""))</f>
        <v/>
      </c>
      <c r="HR48" s="59" t="str">
        <f>IF(CV48="", "", IFERROR(INDEX(Materials!$V$9:$V$2508, MATCH(CV48, Materials!$B$9:$B$2508, 0)), ""))</f>
        <v/>
      </c>
      <c r="HS48" s="59" t="str">
        <f>IF(CW48="", "", IFERROR(INDEX(Materials!$V$9:$V$2508, MATCH(CW48, Materials!$B$9:$B$2508, 0)), ""))</f>
        <v/>
      </c>
      <c r="HT48" s="59" t="str">
        <f>IF(CX48="", "", IFERROR(INDEX(Materials!$V$9:$V$2508, MATCH(CX48, Materials!$B$9:$B$2508, 0)), ""))</f>
        <v/>
      </c>
      <c r="HU48" s="59" t="str">
        <f>IF(CY48="", "", IFERROR(INDEX(Materials!$V$9:$V$2508, MATCH(CY48, Materials!$B$9:$B$2508, 0)), ""))</f>
        <v/>
      </c>
      <c r="HV48" s="59" t="str">
        <f>IF(CZ48="", "", IFERROR(INDEX(Materials!$V$9:$V$2508, MATCH(CZ48, Materials!$B$9:$B$2508, 0)), ""))</f>
        <v/>
      </c>
      <c r="HW48" s="59" t="str">
        <f>IF(DA48="", "", IFERROR(INDEX(Materials!$V$9:$V$2508, MATCH(DA48, Materials!$B$9:$B$2508, 0)), ""))</f>
        <v/>
      </c>
      <c r="HX48" s="59" t="str">
        <f>IF(DB48="", "", IFERROR(INDEX(Materials!$V$9:$V$2508, MATCH(DB48, Materials!$B$9:$B$2508, 0)), ""))</f>
        <v/>
      </c>
      <c r="HY48" s="59" t="str">
        <f>IF(DC48="", "", IFERROR(INDEX(Materials!$V$9:$V$2508, MATCH(DC48, Materials!$B$9:$B$2508, 0)), ""))</f>
        <v/>
      </c>
      <c r="HZ48" s="59" t="str">
        <f>IF(DD48="", "", IFERROR(INDEX(Materials!$V$9:$V$2508, MATCH(DD48, Materials!$B$9:$B$2508, 0)), ""))</f>
        <v/>
      </c>
      <c r="IA48" s="59" t="str">
        <f>IF(DE48="", "", IFERROR(INDEX(Materials!$V$9:$V$2508, MATCH(DE48, Materials!$B$9:$B$2508, 0)), ""))</f>
        <v/>
      </c>
      <c r="IB48" s="59" t="str">
        <f>IF(DF48="", "", IFERROR(INDEX(Materials!$V$9:$V$2508, MATCH(DF48, Materials!$B$9:$B$2508, 0)), ""))</f>
        <v/>
      </c>
      <c r="IC48" s="59" t="str">
        <f>IF(DG48="", "", IFERROR(INDEX(Materials!$V$9:$V$2508, MATCH(DG48, Materials!$B$9:$B$2508, 0)), ""))</f>
        <v/>
      </c>
      <c r="ID48" s="59" t="str">
        <f>IF(DH48="", "", IFERROR(INDEX(Materials!$V$9:$V$2508, MATCH(DH48, Materials!$B$9:$B$2508, 0)), ""))</f>
        <v/>
      </c>
      <c r="IE48" s="59" t="str">
        <f>IF(DI48="", "", IFERROR(INDEX(Materials!$V$9:$V$2508, MATCH(DI48, Materials!$B$9:$B$2508, 0)), ""))</f>
        <v/>
      </c>
      <c r="IF48" s="59" t="str">
        <f>IF(DJ48="", "", IFERROR(INDEX(Materials!$V$9:$V$2508, MATCH(DJ48, Materials!$B$9:$B$2508, 0)), ""))</f>
        <v/>
      </c>
      <c r="IG48" s="60" t="str">
        <f>IF(DK48="", "", IFERROR(INDEX(Materials!$V$9:$V$2508, MATCH(DK48, Materials!$B$9:$B$2508, 0)), ""))</f>
        <v/>
      </c>
      <c r="II48" s="9" t="str">
        <f t="shared" si="115"/>
        <v/>
      </c>
      <c r="IJ48" s="9" t="str">
        <f t="shared" si="116"/>
        <v/>
      </c>
      <c r="IK48" s="9" t="str">
        <f t="shared" si="117"/>
        <v/>
      </c>
      <c r="IL48" s="9" t="str">
        <f t="shared" si="118"/>
        <v/>
      </c>
      <c r="IN48" s="92" t="str">
        <f t="shared" si="119"/>
        <v/>
      </c>
      <c r="IO48" s="93" t="str">
        <f t="shared" si="120"/>
        <v/>
      </c>
      <c r="IP48" s="93" t="str">
        <f t="shared" si="121"/>
        <v/>
      </c>
      <c r="IQ48" s="93" t="str">
        <f t="shared" si="122"/>
        <v/>
      </c>
      <c r="IR48" s="93" t="str">
        <f t="shared" si="123"/>
        <v/>
      </c>
      <c r="IS48" s="93" t="str">
        <f t="shared" si="124"/>
        <v/>
      </c>
      <c r="IT48" s="93" t="str">
        <f t="shared" si="125"/>
        <v/>
      </c>
      <c r="IU48" s="93" t="str">
        <f t="shared" si="126"/>
        <v/>
      </c>
      <c r="IV48" s="93" t="str">
        <f t="shared" si="127"/>
        <v/>
      </c>
      <c r="IW48" s="93" t="str">
        <f t="shared" si="128"/>
        <v/>
      </c>
      <c r="IX48" s="93" t="str">
        <f t="shared" si="129"/>
        <v/>
      </c>
      <c r="IY48" s="93" t="str">
        <f t="shared" si="130"/>
        <v/>
      </c>
      <c r="IZ48" s="93" t="str">
        <f t="shared" si="131"/>
        <v/>
      </c>
      <c r="JA48" s="93" t="str">
        <f t="shared" si="132"/>
        <v/>
      </c>
      <c r="JB48" s="93" t="str">
        <f t="shared" si="133"/>
        <v/>
      </c>
      <c r="JC48" s="93" t="str">
        <f t="shared" si="134"/>
        <v/>
      </c>
      <c r="JD48" s="93" t="str">
        <f t="shared" si="135"/>
        <v/>
      </c>
      <c r="JE48" s="93" t="str">
        <f t="shared" si="136"/>
        <v/>
      </c>
      <c r="JF48" s="93" t="str">
        <f t="shared" si="137"/>
        <v/>
      </c>
      <c r="JG48" s="93" t="str">
        <f t="shared" si="138"/>
        <v/>
      </c>
      <c r="JH48" s="93" t="str">
        <f t="shared" si="139"/>
        <v/>
      </c>
      <c r="JI48" s="93" t="str">
        <f t="shared" si="140"/>
        <v/>
      </c>
      <c r="JJ48" s="93" t="str">
        <f t="shared" si="141"/>
        <v/>
      </c>
      <c r="JK48" s="93" t="str">
        <f t="shared" si="142"/>
        <v/>
      </c>
      <c r="JL48" s="93" t="str">
        <f t="shared" si="143"/>
        <v/>
      </c>
      <c r="JM48" s="93" t="str">
        <f t="shared" si="144"/>
        <v/>
      </c>
      <c r="JN48" s="93" t="str">
        <f t="shared" si="145"/>
        <v/>
      </c>
      <c r="JO48" s="93" t="str">
        <f t="shared" si="146"/>
        <v/>
      </c>
      <c r="JP48" s="93" t="str">
        <f t="shared" si="147"/>
        <v/>
      </c>
      <c r="JQ48" s="94" t="str">
        <f t="shared" si="148"/>
        <v/>
      </c>
      <c r="JS48" s="92" t="str">
        <f t="shared" si="149"/>
        <v/>
      </c>
      <c r="JT48" s="93" t="str">
        <f t="shared" si="150"/>
        <v/>
      </c>
      <c r="JU48" s="93" t="str">
        <f t="shared" si="151"/>
        <v/>
      </c>
      <c r="JV48" s="93" t="str">
        <f t="shared" si="152"/>
        <v/>
      </c>
      <c r="JW48" s="93" t="str">
        <f t="shared" si="153"/>
        <v/>
      </c>
      <c r="JX48" s="93" t="str">
        <f t="shared" si="154"/>
        <v/>
      </c>
      <c r="JY48" s="93" t="str">
        <f t="shared" si="155"/>
        <v/>
      </c>
      <c r="JZ48" s="93" t="str">
        <f t="shared" si="156"/>
        <v/>
      </c>
      <c r="KA48" s="93" t="str">
        <f t="shared" si="157"/>
        <v/>
      </c>
      <c r="KB48" s="93" t="str">
        <f t="shared" si="158"/>
        <v/>
      </c>
      <c r="KC48" s="93" t="str">
        <f t="shared" si="159"/>
        <v/>
      </c>
      <c r="KD48" s="93" t="str">
        <f t="shared" si="160"/>
        <v/>
      </c>
      <c r="KE48" s="93" t="str">
        <f t="shared" si="161"/>
        <v/>
      </c>
      <c r="KF48" s="93" t="str">
        <f t="shared" si="162"/>
        <v/>
      </c>
      <c r="KG48" s="93" t="str">
        <f t="shared" si="163"/>
        <v/>
      </c>
      <c r="KH48" s="93" t="str">
        <f t="shared" si="164"/>
        <v/>
      </c>
      <c r="KI48" s="93" t="str">
        <f t="shared" si="165"/>
        <v/>
      </c>
      <c r="KJ48" s="93" t="str">
        <f t="shared" si="166"/>
        <v/>
      </c>
      <c r="KK48" s="93" t="str">
        <f t="shared" si="167"/>
        <v/>
      </c>
      <c r="KL48" s="93" t="str">
        <f t="shared" si="168"/>
        <v/>
      </c>
      <c r="KM48" s="93" t="str">
        <f t="shared" si="169"/>
        <v/>
      </c>
      <c r="KN48" s="93" t="str">
        <f t="shared" si="170"/>
        <v/>
      </c>
      <c r="KO48" s="93" t="str">
        <f t="shared" si="171"/>
        <v/>
      </c>
      <c r="KP48" s="93" t="str">
        <f t="shared" si="172"/>
        <v/>
      </c>
      <c r="KQ48" s="93" t="str">
        <f t="shared" si="173"/>
        <v/>
      </c>
      <c r="KR48" s="93" t="str">
        <f t="shared" si="174"/>
        <v/>
      </c>
      <c r="KS48" s="93" t="str">
        <f t="shared" si="175"/>
        <v/>
      </c>
      <c r="KT48" s="93" t="str">
        <f t="shared" si="176"/>
        <v/>
      </c>
      <c r="KU48" s="93" t="str">
        <f t="shared" si="177"/>
        <v/>
      </c>
      <c r="KV48" s="94" t="str">
        <f t="shared" si="178"/>
        <v/>
      </c>
      <c r="KX48" s="81" t="str">
        <f>IF(C48="", "", C48+(C48*'Intro &amp; Setup'!$BC$6))</f>
        <v/>
      </c>
    </row>
    <row r="49" spans="1:310" x14ac:dyDescent="0.25">
      <c r="A49" s="24"/>
      <c r="B49" s="150" t="str">
        <f t="shared" si="179"/>
        <v/>
      </c>
      <c r="C49" s="139" t="str">
        <f t="shared" si="180"/>
        <v/>
      </c>
      <c r="D49" s="24"/>
      <c r="E49" s="140"/>
      <c r="F49" s="136"/>
      <c r="G49" s="139"/>
      <c r="H49" s="153"/>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24"/>
      <c r="BS49" s="9" t="str">
        <f>IF(Materials!T49="", "", Materials!T49)</f>
        <v/>
      </c>
      <c r="BU49" s="11" t="b">
        <f t="shared" si="181"/>
        <v>0</v>
      </c>
      <c r="BV49" s="9" t="str">
        <f t="shared" si="25"/>
        <v/>
      </c>
      <c r="BW49" s="9" t="str">
        <f t="shared" si="182"/>
        <v/>
      </c>
      <c r="BX49" s="9" t="str">
        <f t="shared" si="183"/>
        <v/>
      </c>
      <c r="BZ49" s="9">
        <v>41</v>
      </c>
      <c r="CB49" s="9" t="str">
        <f t="shared" si="184"/>
        <v/>
      </c>
      <c r="CC49" s="32"/>
      <c r="CD49" s="72" t="str">
        <f>IF(H49="", "", IFERROR(INDEX('Intro &amp; Setup'!$BF$3:$BF$12, MATCH(H49, 'Intro &amp; Setup'!$BE$3:$BE$12, 0)), ""))</f>
        <v/>
      </c>
      <c r="CE49" s="77"/>
      <c r="CF49" s="77"/>
      <c r="CH49" s="50" t="str">
        <f t="shared" si="185"/>
        <v/>
      </c>
      <c r="CI49" s="32" t="str">
        <f t="shared" si="26"/>
        <v/>
      </c>
      <c r="CJ49" s="32" t="str">
        <f t="shared" si="27"/>
        <v/>
      </c>
      <c r="CK49" s="32" t="str">
        <f t="shared" si="28"/>
        <v/>
      </c>
      <c r="CL49" s="32" t="str">
        <f t="shared" si="29"/>
        <v/>
      </c>
      <c r="CM49" s="32" t="str">
        <f t="shared" si="30"/>
        <v/>
      </c>
      <c r="CN49" s="32" t="str">
        <f t="shared" si="31"/>
        <v/>
      </c>
      <c r="CO49" s="32" t="str">
        <f t="shared" si="32"/>
        <v/>
      </c>
      <c r="CP49" s="32" t="str">
        <f t="shared" si="33"/>
        <v/>
      </c>
      <c r="CQ49" s="32" t="str">
        <f t="shared" si="34"/>
        <v/>
      </c>
      <c r="CR49" s="32" t="str">
        <f t="shared" si="35"/>
        <v/>
      </c>
      <c r="CS49" s="32" t="str">
        <f t="shared" si="36"/>
        <v/>
      </c>
      <c r="CT49" s="32" t="str">
        <f t="shared" si="37"/>
        <v/>
      </c>
      <c r="CU49" s="32" t="str">
        <f t="shared" si="38"/>
        <v/>
      </c>
      <c r="CV49" s="32" t="str">
        <f t="shared" si="39"/>
        <v/>
      </c>
      <c r="CW49" s="32" t="str">
        <f t="shared" si="40"/>
        <v/>
      </c>
      <c r="CX49" s="32" t="str">
        <f t="shared" si="41"/>
        <v/>
      </c>
      <c r="CY49" s="32" t="str">
        <f t="shared" si="42"/>
        <v/>
      </c>
      <c r="CZ49" s="32" t="str">
        <f t="shared" si="43"/>
        <v/>
      </c>
      <c r="DA49" s="32" t="str">
        <f t="shared" si="44"/>
        <v/>
      </c>
      <c r="DB49" s="32" t="str">
        <f t="shared" si="45"/>
        <v/>
      </c>
      <c r="DC49" s="32" t="str">
        <f t="shared" si="46"/>
        <v/>
      </c>
      <c r="DD49" s="32" t="str">
        <f t="shared" si="47"/>
        <v/>
      </c>
      <c r="DE49" s="32" t="str">
        <f t="shared" si="48"/>
        <v/>
      </c>
      <c r="DF49" s="32" t="str">
        <f t="shared" si="49"/>
        <v/>
      </c>
      <c r="DG49" s="32" t="str">
        <f t="shared" si="50"/>
        <v/>
      </c>
      <c r="DH49" s="32" t="str">
        <f t="shared" si="51"/>
        <v/>
      </c>
      <c r="DI49" s="32" t="str">
        <f t="shared" si="52"/>
        <v/>
      </c>
      <c r="DJ49" s="32" t="str">
        <f t="shared" si="53"/>
        <v/>
      </c>
      <c r="DK49" s="51" t="str">
        <f t="shared" si="54"/>
        <v/>
      </c>
      <c r="DM49" s="50" t="str">
        <f t="shared" si="55"/>
        <v/>
      </c>
      <c r="DN49" s="32" t="str">
        <f t="shared" si="56"/>
        <v/>
      </c>
      <c r="DO49" s="32" t="str">
        <f t="shared" si="57"/>
        <v/>
      </c>
      <c r="DP49" s="32" t="str">
        <f t="shared" si="58"/>
        <v/>
      </c>
      <c r="DQ49" s="32" t="str">
        <f t="shared" si="59"/>
        <v/>
      </c>
      <c r="DR49" s="32" t="str">
        <f t="shared" si="60"/>
        <v/>
      </c>
      <c r="DS49" s="32" t="str">
        <f t="shared" si="61"/>
        <v/>
      </c>
      <c r="DT49" s="32" t="str">
        <f t="shared" si="62"/>
        <v/>
      </c>
      <c r="DU49" s="32" t="str">
        <f t="shared" si="63"/>
        <v/>
      </c>
      <c r="DV49" s="32" t="str">
        <f t="shared" si="64"/>
        <v/>
      </c>
      <c r="DW49" s="32" t="str">
        <f t="shared" si="65"/>
        <v/>
      </c>
      <c r="DX49" s="32" t="str">
        <f t="shared" si="66"/>
        <v/>
      </c>
      <c r="DY49" s="32" t="str">
        <f t="shared" si="67"/>
        <v/>
      </c>
      <c r="DZ49" s="32" t="str">
        <f t="shared" si="68"/>
        <v/>
      </c>
      <c r="EA49" s="32" t="str">
        <f t="shared" si="69"/>
        <v/>
      </c>
      <c r="EB49" s="32" t="str">
        <f t="shared" si="70"/>
        <v/>
      </c>
      <c r="EC49" s="32" t="str">
        <f t="shared" si="71"/>
        <v/>
      </c>
      <c r="ED49" s="32" t="str">
        <f t="shared" si="72"/>
        <v/>
      </c>
      <c r="EE49" s="32" t="str">
        <f t="shared" si="73"/>
        <v/>
      </c>
      <c r="EF49" s="32" t="str">
        <f t="shared" si="74"/>
        <v/>
      </c>
      <c r="EG49" s="32" t="str">
        <f t="shared" si="75"/>
        <v/>
      </c>
      <c r="EH49" s="32" t="str">
        <f t="shared" si="76"/>
        <v/>
      </c>
      <c r="EI49" s="32" t="str">
        <f t="shared" si="77"/>
        <v/>
      </c>
      <c r="EJ49" s="32" t="str">
        <f t="shared" si="78"/>
        <v/>
      </c>
      <c r="EK49" s="32" t="str">
        <f t="shared" si="79"/>
        <v/>
      </c>
      <c r="EL49" s="32" t="str">
        <f t="shared" si="80"/>
        <v/>
      </c>
      <c r="EM49" s="32" t="str">
        <f t="shared" si="81"/>
        <v/>
      </c>
      <c r="EN49" s="32" t="str">
        <f t="shared" si="82"/>
        <v/>
      </c>
      <c r="EO49" s="32" t="str">
        <f t="shared" si="83"/>
        <v/>
      </c>
      <c r="EP49" s="51" t="str">
        <f t="shared" si="84"/>
        <v/>
      </c>
      <c r="ER49" s="58" t="str">
        <f>IF(CH49="", "", IFERROR(INDEX(Materials!$F$9:$F$2508, MATCH(CH49, Materials!$B$9:$B$2508, 0)), ""))</f>
        <v/>
      </c>
      <c r="ES49" s="59" t="str">
        <f>IF(CI49="", "", IFERROR(INDEX(Materials!$F$9:$F$2508, MATCH(CI49, Materials!$B$9:$B$2508, 0)), ""))</f>
        <v/>
      </c>
      <c r="ET49" s="59" t="str">
        <f>IF(CJ49="", "", IFERROR(INDEX(Materials!$F$9:$F$2508, MATCH(CJ49, Materials!$B$9:$B$2508, 0)), ""))</f>
        <v/>
      </c>
      <c r="EU49" s="59" t="str">
        <f>IF(CK49="", "", IFERROR(INDEX(Materials!$F$9:$F$2508, MATCH(CK49, Materials!$B$9:$B$2508, 0)), ""))</f>
        <v/>
      </c>
      <c r="EV49" s="59" t="str">
        <f>IF(CL49="", "", IFERROR(INDEX(Materials!$F$9:$F$2508, MATCH(CL49, Materials!$B$9:$B$2508, 0)), ""))</f>
        <v/>
      </c>
      <c r="EW49" s="59" t="str">
        <f>IF(CM49="", "", IFERROR(INDEX(Materials!$F$9:$F$2508, MATCH(CM49, Materials!$B$9:$B$2508, 0)), ""))</f>
        <v/>
      </c>
      <c r="EX49" s="59" t="str">
        <f>IF(CN49="", "", IFERROR(INDEX(Materials!$F$9:$F$2508, MATCH(CN49, Materials!$B$9:$B$2508, 0)), ""))</f>
        <v/>
      </c>
      <c r="EY49" s="59" t="str">
        <f>IF(CO49="", "", IFERROR(INDEX(Materials!$F$9:$F$2508, MATCH(CO49, Materials!$B$9:$B$2508, 0)), ""))</f>
        <v/>
      </c>
      <c r="EZ49" s="59" t="str">
        <f>IF(CP49="", "", IFERROR(INDEX(Materials!$F$9:$F$2508, MATCH(CP49, Materials!$B$9:$B$2508, 0)), ""))</f>
        <v/>
      </c>
      <c r="FA49" s="59" t="str">
        <f>IF(CQ49="", "", IFERROR(INDEX(Materials!$F$9:$F$2508, MATCH(CQ49, Materials!$B$9:$B$2508, 0)), ""))</f>
        <v/>
      </c>
      <c r="FB49" s="59" t="str">
        <f>IF(CR49="", "", IFERROR(INDEX(Materials!$F$9:$F$2508, MATCH(CR49, Materials!$B$9:$B$2508, 0)), ""))</f>
        <v/>
      </c>
      <c r="FC49" s="59" t="str">
        <f>IF(CS49="", "", IFERROR(INDEX(Materials!$F$9:$F$2508, MATCH(CS49, Materials!$B$9:$B$2508, 0)), ""))</f>
        <v/>
      </c>
      <c r="FD49" s="59" t="str">
        <f>IF(CT49="", "", IFERROR(INDEX(Materials!$F$9:$F$2508, MATCH(CT49, Materials!$B$9:$B$2508, 0)), ""))</f>
        <v/>
      </c>
      <c r="FE49" s="59" t="str">
        <f>IF(CU49="", "", IFERROR(INDEX(Materials!$F$9:$F$2508, MATCH(CU49, Materials!$B$9:$B$2508, 0)), ""))</f>
        <v/>
      </c>
      <c r="FF49" s="59" t="str">
        <f>IF(CV49="", "", IFERROR(INDEX(Materials!$F$9:$F$2508, MATCH(CV49, Materials!$B$9:$B$2508, 0)), ""))</f>
        <v/>
      </c>
      <c r="FG49" s="59" t="str">
        <f>IF(CW49="", "", IFERROR(INDEX(Materials!$F$9:$F$2508, MATCH(CW49, Materials!$B$9:$B$2508, 0)), ""))</f>
        <v/>
      </c>
      <c r="FH49" s="59" t="str">
        <f>IF(CX49="", "", IFERROR(INDEX(Materials!$F$9:$F$2508, MATCH(CX49, Materials!$B$9:$B$2508, 0)), ""))</f>
        <v/>
      </c>
      <c r="FI49" s="59" t="str">
        <f>IF(CY49="", "", IFERROR(INDEX(Materials!$F$9:$F$2508, MATCH(CY49, Materials!$B$9:$B$2508, 0)), ""))</f>
        <v/>
      </c>
      <c r="FJ49" s="59" t="str">
        <f>IF(CZ49="", "", IFERROR(INDEX(Materials!$F$9:$F$2508, MATCH(CZ49, Materials!$B$9:$B$2508, 0)), ""))</f>
        <v/>
      </c>
      <c r="FK49" s="59" t="str">
        <f>IF(DA49="", "", IFERROR(INDEX(Materials!$F$9:$F$2508, MATCH(DA49, Materials!$B$9:$B$2508, 0)), ""))</f>
        <v/>
      </c>
      <c r="FL49" s="59" t="str">
        <f>IF(DB49="", "", IFERROR(INDEX(Materials!$F$9:$F$2508, MATCH(DB49, Materials!$B$9:$B$2508, 0)), ""))</f>
        <v/>
      </c>
      <c r="FM49" s="59" t="str">
        <f>IF(DC49="", "", IFERROR(INDEX(Materials!$F$9:$F$2508, MATCH(DC49, Materials!$B$9:$B$2508, 0)), ""))</f>
        <v/>
      </c>
      <c r="FN49" s="59" t="str">
        <f>IF(DD49="", "", IFERROR(INDEX(Materials!$F$9:$F$2508, MATCH(DD49, Materials!$B$9:$B$2508, 0)), ""))</f>
        <v/>
      </c>
      <c r="FO49" s="59" t="str">
        <f>IF(DE49="", "", IFERROR(INDEX(Materials!$F$9:$F$2508, MATCH(DE49, Materials!$B$9:$B$2508, 0)), ""))</f>
        <v/>
      </c>
      <c r="FP49" s="59" t="str">
        <f>IF(DF49="", "", IFERROR(INDEX(Materials!$F$9:$F$2508, MATCH(DF49, Materials!$B$9:$B$2508, 0)), ""))</f>
        <v/>
      </c>
      <c r="FQ49" s="59" t="str">
        <f>IF(DG49="", "", IFERROR(INDEX(Materials!$F$9:$F$2508, MATCH(DG49, Materials!$B$9:$B$2508, 0)), ""))</f>
        <v/>
      </c>
      <c r="FR49" s="59" t="str">
        <f>IF(DH49="", "", IFERROR(INDEX(Materials!$F$9:$F$2508, MATCH(DH49, Materials!$B$9:$B$2508, 0)), ""))</f>
        <v/>
      </c>
      <c r="FS49" s="59" t="str">
        <f>IF(DI49="", "", IFERROR(INDEX(Materials!$F$9:$F$2508, MATCH(DI49, Materials!$B$9:$B$2508, 0)), ""))</f>
        <v/>
      </c>
      <c r="FT49" s="59" t="str">
        <f>IF(DJ49="", "", IFERROR(INDEX(Materials!$F$9:$F$2508, MATCH(DJ49, Materials!$B$9:$B$2508, 0)), ""))</f>
        <v/>
      </c>
      <c r="FU49" s="60" t="str">
        <f>IF(DK49="", "", IFERROR(INDEX(Materials!$F$9:$F$2508, MATCH(DK49, Materials!$B$9:$B$2508, 0)), ""))</f>
        <v/>
      </c>
      <c r="FW49" s="58" t="str">
        <f t="shared" si="85"/>
        <v/>
      </c>
      <c r="FX49" s="59" t="str">
        <f t="shared" si="86"/>
        <v/>
      </c>
      <c r="FY49" s="59" t="str">
        <f t="shared" si="87"/>
        <v/>
      </c>
      <c r="FZ49" s="59" t="str">
        <f t="shared" si="88"/>
        <v/>
      </c>
      <c r="GA49" s="59" t="str">
        <f t="shared" si="89"/>
        <v/>
      </c>
      <c r="GB49" s="59" t="str">
        <f t="shared" si="90"/>
        <v/>
      </c>
      <c r="GC49" s="59" t="str">
        <f t="shared" si="91"/>
        <v/>
      </c>
      <c r="GD49" s="59" t="str">
        <f t="shared" si="92"/>
        <v/>
      </c>
      <c r="GE49" s="59" t="str">
        <f t="shared" si="93"/>
        <v/>
      </c>
      <c r="GF49" s="59" t="str">
        <f t="shared" si="94"/>
        <v/>
      </c>
      <c r="GG49" s="59" t="str">
        <f t="shared" si="95"/>
        <v/>
      </c>
      <c r="GH49" s="59" t="str">
        <f t="shared" si="96"/>
        <v/>
      </c>
      <c r="GI49" s="59" t="str">
        <f t="shared" si="97"/>
        <v/>
      </c>
      <c r="GJ49" s="59" t="str">
        <f t="shared" si="98"/>
        <v/>
      </c>
      <c r="GK49" s="59" t="str">
        <f t="shared" si="99"/>
        <v/>
      </c>
      <c r="GL49" s="59" t="str">
        <f t="shared" si="100"/>
        <v/>
      </c>
      <c r="GM49" s="59" t="str">
        <f t="shared" si="101"/>
        <v/>
      </c>
      <c r="GN49" s="59" t="str">
        <f t="shared" si="102"/>
        <v/>
      </c>
      <c r="GO49" s="59" t="str">
        <f t="shared" si="103"/>
        <v/>
      </c>
      <c r="GP49" s="59" t="str">
        <f t="shared" si="104"/>
        <v/>
      </c>
      <c r="GQ49" s="59" t="str">
        <f t="shared" si="105"/>
        <v/>
      </c>
      <c r="GR49" s="59" t="str">
        <f t="shared" si="106"/>
        <v/>
      </c>
      <c r="GS49" s="59" t="str">
        <f t="shared" si="107"/>
        <v/>
      </c>
      <c r="GT49" s="59" t="str">
        <f t="shared" si="108"/>
        <v/>
      </c>
      <c r="GU49" s="59" t="str">
        <f t="shared" si="109"/>
        <v/>
      </c>
      <c r="GV49" s="59" t="str">
        <f t="shared" si="110"/>
        <v/>
      </c>
      <c r="GW49" s="59" t="str">
        <f t="shared" si="111"/>
        <v/>
      </c>
      <c r="GX49" s="59" t="str">
        <f t="shared" si="112"/>
        <v/>
      </c>
      <c r="GY49" s="59" t="str">
        <f t="shared" si="113"/>
        <v/>
      </c>
      <c r="GZ49" s="60" t="str">
        <f t="shared" si="114"/>
        <v/>
      </c>
      <c r="HB49" s="81" t="str">
        <f t="shared" si="186"/>
        <v/>
      </c>
      <c r="HD49" s="58" t="str">
        <f>IF(CH49="", "", IFERROR(INDEX(Materials!$V$9:$V$2508, MATCH(CH49, Materials!$B$9:$B$2508, 0)), ""))</f>
        <v/>
      </c>
      <c r="HE49" s="59" t="str">
        <f>IF(CI49="", "", IFERROR(INDEX(Materials!$V$9:$V$2508, MATCH(CI49, Materials!$B$9:$B$2508, 0)), ""))</f>
        <v/>
      </c>
      <c r="HF49" s="59" t="str">
        <f>IF(CJ49="", "", IFERROR(INDEX(Materials!$V$9:$V$2508, MATCH(CJ49, Materials!$B$9:$B$2508, 0)), ""))</f>
        <v/>
      </c>
      <c r="HG49" s="59" t="str">
        <f>IF(CK49="", "", IFERROR(INDEX(Materials!$V$9:$V$2508, MATCH(CK49, Materials!$B$9:$B$2508, 0)), ""))</f>
        <v/>
      </c>
      <c r="HH49" s="59" t="str">
        <f>IF(CL49="", "", IFERROR(INDEX(Materials!$V$9:$V$2508, MATCH(CL49, Materials!$B$9:$B$2508, 0)), ""))</f>
        <v/>
      </c>
      <c r="HI49" s="59" t="str">
        <f>IF(CM49="", "", IFERROR(INDEX(Materials!$V$9:$V$2508, MATCH(CM49, Materials!$B$9:$B$2508, 0)), ""))</f>
        <v/>
      </c>
      <c r="HJ49" s="59" t="str">
        <f>IF(CN49="", "", IFERROR(INDEX(Materials!$V$9:$V$2508, MATCH(CN49, Materials!$B$9:$B$2508, 0)), ""))</f>
        <v/>
      </c>
      <c r="HK49" s="59" t="str">
        <f>IF(CO49="", "", IFERROR(INDEX(Materials!$V$9:$V$2508, MATCH(CO49, Materials!$B$9:$B$2508, 0)), ""))</f>
        <v/>
      </c>
      <c r="HL49" s="59" t="str">
        <f>IF(CP49="", "", IFERROR(INDEX(Materials!$V$9:$V$2508, MATCH(CP49, Materials!$B$9:$B$2508, 0)), ""))</f>
        <v/>
      </c>
      <c r="HM49" s="59" t="str">
        <f>IF(CQ49="", "", IFERROR(INDEX(Materials!$V$9:$V$2508, MATCH(CQ49, Materials!$B$9:$B$2508, 0)), ""))</f>
        <v/>
      </c>
      <c r="HN49" s="59" t="str">
        <f>IF(CR49="", "", IFERROR(INDEX(Materials!$V$9:$V$2508, MATCH(CR49, Materials!$B$9:$B$2508, 0)), ""))</f>
        <v/>
      </c>
      <c r="HO49" s="59" t="str">
        <f>IF(CS49="", "", IFERROR(INDEX(Materials!$V$9:$V$2508, MATCH(CS49, Materials!$B$9:$B$2508, 0)), ""))</f>
        <v/>
      </c>
      <c r="HP49" s="59" t="str">
        <f>IF(CT49="", "", IFERROR(INDEX(Materials!$V$9:$V$2508, MATCH(CT49, Materials!$B$9:$B$2508, 0)), ""))</f>
        <v/>
      </c>
      <c r="HQ49" s="59" t="str">
        <f>IF(CU49="", "", IFERROR(INDEX(Materials!$V$9:$V$2508, MATCH(CU49, Materials!$B$9:$B$2508, 0)), ""))</f>
        <v/>
      </c>
      <c r="HR49" s="59" t="str">
        <f>IF(CV49="", "", IFERROR(INDEX(Materials!$V$9:$V$2508, MATCH(CV49, Materials!$B$9:$B$2508, 0)), ""))</f>
        <v/>
      </c>
      <c r="HS49" s="59" t="str">
        <f>IF(CW49="", "", IFERROR(INDEX(Materials!$V$9:$V$2508, MATCH(CW49, Materials!$B$9:$B$2508, 0)), ""))</f>
        <v/>
      </c>
      <c r="HT49" s="59" t="str">
        <f>IF(CX49="", "", IFERROR(INDEX(Materials!$V$9:$V$2508, MATCH(CX49, Materials!$B$9:$B$2508, 0)), ""))</f>
        <v/>
      </c>
      <c r="HU49" s="59" t="str">
        <f>IF(CY49="", "", IFERROR(INDEX(Materials!$V$9:$V$2508, MATCH(CY49, Materials!$B$9:$B$2508, 0)), ""))</f>
        <v/>
      </c>
      <c r="HV49" s="59" t="str">
        <f>IF(CZ49="", "", IFERROR(INDEX(Materials!$V$9:$V$2508, MATCH(CZ49, Materials!$B$9:$B$2508, 0)), ""))</f>
        <v/>
      </c>
      <c r="HW49" s="59" t="str">
        <f>IF(DA49="", "", IFERROR(INDEX(Materials!$V$9:$V$2508, MATCH(DA49, Materials!$B$9:$B$2508, 0)), ""))</f>
        <v/>
      </c>
      <c r="HX49" s="59" t="str">
        <f>IF(DB49="", "", IFERROR(INDEX(Materials!$V$9:$V$2508, MATCH(DB49, Materials!$B$9:$B$2508, 0)), ""))</f>
        <v/>
      </c>
      <c r="HY49" s="59" t="str">
        <f>IF(DC49="", "", IFERROR(INDEX(Materials!$V$9:$V$2508, MATCH(DC49, Materials!$B$9:$B$2508, 0)), ""))</f>
        <v/>
      </c>
      <c r="HZ49" s="59" t="str">
        <f>IF(DD49="", "", IFERROR(INDEX(Materials!$V$9:$V$2508, MATCH(DD49, Materials!$B$9:$B$2508, 0)), ""))</f>
        <v/>
      </c>
      <c r="IA49" s="59" t="str">
        <f>IF(DE49="", "", IFERROR(INDEX(Materials!$V$9:$V$2508, MATCH(DE49, Materials!$B$9:$B$2508, 0)), ""))</f>
        <v/>
      </c>
      <c r="IB49" s="59" t="str">
        <f>IF(DF49="", "", IFERROR(INDEX(Materials!$V$9:$V$2508, MATCH(DF49, Materials!$B$9:$B$2508, 0)), ""))</f>
        <v/>
      </c>
      <c r="IC49" s="59" t="str">
        <f>IF(DG49="", "", IFERROR(INDEX(Materials!$V$9:$V$2508, MATCH(DG49, Materials!$B$9:$B$2508, 0)), ""))</f>
        <v/>
      </c>
      <c r="ID49" s="59" t="str">
        <f>IF(DH49="", "", IFERROR(INDEX(Materials!$V$9:$V$2508, MATCH(DH49, Materials!$B$9:$B$2508, 0)), ""))</f>
        <v/>
      </c>
      <c r="IE49" s="59" t="str">
        <f>IF(DI49="", "", IFERROR(INDEX(Materials!$V$9:$V$2508, MATCH(DI49, Materials!$B$9:$B$2508, 0)), ""))</f>
        <v/>
      </c>
      <c r="IF49" s="59" t="str">
        <f>IF(DJ49="", "", IFERROR(INDEX(Materials!$V$9:$V$2508, MATCH(DJ49, Materials!$B$9:$B$2508, 0)), ""))</f>
        <v/>
      </c>
      <c r="IG49" s="60" t="str">
        <f>IF(DK49="", "", IFERROR(INDEX(Materials!$V$9:$V$2508, MATCH(DK49, Materials!$B$9:$B$2508, 0)), ""))</f>
        <v/>
      </c>
      <c r="II49" s="9" t="str">
        <f t="shared" si="115"/>
        <v/>
      </c>
      <c r="IJ49" s="9" t="str">
        <f t="shared" si="116"/>
        <v/>
      </c>
      <c r="IK49" s="9" t="str">
        <f t="shared" si="117"/>
        <v/>
      </c>
      <c r="IL49" s="9" t="str">
        <f t="shared" si="118"/>
        <v/>
      </c>
      <c r="IN49" s="92" t="str">
        <f t="shared" si="119"/>
        <v/>
      </c>
      <c r="IO49" s="93" t="str">
        <f t="shared" si="120"/>
        <v/>
      </c>
      <c r="IP49" s="93" t="str">
        <f t="shared" si="121"/>
        <v/>
      </c>
      <c r="IQ49" s="93" t="str">
        <f t="shared" si="122"/>
        <v/>
      </c>
      <c r="IR49" s="93" t="str">
        <f t="shared" si="123"/>
        <v/>
      </c>
      <c r="IS49" s="93" t="str">
        <f t="shared" si="124"/>
        <v/>
      </c>
      <c r="IT49" s="93" t="str">
        <f t="shared" si="125"/>
        <v/>
      </c>
      <c r="IU49" s="93" t="str">
        <f t="shared" si="126"/>
        <v/>
      </c>
      <c r="IV49" s="93" t="str">
        <f t="shared" si="127"/>
        <v/>
      </c>
      <c r="IW49" s="93" t="str">
        <f t="shared" si="128"/>
        <v/>
      </c>
      <c r="IX49" s="93" t="str">
        <f t="shared" si="129"/>
        <v/>
      </c>
      <c r="IY49" s="93" t="str">
        <f t="shared" si="130"/>
        <v/>
      </c>
      <c r="IZ49" s="93" t="str">
        <f t="shared" si="131"/>
        <v/>
      </c>
      <c r="JA49" s="93" t="str">
        <f t="shared" si="132"/>
        <v/>
      </c>
      <c r="JB49" s="93" t="str">
        <f t="shared" si="133"/>
        <v/>
      </c>
      <c r="JC49" s="93" t="str">
        <f t="shared" si="134"/>
        <v/>
      </c>
      <c r="JD49" s="93" t="str">
        <f t="shared" si="135"/>
        <v/>
      </c>
      <c r="JE49" s="93" t="str">
        <f t="shared" si="136"/>
        <v/>
      </c>
      <c r="JF49" s="93" t="str">
        <f t="shared" si="137"/>
        <v/>
      </c>
      <c r="JG49" s="93" t="str">
        <f t="shared" si="138"/>
        <v/>
      </c>
      <c r="JH49" s="93" t="str">
        <f t="shared" si="139"/>
        <v/>
      </c>
      <c r="JI49" s="93" t="str">
        <f t="shared" si="140"/>
        <v/>
      </c>
      <c r="JJ49" s="93" t="str">
        <f t="shared" si="141"/>
        <v/>
      </c>
      <c r="JK49" s="93" t="str">
        <f t="shared" si="142"/>
        <v/>
      </c>
      <c r="JL49" s="93" t="str">
        <f t="shared" si="143"/>
        <v/>
      </c>
      <c r="JM49" s="93" t="str">
        <f t="shared" si="144"/>
        <v/>
      </c>
      <c r="JN49" s="93" t="str">
        <f t="shared" si="145"/>
        <v/>
      </c>
      <c r="JO49" s="93" t="str">
        <f t="shared" si="146"/>
        <v/>
      </c>
      <c r="JP49" s="93" t="str">
        <f t="shared" si="147"/>
        <v/>
      </c>
      <c r="JQ49" s="94" t="str">
        <f t="shared" si="148"/>
        <v/>
      </c>
      <c r="JS49" s="92" t="str">
        <f t="shared" si="149"/>
        <v/>
      </c>
      <c r="JT49" s="93" t="str">
        <f t="shared" si="150"/>
        <v/>
      </c>
      <c r="JU49" s="93" t="str">
        <f t="shared" si="151"/>
        <v/>
      </c>
      <c r="JV49" s="93" t="str">
        <f t="shared" si="152"/>
        <v/>
      </c>
      <c r="JW49" s="93" t="str">
        <f t="shared" si="153"/>
        <v/>
      </c>
      <c r="JX49" s="93" t="str">
        <f t="shared" si="154"/>
        <v/>
      </c>
      <c r="JY49" s="93" t="str">
        <f t="shared" si="155"/>
        <v/>
      </c>
      <c r="JZ49" s="93" t="str">
        <f t="shared" si="156"/>
        <v/>
      </c>
      <c r="KA49" s="93" t="str">
        <f t="shared" si="157"/>
        <v/>
      </c>
      <c r="KB49" s="93" t="str">
        <f t="shared" si="158"/>
        <v/>
      </c>
      <c r="KC49" s="93" t="str">
        <f t="shared" si="159"/>
        <v/>
      </c>
      <c r="KD49" s="93" t="str">
        <f t="shared" si="160"/>
        <v/>
      </c>
      <c r="KE49" s="93" t="str">
        <f t="shared" si="161"/>
        <v/>
      </c>
      <c r="KF49" s="93" t="str">
        <f t="shared" si="162"/>
        <v/>
      </c>
      <c r="KG49" s="93" t="str">
        <f t="shared" si="163"/>
        <v/>
      </c>
      <c r="KH49" s="93" t="str">
        <f t="shared" si="164"/>
        <v/>
      </c>
      <c r="KI49" s="93" t="str">
        <f t="shared" si="165"/>
        <v/>
      </c>
      <c r="KJ49" s="93" t="str">
        <f t="shared" si="166"/>
        <v/>
      </c>
      <c r="KK49" s="93" t="str">
        <f t="shared" si="167"/>
        <v/>
      </c>
      <c r="KL49" s="93" t="str">
        <f t="shared" si="168"/>
        <v/>
      </c>
      <c r="KM49" s="93" t="str">
        <f t="shared" si="169"/>
        <v/>
      </c>
      <c r="KN49" s="93" t="str">
        <f t="shared" si="170"/>
        <v/>
      </c>
      <c r="KO49" s="93" t="str">
        <f t="shared" si="171"/>
        <v/>
      </c>
      <c r="KP49" s="93" t="str">
        <f t="shared" si="172"/>
        <v/>
      </c>
      <c r="KQ49" s="93" t="str">
        <f t="shared" si="173"/>
        <v/>
      </c>
      <c r="KR49" s="93" t="str">
        <f t="shared" si="174"/>
        <v/>
      </c>
      <c r="KS49" s="93" t="str">
        <f t="shared" si="175"/>
        <v/>
      </c>
      <c r="KT49" s="93" t="str">
        <f t="shared" si="176"/>
        <v/>
      </c>
      <c r="KU49" s="93" t="str">
        <f t="shared" si="177"/>
        <v/>
      </c>
      <c r="KV49" s="94" t="str">
        <f t="shared" si="178"/>
        <v/>
      </c>
      <c r="KX49" s="81" t="str">
        <f>IF(C49="", "", C49+(C49*'Intro &amp; Setup'!$BC$6))</f>
        <v/>
      </c>
    </row>
    <row r="50" spans="1:310" x14ac:dyDescent="0.25">
      <c r="A50" s="24"/>
      <c r="B50" s="150" t="str">
        <f t="shared" si="179"/>
        <v/>
      </c>
      <c r="C50" s="139" t="str">
        <f t="shared" si="180"/>
        <v/>
      </c>
      <c r="D50" s="24"/>
      <c r="E50" s="140"/>
      <c r="F50" s="136"/>
      <c r="G50" s="139"/>
      <c r="H50" s="153"/>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24"/>
      <c r="BS50" s="9" t="str">
        <f>IF(Materials!T50="", "", Materials!T50)</f>
        <v/>
      </c>
      <c r="BU50" s="11" t="b">
        <f t="shared" si="181"/>
        <v>0</v>
      </c>
      <c r="BV50" s="9" t="str">
        <f t="shared" si="25"/>
        <v/>
      </c>
      <c r="BW50" s="9" t="str">
        <f t="shared" si="182"/>
        <v/>
      </c>
      <c r="BX50" s="9" t="str">
        <f t="shared" si="183"/>
        <v/>
      </c>
      <c r="BZ50" s="9">
        <v>42</v>
      </c>
      <c r="CB50" s="9" t="str">
        <f t="shared" si="184"/>
        <v/>
      </c>
      <c r="CC50" s="32"/>
      <c r="CD50" s="72" t="str">
        <f>IF(H50="", "", IFERROR(INDEX('Intro &amp; Setup'!$BF$3:$BF$12, MATCH(H50, 'Intro &amp; Setup'!$BE$3:$BE$12, 0)), ""))</f>
        <v/>
      </c>
      <c r="CE50" s="77"/>
      <c r="CF50" s="77"/>
      <c r="CH50" s="50" t="str">
        <f t="shared" si="185"/>
        <v/>
      </c>
      <c r="CI50" s="32" t="str">
        <f t="shared" si="26"/>
        <v/>
      </c>
      <c r="CJ50" s="32" t="str">
        <f t="shared" si="27"/>
        <v/>
      </c>
      <c r="CK50" s="32" t="str">
        <f t="shared" si="28"/>
        <v/>
      </c>
      <c r="CL50" s="32" t="str">
        <f t="shared" si="29"/>
        <v/>
      </c>
      <c r="CM50" s="32" t="str">
        <f t="shared" si="30"/>
        <v/>
      </c>
      <c r="CN50" s="32" t="str">
        <f t="shared" si="31"/>
        <v/>
      </c>
      <c r="CO50" s="32" t="str">
        <f t="shared" si="32"/>
        <v/>
      </c>
      <c r="CP50" s="32" t="str">
        <f t="shared" si="33"/>
        <v/>
      </c>
      <c r="CQ50" s="32" t="str">
        <f t="shared" si="34"/>
        <v/>
      </c>
      <c r="CR50" s="32" t="str">
        <f t="shared" si="35"/>
        <v/>
      </c>
      <c r="CS50" s="32" t="str">
        <f t="shared" si="36"/>
        <v/>
      </c>
      <c r="CT50" s="32" t="str">
        <f t="shared" si="37"/>
        <v/>
      </c>
      <c r="CU50" s="32" t="str">
        <f t="shared" si="38"/>
        <v/>
      </c>
      <c r="CV50" s="32" t="str">
        <f t="shared" si="39"/>
        <v/>
      </c>
      <c r="CW50" s="32" t="str">
        <f t="shared" si="40"/>
        <v/>
      </c>
      <c r="CX50" s="32" t="str">
        <f t="shared" si="41"/>
        <v/>
      </c>
      <c r="CY50" s="32" t="str">
        <f t="shared" si="42"/>
        <v/>
      </c>
      <c r="CZ50" s="32" t="str">
        <f t="shared" si="43"/>
        <v/>
      </c>
      <c r="DA50" s="32" t="str">
        <f t="shared" si="44"/>
        <v/>
      </c>
      <c r="DB50" s="32" t="str">
        <f t="shared" si="45"/>
        <v/>
      </c>
      <c r="DC50" s="32" t="str">
        <f t="shared" si="46"/>
        <v/>
      </c>
      <c r="DD50" s="32" t="str">
        <f t="shared" si="47"/>
        <v/>
      </c>
      <c r="DE50" s="32" t="str">
        <f t="shared" si="48"/>
        <v/>
      </c>
      <c r="DF50" s="32" t="str">
        <f t="shared" si="49"/>
        <v/>
      </c>
      <c r="DG50" s="32" t="str">
        <f t="shared" si="50"/>
        <v/>
      </c>
      <c r="DH50" s="32" t="str">
        <f t="shared" si="51"/>
        <v/>
      </c>
      <c r="DI50" s="32" t="str">
        <f t="shared" si="52"/>
        <v/>
      </c>
      <c r="DJ50" s="32" t="str">
        <f t="shared" si="53"/>
        <v/>
      </c>
      <c r="DK50" s="51" t="str">
        <f t="shared" si="54"/>
        <v/>
      </c>
      <c r="DM50" s="50" t="str">
        <f t="shared" si="55"/>
        <v/>
      </c>
      <c r="DN50" s="32" t="str">
        <f t="shared" si="56"/>
        <v/>
      </c>
      <c r="DO50" s="32" t="str">
        <f t="shared" si="57"/>
        <v/>
      </c>
      <c r="DP50" s="32" t="str">
        <f t="shared" si="58"/>
        <v/>
      </c>
      <c r="DQ50" s="32" t="str">
        <f t="shared" si="59"/>
        <v/>
      </c>
      <c r="DR50" s="32" t="str">
        <f t="shared" si="60"/>
        <v/>
      </c>
      <c r="DS50" s="32" t="str">
        <f t="shared" si="61"/>
        <v/>
      </c>
      <c r="DT50" s="32" t="str">
        <f t="shared" si="62"/>
        <v/>
      </c>
      <c r="DU50" s="32" t="str">
        <f t="shared" si="63"/>
        <v/>
      </c>
      <c r="DV50" s="32" t="str">
        <f t="shared" si="64"/>
        <v/>
      </c>
      <c r="DW50" s="32" t="str">
        <f t="shared" si="65"/>
        <v/>
      </c>
      <c r="DX50" s="32" t="str">
        <f t="shared" si="66"/>
        <v/>
      </c>
      <c r="DY50" s="32" t="str">
        <f t="shared" si="67"/>
        <v/>
      </c>
      <c r="DZ50" s="32" t="str">
        <f t="shared" si="68"/>
        <v/>
      </c>
      <c r="EA50" s="32" t="str">
        <f t="shared" si="69"/>
        <v/>
      </c>
      <c r="EB50" s="32" t="str">
        <f t="shared" si="70"/>
        <v/>
      </c>
      <c r="EC50" s="32" t="str">
        <f t="shared" si="71"/>
        <v/>
      </c>
      <c r="ED50" s="32" t="str">
        <f t="shared" si="72"/>
        <v/>
      </c>
      <c r="EE50" s="32" t="str">
        <f t="shared" si="73"/>
        <v/>
      </c>
      <c r="EF50" s="32" t="str">
        <f t="shared" si="74"/>
        <v/>
      </c>
      <c r="EG50" s="32" t="str">
        <f t="shared" si="75"/>
        <v/>
      </c>
      <c r="EH50" s="32" t="str">
        <f t="shared" si="76"/>
        <v/>
      </c>
      <c r="EI50" s="32" t="str">
        <f t="shared" si="77"/>
        <v/>
      </c>
      <c r="EJ50" s="32" t="str">
        <f t="shared" si="78"/>
        <v/>
      </c>
      <c r="EK50" s="32" t="str">
        <f t="shared" si="79"/>
        <v/>
      </c>
      <c r="EL50" s="32" t="str">
        <f t="shared" si="80"/>
        <v/>
      </c>
      <c r="EM50" s="32" t="str">
        <f t="shared" si="81"/>
        <v/>
      </c>
      <c r="EN50" s="32" t="str">
        <f t="shared" si="82"/>
        <v/>
      </c>
      <c r="EO50" s="32" t="str">
        <f t="shared" si="83"/>
        <v/>
      </c>
      <c r="EP50" s="51" t="str">
        <f t="shared" si="84"/>
        <v/>
      </c>
      <c r="ER50" s="58" t="str">
        <f>IF(CH50="", "", IFERROR(INDEX(Materials!$F$9:$F$2508, MATCH(CH50, Materials!$B$9:$B$2508, 0)), ""))</f>
        <v/>
      </c>
      <c r="ES50" s="59" t="str">
        <f>IF(CI50="", "", IFERROR(INDEX(Materials!$F$9:$F$2508, MATCH(CI50, Materials!$B$9:$B$2508, 0)), ""))</f>
        <v/>
      </c>
      <c r="ET50" s="59" t="str">
        <f>IF(CJ50="", "", IFERROR(INDEX(Materials!$F$9:$F$2508, MATCH(CJ50, Materials!$B$9:$B$2508, 0)), ""))</f>
        <v/>
      </c>
      <c r="EU50" s="59" t="str">
        <f>IF(CK50="", "", IFERROR(INDEX(Materials!$F$9:$F$2508, MATCH(CK50, Materials!$B$9:$B$2508, 0)), ""))</f>
        <v/>
      </c>
      <c r="EV50" s="59" t="str">
        <f>IF(CL50="", "", IFERROR(INDEX(Materials!$F$9:$F$2508, MATCH(CL50, Materials!$B$9:$B$2508, 0)), ""))</f>
        <v/>
      </c>
      <c r="EW50" s="59" t="str">
        <f>IF(CM50="", "", IFERROR(INDEX(Materials!$F$9:$F$2508, MATCH(CM50, Materials!$B$9:$B$2508, 0)), ""))</f>
        <v/>
      </c>
      <c r="EX50" s="59" t="str">
        <f>IF(CN50="", "", IFERROR(INDEX(Materials!$F$9:$F$2508, MATCH(CN50, Materials!$B$9:$B$2508, 0)), ""))</f>
        <v/>
      </c>
      <c r="EY50" s="59" t="str">
        <f>IF(CO50="", "", IFERROR(INDEX(Materials!$F$9:$F$2508, MATCH(CO50, Materials!$B$9:$B$2508, 0)), ""))</f>
        <v/>
      </c>
      <c r="EZ50" s="59" t="str">
        <f>IF(CP50="", "", IFERROR(INDEX(Materials!$F$9:$F$2508, MATCH(CP50, Materials!$B$9:$B$2508, 0)), ""))</f>
        <v/>
      </c>
      <c r="FA50" s="59" t="str">
        <f>IF(CQ50="", "", IFERROR(INDEX(Materials!$F$9:$F$2508, MATCH(CQ50, Materials!$B$9:$B$2508, 0)), ""))</f>
        <v/>
      </c>
      <c r="FB50" s="59" t="str">
        <f>IF(CR50="", "", IFERROR(INDEX(Materials!$F$9:$F$2508, MATCH(CR50, Materials!$B$9:$B$2508, 0)), ""))</f>
        <v/>
      </c>
      <c r="FC50" s="59" t="str">
        <f>IF(CS50="", "", IFERROR(INDEX(Materials!$F$9:$F$2508, MATCH(CS50, Materials!$B$9:$B$2508, 0)), ""))</f>
        <v/>
      </c>
      <c r="FD50" s="59" t="str">
        <f>IF(CT50="", "", IFERROR(INDEX(Materials!$F$9:$F$2508, MATCH(CT50, Materials!$B$9:$B$2508, 0)), ""))</f>
        <v/>
      </c>
      <c r="FE50" s="59" t="str">
        <f>IF(CU50="", "", IFERROR(INDEX(Materials!$F$9:$F$2508, MATCH(CU50, Materials!$B$9:$B$2508, 0)), ""))</f>
        <v/>
      </c>
      <c r="FF50" s="59" t="str">
        <f>IF(CV50="", "", IFERROR(INDEX(Materials!$F$9:$F$2508, MATCH(CV50, Materials!$B$9:$B$2508, 0)), ""))</f>
        <v/>
      </c>
      <c r="FG50" s="59" t="str">
        <f>IF(CW50="", "", IFERROR(INDEX(Materials!$F$9:$F$2508, MATCH(CW50, Materials!$B$9:$B$2508, 0)), ""))</f>
        <v/>
      </c>
      <c r="FH50" s="59" t="str">
        <f>IF(CX50="", "", IFERROR(INDEX(Materials!$F$9:$F$2508, MATCH(CX50, Materials!$B$9:$B$2508, 0)), ""))</f>
        <v/>
      </c>
      <c r="FI50" s="59" t="str">
        <f>IF(CY50="", "", IFERROR(INDEX(Materials!$F$9:$F$2508, MATCH(CY50, Materials!$B$9:$B$2508, 0)), ""))</f>
        <v/>
      </c>
      <c r="FJ50" s="59" t="str">
        <f>IF(CZ50="", "", IFERROR(INDEX(Materials!$F$9:$F$2508, MATCH(CZ50, Materials!$B$9:$B$2508, 0)), ""))</f>
        <v/>
      </c>
      <c r="FK50" s="59" t="str">
        <f>IF(DA50="", "", IFERROR(INDEX(Materials!$F$9:$F$2508, MATCH(DA50, Materials!$B$9:$B$2508, 0)), ""))</f>
        <v/>
      </c>
      <c r="FL50" s="59" t="str">
        <f>IF(DB50="", "", IFERROR(INDEX(Materials!$F$9:$F$2508, MATCH(DB50, Materials!$B$9:$B$2508, 0)), ""))</f>
        <v/>
      </c>
      <c r="FM50" s="59" t="str">
        <f>IF(DC50="", "", IFERROR(INDEX(Materials!$F$9:$F$2508, MATCH(DC50, Materials!$B$9:$B$2508, 0)), ""))</f>
        <v/>
      </c>
      <c r="FN50" s="59" t="str">
        <f>IF(DD50="", "", IFERROR(INDEX(Materials!$F$9:$F$2508, MATCH(DD50, Materials!$B$9:$B$2508, 0)), ""))</f>
        <v/>
      </c>
      <c r="FO50" s="59" t="str">
        <f>IF(DE50="", "", IFERROR(INDEX(Materials!$F$9:$F$2508, MATCH(DE50, Materials!$B$9:$B$2508, 0)), ""))</f>
        <v/>
      </c>
      <c r="FP50" s="59" t="str">
        <f>IF(DF50="", "", IFERROR(INDEX(Materials!$F$9:$F$2508, MATCH(DF50, Materials!$B$9:$B$2508, 0)), ""))</f>
        <v/>
      </c>
      <c r="FQ50" s="59" t="str">
        <f>IF(DG50="", "", IFERROR(INDEX(Materials!$F$9:$F$2508, MATCH(DG50, Materials!$B$9:$B$2508, 0)), ""))</f>
        <v/>
      </c>
      <c r="FR50" s="59" t="str">
        <f>IF(DH50="", "", IFERROR(INDEX(Materials!$F$9:$F$2508, MATCH(DH50, Materials!$B$9:$B$2508, 0)), ""))</f>
        <v/>
      </c>
      <c r="FS50" s="59" t="str">
        <f>IF(DI50="", "", IFERROR(INDEX(Materials!$F$9:$F$2508, MATCH(DI50, Materials!$B$9:$B$2508, 0)), ""))</f>
        <v/>
      </c>
      <c r="FT50" s="59" t="str">
        <f>IF(DJ50="", "", IFERROR(INDEX(Materials!$F$9:$F$2508, MATCH(DJ50, Materials!$B$9:$B$2508, 0)), ""))</f>
        <v/>
      </c>
      <c r="FU50" s="60" t="str">
        <f>IF(DK50="", "", IFERROR(INDEX(Materials!$F$9:$F$2508, MATCH(DK50, Materials!$B$9:$B$2508, 0)), ""))</f>
        <v/>
      </c>
      <c r="FW50" s="58" t="str">
        <f t="shared" si="85"/>
        <v/>
      </c>
      <c r="FX50" s="59" t="str">
        <f t="shared" si="86"/>
        <v/>
      </c>
      <c r="FY50" s="59" t="str">
        <f t="shared" si="87"/>
        <v/>
      </c>
      <c r="FZ50" s="59" t="str">
        <f t="shared" si="88"/>
        <v/>
      </c>
      <c r="GA50" s="59" t="str">
        <f t="shared" si="89"/>
        <v/>
      </c>
      <c r="GB50" s="59" t="str">
        <f t="shared" si="90"/>
        <v/>
      </c>
      <c r="GC50" s="59" t="str">
        <f t="shared" si="91"/>
        <v/>
      </c>
      <c r="GD50" s="59" t="str">
        <f t="shared" si="92"/>
        <v/>
      </c>
      <c r="GE50" s="59" t="str">
        <f t="shared" si="93"/>
        <v/>
      </c>
      <c r="GF50" s="59" t="str">
        <f t="shared" si="94"/>
        <v/>
      </c>
      <c r="GG50" s="59" t="str">
        <f t="shared" si="95"/>
        <v/>
      </c>
      <c r="GH50" s="59" t="str">
        <f t="shared" si="96"/>
        <v/>
      </c>
      <c r="GI50" s="59" t="str">
        <f t="shared" si="97"/>
        <v/>
      </c>
      <c r="GJ50" s="59" t="str">
        <f t="shared" si="98"/>
        <v/>
      </c>
      <c r="GK50" s="59" t="str">
        <f t="shared" si="99"/>
        <v/>
      </c>
      <c r="GL50" s="59" t="str">
        <f t="shared" si="100"/>
        <v/>
      </c>
      <c r="GM50" s="59" t="str">
        <f t="shared" si="101"/>
        <v/>
      </c>
      <c r="GN50" s="59" t="str">
        <f t="shared" si="102"/>
        <v/>
      </c>
      <c r="GO50" s="59" t="str">
        <f t="shared" si="103"/>
        <v/>
      </c>
      <c r="GP50" s="59" t="str">
        <f t="shared" si="104"/>
        <v/>
      </c>
      <c r="GQ50" s="59" t="str">
        <f t="shared" si="105"/>
        <v/>
      </c>
      <c r="GR50" s="59" t="str">
        <f t="shared" si="106"/>
        <v/>
      </c>
      <c r="GS50" s="59" t="str">
        <f t="shared" si="107"/>
        <v/>
      </c>
      <c r="GT50" s="59" t="str">
        <f t="shared" si="108"/>
        <v/>
      </c>
      <c r="GU50" s="59" t="str">
        <f t="shared" si="109"/>
        <v/>
      </c>
      <c r="GV50" s="59" t="str">
        <f t="shared" si="110"/>
        <v/>
      </c>
      <c r="GW50" s="59" t="str">
        <f t="shared" si="111"/>
        <v/>
      </c>
      <c r="GX50" s="59" t="str">
        <f t="shared" si="112"/>
        <v/>
      </c>
      <c r="GY50" s="59" t="str">
        <f t="shared" si="113"/>
        <v/>
      </c>
      <c r="GZ50" s="60" t="str">
        <f t="shared" si="114"/>
        <v/>
      </c>
      <c r="HB50" s="81" t="str">
        <f t="shared" si="186"/>
        <v/>
      </c>
      <c r="HD50" s="58" t="str">
        <f>IF(CH50="", "", IFERROR(INDEX(Materials!$V$9:$V$2508, MATCH(CH50, Materials!$B$9:$B$2508, 0)), ""))</f>
        <v/>
      </c>
      <c r="HE50" s="59" t="str">
        <f>IF(CI50="", "", IFERROR(INDEX(Materials!$V$9:$V$2508, MATCH(CI50, Materials!$B$9:$B$2508, 0)), ""))</f>
        <v/>
      </c>
      <c r="HF50" s="59" t="str">
        <f>IF(CJ50="", "", IFERROR(INDEX(Materials!$V$9:$V$2508, MATCH(CJ50, Materials!$B$9:$B$2508, 0)), ""))</f>
        <v/>
      </c>
      <c r="HG50" s="59" t="str">
        <f>IF(CK50="", "", IFERROR(INDEX(Materials!$V$9:$V$2508, MATCH(CK50, Materials!$B$9:$B$2508, 0)), ""))</f>
        <v/>
      </c>
      <c r="HH50" s="59" t="str">
        <f>IF(CL50="", "", IFERROR(INDEX(Materials!$V$9:$V$2508, MATCH(CL50, Materials!$B$9:$B$2508, 0)), ""))</f>
        <v/>
      </c>
      <c r="HI50" s="59" t="str">
        <f>IF(CM50="", "", IFERROR(INDEX(Materials!$V$9:$V$2508, MATCH(CM50, Materials!$B$9:$B$2508, 0)), ""))</f>
        <v/>
      </c>
      <c r="HJ50" s="59" t="str">
        <f>IF(CN50="", "", IFERROR(INDEX(Materials!$V$9:$V$2508, MATCH(CN50, Materials!$B$9:$B$2508, 0)), ""))</f>
        <v/>
      </c>
      <c r="HK50" s="59" t="str">
        <f>IF(CO50="", "", IFERROR(INDEX(Materials!$V$9:$V$2508, MATCH(CO50, Materials!$B$9:$B$2508, 0)), ""))</f>
        <v/>
      </c>
      <c r="HL50" s="59" t="str">
        <f>IF(CP50="", "", IFERROR(INDEX(Materials!$V$9:$V$2508, MATCH(CP50, Materials!$B$9:$B$2508, 0)), ""))</f>
        <v/>
      </c>
      <c r="HM50" s="59" t="str">
        <f>IF(CQ50="", "", IFERROR(INDEX(Materials!$V$9:$V$2508, MATCH(CQ50, Materials!$B$9:$B$2508, 0)), ""))</f>
        <v/>
      </c>
      <c r="HN50" s="59" t="str">
        <f>IF(CR50="", "", IFERROR(INDEX(Materials!$V$9:$V$2508, MATCH(CR50, Materials!$B$9:$B$2508, 0)), ""))</f>
        <v/>
      </c>
      <c r="HO50" s="59" t="str">
        <f>IF(CS50="", "", IFERROR(INDEX(Materials!$V$9:$V$2508, MATCH(CS50, Materials!$B$9:$B$2508, 0)), ""))</f>
        <v/>
      </c>
      <c r="HP50" s="59" t="str">
        <f>IF(CT50="", "", IFERROR(INDEX(Materials!$V$9:$V$2508, MATCH(CT50, Materials!$B$9:$B$2508, 0)), ""))</f>
        <v/>
      </c>
      <c r="HQ50" s="59" t="str">
        <f>IF(CU50="", "", IFERROR(INDEX(Materials!$V$9:$V$2508, MATCH(CU50, Materials!$B$9:$B$2508, 0)), ""))</f>
        <v/>
      </c>
      <c r="HR50" s="59" t="str">
        <f>IF(CV50="", "", IFERROR(INDEX(Materials!$V$9:$V$2508, MATCH(CV50, Materials!$B$9:$B$2508, 0)), ""))</f>
        <v/>
      </c>
      <c r="HS50" s="59" t="str">
        <f>IF(CW50="", "", IFERROR(INDEX(Materials!$V$9:$V$2508, MATCH(CW50, Materials!$B$9:$B$2508, 0)), ""))</f>
        <v/>
      </c>
      <c r="HT50" s="59" t="str">
        <f>IF(CX50="", "", IFERROR(INDEX(Materials!$V$9:$V$2508, MATCH(CX50, Materials!$B$9:$B$2508, 0)), ""))</f>
        <v/>
      </c>
      <c r="HU50" s="59" t="str">
        <f>IF(CY50="", "", IFERROR(INDEX(Materials!$V$9:$V$2508, MATCH(CY50, Materials!$B$9:$B$2508, 0)), ""))</f>
        <v/>
      </c>
      <c r="HV50" s="59" t="str">
        <f>IF(CZ50="", "", IFERROR(INDEX(Materials!$V$9:$V$2508, MATCH(CZ50, Materials!$B$9:$B$2508, 0)), ""))</f>
        <v/>
      </c>
      <c r="HW50" s="59" t="str">
        <f>IF(DA50="", "", IFERROR(INDEX(Materials!$V$9:$V$2508, MATCH(DA50, Materials!$B$9:$B$2508, 0)), ""))</f>
        <v/>
      </c>
      <c r="HX50" s="59" t="str">
        <f>IF(DB50="", "", IFERROR(INDEX(Materials!$V$9:$V$2508, MATCH(DB50, Materials!$B$9:$B$2508, 0)), ""))</f>
        <v/>
      </c>
      <c r="HY50" s="59" t="str">
        <f>IF(DC50="", "", IFERROR(INDEX(Materials!$V$9:$V$2508, MATCH(DC50, Materials!$B$9:$B$2508, 0)), ""))</f>
        <v/>
      </c>
      <c r="HZ50" s="59" t="str">
        <f>IF(DD50="", "", IFERROR(INDEX(Materials!$V$9:$V$2508, MATCH(DD50, Materials!$B$9:$B$2508, 0)), ""))</f>
        <v/>
      </c>
      <c r="IA50" s="59" t="str">
        <f>IF(DE50="", "", IFERROR(INDEX(Materials!$V$9:$V$2508, MATCH(DE50, Materials!$B$9:$B$2508, 0)), ""))</f>
        <v/>
      </c>
      <c r="IB50" s="59" t="str">
        <f>IF(DF50="", "", IFERROR(INDEX(Materials!$V$9:$V$2508, MATCH(DF50, Materials!$B$9:$B$2508, 0)), ""))</f>
        <v/>
      </c>
      <c r="IC50" s="59" t="str">
        <f>IF(DG50="", "", IFERROR(INDEX(Materials!$V$9:$V$2508, MATCH(DG50, Materials!$B$9:$B$2508, 0)), ""))</f>
        <v/>
      </c>
      <c r="ID50" s="59" t="str">
        <f>IF(DH50="", "", IFERROR(INDEX(Materials!$V$9:$V$2508, MATCH(DH50, Materials!$B$9:$B$2508, 0)), ""))</f>
        <v/>
      </c>
      <c r="IE50" s="59" t="str">
        <f>IF(DI50="", "", IFERROR(INDEX(Materials!$V$9:$V$2508, MATCH(DI50, Materials!$B$9:$B$2508, 0)), ""))</f>
        <v/>
      </c>
      <c r="IF50" s="59" t="str">
        <f>IF(DJ50="", "", IFERROR(INDEX(Materials!$V$9:$V$2508, MATCH(DJ50, Materials!$B$9:$B$2508, 0)), ""))</f>
        <v/>
      </c>
      <c r="IG50" s="60" t="str">
        <f>IF(DK50="", "", IFERROR(INDEX(Materials!$V$9:$V$2508, MATCH(DK50, Materials!$B$9:$B$2508, 0)), ""))</f>
        <v/>
      </c>
      <c r="II50" s="9" t="str">
        <f t="shared" si="115"/>
        <v/>
      </c>
      <c r="IJ50" s="9" t="str">
        <f t="shared" si="116"/>
        <v/>
      </c>
      <c r="IK50" s="9" t="str">
        <f t="shared" si="117"/>
        <v/>
      </c>
      <c r="IL50" s="9" t="str">
        <f t="shared" si="118"/>
        <v/>
      </c>
      <c r="IN50" s="92" t="str">
        <f t="shared" si="119"/>
        <v/>
      </c>
      <c r="IO50" s="93" t="str">
        <f t="shared" si="120"/>
        <v/>
      </c>
      <c r="IP50" s="93" t="str">
        <f t="shared" si="121"/>
        <v/>
      </c>
      <c r="IQ50" s="93" t="str">
        <f t="shared" si="122"/>
        <v/>
      </c>
      <c r="IR50" s="93" t="str">
        <f t="shared" si="123"/>
        <v/>
      </c>
      <c r="IS50" s="93" t="str">
        <f t="shared" si="124"/>
        <v/>
      </c>
      <c r="IT50" s="93" t="str">
        <f t="shared" si="125"/>
        <v/>
      </c>
      <c r="IU50" s="93" t="str">
        <f t="shared" si="126"/>
        <v/>
      </c>
      <c r="IV50" s="93" t="str">
        <f t="shared" si="127"/>
        <v/>
      </c>
      <c r="IW50" s="93" t="str">
        <f t="shared" si="128"/>
        <v/>
      </c>
      <c r="IX50" s="93" t="str">
        <f t="shared" si="129"/>
        <v/>
      </c>
      <c r="IY50" s="93" t="str">
        <f t="shared" si="130"/>
        <v/>
      </c>
      <c r="IZ50" s="93" t="str">
        <f t="shared" si="131"/>
        <v/>
      </c>
      <c r="JA50" s="93" t="str">
        <f t="shared" si="132"/>
        <v/>
      </c>
      <c r="JB50" s="93" t="str">
        <f t="shared" si="133"/>
        <v/>
      </c>
      <c r="JC50" s="93" t="str">
        <f t="shared" si="134"/>
        <v/>
      </c>
      <c r="JD50" s="93" t="str">
        <f t="shared" si="135"/>
        <v/>
      </c>
      <c r="JE50" s="93" t="str">
        <f t="shared" si="136"/>
        <v/>
      </c>
      <c r="JF50" s="93" t="str">
        <f t="shared" si="137"/>
        <v/>
      </c>
      <c r="JG50" s="93" t="str">
        <f t="shared" si="138"/>
        <v/>
      </c>
      <c r="JH50" s="93" t="str">
        <f t="shared" si="139"/>
        <v/>
      </c>
      <c r="JI50" s="93" t="str">
        <f t="shared" si="140"/>
        <v/>
      </c>
      <c r="JJ50" s="93" t="str">
        <f t="shared" si="141"/>
        <v/>
      </c>
      <c r="JK50" s="93" t="str">
        <f t="shared" si="142"/>
        <v/>
      </c>
      <c r="JL50" s="93" t="str">
        <f t="shared" si="143"/>
        <v/>
      </c>
      <c r="JM50" s="93" t="str">
        <f t="shared" si="144"/>
        <v/>
      </c>
      <c r="JN50" s="93" t="str">
        <f t="shared" si="145"/>
        <v/>
      </c>
      <c r="JO50" s="93" t="str">
        <f t="shared" si="146"/>
        <v/>
      </c>
      <c r="JP50" s="93" t="str">
        <f t="shared" si="147"/>
        <v/>
      </c>
      <c r="JQ50" s="94" t="str">
        <f t="shared" si="148"/>
        <v/>
      </c>
      <c r="JS50" s="92" t="str">
        <f t="shared" si="149"/>
        <v/>
      </c>
      <c r="JT50" s="93" t="str">
        <f t="shared" si="150"/>
        <v/>
      </c>
      <c r="JU50" s="93" t="str">
        <f t="shared" si="151"/>
        <v/>
      </c>
      <c r="JV50" s="93" t="str">
        <f t="shared" si="152"/>
        <v/>
      </c>
      <c r="JW50" s="93" t="str">
        <f t="shared" si="153"/>
        <v/>
      </c>
      <c r="JX50" s="93" t="str">
        <f t="shared" si="154"/>
        <v/>
      </c>
      <c r="JY50" s="93" t="str">
        <f t="shared" si="155"/>
        <v/>
      </c>
      <c r="JZ50" s="93" t="str">
        <f t="shared" si="156"/>
        <v/>
      </c>
      <c r="KA50" s="93" t="str">
        <f t="shared" si="157"/>
        <v/>
      </c>
      <c r="KB50" s="93" t="str">
        <f t="shared" si="158"/>
        <v/>
      </c>
      <c r="KC50" s="93" t="str">
        <f t="shared" si="159"/>
        <v/>
      </c>
      <c r="KD50" s="93" t="str">
        <f t="shared" si="160"/>
        <v/>
      </c>
      <c r="KE50" s="93" t="str">
        <f t="shared" si="161"/>
        <v/>
      </c>
      <c r="KF50" s="93" t="str">
        <f t="shared" si="162"/>
        <v/>
      </c>
      <c r="KG50" s="93" t="str">
        <f t="shared" si="163"/>
        <v/>
      </c>
      <c r="KH50" s="93" t="str">
        <f t="shared" si="164"/>
        <v/>
      </c>
      <c r="KI50" s="93" t="str">
        <f t="shared" si="165"/>
        <v/>
      </c>
      <c r="KJ50" s="93" t="str">
        <f t="shared" si="166"/>
        <v/>
      </c>
      <c r="KK50" s="93" t="str">
        <f t="shared" si="167"/>
        <v/>
      </c>
      <c r="KL50" s="93" t="str">
        <f t="shared" si="168"/>
        <v/>
      </c>
      <c r="KM50" s="93" t="str">
        <f t="shared" si="169"/>
        <v/>
      </c>
      <c r="KN50" s="93" t="str">
        <f t="shared" si="170"/>
        <v/>
      </c>
      <c r="KO50" s="93" t="str">
        <f t="shared" si="171"/>
        <v/>
      </c>
      <c r="KP50" s="93" t="str">
        <f t="shared" si="172"/>
        <v/>
      </c>
      <c r="KQ50" s="93" t="str">
        <f t="shared" si="173"/>
        <v/>
      </c>
      <c r="KR50" s="93" t="str">
        <f t="shared" si="174"/>
        <v/>
      </c>
      <c r="KS50" s="93" t="str">
        <f t="shared" si="175"/>
        <v/>
      </c>
      <c r="KT50" s="93" t="str">
        <f t="shared" si="176"/>
        <v/>
      </c>
      <c r="KU50" s="93" t="str">
        <f t="shared" si="177"/>
        <v/>
      </c>
      <c r="KV50" s="94" t="str">
        <f t="shared" si="178"/>
        <v/>
      </c>
      <c r="KX50" s="81" t="str">
        <f>IF(C50="", "", C50+(C50*'Intro &amp; Setup'!$BC$6))</f>
        <v/>
      </c>
    </row>
    <row r="51" spans="1:310" x14ac:dyDescent="0.25">
      <c r="A51" s="24"/>
      <c r="B51" s="150" t="str">
        <f t="shared" si="179"/>
        <v/>
      </c>
      <c r="C51" s="139" t="str">
        <f t="shared" si="180"/>
        <v/>
      </c>
      <c r="D51" s="24"/>
      <c r="E51" s="140"/>
      <c r="F51" s="136"/>
      <c r="G51" s="139"/>
      <c r="H51" s="153"/>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24"/>
      <c r="BS51" s="9" t="str">
        <f>IF(Materials!T51="", "", Materials!T51)</f>
        <v/>
      </c>
      <c r="BU51" s="11" t="b">
        <f t="shared" si="181"/>
        <v>0</v>
      </c>
      <c r="BV51" s="9" t="str">
        <f t="shared" si="25"/>
        <v/>
      </c>
      <c r="BW51" s="9" t="str">
        <f t="shared" si="182"/>
        <v/>
      </c>
      <c r="BX51" s="9" t="str">
        <f t="shared" si="183"/>
        <v/>
      </c>
      <c r="BZ51" s="9">
        <v>43</v>
      </c>
      <c r="CB51" s="9" t="str">
        <f t="shared" si="184"/>
        <v/>
      </c>
      <c r="CC51" s="32"/>
      <c r="CD51" s="72" t="str">
        <f>IF(H51="", "", IFERROR(INDEX('Intro &amp; Setup'!$BF$3:$BF$12, MATCH(H51, 'Intro &amp; Setup'!$BE$3:$BE$12, 0)), ""))</f>
        <v/>
      </c>
      <c r="CE51" s="77"/>
      <c r="CF51" s="77"/>
      <c r="CH51" s="50" t="str">
        <f t="shared" si="185"/>
        <v/>
      </c>
      <c r="CI51" s="32" t="str">
        <f t="shared" si="26"/>
        <v/>
      </c>
      <c r="CJ51" s="32" t="str">
        <f t="shared" si="27"/>
        <v/>
      </c>
      <c r="CK51" s="32" t="str">
        <f t="shared" si="28"/>
        <v/>
      </c>
      <c r="CL51" s="32" t="str">
        <f t="shared" si="29"/>
        <v/>
      </c>
      <c r="CM51" s="32" t="str">
        <f t="shared" si="30"/>
        <v/>
      </c>
      <c r="CN51" s="32" t="str">
        <f t="shared" si="31"/>
        <v/>
      </c>
      <c r="CO51" s="32" t="str">
        <f t="shared" si="32"/>
        <v/>
      </c>
      <c r="CP51" s="32" t="str">
        <f t="shared" si="33"/>
        <v/>
      </c>
      <c r="CQ51" s="32" t="str">
        <f t="shared" si="34"/>
        <v/>
      </c>
      <c r="CR51" s="32" t="str">
        <f t="shared" si="35"/>
        <v/>
      </c>
      <c r="CS51" s="32" t="str">
        <f t="shared" si="36"/>
        <v/>
      </c>
      <c r="CT51" s="32" t="str">
        <f t="shared" si="37"/>
        <v/>
      </c>
      <c r="CU51" s="32" t="str">
        <f t="shared" si="38"/>
        <v/>
      </c>
      <c r="CV51" s="32" t="str">
        <f t="shared" si="39"/>
        <v/>
      </c>
      <c r="CW51" s="32" t="str">
        <f t="shared" si="40"/>
        <v/>
      </c>
      <c r="CX51" s="32" t="str">
        <f t="shared" si="41"/>
        <v/>
      </c>
      <c r="CY51" s="32" t="str">
        <f t="shared" si="42"/>
        <v/>
      </c>
      <c r="CZ51" s="32" t="str">
        <f t="shared" si="43"/>
        <v/>
      </c>
      <c r="DA51" s="32" t="str">
        <f t="shared" si="44"/>
        <v/>
      </c>
      <c r="DB51" s="32" t="str">
        <f t="shared" si="45"/>
        <v/>
      </c>
      <c r="DC51" s="32" t="str">
        <f t="shared" si="46"/>
        <v/>
      </c>
      <c r="DD51" s="32" t="str">
        <f t="shared" si="47"/>
        <v/>
      </c>
      <c r="DE51" s="32" t="str">
        <f t="shared" si="48"/>
        <v/>
      </c>
      <c r="DF51" s="32" t="str">
        <f t="shared" si="49"/>
        <v/>
      </c>
      <c r="DG51" s="32" t="str">
        <f t="shared" si="50"/>
        <v/>
      </c>
      <c r="DH51" s="32" t="str">
        <f t="shared" si="51"/>
        <v/>
      </c>
      <c r="DI51" s="32" t="str">
        <f t="shared" si="52"/>
        <v/>
      </c>
      <c r="DJ51" s="32" t="str">
        <f t="shared" si="53"/>
        <v/>
      </c>
      <c r="DK51" s="51" t="str">
        <f t="shared" si="54"/>
        <v/>
      </c>
      <c r="DM51" s="50" t="str">
        <f t="shared" si="55"/>
        <v/>
      </c>
      <c r="DN51" s="32" t="str">
        <f t="shared" si="56"/>
        <v/>
      </c>
      <c r="DO51" s="32" t="str">
        <f t="shared" si="57"/>
        <v/>
      </c>
      <c r="DP51" s="32" t="str">
        <f t="shared" si="58"/>
        <v/>
      </c>
      <c r="DQ51" s="32" t="str">
        <f t="shared" si="59"/>
        <v/>
      </c>
      <c r="DR51" s="32" t="str">
        <f t="shared" si="60"/>
        <v/>
      </c>
      <c r="DS51" s="32" t="str">
        <f t="shared" si="61"/>
        <v/>
      </c>
      <c r="DT51" s="32" t="str">
        <f t="shared" si="62"/>
        <v/>
      </c>
      <c r="DU51" s="32" t="str">
        <f t="shared" si="63"/>
        <v/>
      </c>
      <c r="DV51" s="32" t="str">
        <f t="shared" si="64"/>
        <v/>
      </c>
      <c r="DW51" s="32" t="str">
        <f t="shared" si="65"/>
        <v/>
      </c>
      <c r="DX51" s="32" t="str">
        <f t="shared" si="66"/>
        <v/>
      </c>
      <c r="DY51" s="32" t="str">
        <f t="shared" si="67"/>
        <v/>
      </c>
      <c r="DZ51" s="32" t="str">
        <f t="shared" si="68"/>
        <v/>
      </c>
      <c r="EA51" s="32" t="str">
        <f t="shared" si="69"/>
        <v/>
      </c>
      <c r="EB51" s="32" t="str">
        <f t="shared" si="70"/>
        <v/>
      </c>
      <c r="EC51" s="32" t="str">
        <f t="shared" si="71"/>
        <v/>
      </c>
      <c r="ED51" s="32" t="str">
        <f t="shared" si="72"/>
        <v/>
      </c>
      <c r="EE51" s="32" t="str">
        <f t="shared" si="73"/>
        <v/>
      </c>
      <c r="EF51" s="32" t="str">
        <f t="shared" si="74"/>
        <v/>
      </c>
      <c r="EG51" s="32" t="str">
        <f t="shared" si="75"/>
        <v/>
      </c>
      <c r="EH51" s="32" t="str">
        <f t="shared" si="76"/>
        <v/>
      </c>
      <c r="EI51" s="32" t="str">
        <f t="shared" si="77"/>
        <v/>
      </c>
      <c r="EJ51" s="32" t="str">
        <f t="shared" si="78"/>
        <v/>
      </c>
      <c r="EK51" s="32" t="str">
        <f t="shared" si="79"/>
        <v/>
      </c>
      <c r="EL51" s="32" t="str">
        <f t="shared" si="80"/>
        <v/>
      </c>
      <c r="EM51" s="32" t="str">
        <f t="shared" si="81"/>
        <v/>
      </c>
      <c r="EN51" s="32" t="str">
        <f t="shared" si="82"/>
        <v/>
      </c>
      <c r="EO51" s="32" t="str">
        <f t="shared" si="83"/>
        <v/>
      </c>
      <c r="EP51" s="51" t="str">
        <f t="shared" si="84"/>
        <v/>
      </c>
      <c r="ER51" s="58" t="str">
        <f>IF(CH51="", "", IFERROR(INDEX(Materials!$F$9:$F$2508, MATCH(CH51, Materials!$B$9:$B$2508, 0)), ""))</f>
        <v/>
      </c>
      <c r="ES51" s="59" t="str">
        <f>IF(CI51="", "", IFERROR(INDEX(Materials!$F$9:$F$2508, MATCH(CI51, Materials!$B$9:$B$2508, 0)), ""))</f>
        <v/>
      </c>
      <c r="ET51" s="59" t="str">
        <f>IF(CJ51="", "", IFERROR(INDEX(Materials!$F$9:$F$2508, MATCH(CJ51, Materials!$B$9:$B$2508, 0)), ""))</f>
        <v/>
      </c>
      <c r="EU51" s="59" t="str">
        <f>IF(CK51="", "", IFERROR(INDEX(Materials!$F$9:$F$2508, MATCH(CK51, Materials!$B$9:$B$2508, 0)), ""))</f>
        <v/>
      </c>
      <c r="EV51" s="59" t="str">
        <f>IF(CL51="", "", IFERROR(INDEX(Materials!$F$9:$F$2508, MATCH(CL51, Materials!$B$9:$B$2508, 0)), ""))</f>
        <v/>
      </c>
      <c r="EW51" s="59" t="str">
        <f>IF(CM51="", "", IFERROR(INDEX(Materials!$F$9:$F$2508, MATCH(CM51, Materials!$B$9:$B$2508, 0)), ""))</f>
        <v/>
      </c>
      <c r="EX51" s="59" t="str">
        <f>IF(CN51="", "", IFERROR(INDEX(Materials!$F$9:$F$2508, MATCH(CN51, Materials!$B$9:$B$2508, 0)), ""))</f>
        <v/>
      </c>
      <c r="EY51" s="59" t="str">
        <f>IF(CO51="", "", IFERROR(INDEX(Materials!$F$9:$F$2508, MATCH(CO51, Materials!$B$9:$B$2508, 0)), ""))</f>
        <v/>
      </c>
      <c r="EZ51" s="59" t="str">
        <f>IF(CP51="", "", IFERROR(INDEX(Materials!$F$9:$F$2508, MATCH(CP51, Materials!$B$9:$B$2508, 0)), ""))</f>
        <v/>
      </c>
      <c r="FA51" s="59" t="str">
        <f>IF(CQ51="", "", IFERROR(INDEX(Materials!$F$9:$F$2508, MATCH(CQ51, Materials!$B$9:$B$2508, 0)), ""))</f>
        <v/>
      </c>
      <c r="FB51" s="59" t="str">
        <f>IF(CR51="", "", IFERROR(INDEX(Materials!$F$9:$F$2508, MATCH(CR51, Materials!$B$9:$B$2508, 0)), ""))</f>
        <v/>
      </c>
      <c r="FC51" s="59" t="str">
        <f>IF(CS51="", "", IFERROR(INDEX(Materials!$F$9:$F$2508, MATCH(CS51, Materials!$B$9:$B$2508, 0)), ""))</f>
        <v/>
      </c>
      <c r="FD51" s="59" t="str">
        <f>IF(CT51="", "", IFERROR(INDEX(Materials!$F$9:$F$2508, MATCH(CT51, Materials!$B$9:$B$2508, 0)), ""))</f>
        <v/>
      </c>
      <c r="FE51" s="59" t="str">
        <f>IF(CU51="", "", IFERROR(INDEX(Materials!$F$9:$F$2508, MATCH(CU51, Materials!$B$9:$B$2508, 0)), ""))</f>
        <v/>
      </c>
      <c r="FF51" s="59" t="str">
        <f>IF(CV51="", "", IFERROR(INDEX(Materials!$F$9:$F$2508, MATCH(CV51, Materials!$B$9:$B$2508, 0)), ""))</f>
        <v/>
      </c>
      <c r="FG51" s="59" t="str">
        <f>IF(CW51="", "", IFERROR(INDEX(Materials!$F$9:$F$2508, MATCH(CW51, Materials!$B$9:$B$2508, 0)), ""))</f>
        <v/>
      </c>
      <c r="FH51" s="59" t="str">
        <f>IF(CX51="", "", IFERROR(INDEX(Materials!$F$9:$F$2508, MATCH(CX51, Materials!$B$9:$B$2508, 0)), ""))</f>
        <v/>
      </c>
      <c r="FI51" s="59" t="str">
        <f>IF(CY51="", "", IFERROR(INDEX(Materials!$F$9:$F$2508, MATCH(CY51, Materials!$B$9:$B$2508, 0)), ""))</f>
        <v/>
      </c>
      <c r="FJ51" s="59" t="str">
        <f>IF(CZ51="", "", IFERROR(INDEX(Materials!$F$9:$F$2508, MATCH(CZ51, Materials!$B$9:$B$2508, 0)), ""))</f>
        <v/>
      </c>
      <c r="FK51" s="59" t="str">
        <f>IF(DA51="", "", IFERROR(INDEX(Materials!$F$9:$F$2508, MATCH(DA51, Materials!$B$9:$B$2508, 0)), ""))</f>
        <v/>
      </c>
      <c r="FL51" s="59" t="str">
        <f>IF(DB51="", "", IFERROR(INDEX(Materials!$F$9:$F$2508, MATCH(DB51, Materials!$B$9:$B$2508, 0)), ""))</f>
        <v/>
      </c>
      <c r="FM51" s="59" t="str">
        <f>IF(DC51="", "", IFERROR(INDEX(Materials!$F$9:$F$2508, MATCH(DC51, Materials!$B$9:$B$2508, 0)), ""))</f>
        <v/>
      </c>
      <c r="FN51" s="59" t="str">
        <f>IF(DD51="", "", IFERROR(INDEX(Materials!$F$9:$F$2508, MATCH(DD51, Materials!$B$9:$B$2508, 0)), ""))</f>
        <v/>
      </c>
      <c r="FO51" s="59" t="str">
        <f>IF(DE51="", "", IFERROR(INDEX(Materials!$F$9:$F$2508, MATCH(DE51, Materials!$B$9:$B$2508, 0)), ""))</f>
        <v/>
      </c>
      <c r="FP51" s="59" t="str">
        <f>IF(DF51="", "", IFERROR(INDEX(Materials!$F$9:$F$2508, MATCH(DF51, Materials!$B$9:$B$2508, 0)), ""))</f>
        <v/>
      </c>
      <c r="FQ51" s="59" t="str">
        <f>IF(DG51="", "", IFERROR(INDEX(Materials!$F$9:$F$2508, MATCH(DG51, Materials!$B$9:$B$2508, 0)), ""))</f>
        <v/>
      </c>
      <c r="FR51" s="59" t="str">
        <f>IF(DH51="", "", IFERROR(INDEX(Materials!$F$9:$F$2508, MATCH(DH51, Materials!$B$9:$B$2508, 0)), ""))</f>
        <v/>
      </c>
      <c r="FS51" s="59" t="str">
        <f>IF(DI51="", "", IFERROR(INDEX(Materials!$F$9:$F$2508, MATCH(DI51, Materials!$B$9:$B$2508, 0)), ""))</f>
        <v/>
      </c>
      <c r="FT51" s="59" t="str">
        <f>IF(DJ51="", "", IFERROR(INDEX(Materials!$F$9:$F$2508, MATCH(DJ51, Materials!$B$9:$B$2508, 0)), ""))</f>
        <v/>
      </c>
      <c r="FU51" s="60" t="str">
        <f>IF(DK51="", "", IFERROR(INDEX(Materials!$F$9:$F$2508, MATCH(DK51, Materials!$B$9:$B$2508, 0)), ""))</f>
        <v/>
      </c>
      <c r="FW51" s="58" t="str">
        <f t="shared" si="85"/>
        <v/>
      </c>
      <c r="FX51" s="59" t="str">
        <f t="shared" si="86"/>
        <v/>
      </c>
      <c r="FY51" s="59" t="str">
        <f t="shared" si="87"/>
        <v/>
      </c>
      <c r="FZ51" s="59" t="str">
        <f t="shared" si="88"/>
        <v/>
      </c>
      <c r="GA51" s="59" t="str">
        <f t="shared" si="89"/>
        <v/>
      </c>
      <c r="GB51" s="59" t="str">
        <f t="shared" si="90"/>
        <v/>
      </c>
      <c r="GC51" s="59" t="str">
        <f t="shared" si="91"/>
        <v/>
      </c>
      <c r="GD51" s="59" t="str">
        <f t="shared" si="92"/>
        <v/>
      </c>
      <c r="GE51" s="59" t="str">
        <f t="shared" si="93"/>
        <v/>
      </c>
      <c r="GF51" s="59" t="str">
        <f t="shared" si="94"/>
        <v/>
      </c>
      <c r="GG51" s="59" t="str">
        <f t="shared" si="95"/>
        <v/>
      </c>
      <c r="GH51" s="59" t="str">
        <f t="shared" si="96"/>
        <v/>
      </c>
      <c r="GI51" s="59" t="str">
        <f t="shared" si="97"/>
        <v/>
      </c>
      <c r="GJ51" s="59" t="str">
        <f t="shared" si="98"/>
        <v/>
      </c>
      <c r="GK51" s="59" t="str">
        <f t="shared" si="99"/>
        <v/>
      </c>
      <c r="GL51" s="59" t="str">
        <f t="shared" si="100"/>
        <v/>
      </c>
      <c r="GM51" s="59" t="str">
        <f t="shared" si="101"/>
        <v/>
      </c>
      <c r="GN51" s="59" t="str">
        <f t="shared" si="102"/>
        <v/>
      </c>
      <c r="GO51" s="59" t="str">
        <f t="shared" si="103"/>
        <v/>
      </c>
      <c r="GP51" s="59" t="str">
        <f t="shared" si="104"/>
        <v/>
      </c>
      <c r="GQ51" s="59" t="str">
        <f t="shared" si="105"/>
        <v/>
      </c>
      <c r="GR51" s="59" t="str">
        <f t="shared" si="106"/>
        <v/>
      </c>
      <c r="GS51" s="59" t="str">
        <f t="shared" si="107"/>
        <v/>
      </c>
      <c r="GT51" s="59" t="str">
        <f t="shared" si="108"/>
        <v/>
      </c>
      <c r="GU51" s="59" t="str">
        <f t="shared" si="109"/>
        <v/>
      </c>
      <c r="GV51" s="59" t="str">
        <f t="shared" si="110"/>
        <v/>
      </c>
      <c r="GW51" s="59" t="str">
        <f t="shared" si="111"/>
        <v/>
      </c>
      <c r="GX51" s="59" t="str">
        <f t="shared" si="112"/>
        <v/>
      </c>
      <c r="GY51" s="59" t="str">
        <f t="shared" si="113"/>
        <v/>
      </c>
      <c r="GZ51" s="60" t="str">
        <f t="shared" si="114"/>
        <v/>
      </c>
      <c r="HB51" s="81" t="str">
        <f t="shared" si="186"/>
        <v/>
      </c>
      <c r="HD51" s="58" t="str">
        <f>IF(CH51="", "", IFERROR(INDEX(Materials!$V$9:$V$2508, MATCH(CH51, Materials!$B$9:$B$2508, 0)), ""))</f>
        <v/>
      </c>
      <c r="HE51" s="59" t="str">
        <f>IF(CI51="", "", IFERROR(INDEX(Materials!$V$9:$V$2508, MATCH(CI51, Materials!$B$9:$B$2508, 0)), ""))</f>
        <v/>
      </c>
      <c r="HF51" s="59" t="str">
        <f>IF(CJ51="", "", IFERROR(INDEX(Materials!$V$9:$V$2508, MATCH(CJ51, Materials!$B$9:$B$2508, 0)), ""))</f>
        <v/>
      </c>
      <c r="HG51" s="59" t="str">
        <f>IF(CK51="", "", IFERROR(INDEX(Materials!$V$9:$V$2508, MATCH(CK51, Materials!$B$9:$B$2508, 0)), ""))</f>
        <v/>
      </c>
      <c r="HH51" s="59" t="str">
        <f>IF(CL51="", "", IFERROR(INDEX(Materials!$V$9:$V$2508, MATCH(CL51, Materials!$B$9:$B$2508, 0)), ""))</f>
        <v/>
      </c>
      <c r="HI51" s="59" t="str">
        <f>IF(CM51="", "", IFERROR(INDEX(Materials!$V$9:$V$2508, MATCH(CM51, Materials!$B$9:$B$2508, 0)), ""))</f>
        <v/>
      </c>
      <c r="HJ51" s="59" t="str">
        <f>IF(CN51="", "", IFERROR(INDEX(Materials!$V$9:$V$2508, MATCH(CN51, Materials!$B$9:$B$2508, 0)), ""))</f>
        <v/>
      </c>
      <c r="HK51" s="59" t="str">
        <f>IF(CO51="", "", IFERROR(INDEX(Materials!$V$9:$V$2508, MATCH(CO51, Materials!$B$9:$B$2508, 0)), ""))</f>
        <v/>
      </c>
      <c r="HL51" s="59" t="str">
        <f>IF(CP51="", "", IFERROR(INDEX(Materials!$V$9:$V$2508, MATCH(CP51, Materials!$B$9:$B$2508, 0)), ""))</f>
        <v/>
      </c>
      <c r="HM51" s="59" t="str">
        <f>IF(CQ51="", "", IFERROR(INDEX(Materials!$V$9:$V$2508, MATCH(CQ51, Materials!$B$9:$B$2508, 0)), ""))</f>
        <v/>
      </c>
      <c r="HN51" s="59" t="str">
        <f>IF(CR51="", "", IFERROR(INDEX(Materials!$V$9:$V$2508, MATCH(CR51, Materials!$B$9:$B$2508, 0)), ""))</f>
        <v/>
      </c>
      <c r="HO51" s="59" t="str">
        <f>IF(CS51="", "", IFERROR(INDEX(Materials!$V$9:$V$2508, MATCH(CS51, Materials!$B$9:$B$2508, 0)), ""))</f>
        <v/>
      </c>
      <c r="HP51" s="59" t="str">
        <f>IF(CT51="", "", IFERROR(INDEX(Materials!$V$9:$V$2508, MATCH(CT51, Materials!$B$9:$B$2508, 0)), ""))</f>
        <v/>
      </c>
      <c r="HQ51" s="59" t="str">
        <f>IF(CU51="", "", IFERROR(INDEX(Materials!$V$9:$V$2508, MATCH(CU51, Materials!$B$9:$B$2508, 0)), ""))</f>
        <v/>
      </c>
      <c r="HR51" s="59" t="str">
        <f>IF(CV51="", "", IFERROR(INDEX(Materials!$V$9:$V$2508, MATCH(CV51, Materials!$B$9:$B$2508, 0)), ""))</f>
        <v/>
      </c>
      <c r="HS51" s="59" t="str">
        <f>IF(CW51="", "", IFERROR(INDEX(Materials!$V$9:$V$2508, MATCH(CW51, Materials!$B$9:$B$2508, 0)), ""))</f>
        <v/>
      </c>
      <c r="HT51" s="59" t="str">
        <f>IF(CX51="", "", IFERROR(INDEX(Materials!$V$9:$V$2508, MATCH(CX51, Materials!$B$9:$B$2508, 0)), ""))</f>
        <v/>
      </c>
      <c r="HU51" s="59" t="str">
        <f>IF(CY51="", "", IFERROR(INDEX(Materials!$V$9:$V$2508, MATCH(CY51, Materials!$B$9:$B$2508, 0)), ""))</f>
        <v/>
      </c>
      <c r="HV51" s="59" t="str">
        <f>IF(CZ51="", "", IFERROR(INDEX(Materials!$V$9:$V$2508, MATCH(CZ51, Materials!$B$9:$B$2508, 0)), ""))</f>
        <v/>
      </c>
      <c r="HW51" s="59" t="str">
        <f>IF(DA51="", "", IFERROR(INDEX(Materials!$V$9:$V$2508, MATCH(DA51, Materials!$B$9:$B$2508, 0)), ""))</f>
        <v/>
      </c>
      <c r="HX51" s="59" t="str">
        <f>IF(DB51="", "", IFERROR(INDEX(Materials!$V$9:$V$2508, MATCH(DB51, Materials!$B$9:$B$2508, 0)), ""))</f>
        <v/>
      </c>
      <c r="HY51" s="59" t="str">
        <f>IF(DC51="", "", IFERROR(INDEX(Materials!$V$9:$V$2508, MATCH(DC51, Materials!$B$9:$B$2508, 0)), ""))</f>
        <v/>
      </c>
      <c r="HZ51" s="59" t="str">
        <f>IF(DD51="", "", IFERROR(INDEX(Materials!$V$9:$V$2508, MATCH(DD51, Materials!$B$9:$B$2508, 0)), ""))</f>
        <v/>
      </c>
      <c r="IA51" s="59" t="str">
        <f>IF(DE51="", "", IFERROR(INDEX(Materials!$V$9:$V$2508, MATCH(DE51, Materials!$B$9:$B$2508, 0)), ""))</f>
        <v/>
      </c>
      <c r="IB51" s="59" t="str">
        <f>IF(DF51="", "", IFERROR(INDEX(Materials!$V$9:$V$2508, MATCH(DF51, Materials!$B$9:$B$2508, 0)), ""))</f>
        <v/>
      </c>
      <c r="IC51" s="59" t="str">
        <f>IF(DG51="", "", IFERROR(INDEX(Materials!$V$9:$V$2508, MATCH(DG51, Materials!$B$9:$B$2508, 0)), ""))</f>
        <v/>
      </c>
      <c r="ID51" s="59" t="str">
        <f>IF(DH51="", "", IFERROR(INDEX(Materials!$V$9:$V$2508, MATCH(DH51, Materials!$B$9:$B$2508, 0)), ""))</f>
        <v/>
      </c>
      <c r="IE51" s="59" t="str">
        <f>IF(DI51="", "", IFERROR(INDEX(Materials!$V$9:$V$2508, MATCH(DI51, Materials!$B$9:$B$2508, 0)), ""))</f>
        <v/>
      </c>
      <c r="IF51" s="59" t="str">
        <f>IF(DJ51="", "", IFERROR(INDEX(Materials!$V$9:$V$2508, MATCH(DJ51, Materials!$B$9:$B$2508, 0)), ""))</f>
        <v/>
      </c>
      <c r="IG51" s="60" t="str">
        <f>IF(DK51="", "", IFERROR(INDEX(Materials!$V$9:$V$2508, MATCH(DK51, Materials!$B$9:$B$2508, 0)), ""))</f>
        <v/>
      </c>
      <c r="II51" s="9" t="str">
        <f t="shared" si="115"/>
        <v/>
      </c>
      <c r="IJ51" s="9" t="str">
        <f t="shared" si="116"/>
        <v/>
      </c>
      <c r="IK51" s="9" t="str">
        <f t="shared" si="117"/>
        <v/>
      </c>
      <c r="IL51" s="9" t="str">
        <f t="shared" si="118"/>
        <v/>
      </c>
      <c r="IN51" s="92" t="str">
        <f t="shared" si="119"/>
        <v/>
      </c>
      <c r="IO51" s="93" t="str">
        <f t="shared" si="120"/>
        <v/>
      </c>
      <c r="IP51" s="93" t="str">
        <f t="shared" si="121"/>
        <v/>
      </c>
      <c r="IQ51" s="93" t="str">
        <f t="shared" si="122"/>
        <v/>
      </c>
      <c r="IR51" s="93" t="str">
        <f t="shared" si="123"/>
        <v/>
      </c>
      <c r="IS51" s="93" t="str">
        <f t="shared" si="124"/>
        <v/>
      </c>
      <c r="IT51" s="93" t="str">
        <f t="shared" si="125"/>
        <v/>
      </c>
      <c r="IU51" s="93" t="str">
        <f t="shared" si="126"/>
        <v/>
      </c>
      <c r="IV51" s="93" t="str">
        <f t="shared" si="127"/>
        <v/>
      </c>
      <c r="IW51" s="93" t="str">
        <f t="shared" si="128"/>
        <v/>
      </c>
      <c r="IX51" s="93" t="str">
        <f t="shared" si="129"/>
        <v/>
      </c>
      <c r="IY51" s="93" t="str">
        <f t="shared" si="130"/>
        <v/>
      </c>
      <c r="IZ51" s="93" t="str">
        <f t="shared" si="131"/>
        <v/>
      </c>
      <c r="JA51" s="93" t="str">
        <f t="shared" si="132"/>
        <v/>
      </c>
      <c r="JB51" s="93" t="str">
        <f t="shared" si="133"/>
        <v/>
      </c>
      <c r="JC51" s="93" t="str">
        <f t="shared" si="134"/>
        <v/>
      </c>
      <c r="JD51" s="93" t="str">
        <f t="shared" si="135"/>
        <v/>
      </c>
      <c r="JE51" s="93" t="str">
        <f t="shared" si="136"/>
        <v/>
      </c>
      <c r="JF51" s="93" t="str">
        <f t="shared" si="137"/>
        <v/>
      </c>
      <c r="JG51" s="93" t="str">
        <f t="shared" si="138"/>
        <v/>
      </c>
      <c r="JH51" s="93" t="str">
        <f t="shared" si="139"/>
        <v/>
      </c>
      <c r="JI51" s="93" t="str">
        <f t="shared" si="140"/>
        <v/>
      </c>
      <c r="JJ51" s="93" t="str">
        <f t="shared" si="141"/>
        <v/>
      </c>
      <c r="JK51" s="93" t="str">
        <f t="shared" si="142"/>
        <v/>
      </c>
      <c r="JL51" s="93" t="str">
        <f t="shared" si="143"/>
        <v/>
      </c>
      <c r="JM51" s="93" t="str">
        <f t="shared" si="144"/>
        <v/>
      </c>
      <c r="JN51" s="93" t="str">
        <f t="shared" si="145"/>
        <v/>
      </c>
      <c r="JO51" s="93" t="str">
        <f t="shared" si="146"/>
        <v/>
      </c>
      <c r="JP51" s="93" t="str">
        <f t="shared" si="147"/>
        <v/>
      </c>
      <c r="JQ51" s="94" t="str">
        <f t="shared" si="148"/>
        <v/>
      </c>
      <c r="JS51" s="92" t="str">
        <f t="shared" si="149"/>
        <v/>
      </c>
      <c r="JT51" s="93" t="str">
        <f t="shared" si="150"/>
        <v/>
      </c>
      <c r="JU51" s="93" t="str">
        <f t="shared" si="151"/>
        <v/>
      </c>
      <c r="JV51" s="93" t="str">
        <f t="shared" si="152"/>
        <v/>
      </c>
      <c r="JW51" s="93" t="str">
        <f t="shared" si="153"/>
        <v/>
      </c>
      <c r="JX51" s="93" t="str">
        <f t="shared" si="154"/>
        <v/>
      </c>
      <c r="JY51" s="93" t="str">
        <f t="shared" si="155"/>
        <v/>
      </c>
      <c r="JZ51" s="93" t="str">
        <f t="shared" si="156"/>
        <v/>
      </c>
      <c r="KA51" s="93" t="str">
        <f t="shared" si="157"/>
        <v/>
      </c>
      <c r="KB51" s="93" t="str">
        <f t="shared" si="158"/>
        <v/>
      </c>
      <c r="KC51" s="93" t="str">
        <f t="shared" si="159"/>
        <v/>
      </c>
      <c r="KD51" s="93" t="str">
        <f t="shared" si="160"/>
        <v/>
      </c>
      <c r="KE51" s="93" t="str">
        <f t="shared" si="161"/>
        <v/>
      </c>
      <c r="KF51" s="93" t="str">
        <f t="shared" si="162"/>
        <v/>
      </c>
      <c r="KG51" s="93" t="str">
        <f t="shared" si="163"/>
        <v/>
      </c>
      <c r="KH51" s="93" t="str">
        <f t="shared" si="164"/>
        <v/>
      </c>
      <c r="KI51" s="93" t="str">
        <f t="shared" si="165"/>
        <v/>
      </c>
      <c r="KJ51" s="93" t="str">
        <f t="shared" si="166"/>
        <v/>
      </c>
      <c r="KK51" s="93" t="str">
        <f t="shared" si="167"/>
        <v/>
      </c>
      <c r="KL51" s="93" t="str">
        <f t="shared" si="168"/>
        <v/>
      </c>
      <c r="KM51" s="93" t="str">
        <f t="shared" si="169"/>
        <v/>
      </c>
      <c r="KN51" s="93" t="str">
        <f t="shared" si="170"/>
        <v/>
      </c>
      <c r="KO51" s="93" t="str">
        <f t="shared" si="171"/>
        <v/>
      </c>
      <c r="KP51" s="93" t="str">
        <f t="shared" si="172"/>
        <v/>
      </c>
      <c r="KQ51" s="93" t="str">
        <f t="shared" si="173"/>
        <v/>
      </c>
      <c r="KR51" s="93" t="str">
        <f t="shared" si="174"/>
        <v/>
      </c>
      <c r="KS51" s="93" t="str">
        <f t="shared" si="175"/>
        <v/>
      </c>
      <c r="KT51" s="93" t="str">
        <f t="shared" si="176"/>
        <v/>
      </c>
      <c r="KU51" s="93" t="str">
        <f t="shared" si="177"/>
        <v/>
      </c>
      <c r="KV51" s="94" t="str">
        <f t="shared" si="178"/>
        <v/>
      </c>
      <c r="KX51" s="81" t="str">
        <f>IF(C51="", "", C51+(C51*'Intro &amp; Setup'!$BC$6))</f>
        <v/>
      </c>
    </row>
    <row r="52" spans="1:310" x14ac:dyDescent="0.25">
      <c r="A52" s="24"/>
      <c r="B52" s="150" t="str">
        <f t="shared" si="179"/>
        <v/>
      </c>
      <c r="C52" s="139" t="str">
        <f t="shared" si="180"/>
        <v/>
      </c>
      <c r="D52" s="24"/>
      <c r="E52" s="140"/>
      <c r="F52" s="136"/>
      <c r="G52" s="139"/>
      <c r="H52" s="153"/>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24"/>
      <c r="BS52" s="9" t="str">
        <f>IF(Materials!T52="", "", Materials!T52)</f>
        <v/>
      </c>
      <c r="BU52" s="11" t="b">
        <f t="shared" si="181"/>
        <v>0</v>
      </c>
      <c r="BV52" s="9" t="str">
        <f t="shared" si="25"/>
        <v/>
      </c>
      <c r="BW52" s="9" t="str">
        <f t="shared" si="182"/>
        <v/>
      </c>
      <c r="BX52" s="9" t="str">
        <f t="shared" si="183"/>
        <v/>
      </c>
      <c r="BZ52" s="9">
        <v>44</v>
      </c>
      <c r="CB52" s="9" t="str">
        <f t="shared" si="184"/>
        <v/>
      </c>
      <c r="CC52" s="32"/>
      <c r="CD52" s="72" t="str">
        <f>IF(H52="", "", IFERROR(INDEX('Intro &amp; Setup'!$BF$3:$BF$12, MATCH(H52, 'Intro &amp; Setup'!$BE$3:$BE$12, 0)), ""))</f>
        <v/>
      </c>
      <c r="CE52" s="77"/>
      <c r="CF52" s="77"/>
      <c r="CH52" s="50" t="str">
        <f t="shared" si="185"/>
        <v/>
      </c>
      <c r="CI52" s="32" t="str">
        <f t="shared" si="26"/>
        <v/>
      </c>
      <c r="CJ52" s="32" t="str">
        <f t="shared" si="27"/>
        <v/>
      </c>
      <c r="CK52" s="32" t="str">
        <f t="shared" si="28"/>
        <v/>
      </c>
      <c r="CL52" s="32" t="str">
        <f t="shared" si="29"/>
        <v/>
      </c>
      <c r="CM52" s="32" t="str">
        <f t="shared" si="30"/>
        <v/>
      </c>
      <c r="CN52" s="32" t="str">
        <f t="shared" si="31"/>
        <v/>
      </c>
      <c r="CO52" s="32" t="str">
        <f t="shared" si="32"/>
        <v/>
      </c>
      <c r="CP52" s="32" t="str">
        <f t="shared" si="33"/>
        <v/>
      </c>
      <c r="CQ52" s="32" t="str">
        <f t="shared" si="34"/>
        <v/>
      </c>
      <c r="CR52" s="32" t="str">
        <f t="shared" si="35"/>
        <v/>
      </c>
      <c r="CS52" s="32" t="str">
        <f t="shared" si="36"/>
        <v/>
      </c>
      <c r="CT52" s="32" t="str">
        <f t="shared" si="37"/>
        <v/>
      </c>
      <c r="CU52" s="32" t="str">
        <f t="shared" si="38"/>
        <v/>
      </c>
      <c r="CV52" s="32" t="str">
        <f t="shared" si="39"/>
        <v/>
      </c>
      <c r="CW52" s="32" t="str">
        <f t="shared" si="40"/>
        <v/>
      </c>
      <c r="CX52" s="32" t="str">
        <f t="shared" si="41"/>
        <v/>
      </c>
      <c r="CY52" s="32" t="str">
        <f t="shared" si="42"/>
        <v/>
      </c>
      <c r="CZ52" s="32" t="str">
        <f t="shared" si="43"/>
        <v/>
      </c>
      <c r="DA52" s="32" t="str">
        <f t="shared" si="44"/>
        <v/>
      </c>
      <c r="DB52" s="32" t="str">
        <f t="shared" si="45"/>
        <v/>
      </c>
      <c r="DC52" s="32" t="str">
        <f t="shared" si="46"/>
        <v/>
      </c>
      <c r="DD52" s="32" t="str">
        <f t="shared" si="47"/>
        <v/>
      </c>
      <c r="DE52" s="32" t="str">
        <f t="shared" si="48"/>
        <v/>
      </c>
      <c r="DF52" s="32" t="str">
        <f t="shared" si="49"/>
        <v/>
      </c>
      <c r="DG52" s="32" t="str">
        <f t="shared" si="50"/>
        <v/>
      </c>
      <c r="DH52" s="32" t="str">
        <f t="shared" si="51"/>
        <v/>
      </c>
      <c r="DI52" s="32" t="str">
        <f t="shared" si="52"/>
        <v/>
      </c>
      <c r="DJ52" s="32" t="str">
        <f t="shared" si="53"/>
        <v/>
      </c>
      <c r="DK52" s="51" t="str">
        <f t="shared" si="54"/>
        <v/>
      </c>
      <c r="DM52" s="50" t="str">
        <f t="shared" si="55"/>
        <v/>
      </c>
      <c r="DN52" s="32" t="str">
        <f t="shared" si="56"/>
        <v/>
      </c>
      <c r="DO52" s="32" t="str">
        <f t="shared" si="57"/>
        <v/>
      </c>
      <c r="DP52" s="32" t="str">
        <f t="shared" si="58"/>
        <v/>
      </c>
      <c r="DQ52" s="32" t="str">
        <f t="shared" si="59"/>
        <v/>
      </c>
      <c r="DR52" s="32" t="str">
        <f t="shared" si="60"/>
        <v/>
      </c>
      <c r="DS52" s="32" t="str">
        <f t="shared" si="61"/>
        <v/>
      </c>
      <c r="DT52" s="32" t="str">
        <f t="shared" si="62"/>
        <v/>
      </c>
      <c r="DU52" s="32" t="str">
        <f t="shared" si="63"/>
        <v/>
      </c>
      <c r="DV52" s="32" t="str">
        <f t="shared" si="64"/>
        <v/>
      </c>
      <c r="DW52" s="32" t="str">
        <f t="shared" si="65"/>
        <v/>
      </c>
      <c r="DX52" s="32" t="str">
        <f t="shared" si="66"/>
        <v/>
      </c>
      <c r="DY52" s="32" t="str">
        <f t="shared" si="67"/>
        <v/>
      </c>
      <c r="DZ52" s="32" t="str">
        <f t="shared" si="68"/>
        <v/>
      </c>
      <c r="EA52" s="32" t="str">
        <f t="shared" si="69"/>
        <v/>
      </c>
      <c r="EB52" s="32" t="str">
        <f t="shared" si="70"/>
        <v/>
      </c>
      <c r="EC52" s="32" t="str">
        <f t="shared" si="71"/>
        <v/>
      </c>
      <c r="ED52" s="32" t="str">
        <f t="shared" si="72"/>
        <v/>
      </c>
      <c r="EE52" s="32" t="str">
        <f t="shared" si="73"/>
        <v/>
      </c>
      <c r="EF52" s="32" t="str">
        <f t="shared" si="74"/>
        <v/>
      </c>
      <c r="EG52" s="32" t="str">
        <f t="shared" si="75"/>
        <v/>
      </c>
      <c r="EH52" s="32" t="str">
        <f t="shared" si="76"/>
        <v/>
      </c>
      <c r="EI52" s="32" t="str">
        <f t="shared" si="77"/>
        <v/>
      </c>
      <c r="EJ52" s="32" t="str">
        <f t="shared" si="78"/>
        <v/>
      </c>
      <c r="EK52" s="32" t="str">
        <f t="shared" si="79"/>
        <v/>
      </c>
      <c r="EL52" s="32" t="str">
        <f t="shared" si="80"/>
        <v/>
      </c>
      <c r="EM52" s="32" t="str">
        <f t="shared" si="81"/>
        <v/>
      </c>
      <c r="EN52" s="32" t="str">
        <f t="shared" si="82"/>
        <v/>
      </c>
      <c r="EO52" s="32" t="str">
        <f t="shared" si="83"/>
        <v/>
      </c>
      <c r="EP52" s="51" t="str">
        <f t="shared" si="84"/>
        <v/>
      </c>
      <c r="ER52" s="58" t="str">
        <f>IF(CH52="", "", IFERROR(INDEX(Materials!$F$9:$F$2508, MATCH(CH52, Materials!$B$9:$B$2508, 0)), ""))</f>
        <v/>
      </c>
      <c r="ES52" s="59" t="str">
        <f>IF(CI52="", "", IFERROR(INDEX(Materials!$F$9:$F$2508, MATCH(CI52, Materials!$B$9:$B$2508, 0)), ""))</f>
        <v/>
      </c>
      <c r="ET52" s="59" t="str">
        <f>IF(CJ52="", "", IFERROR(INDEX(Materials!$F$9:$F$2508, MATCH(CJ52, Materials!$B$9:$B$2508, 0)), ""))</f>
        <v/>
      </c>
      <c r="EU52" s="59" t="str">
        <f>IF(CK52="", "", IFERROR(INDEX(Materials!$F$9:$F$2508, MATCH(CK52, Materials!$B$9:$B$2508, 0)), ""))</f>
        <v/>
      </c>
      <c r="EV52" s="59" t="str">
        <f>IF(CL52="", "", IFERROR(INDEX(Materials!$F$9:$F$2508, MATCH(CL52, Materials!$B$9:$B$2508, 0)), ""))</f>
        <v/>
      </c>
      <c r="EW52" s="59" t="str">
        <f>IF(CM52="", "", IFERROR(INDEX(Materials!$F$9:$F$2508, MATCH(CM52, Materials!$B$9:$B$2508, 0)), ""))</f>
        <v/>
      </c>
      <c r="EX52" s="59" t="str">
        <f>IF(CN52="", "", IFERROR(INDEX(Materials!$F$9:$F$2508, MATCH(CN52, Materials!$B$9:$B$2508, 0)), ""))</f>
        <v/>
      </c>
      <c r="EY52" s="59" t="str">
        <f>IF(CO52="", "", IFERROR(INDEX(Materials!$F$9:$F$2508, MATCH(CO52, Materials!$B$9:$B$2508, 0)), ""))</f>
        <v/>
      </c>
      <c r="EZ52" s="59" t="str">
        <f>IF(CP52="", "", IFERROR(INDEX(Materials!$F$9:$F$2508, MATCH(CP52, Materials!$B$9:$B$2508, 0)), ""))</f>
        <v/>
      </c>
      <c r="FA52" s="59" t="str">
        <f>IF(CQ52="", "", IFERROR(INDEX(Materials!$F$9:$F$2508, MATCH(CQ52, Materials!$B$9:$B$2508, 0)), ""))</f>
        <v/>
      </c>
      <c r="FB52" s="59" t="str">
        <f>IF(CR52="", "", IFERROR(INDEX(Materials!$F$9:$F$2508, MATCH(CR52, Materials!$B$9:$B$2508, 0)), ""))</f>
        <v/>
      </c>
      <c r="FC52" s="59" t="str">
        <f>IF(CS52="", "", IFERROR(INDEX(Materials!$F$9:$F$2508, MATCH(CS52, Materials!$B$9:$B$2508, 0)), ""))</f>
        <v/>
      </c>
      <c r="FD52" s="59" t="str">
        <f>IF(CT52="", "", IFERROR(INDEX(Materials!$F$9:$F$2508, MATCH(CT52, Materials!$B$9:$B$2508, 0)), ""))</f>
        <v/>
      </c>
      <c r="FE52" s="59" t="str">
        <f>IF(CU52="", "", IFERROR(INDEX(Materials!$F$9:$F$2508, MATCH(CU52, Materials!$B$9:$B$2508, 0)), ""))</f>
        <v/>
      </c>
      <c r="FF52" s="59" t="str">
        <f>IF(CV52="", "", IFERROR(INDEX(Materials!$F$9:$F$2508, MATCH(CV52, Materials!$B$9:$B$2508, 0)), ""))</f>
        <v/>
      </c>
      <c r="FG52" s="59" t="str">
        <f>IF(CW52="", "", IFERROR(INDEX(Materials!$F$9:$F$2508, MATCH(CW52, Materials!$B$9:$B$2508, 0)), ""))</f>
        <v/>
      </c>
      <c r="FH52" s="59" t="str">
        <f>IF(CX52="", "", IFERROR(INDEX(Materials!$F$9:$F$2508, MATCH(CX52, Materials!$B$9:$B$2508, 0)), ""))</f>
        <v/>
      </c>
      <c r="FI52" s="59" t="str">
        <f>IF(CY52="", "", IFERROR(INDEX(Materials!$F$9:$F$2508, MATCH(CY52, Materials!$B$9:$B$2508, 0)), ""))</f>
        <v/>
      </c>
      <c r="FJ52" s="59" t="str">
        <f>IF(CZ52="", "", IFERROR(INDEX(Materials!$F$9:$F$2508, MATCH(CZ52, Materials!$B$9:$B$2508, 0)), ""))</f>
        <v/>
      </c>
      <c r="FK52" s="59" t="str">
        <f>IF(DA52="", "", IFERROR(INDEX(Materials!$F$9:$F$2508, MATCH(DA52, Materials!$B$9:$B$2508, 0)), ""))</f>
        <v/>
      </c>
      <c r="FL52" s="59" t="str">
        <f>IF(DB52="", "", IFERROR(INDEX(Materials!$F$9:$F$2508, MATCH(DB52, Materials!$B$9:$B$2508, 0)), ""))</f>
        <v/>
      </c>
      <c r="FM52" s="59" t="str">
        <f>IF(DC52="", "", IFERROR(INDEX(Materials!$F$9:$F$2508, MATCH(DC52, Materials!$B$9:$B$2508, 0)), ""))</f>
        <v/>
      </c>
      <c r="FN52" s="59" t="str">
        <f>IF(DD52="", "", IFERROR(INDEX(Materials!$F$9:$F$2508, MATCH(DD52, Materials!$B$9:$B$2508, 0)), ""))</f>
        <v/>
      </c>
      <c r="FO52" s="59" t="str">
        <f>IF(DE52="", "", IFERROR(INDEX(Materials!$F$9:$F$2508, MATCH(DE52, Materials!$B$9:$B$2508, 0)), ""))</f>
        <v/>
      </c>
      <c r="FP52" s="59" t="str">
        <f>IF(DF52="", "", IFERROR(INDEX(Materials!$F$9:$F$2508, MATCH(DF52, Materials!$B$9:$B$2508, 0)), ""))</f>
        <v/>
      </c>
      <c r="FQ52" s="59" t="str">
        <f>IF(DG52="", "", IFERROR(INDEX(Materials!$F$9:$F$2508, MATCH(DG52, Materials!$B$9:$B$2508, 0)), ""))</f>
        <v/>
      </c>
      <c r="FR52" s="59" t="str">
        <f>IF(DH52="", "", IFERROR(INDEX(Materials!$F$9:$F$2508, MATCH(DH52, Materials!$B$9:$B$2508, 0)), ""))</f>
        <v/>
      </c>
      <c r="FS52" s="59" t="str">
        <f>IF(DI52="", "", IFERROR(INDEX(Materials!$F$9:$F$2508, MATCH(DI52, Materials!$B$9:$B$2508, 0)), ""))</f>
        <v/>
      </c>
      <c r="FT52" s="59" t="str">
        <f>IF(DJ52="", "", IFERROR(INDEX(Materials!$F$9:$F$2508, MATCH(DJ52, Materials!$B$9:$B$2508, 0)), ""))</f>
        <v/>
      </c>
      <c r="FU52" s="60" t="str">
        <f>IF(DK52="", "", IFERROR(INDEX(Materials!$F$9:$F$2508, MATCH(DK52, Materials!$B$9:$B$2508, 0)), ""))</f>
        <v/>
      </c>
      <c r="FW52" s="58" t="str">
        <f t="shared" si="85"/>
        <v/>
      </c>
      <c r="FX52" s="59" t="str">
        <f t="shared" si="86"/>
        <v/>
      </c>
      <c r="FY52" s="59" t="str">
        <f t="shared" si="87"/>
        <v/>
      </c>
      <c r="FZ52" s="59" t="str">
        <f t="shared" si="88"/>
        <v/>
      </c>
      <c r="GA52" s="59" t="str">
        <f t="shared" si="89"/>
        <v/>
      </c>
      <c r="GB52" s="59" t="str">
        <f t="shared" si="90"/>
        <v/>
      </c>
      <c r="GC52" s="59" t="str">
        <f t="shared" si="91"/>
        <v/>
      </c>
      <c r="GD52" s="59" t="str">
        <f t="shared" si="92"/>
        <v/>
      </c>
      <c r="GE52" s="59" t="str">
        <f t="shared" si="93"/>
        <v/>
      </c>
      <c r="GF52" s="59" t="str">
        <f t="shared" si="94"/>
        <v/>
      </c>
      <c r="GG52" s="59" t="str">
        <f t="shared" si="95"/>
        <v/>
      </c>
      <c r="GH52" s="59" t="str">
        <f t="shared" si="96"/>
        <v/>
      </c>
      <c r="GI52" s="59" t="str">
        <f t="shared" si="97"/>
        <v/>
      </c>
      <c r="GJ52" s="59" t="str">
        <f t="shared" si="98"/>
        <v/>
      </c>
      <c r="GK52" s="59" t="str">
        <f t="shared" si="99"/>
        <v/>
      </c>
      <c r="GL52" s="59" t="str">
        <f t="shared" si="100"/>
        <v/>
      </c>
      <c r="GM52" s="59" t="str">
        <f t="shared" si="101"/>
        <v/>
      </c>
      <c r="GN52" s="59" t="str">
        <f t="shared" si="102"/>
        <v/>
      </c>
      <c r="GO52" s="59" t="str">
        <f t="shared" si="103"/>
        <v/>
      </c>
      <c r="GP52" s="59" t="str">
        <f t="shared" si="104"/>
        <v/>
      </c>
      <c r="GQ52" s="59" t="str">
        <f t="shared" si="105"/>
        <v/>
      </c>
      <c r="GR52" s="59" t="str">
        <f t="shared" si="106"/>
        <v/>
      </c>
      <c r="GS52" s="59" t="str">
        <f t="shared" si="107"/>
        <v/>
      </c>
      <c r="GT52" s="59" t="str">
        <f t="shared" si="108"/>
        <v/>
      </c>
      <c r="GU52" s="59" t="str">
        <f t="shared" si="109"/>
        <v/>
      </c>
      <c r="GV52" s="59" t="str">
        <f t="shared" si="110"/>
        <v/>
      </c>
      <c r="GW52" s="59" t="str">
        <f t="shared" si="111"/>
        <v/>
      </c>
      <c r="GX52" s="59" t="str">
        <f t="shared" si="112"/>
        <v/>
      </c>
      <c r="GY52" s="59" t="str">
        <f t="shared" si="113"/>
        <v/>
      </c>
      <c r="GZ52" s="60" t="str">
        <f t="shared" si="114"/>
        <v/>
      </c>
      <c r="HB52" s="81" t="str">
        <f t="shared" si="186"/>
        <v/>
      </c>
      <c r="HD52" s="58" t="str">
        <f>IF(CH52="", "", IFERROR(INDEX(Materials!$V$9:$V$2508, MATCH(CH52, Materials!$B$9:$B$2508, 0)), ""))</f>
        <v/>
      </c>
      <c r="HE52" s="59" t="str">
        <f>IF(CI52="", "", IFERROR(INDEX(Materials!$V$9:$V$2508, MATCH(CI52, Materials!$B$9:$B$2508, 0)), ""))</f>
        <v/>
      </c>
      <c r="HF52" s="59" t="str">
        <f>IF(CJ52="", "", IFERROR(INDEX(Materials!$V$9:$V$2508, MATCH(CJ52, Materials!$B$9:$B$2508, 0)), ""))</f>
        <v/>
      </c>
      <c r="HG52" s="59" t="str">
        <f>IF(CK52="", "", IFERROR(INDEX(Materials!$V$9:$V$2508, MATCH(CK52, Materials!$B$9:$B$2508, 0)), ""))</f>
        <v/>
      </c>
      <c r="HH52" s="59" t="str">
        <f>IF(CL52="", "", IFERROR(INDEX(Materials!$V$9:$V$2508, MATCH(CL52, Materials!$B$9:$B$2508, 0)), ""))</f>
        <v/>
      </c>
      <c r="HI52" s="59" t="str">
        <f>IF(CM52="", "", IFERROR(INDEX(Materials!$V$9:$V$2508, MATCH(CM52, Materials!$B$9:$B$2508, 0)), ""))</f>
        <v/>
      </c>
      <c r="HJ52" s="59" t="str">
        <f>IF(CN52="", "", IFERROR(INDEX(Materials!$V$9:$V$2508, MATCH(CN52, Materials!$B$9:$B$2508, 0)), ""))</f>
        <v/>
      </c>
      <c r="HK52" s="59" t="str">
        <f>IF(CO52="", "", IFERROR(INDEX(Materials!$V$9:$V$2508, MATCH(CO52, Materials!$B$9:$B$2508, 0)), ""))</f>
        <v/>
      </c>
      <c r="HL52" s="59" t="str">
        <f>IF(CP52="", "", IFERROR(INDEX(Materials!$V$9:$V$2508, MATCH(CP52, Materials!$B$9:$B$2508, 0)), ""))</f>
        <v/>
      </c>
      <c r="HM52" s="59" t="str">
        <f>IF(CQ52="", "", IFERROR(INDEX(Materials!$V$9:$V$2508, MATCH(CQ52, Materials!$B$9:$B$2508, 0)), ""))</f>
        <v/>
      </c>
      <c r="HN52" s="59" t="str">
        <f>IF(CR52="", "", IFERROR(INDEX(Materials!$V$9:$V$2508, MATCH(CR52, Materials!$B$9:$B$2508, 0)), ""))</f>
        <v/>
      </c>
      <c r="HO52" s="59" t="str">
        <f>IF(CS52="", "", IFERROR(INDEX(Materials!$V$9:$V$2508, MATCH(CS52, Materials!$B$9:$B$2508, 0)), ""))</f>
        <v/>
      </c>
      <c r="HP52" s="59" t="str">
        <f>IF(CT52="", "", IFERROR(INDEX(Materials!$V$9:$V$2508, MATCH(CT52, Materials!$B$9:$B$2508, 0)), ""))</f>
        <v/>
      </c>
      <c r="HQ52" s="59" t="str">
        <f>IF(CU52="", "", IFERROR(INDEX(Materials!$V$9:$V$2508, MATCH(CU52, Materials!$B$9:$B$2508, 0)), ""))</f>
        <v/>
      </c>
      <c r="HR52" s="59" t="str">
        <f>IF(CV52="", "", IFERROR(INDEX(Materials!$V$9:$V$2508, MATCH(CV52, Materials!$B$9:$B$2508, 0)), ""))</f>
        <v/>
      </c>
      <c r="HS52" s="59" t="str">
        <f>IF(CW52="", "", IFERROR(INDEX(Materials!$V$9:$V$2508, MATCH(CW52, Materials!$B$9:$B$2508, 0)), ""))</f>
        <v/>
      </c>
      <c r="HT52" s="59" t="str">
        <f>IF(CX52="", "", IFERROR(INDEX(Materials!$V$9:$V$2508, MATCH(CX52, Materials!$B$9:$B$2508, 0)), ""))</f>
        <v/>
      </c>
      <c r="HU52" s="59" t="str">
        <f>IF(CY52="", "", IFERROR(INDEX(Materials!$V$9:$V$2508, MATCH(CY52, Materials!$B$9:$B$2508, 0)), ""))</f>
        <v/>
      </c>
      <c r="HV52" s="59" t="str">
        <f>IF(CZ52="", "", IFERROR(INDEX(Materials!$V$9:$V$2508, MATCH(CZ52, Materials!$B$9:$B$2508, 0)), ""))</f>
        <v/>
      </c>
      <c r="HW52" s="59" t="str">
        <f>IF(DA52="", "", IFERROR(INDEX(Materials!$V$9:$V$2508, MATCH(DA52, Materials!$B$9:$B$2508, 0)), ""))</f>
        <v/>
      </c>
      <c r="HX52" s="59" t="str">
        <f>IF(DB52="", "", IFERROR(INDEX(Materials!$V$9:$V$2508, MATCH(DB52, Materials!$B$9:$B$2508, 0)), ""))</f>
        <v/>
      </c>
      <c r="HY52" s="59" t="str">
        <f>IF(DC52="", "", IFERROR(INDEX(Materials!$V$9:$V$2508, MATCH(DC52, Materials!$B$9:$B$2508, 0)), ""))</f>
        <v/>
      </c>
      <c r="HZ52" s="59" t="str">
        <f>IF(DD52="", "", IFERROR(INDEX(Materials!$V$9:$V$2508, MATCH(DD52, Materials!$B$9:$B$2508, 0)), ""))</f>
        <v/>
      </c>
      <c r="IA52" s="59" t="str">
        <f>IF(DE52="", "", IFERROR(INDEX(Materials!$V$9:$V$2508, MATCH(DE52, Materials!$B$9:$B$2508, 0)), ""))</f>
        <v/>
      </c>
      <c r="IB52" s="59" t="str">
        <f>IF(DF52="", "", IFERROR(INDEX(Materials!$V$9:$V$2508, MATCH(DF52, Materials!$B$9:$B$2508, 0)), ""))</f>
        <v/>
      </c>
      <c r="IC52" s="59" t="str">
        <f>IF(DG52="", "", IFERROR(INDEX(Materials!$V$9:$V$2508, MATCH(DG52, Materials!$B$9:$B$2508, 0)), ""))</f>
        <v/>
      </c>
      <c r="ID52" s="59" t="str">
        <f>IF(DH52="", "", IFERROR(INDEX(Materials!$V$9:$V$2508, MATCH(DH52, Materials!$B$9:$B$2508, 0)), ""))</f>
        <v/>
      </c>
      <c r="IE52" s="59" t="str">
        <f>IF(DI52="", "", IFERROR(INDEX(Materials!$V$9:$V$2508, MATCH(DI52, Materials!$B$9:$B$2508, 0)), ""))</f>
        <v/>
      </c>
      <c r="IF52" s="59" t="str">
        <f>IF(DJ52="", "", IFERROR(INDEX(Materials!$V$9:$V$2508, MATCH(DJ52, Materials!$B$9:$B$2508, 0)), ""))</f>
        <v/>
      </c>
      <c r="IG52" s="60" t="str">
        <f>IF(DK52="", "", IFERROR(INDEX(Materials!$V$9:$V$2508, MATCH(DK52, Materials!$B$9:$B$2508, 0)), ""))</f>
        <v/>
      </c>
      <c r="II52" s="9" t="str">
        <f t="shared" si="115"/>
        <v/>
      </c>
      <c r="IJ52" s="9" t="str">
        <f t="shared" si="116"/>
        <v/>
      </c>
      <c r="IK52" s="9" t="str">
        <f t="shared" si="117"/>
        <v/>
      </c>
      <c r="IL52" s="9" t="str">
        <f t="shared" si="118"/>
        <v/>
      </c>
      <c r="IN52" s="92" t="str">
        <f t="shared" si="119"/>
        <v/>
      </c>
      <c r="IO52" s="93" t="str">
        <f t="shared" si="120"/>
        <v/>
      </c>
      <c r="IP52" s="93" t="str">
        <f t="shared" si="121"/>
        <v/>
      </c>
      <c r="IQ52" s="93" t="str">
        <f t="shared" si="122"/>
        <v/>
      </c>
      <c r="IR52" s="93" t="str">
        <f t="shared" si="123"/>
        <v/>
      </c>
      <c r="IS52" s="93" t="str">
        <f t="shared" si="124"/>
        <v/>
      </c>
      <c r="IT52" s="93" t="str">
        <f t="shared" si="125"/>
        <v/>
      </c>
      <c r="IU52" s="93" t="str">
        <f t="shared" si="126"/>
        <v/>
      </c>
      <c r="IV52" s="93" t="str">
        <f t="shared" si="127"/>
        <v/>
      </c>
      <c r="IW52" s="93" t="str">
        <f t="shared" si="128"/>
        <v/>
      </c>
      <c r="IX52" s="93" t="str">
        <f t="shared" si="129"/>
        <v/>
      </c>
      <c r="IY52" s="93" t="str">
        <f t="shared" si="130"/>
        <v/>
      </c>
      <c r="IZ52" s="93" t="str">
        <f t="shared" si="131"/>
        <v/>
      </c>
      <c r="JA52" s="93" t="str">
        <f t="shared" si="132"/>
        <v/>
      </c>
      <c r="JB52" s="93" t="str">
        <f t="shared" si="133"/>
        <v/>
      </c>
      <c r="JC52" s="93" t="str">
        <f t="shared" si="134"/>
        <v/>
      </c>
      <c r="JD52" s="93" t="str">
        <f t="shared" si="135"/>
        <v/>
      </c>
      <c r="JE52" s="93" t="str">
        <f t="shared" si="136"/>
        <v/>
      </c>
      <c r="JF52" s="93" t="str">
        <f t="shared" si="137"/>
        <v/>
      </c>
      <c r="JG52" s="93" t="str">
        <f t="shared" si="138"/>
        <v/>
      </c>
      <c r="JH52" s="93" t="str">
        <f t="shared" si="139"/>
        <v/>
      </c>
      <c r="JI52" s="93" t="str">
        <f t="shared" si="140"/>
        <v/>
      </c>
      <c r="JJ52" s="93" t="str">
        <f t="shared" si="141"/>
        <v/>
      </c>
      <c r="JK52" s="93" t="str">
        <f t="shared" si="142"/>
        <v/>
      </c>
      <c r="JL52" s="93" t="str">
        <f t="shared" si="143"/>
        <v/>
      </c>
      <c r="JM52" s="93" t="str">
        <f t="shared" si="144"/>
        <v/>
      </c>
      <c r="JN52" s="93" t="str">
        <f t="shared" si="145"/>
        <v/>
      </c>
      <c r="JO52" s="93" t="str">
        <f t="shared" si="146"/>
        <v/>
      </c>
      <c r="JP52" s="93" t="str">
        <f t="shared" si="147"/>
        <v/>
      </c>
      <c r="JQ52" s="94" t="str">
        <f t="shared" si="148"/>
        <v/>
      </c>
      <c r="JS52" s="92" t="str">
        <f t="shared" si="149"/>
        <v/>
      </c>
      <c r="JT52" s="93" t="str">
        <f t="shared" si="150"/>
        <v/>
      </c>
      <c r="JU52" s="93" t="str">
        <f t="shared" si="151"/>
        <v/>
      </c>
      <c r="JV52" s="93" t="str">
        <f t="shared" si="152"/>
        <v/>
      </c>
      <c r="JW52" s="93" t="str">
        <f t="shared" si="153"/>
        <v/>
      </c>
      <c r="JX52" s="93" t="str">
        <f t="shared" si="154"/>
        <v/>
      </c>
      <c r="JY52" s="93" t="str">
        <f t="shared" si="155"/>
        <v/>
      </c>
      <c r="JZ52" s="93" t="str">
        <f t="shared" si="156"/>
        <v/>
      </c>
      <c r="KA52" s="93" t="str">
        <f t="shared" si="157"/>
        <v/>
      </c>
      <c r="KB52" s="93" t="str">
        <f t="shared" si="158"/>
        <v/>
      </c>
      <c r="KC52" s="93" t="str">
        <f t="shared" si="159"/>
        <v/>
      </c>
      <c r="KD52" s="93" t="str">
        <f t="shared" si="160"/>
        <v/>
      </c>
      <c r="KE52" s="93" t="str">
        <f t="shared" si="161"/>
        <v/>
      </c>
      <c r="KF52" s="93" t="str">
        <f t="shared" si="162"/>
        <v/>
      </c>
      <c r="KG52" s="93" t="str">
        <f t="shared" si="163"/>
        <v/>
      </c>
      <c r="KH52" s="93" t="str">
        <f t="shared" si="164"/>
        <v/>
      </c>
      <c r="KI52" s="93" t="str">
        <f t="shared" si="165"/>
        <v/>
      </c>
      <c r="KJ52" s="93" t="str">
        <f t="shared" si="166"/>
        <v/>
      </c>
      <c r="KK52" s="93" t="str">
        <f t="shared" si="167"/>
        <v/>
      </c>
      <c r="KL52" s="93" t="str">
        <f t="shared" si="168"/>
        <v/>
      </c>
      <c r="KM52" s="93" t="str">
        <f t="shared" si="169"/>
        <v/>
      </c>
      <c r="KN52" s="93" t="str">
        <f t="shared" si="170"/>
        <v/>
      </c>
      <c r="KO52" s="93" t="str">
        <f t="shared" si="171"/>
        <v/>
      </c>
      <c r="KP52" s="93" t="str">
        <f t="shared" si="172"/>
        <v/>
      </c>
      <c r="KQ52" s="93" t="str">
        <f t="shared" si="173"/>
        <v/>
      </c>
      <c r="KR52" s="93" t="str">
        <f t="shared" si="174"/>
        <v/>
      </c>
      <c r="KS52" s="93" t="str">
        <f t="shared" si="175"/>
        <v/>
      </c>
      <c r="KT52" s="93" t="str">
        <f t="shared" si="176"/>
        <v/>
      </c>
      <c r="KU52" s="93" t="str">
        <f t="shared" si="177"/>
        <v/>
      </c>
      <c r="KV52" s="94" t="str">
        <f t="shared" si="178"/>
        <v/>
      </c>
      <c r="KX52" s="81" t="str">
        <f>IF(C52="", "", C52+(C52*'Intro &amp; Setup'!$BC$6))</f>
        <v/>
      </c>
    </row>
    <row r="53" spans="1:310" x14ac:dyDescent="0.25">
      <c r="A53" s="24"/>
      <c r="B53" s="150" t="str">
        <f t="shared" si="179"/>
        <v/>
      </c>
      <c r="C53" s="139" t="str">
        <f t="shared" si="180"/>
        <v/>
      </c>
      <c r="D53" s="24"/>
      <c r="E53" s="140"/>
      <c r="F53" s="136"/>
      <c r="G53" s="139"/>
      <c r="H53" s="153"/>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24"/>
      <c r="BS53" s="9" t="str">
        <f>IF(Materials!T53="", "", Materials!T53)</f>
        <v/>
      </c>
      <c r="BU53" s="11" t="b">
        <f t="shared" si="181"/>
        <v>0</v>
      </c>
      <c r="BV53" s="9" t="str">
        <f t="shared" si="25"/>
        <v/>
      </c>
      <c r="BW53" s="9" t="str">
        <f t="shared" si="182"/>
        <v/>
      </c>
      <c r="BX53" s="9" t="str">
        <f t="shared" si="183"/>
        <v/>
      </c>
      <c r="BZ53" s="9">
        <v>45</v>
      </c>
      <c r="CB53" s="9" t="str">
        <f t="shared" si="184"/>
        <v/>
      </c>
      <c r="CC53" s="32"/>
      <c r="CD53" s="72" t="str">
        <f>IF(H53="", "", IFERROR(INDEX('Intro &amp; Setup'!$BF$3:$BF$12, MATCH(H53, 'Intro &amp; Setup'!$BE$3:$BE$12, 0)), ""))</f>
        <v/>
      </c>
      <c r="CE53" s="77"/>
      <c r="CF53" s="77"/>
      <c r="CH53" s="50" t="str">
        <f t="shared" si="185"/>
        <v/>
      </c>
      <c r="CI53" s="32" t="str">
        <f t="shared" si="26"/>
        <v/>
      </c>
      <c r="CJ53" s="32" t="str">
        <f t="shared" si="27"/>
        <v/>
      </c>
      <c r="CK53" s="32" t="str">
        <f t="shared" si="28"/>
        <v/>
      </c>
      <c r="CL53" s="32" t="str">
        <f t="shared" si="29"/>
        <v/>
      </c>
      <c r="CM53" s="32" t="str">
        <f t="shared" si="30"/>
        <v/>
      </c>
      <c r="CN53" s="32" t="str">
        <f t="shared" si="31"/>
        <v/>
      </c>
      <c r="CO53" s="32" t="str">
        <f t="shared" si="32"/>
        <v/>
      </c>
      <c r="CP53" s="32" t="str">
        <f t="shared" si="33"/>
        <v/>
      </c>
      <c r="CQ53" s="32" t="str">
        <f t="shared" si="34"/>
        <v/>
      </c>
      <c r="CR53" s="32" t="str">
        <f t="shared" si="35"/>
        <v/>
      </c>
      <c r="CS53" s="32" t="str">
        <f t="shared" si="36"/>
        <v/>
      </c>
      <c r="CT53" s="32" t="str">
        <f t="shared" si="37"/>
        <v/>
      </c>
      <c r="CU53" s="32" t="str">
        <f t="shared" si="38"/>
        <v/>
      </c>
      <c r="CV53" s="32" t="str">
        <f t="shared" si="39"/>
        <v/>
      </c>
      <c r="CW53" s="32" t="str">
        <f t="shared" si="40"/>
        <v/>
      </c>
      <c r="CX53" s="32" t="str">
        <f t="shared" si="41"/>
        <v/>
      </c>
      <c r="CY53" s="32" t="str">
        <f t="shared" si="42"/>
        <v/>
      </c>
      <c r="CZ53" s="32" t="str">
        <f t="shared" si="43"/>
        <v/>
      </c>
      <c r="DA53" s="32" t="str">
        <f t="shared" si="44"/>
        <v/>
      </c>
      <c r="DB53" s="32" t="str">
        <f t="shared" si="45"/>
        <v/>
      </c>
      <c r="DC53" s="32" t="str">
        <f t="shared" si="46"/>
        <v/>
      </c>
      <c r="DD53" s="32" t="str">
        <f t="shared" si="47"/>
        <v/>
      </c>
      <c r="DE53" s="32" t="str">
        <f t="shared" si="48"/>
        <v/>
      </c>
      <c r="DF53" s="32" t="str">
        <f t="shared" si="49"/>
        <v/>
      </c>
      <c r="DG53" s="32" t="str">
        <f t="shared" si="50"/>
        <v/>
      </c>
      <c r="DH53" s="32" t="str">
        <f t="shared" si="51"/>
        <v/>
      </c>
      <c r="DI53" s="32" t="str">
        <f t="shared" si="52"/>
        <v/>
      </c>
      <c r="DJ53" s="32" t="str">
        <f t="shared" si="53"/>
        <v/>
      </c>
      <c r="DK53" s="51" t="str">
        <f t="shared" si="54"/>
        <v/>
      </c>
      <c r="DM53" s="50" t="str">
        <f t="shared" si="55"/>
        <v/>
      </c>
      <c r="DN53" s="32" t="str">
        <f t="shared" si="56"/>
        <v/>
      </c>
      <c r="DO53" s="32" t="str">
        <f t="shared" si="57"/>
        <v/>
      </c>
      <c r="DP53" s="32" t="str">
        <f t="shared" si="58"/>
        <v/>
      </c>
      <c r="DQ53" s="32" t="str">
        <f t="shared" si="59"/>
        <v/>
      </c>
      <c r="DR53" s="32" t="str">
        <f t="shared" si="60"/>
        <v/>
      </c>
      <c r="DS53" s="32" t="str">
        <f t="shared" si="61"/>
        <v/>
      </c>
      <c r="DT53" s="32" t="str">
        <f t="shared" si="62"/>
        <v/>
      </c>
      <c r="DU53" s="32" t="str">
        <f t="shared" si="63"/>
        <v/>
      </c>
      <c r="DV53" s="32" t="str">
        <f t="shared" si="64"/>
        <v/>
      </c>
      <c r="DW53" s="32" t="str">
        <f t="shared" si="65"/>
        <v/>
      </c>
      <c r="DX53" s="32" t="str">
        <f t="shared" si="66"/>
        <v/>
      </c>
      <c r="DY53" s="32" t="str">
        <f t="shared" si="67"/>
        <v/>
      </c>
      <c r="DZ53" s="32" t="str">
        <f t="shared" si="68"/>
        <v/>
      </c>
      <c r="EA53" s="32" t="str">
        <f t="shared" si="69"/>
        <v/>
      </c>
      <c r="EB53" s="32" t="str">
        <f t="shared" si="70"/>
        <v/>
      </c>
      <c r="EC53" s="32" t="str">
        <f t="shared" si="71"/>
        <v/>
      </c>
      <c r="ED53" s="32" t="str">
        <f t="shared" si="72"/>
        <v/>
      </c>
      <c r="EE53" s="32" t="str">
        <f t="shared" si="73"/>
        <v/>
      </c>
      <c r="EF53" s="32" t="str">
        <f t="shared" si="74"/>
        <v/>
      </c>
      <c r="EG53" s="32" t="str">
        <f t="shared" si="75"/>
        <v/>
      </c>
      <c r="EH53" s="32" t="str">
        <f t="shared" si="76"/>
        <v/>
      </c>
      <c r="EI53" s="32" t="str">
        <f t="shared" si="77"/>
        <v/>
      </c>
      <c r="EJ53" s="32" t="str">
        <f t="shared" si="78"/>
        <v/>
      </c>
      <c r="EK53" s="32" t="str">
        <f t="shared" si="79"/>
        <v/>
      </c>
      <c r="EL53" s="32" t="str">
        <f t="shared" si="80"/>
        <v/>
      </c>
      <c r="EM53" s="32" t="str">
        <f t="shared" si="81"/>
        <v/>
      </c>
      <c r="EN53" s="32" t="str">
        <f t="shared" si="82"/>
        <v/>
      </c>
      <c r="EO53" s="32" t="str">
        <f t="shared" si="83"/>
        <v/>
      </c>
      <c r="EP53" s="51" t="str">
        <f t="shared" si="84"/>
        <v/>
      </c>
      <c r="ER53" s="58" t="str">
        <f>IF(CH53="", "", IFERROR(INDEX(Materials!$F$9:$F$2508, MATCH(CH53, Materials!$B$9:$B$2508, 0)), ""))</f>
        <v/>
      </c>
      <c r="ES53" s="59" t="str">
        <f>IF(CI53="", "", IFERROR(INDEX(Materials!$F$9:$F$2508, MATCH(CI53, Materials!$B$9:$B$2508, 0)), ""))</f>
        <v/>
      </c>
      <c r="ET53" s="59" t="str">
        <f>IF(CJ53="", "", IFERROR(INDEX(Materials!$F$9:$F$2508, MATCH(CJ53, Materials!$B$9:$B$2508, 0)), ""))</f>
        <v/>
      </c>
      <c r="EU53" s="59" t="str">
        <f>IF(CK53="", "", IFERROR(INDEX(Materials!$F$9:$F$2508, MATCH(CK53, Materials!$B$9:$B$2508, 0)), ""))</f>
        <v/>
      </c>
      <c r="EV53" s="59" t="str">
        <f>IF(CL53="", "", IFERROR(INDEX(Materials!$F$9:$F$2508, MATCH(CL53, Materials!$B$9:$B$2508, 0)), ""))</f>
        <v/>
      </c>
      <c r="EW53" s="59" t="str">
        <f>IF(CM53="", "", IFERROR(INDEX(Materials!$F$9:$F$2508, MATCH(CM53, Materials!$B$9:$B$2508, 0)), ""))</f>
        <v/>
      </c>
      <c r="EX53" s="59" t="str">
        <f>IF(CN53="", "", IFERROR(INDEX(Materials!$F$9:$F$2508, MATCH(CN53, Materials!$B$9:$B$2508, 0)), ""))</f>
        <v/>
      </c>
      <c r="EY53" s="59" t="str">
        <f>IF(CO53="", "", IFERROR(INDEX(Materials!$F$9:$F$2508, MATCH(CO53, Materials!$B$9:$B$2508, 0)), ""))</f>
        <v/>
      </c>
      <c r="EZ53" s="59" t="str">
        <f>IF(CP53="", "", IFERROR(INDEX(Materials!$F$9:$F$2508, MATCH(CP53, Materials!$B$9:$B$2508, 0)), ""))</f>
        <v/>
      </c>
      <c r="FA53" s="59" t="str">
        <f>IF(CQ53="", "", IFERROR(INDEX(Materials!$F$9:$F$2508, MATCH(CQ53, Materials!$B$9:$B$2508, 0)), ""))</f>
        <v/>
      </c>
      <c r="FB53" s="59" t="str">
        <f>IF(CR53="", "", IFERROR(INDEX(Materials!$F$9:$F$2508, MATCH(CR53, Materials!$B$9:$B$2508, 0)), ""))</f>
        <v/>
      </c>
      <c r="FC53" s="59" t="str">
        <f>IF(CS53="", "", IFERROR(INDEX(Materials!$F$9:$F$2508, MATCH(CS53, Materials!$B$9:$B$2508, 0)), ""))</f>
        <v/>
      </c>
      <c r="FD53" s="59" t="str">
        <f>IF(CT53="", "", IFERROR(INDEX(Materials!$F$9:$F$2508, MATCH(CT53, Materials!$B$9:$B$2508, 0)), ""))</f>
        <v/>
      </c>
      <c r="FE53" s="59" t="str">
        <f>IF(CU53="", "", IFERROR(INDEX(Materials!$F$9:$F$2508, MATCH(CU53, Materials!$B$9:$B$2508, 0)), ""))</f>
        <v/>
      </c>
      <c r="FF53" s="59" t="str">
        <f>IF(CV53="", "", IFERROR(INDEX(Materials!$F$9:$F$2508, MATCH(CV53, Materials!$B$9:$B$2508, 0)), ""))</f>
        <v/>
      </c>
      <c r="FG53" s="59" t="str">
        <f>IF(CW53="", "", IFERROR(INDEX(Materials!$F$9:$F$2508, MATCH(CW53, Materials!$B$9:$B$2508, 0)), ""))</f>
        <v/>
      </c>
      <c r="FH53" s="59" t="str">
        <f>IF(CX53="", "", IFERROR(INDEX(Materials!$F$9:$F$2508, MATCH(CX53, Materials!$B$9:$B$2508, 0)), ""))</f>
        <v/>
      </c>
      <c r="FI53" s="59" t="str">
        <f>IF(CY53="", "", IFERROR(INDEX(Materials!$F$9:$F$2508, MATCH(CY53, Materials!$B$9:$B$2508, 0)), ""))</f>
        <v/>
      </c>
      <c r="FJ53" s="59" t="str">
        <f>IF(CZ53="", "", IFERROR(INDEX(Materials!$F$9:$F$2508, MATCH(CZ53, Materials!$B$9:$B$2508, 0)), ""))</f>
        <v/>
      </c>
      <c r="FK53" s="59" t="str">
        <f>IF(DA53="", "", IFERROR(INDEX(Materials!$F$9:$F$2508, MATCH(DA53, Materials!$B$9:$B$2508, 0)), ""))</f>
        <v/>
      </c>
      <c r="FL53" s="59" t="str">
        <f>IF(DB53="", "", IFERROR(INDEX(Materials!$F$9:$F$2508, MATCH(DB53, Materials!$B$9:$B$2508, 0)), ""))</f>
        <v/>
      </c>
      <c r="FM53" s="59" t="str">
        <f>IF(DC53="", "", IFERROR(INDEX(Materials!$F$9:$F$2508, MATCH(DC53, Materials!$B$9:$B$2508, 0)), ""))</f>
        <v/>
      </c>
      <c r="FN53" s="59" t="str">
        <f>IF(DD53="", "", IFERROR(INDEX(Materials!$F$9:$F$2508, MATCH(DD53, Materials!$B$9:$B$2508, 0)), ""))</f>
        <v/>
      </c>
      <c r="FO53" s="59" t="str">
        <f>IF(DE53="", "", IFERROR(INDEX(Materials!$F$9:$F$2508, MATCH(DE53, Materials!$B$9:$B$2508, 0)), ""))</f>
        <v/>
      </c>
      <c r="FP53" s="59" t="str">
        <f>IF(DF53="", "", IFERROR(INDEX(Materials!$F$9:$F$2508, MATCH(DF53, Materials!$B$9:$B$2508, 0)), ""))</f>
        <v/>
      </c>
      <c r="FQ53" s="59" t="str">
        <f>IF(DG53="", "", IFERROR(INDEX(Materials!$F$9:$F$2508, MATCH(DG53, Materials!$B$9:$B$2508, 0)), ""))</f>
        <v/>
      </c>
      <c r="FR53" s="59" t="str">
        <f>IF(DH53="", "", IFERROR(INDEX(Materials!$F$9:$F$2508, MATCH(DH53, Materials!$B$9:$B$2508, 0)), ""))</f>
        <v/>
      </c>
      <c r="FS53" s="59" t="str">
        <f>IF(DI53="", "", IFERROR(INDEX(Materials!$F$9:$F$2508, MATCH(DI53, Materials!$B$9:$B$2508, 0)), ""))</f>
        <v/>
      </c>
      <c r="FT53" s="59" t="str">
        <f>IF(DJ53="", "", IFERROR(INDEX(Materials!$F$9:$F$2508, MATCH(DJ53, Materials!$B$9:$B$2508, 0)), ""))</f>
        <v/>
      </c>
      <c r="FU53" s="60" t="str">
        <f>IF(DK53="", "", IFERROR(INDEX(Materials!$F$9:$F$2508, MATCH(DK53, Materials!$B$9:$B$2508, 0)), ""))</f>
        <v/>
      </c>
      <c r="FW53" s="58" t="str">
        <f t="shared" si="85"/>
        <v/>
      </c>
      <c r="FX53" s="59" t="str">
        <f t="shared" si="86"/>
        <v/>
      </c>
      <c r="FY53" s="59" t="str">
        <f t="shared" si="87"/>
        <v/>
      </c>
      <c r="FZ53" s="59" t="str">
        <f t="shared" si="88"/>
        <v/>
      </c>
      <c r="GA53" s="59" t="str">
        <f t="shared" si="89"/>
        <v/>
      </c>
      <c r="GB53" s="59" t="str">
        <f t="shared" si="90"/>
        <v/>
      </c>
      <c r="GC53" s="59" t="str">
        <f t="shared" si="91"/>
        <v/>
      </c>
      <c r="GD53" s="59" t="str">
        <f t="shared" si="92"/>
        <v/>
      </c>
      <c r="GE53" s="59" t="str">
        <f t="shared" si="93"/>
        <v/>
      </c>
      <c r="GF53" s="59" t="str">
        <f t="shared" si="94"/>
        <v/>
      </c>
      <c r="GG53" s="59" t="str">
        <f t="shared" si="95"/>
        <v/>
      </c>
      <c r="GH53" s="59" t="str">
        <f t="shared" si="96"/>
        <v/>
      </c>
      <c r="GI53" s="59" t="str">
        <f t="shared" si="97"/>
        <v/>
      </c>
      <c r="GJ53" s="59" t="str">
        <f t="shared" si="98"/>
        <v/>
      </c>
      <c r="GK53" s="59" t="str">
        <f t="shared" si="99"/>
        <v/>
      </c>
      <c r="GL53" s="59" t="str">
        <f t="shared" si="100"/>
        <v/>
      </c>
      <c r="GM53" s="59" t="str">
        <f t="shared" si="101"/>
        <v/>
      </c>
      <c r="GN53" s="59" t="str">
        <f t="shared" si="102"/>
        <v/>
      </c>
      <c r="GO53" s="59" t="str">
        <f t="shared" si="103"/>
        <v/>
      </c>
      <c r="GP53" s="59" t="str">
        <f t="shared" si="104"/>
        <v/>
      </c>
      <c r="GQ53" s="59" t="str">
        <f t="shared" si="105"/>
        <v/>
      </c>
      <c r="GR53" s="59" t="str">
        <f t="shared" si="106"/>
        <v/>
      </c>
      <c r="GS53" s="59" t="str">
        <f t="shared" si="107"/>
        <v/>
      </c>
      <c r="GT53" s="59" t="str">
        <f t="shared" si="108"/>
        <v/>
      </c>
      <c r="GU53" s="59" t="str">
        <f t="shared" si="109"/>
        <v/>
      </c>
      <c r="GV53" s="59" t="str">
        <f t="shared" si="110"/>
        <v/>
      </c>
      <c r="GW53" s="59" t="str">
        <f t="shared" si="111"/>
        <v/>
      </c>
      <c r="GX53" s="59" t="str">
        <f t="shared" si="112"/>
        <v/>
      </c>
      <c r="GY53" s="59" t="str">
        <f t="shared" si="113"/>
        <v/>
      </c>
      <c r="GZ53" s="60" t="str">
        <f t="shared" si="114"/>
        <v/>
      </c>
      <c r="HB53" s="81" t="str">
        <f t="shared" si="186"/>
        <v/>
      </c>
      <c r="HD53" s="58" t="str">
        <f>IF(CH53="", "", IFERROR(INDEX(Materials!$V$9:$V$2508, MATCH(CH53, Materials!$B$9:$B$2508, 0)), ""))</f>
        <v/>
      </c>
      <c r="HE53" s="59" t="str">
        <f>IF(CI53="", "", IFERROR(INDEX(Materials!$V$9:$V$2508, MATCH(CI53, Materials!$B$9:$B$2508, 0)), ""))</f>
        <v/>
      </c>
      <c r="HF53" s="59" t="str">
        <f>IF(CJ53="", "", IFERROR(INDEX(Materials!$V$9:$V$2508, MATCH(CJ53, Materials!$B$9:$B$2508, 0)), ""))</f>
        <v/>
      </c>
      <c r="HG53" s="59" t="str">
        <f>IF(CK53="", "", IFERROR(INDEX(Materials!$V$9:$V$2508, MATCH(CK53, Materials!$B$9:$B$2508, 0)), ""))</f>
        <v/>
      </c>
      <c r="HH53" s="59" t="str">
        <f>IF(CL53="", "", IFERROR(INDEX(Materials!$V$9:$V$2508, MATCH(CL53, Materials!$B$9:$B$2508, 0)), ""))</f>
        <v/>
      </c>
      <c r="HI53" s="59" t="str">
        <f>IF(CM53="", "", IFERROR(INDEX(Materials!$V$9:$V$2508, MATCH(CM53, Materials!$B$9:$B$2508, 0)), ""))</f>
        <v/>
      </c>
      <c r="HJ53" s="59" t="str">
        <f>IF(CN53="", "", IFERROR(INDEX(Materials!$V$9:$V$2508, MATCH(CN53, Materials!$B$9:$B$2508, 0)), ""))</f>
        <v/>
      </c>
      <c r="HK53" s="59" t="str">
        <f>IF(CO53="", "", IFERROR(INDEX(Materials!$V$9:$V$2508, MATCH(CO53, Materials!$B$9:$B$2508, 0)), ""))</f>
        <v/>
      </c>
      <c r="HL53" s="59" t="str">
        <f>IF(CP53="", "", IFERROR(INDEX(Materials!$V$9:$V$2508, MATCH(CP53, Materials!$B$9:$B$2508, 0)), ""))</f>
        <v/>
      </c>
      <c r="HM53" s="59" t="str">
        <f>IF(CQ53="", "", IFERROR(INDEX(Materials!$V$9:$V$2508, MATCH(CQ53, Materials!$B$9:$B$2508, 0)), ""))</f>
        <v/>
      </c>
      <c r="HN53" s="59" t="str">
        <f>IF(CR53="", "", IFERROR(INDEX(Materials!$V$9:$V$2508, MATCH(CR53, Materials!$B$9:$B$2508, 0)), ""))</f>
        <v/>
      </c>
      <c r="HO53" s="59" t="str">
        <f>IF(CS53="", "", IFERROR(INDEX(Materials!$V$9:$V$2508, MATCH(CS53, Materials!$B$9:$B$2508, 0)), ""))</f>
        <v/>
      </c>
      <c r="HP53" s="59" t="str">
        <f>IF(CT53="", "", IFERROR(INDEX(Materials!$V$9:$V$2508, MATCH(CT53, Materials!$B$9:$B$2508, 0)), ""))</f>
        <v/>
      </c>
      <c r="HQ53" s="59" t="str">
        <f>IF(CU53="", "", IFERROR(INDEX(Materials!$V$9:$V$2508, MATCH(CU53, Materials!$B$9:$B$2508, 0)), ""))</f>
        <v/>
      </c>
      <c r="HR53" s="59" t="str">
        <f>IF(CV53="", "", IFERROR(INDEX(Materials!$V$9:$V$2508, MATCH(CV53, Materials!$B$9:$B$2508, 0)), ""))</f>
        <v/>
      </c>
      <c r="HS53" s="59" t="str">
        <f>IF(CW53="", "", IFERROR(INDEX(Materials!$V$9:$V$2508, MATCH(CW53, Materials!$B$9:$B$2508, 0)), ""))</f>
        <v/>
      </c>
      <c r="HT53" s="59" t="str">
        <f>IF(CX53="", "", IFERROR(INDEX(Materials!$V$9:$V$2508, MATCH(CX53, Materials!$B$9:$B$2508, 0)), ""))</f>
        <v/>
      </c>
      <c r="HU53" s="59" t="str">
        <f>IF(CY53="", "", IFERROR(INDEX(Materials!$V$9:$V$2508, MATCH(CY53, Materials!$B$9:$B$2508, 0)), ""))</f>
        <v/>
      </c>
      <c r="HV53" s="59" t="str">
        <f>IF(CZ53="", "", IFERROR(INDEX(Materials!$V$9:$V$2508, MATCH(CZ53, Materials!$B$9:$B$2508, 0)), ""))</f>
        <v/>
      </c>
      <c r="HW53" s="59" t="str">
        <f>IF(DA53="", "", IFERROR(INDEX(Materials!$V$9:$V$2508, MATCH(DA53, Materials!$B$9:$B$2508, 0)), ""))</f>
        <v/>
      </c>
      <c r="HX53" s="59" t="str">
        <f>IF(DB53="", "", IFERROR(INDEX(Materials!$V$9:$V$2508, MATCH(DB53, Materials!$B$9:$B$2508, 0)), ""))</f>
        <v/>
      </c>
      <c r="HY53" s="59" t="str">
        <f>IF(DC53="", "", IFERROR(INDEX(Materials!$V$9:$V$2508, MATCH(DC53, Materials!$B$9:$B$2508, 0)), ""))</f>
        <v/>
      </c>
      <c r="HZ53" s="59" t="str">
        <f>IF(DD53="", "", IFERROR(INDEX(Materials!$V$9:$V$2508, MATCH(DD53, Materials!$B$9:$B$2508, 0)), ""))</f>
        <v/>
      </c>
      <c r="IA53" s="59" t="str">
        <f>IF(DE53="", "", IFERROR(INDEX(Materials!$V$9:$V$2508, MATCH(DE53, Materials!$B$9:$B$2508, 0)), ""))</f>
        <v/>
      </c>
      <c r="IB53" s="59" t="str">
        <f>IF(DF53="", "", IFERROR(INDEX(Materials!$V$9:$V$2508, MATCH(DF53, Materials!$B$9:$B$2508, 0)), ""))</f>
        <v/>
      </c>
      <c r="IC53" s="59" t="str">
        <f>IF(DG53="", "", IFERROR(INDEX(Materials!$V$9:$V$2508, MATCH(DG53, Materials!$B$9:$B$2508, 0)), ""))</f>
        <v/>
      </c>
      <c r="ID53" s="59" t="str">
        <f>IF(DH53="", "", IFERROR(INDEX(Materials!$V$9:$V$2508, MATCH(DH53, Materials!$B$9:$B$2508, 0)), ""))</f>
        <v/>
      </c>
      <c r="IE53" s="59" t="str">
        <f>IF(DI53="", "", IFERROR(INDEX(Materials!$V$9:$V$2508, MATCH(DI53, Materials!$B$9:$B$2508, 0)), ""))</f>
        <v/>
      </c>
      <c r="IF53" s="59" t="str">
        <f>IF(DJ53="", "", IFERROR(INDEX(Materials!$V$9:$V$2508, MATCH(DJ53, Materials!$B$9:$B$2508, 0)), ""))</f>
        <v/>
      </c>
      <c r="IG53" s="60" t="str">
        <f>IF(DK53="", "", IFERROR(INDEX(Materials!$V$9:$V$2508, MATCH(DK53, Materials!$B$9:$B$2508, 0)), ""))</f>
        <v/>
      </c>
      <c r="II53" s="9" t="str">
        <f t="shared" si="115"/>
        <v/>
      </c>
      <c r="IJ53" s="9" t="str">
        <f t="shared" si="116"/>
        <v/>
      </c>
      <c r="IK53" s="9" t="str">
        <f t="shared" si="117"/>
        <v/>
      </c>
      <c r="IL53" s="9" t="str">
        <f t="shared" si="118"/>
        <v/>
      </c>
      <c r="IN53" s="92" t="str">
        <f t="shared" si="119"/>
        <v/>
      </c>
      <c r="IO53" s="93" t="str">
        <f t="shared" si="120"/>
        <v/>
      </c>
      <c r="IP53" s="93" t="str">
        <f t="shared" si="121"/>
        <v/>
      </c>
      <c r="IQ53" s="93" t="str">
        <f t="shared" si="122"/>
        <v/>
      </c>
      <c r="IR53" s="93" t="str">
        <f t="shared" si="123"/>
        <v/>
      </c>
      <c r="IS53" s="93" t="str">
        <f t="shared" si="124"/>
        <v/>
      </c>
      <c r="IT53" s="93" t="str">
        <f t="shared" si="125"/>
        <v/>
      </c>
      <c r="IU53" s="93" t="str">
        <f t="shared" si="126"/>
        <v/>
      </c>
      <c r="IV53" s="93" t="str">
        <f t="shared" si="127"/>
        <v/>
      </c>
      <c r="IW53" s="93" t="str">
        <f t="shared" si="128"/>
        <v/>
      </c>
      <c r="IX53" s="93" t="str">
        <f t="shared" si="129"/>
        <v/>
      </c>
      <c r="IY53" s="93" t="str">
        <f t="shared" si="130"/>
        <v/>
      </c>
      <c r="IZ53" s="93" t="str">
        <f t="shared" si="131"/>
        <v/>
      </c>
      <c r="JA53" s="93" t="str">
        <f t="shared" si="132"/>
        <v/>
      </c>
      <c r="JB53" s="93" t="str">
        <f t="shared" si="133"/>
        <v/>
      </c>
      <c r="JC53" s="93" t="str">
        <f t="shared" si="134"/>
        <v/>
      </c>
      <c r="JD53" s="93" t="str">
        <f t="shared" si="135"/>
        <v/>
      </c>
      <c r="JE53" s="93" t="str">
        <f t="shared" si="136"/>
        <v/>
      </c>
      <c r="JF53" s="93" t="str">
        <f t="shared" si="137"/>
        <v/>
      </c>
      <c r="JG53" s="93" t="str">
        <f t="shared" si="138"/>
        <v/>
      </c>
      <c r="JH53" s="93" t="str">
        <f t="shared" si="139"/>
        <v/>
      </c>
      <c r="JI53" s="93" t="str">
        <f t="shared" si="140"/>
        <v/>
      </c>
      <c r="JJ53" s="93" t="str">
        <f t="shared" si="141"/>
        <v/>
      </c>
      <c r="JK53" s="93" t="str">
        <f t="shared" si="142"/>
        <v/>
      </c>
      <c r="JL53" s="93" t="str">
        <f t="shared" si="143"/>
        <v/>
      </c>
      <c r="JM53" s="93" t="str">
        <f t="shared" si="144"/>
        <v/>
      </c>
      <c r="JN53" s="93" t="str">
        <f t="shared" si="145"/>
        <v/>
      </c>
      <c r="JO53" s="93" t="str">
        <f t="shared" si="146"/>
        <v/>
      </c>
      <c r="JP53" s="93" t="str">
        <f t="shared" si="147"/>
        <v/>
      </c>
      <c r="JQ53" s="94" t="str">
        <f t="shared" si="148"/>
        <v/>
      </c>
      <c r="JS53" s="92" t="str">
        <f t="shared" si="149"/>
        <v/>
      </c>
      <c r="JT53" s="93" t="str">
        <f t="shared" si="150"/>
        <v/>
      </c>
      <c r="JU53" s="93" t="str">
        <f t="shared" si="151"/>
        <v/>
      </c>
      <c r="JV53" s="93" t="str">
        <f t="shared" si="152"/>
        <v/>
      </c>
      <c r="JW53" s="93" t="str">
        <f t="shared" si="153"/>
        <v/>
      </c>
      <c r="JX53" s="93" t="str">
        <f t="shared" si="154"/>
        <v/>
      </c>
      <c r="JY53" s="93" t="str">
        <f t="shared" si="155"/>
        <v/>
      </c>
      <c r="JZ53" s="93" t="str">
        <f t="shared" si="156"/>
        <v/>
      </c>
      <c r="KA53" s="93" t="str">
        <f t="shared" si="157"/>
        <v/>
      </c>
      <c r="KB53" s="93" t="str">
        <f t="shared" si="158"/>
        <v/>
      </c>
      <c r="KC53" s="93" t="str">
        <f t="shared" si="159"/>
        <v/>
      </c>
      <c r="KD53" s="93" t="str">
        <f t="shared" si="160"/>
        <v/>
      </c>
      <c r="KE53" s="93" t="str">
        <f t="shared" si="161"/>
        <v/>
      </c>
      <c r="KF53" s="93" t="str">
        <f t="shared" si="162"/>
        <v/>
      </c>
      <c r="KG53" s="93" t="str">
        <f t="shared" si="163"/>
        <v/>
      </c>
      <c r="KH53" s="93" t="str">
        <f t="shared" si="164"/>
        <v/>
      </c>
      <c r="KI53" s="93" t="str">
        <f t="shared" si="165"/>
        <v/>
      </c>
      <c r="KJ53" s="93" t="str">
        <f t="shared" si="166"/>
        <v/>
      </c>
      <c r="KK53" s="93" t="str">
        <f t="shared" si="167"/>
        <v/>
      </c>
      <c r="KL53" s="93" t="str">
        <f t="shared" si="168"/>
        <v/>
      </c>
      <c r="KM53" s="93" t="str">
        <f t="shared" si="169"/>
        <v/>
      </c>
      <c r="KN53" s="93" t="str">
        <f t="shared" si="170"/>
        <v/>
      </c>
      <c r="KO53" s="93" t="str">
        <f t="shared" si="171"/>
        <v/>
      </c>
      <c r="KP53" s="93" t="str">
        <f t="shared" si="172"/>
        <v/>
      </c>
      <c r="KQ53" s="93" t="str">
        <f t="shared" si="173"/>
        <v/>
      </c>
      <c r="KR53" s="93" t="str">
        <f t="shared" si="174"/>
        <v/>
      </c>
      <c r="KS53" s="93" t="str">
        <f t="shared" si="175"/>
        <v/>
      </c>
      <c r="KT53" s="93" t="str">
        <f t="shared" si="176"/>
        <v/>
      </c>
      <c r="KU53" s="93" t="str">
        <f t="shared" si="177"/>
        <v/>
      </c>
      <c r="KV53" s="94" t="str">
        <f t="shared" si="178"/>
        <v/>
      </c>
      <c r="KX53" s="81" t="str">
        <f>IF(C53="", "", C53+(C53*'Intro &amp; Setup'!$BC$6))</f>
        <v/>
      </c>
    </row>
    <row r="54" spans="1:310" x14ac:dyDescent="0.25">
      <c r="A54" s="24"/>
      <c r="B54" s="150" t="str">
        <f t="shared" si="179"/>
        <v/>
      </c>
      <c r="C54" s="139" t="str">
        <f t="shared" si="180"/>
        <v/>
      </c>
      <c r="D54" s="24"/>
      <c r="E54" s="140"/>
      <c r="F54" s="136"/>
      <c r="G54" s="139"/>
      <c r="H54" s="153"/>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24"/>
      <c r="BS54" s="9" t="str">
        <f>IF(Materials!T54="", "", Materials!T54)</f>
        <v/>
      </c>
      <c r="BU54" s="11" t="b">
        <f t="shared" si="181"/>
        <v>0</v>
      </c>
      <c r="BV54" s="9" t="str">
        <f t="shared" si="25"/>
        <v/>
      </c>
      <c r="BW54" s="9" t="str">
        <f t="shared" si="182"/>
        <v/>
      </c>
      <c r="BX54" s="9" t="str">
        <f t="shared" si="183"/>
        <v/>
      </c>
      <c r="BZ54" s="9">
        <v>46</v>
      </c>
      <c r="CB54" s="9" t="str">
        <f t="shared" si="184"/>
        <v/>
      </c>
      <c r="CC54" s="32"/>
      <c r="CD54" s="72" t="str">
        <f>IF(H54="", "", IFERROR(INDEX('Intro &amp; Setup'!$BF$3:$BF$12, MATCH(H54, 'Intro &amp; Setup'!$BE$3:$BE$12, 0)), ""))</f>
        <v/>
      </c>
      <c r="CE54" s="77"/>
      <c r="CF54" s="77"/>
      <c r="CH54" s="50" t="str">
        <f t="shared" si="185"/>
        <v/>
      </c>
      <c r="CI54" s="32" t="str">
        <f t="shared" si="26"/>
        <v/>
      </c>
      <c r="CJ54" s="32" t="str">
        <f t="shared" si="27"/>
        <v/>
      </c>
      <c r="CK54" s="32" t="str">
        <f t="shared" si="28"/>
        <v/>
      </c>
      <c r="CL54" s="32" t="str">
        <f t="shared" si="29"/>
        <v/>
      </c>
      <c r="CM54" s="32" t="str">
        <f t="shared" si="30"/>
        <v/>
      </c>
      <c r="CN54" s="32" t="str">
        <f t="shared" si="31"/>
        <v/>
      </c>
      <c r="CO54" s="32" t="str">
        <f t="shared" si="32"/>
        <v/>
      </c>
      <c r="CP54" s="32" t="str">
        <f t="shared" si="33"/>
        <v/>
      </c>
      <c r="CQ54" s="32" t="str">
        <f t="shared" si="34"/>
        <v/>
      </c>
      <c r="CR54" s="32" t="str">
        <f t="shared" si="35"/>
        <v/>
      </c>
      <c r="CS54" s="32" t="str">
        <f t="shared" si="36"/>
        <v/>
      </c>
      <c r="CT54" s="32" t="str">
        <f t="shared" si="37"/>
        <v/>
      </c>
      <c r="CU54" s="32" t="str">
        <f t="shared" si="38"/>
        <v/>
      </c>
      <c r="CV54" s="32" t="str">
        <f t="shared" si="39"/>
        <v/>
      </c>
      <c r="CW54" s="32" t="str">
        <f t="shared" si="40"/>
        <v/>
      </c>
      <c r="CX54" s="32" t="str">
        <f t="shared" si="41"/>
        <v/>
      </c>
      <c r="CY54" s="32" t="str">
        <f t="shared" si="42"/>
        <v/>
      </c>
      <c r="CZ54" s="32" t="str">
        <f t="shared" si="43"/>
        <v/>
      </c>
      <c r="DA54" s="32" t="str">
        <f t="shared" si="44"/>
        <v/>
      </c>
      <c r="DB54" s="32" t="str">
        <f t="shared" si="45"/>
        <v/>
      </c>
      <c r="DC54" s="32" t="str">
        <f t="shared" si="46"/>
        <v/>
      </c>
      <c r="DD54" s="32" t="str">
        <f t="shared" si="47"/>
        <v/>
      </c>
      <c r="DE54" s="32" t="str">
        <f t="shared" si="48"/>
        <v/>
      </c>
      <c r="DF54" s="32" t="str">
        <f t="shared" si="49"/>
        <v/>
      </c>
      <c r="DG54" s="32" t="str">
        <f t="shared" si="50"/>
        <v/>
      </c>
      <c r="DH54" s="32" t="str">
        <f t="shared" si="51"/>
        <v/>
      </c>
      <c r="DI54" s="32" t="str">
        <f t="shared" si="52"/>
        <v/>
      </c>
      <c r="DJ54" s="32" t="str">
        <f t="shared" si="53"/>
        <v/>
      </c>
      <c r="DK54" s="51" t="str">
        <f t="shared" si="54"/>
        <v/>
      </c>
      <c r="DM54" s="50" t="str">
        <f t="shared" si="55"/>
        <v/>
      </c>
      <c r="DN54" s="32" t="str">
        <f t="shared" si="56"/>
        <v/>
      </c>
      <c r="DO54" s="32" t="str">
        <f t="shared" si="57"/>
        <v/>
      </c>
      <c r="DP54" s="32" t="str">
        <f t="shared" si="58"/>
        <v/>
      </c>
      <c r="DQ54" s="32" t="str">
        <f t="shared" si="59"/>
        <v/>
      </c>
      <c r="DR54" s="32" t="str">
        <f t="shared" si="60"/>
        <v/>
      </c>
      <c r="DS54" s="32" t="str">
        <f t="shared" si="61"/>
        <v/>
      </c>
      <c r="DT54" s="32" t="str">
        <f t="shared" si="62"/>
        <v/>
      </c>
      <c r="DU54" s="32" t="str">
        <f t="shared" si="63"/>
        <v/>
      </c>
      <c r="DV54" s="32" t="str">
        <f t="shared" si="64"/>
        <v/>
      </c>
      <c r="DW54" s="32" t="str">
        <f t="shared" si="65"/>
        <v/>
      </c>
      <c r="DX54" s="32" t="str">
        <f t="shared" si="66"/>
        <v/>
      </c>
      <c r="DY54" s="32" t="str">
        <f t="shared" si="67"/>
        <v/>
      </c>
      <c r="DZ54" s="32" t="str">
        <f t="shared" si="68"/>
        <v/>
      </c>
      <c r="EA54" s="32" t="str">
        <f t="shared" si="69"/>
        <v/>
      </c>
      <c r="EB54" s="32" t="str">
        <f t="shared" si="70"/>
        <v/>
      </c>
      <c r="EC54" s="32" t="str">
        <f t="shared" si="71"/>
        <v/>
      </c>
      <c r="ED54" s="32" t="str">
        <f t="shared" si="72"/>
        <v/>
      </c>
      <c r="EE54" s="32" t="str">
        <f t="shared" si="73"/>
        <v/>
      </c>
      <c r="EF54" s="32" t="str">
        <f t="shared" si="74"/>
        <v/>
      </c>
      <c r="EG54" s="32" t="str">
        <f t="shared" si="75"/>
        <v/>
      </c>
      <c r="EH54" s="32" t="str">
        <f t="shared" si="76"/>
        <v/>
      </c>
      <c r="EI54" s="32" t="str">
        <f t="shared" si="77"/>
        <v/>
      </c>
      <c r="EJ54" s="32" t="str">
        <f t="shared" si="78"/>
        <v/>
      </c>
      <c r="EK54" s="32" t="str">
        <f t="shared" si="79"/>
        <v/>
      </c>
      <c r="EL54" s="32" t="str">
        <f t="shared" si="80"/>
        <v/>
      </c>
      <c r="EM54" s="32" t="str">
        <f t="shared" si="81"/>
        <v/>
      </c>
      <c r="EN54" s="32" t="str">
        <f t="shared" si="82"/>
        <v/>
      </c>
      <c r="EO54" s="32" t="str">
        <f t="shared" si="83"/>
        <v/>
      </c>
      <c r="EP54" s="51" t="str">
        <f t="shared" si="84"/>
        <v/>
      </c>
      <c r="ER54" s="58" t="str">
        <f>IF(CH54="", "", IFERROR(INDEX(Materials!$F$9:$F$2508, MATCH(CH54, Materials!$B$9:$B$2508, 0)), ""))</f>
        <v/>
      </c>
      <c r="ES54" s="59" t="str">
        <f>IF(CI54="", "", IFERROR(INDEX(Materials!$F$9:$F$2508, MATCH(CI54, Materials!$B$9:$B$2508, 0)), ""))</f>
        <v/>
      </c>
      <c r="ET54" s="59" t="str">
        <f>IF(CJ54="", "", IFERROR(INDEX(Materials!$F$9:$F$2508, MATCH(CJ54, Materials!$B$9:$B$2508, 0)), ""))</f>
        <v/>
      </c>
      <c r="EU54" s="59" t="str">
        <f>IF(CK54="", "", IFERROR(INDEX(Materials!$F$9:$F$2508, MATCH(CK54, Materials!$B$9:$B$2508, 0)), ""))</f>
        <v/>
      </c>
      <c r="EV54" s="59" t="str">
        <f>IF(CL54="", "", IFERROR(INDEX(Materials!$F$9:$F$2508, MATCH(CL54, Materials!$B$9:$B$2508, 0)), ""))</f>
        <v/>
      </c>
      <c r="EW54" s="59" t="str">
        <f>IF(CM54="", "", IFERROR(INDEX(Materials!$F$9:$F$2508, MATCH(CM54, Materials!$B$9:$B$2508, 0)), ""))</f>
        <v/>
      </c>
      <c r="EX54" s="59" t="str">
        <f>IF(CN54="", "", IFERROR(INDEX(Materials!$F$9:$F$2508, MATCH(CN54, Materials!$B$9:$B$2508, 0)), ""))</f>
        <v/>
      </c>
      <c r="EY54" s="59" t="str">
        <f>IF(CO54="", "", IFERROR(INDEX(Materials!$F$9:$F$2508, MATCH(CO54, Materials!$B$9:$B$2508, 0)), ""))</f>
        <v/>
      </c>
      <c r="EZ54" s="59" t="str">
        <f>IF(CP54="", "", IFERROR(INDEX(Materials!$F$9:$F$2508, MATCH(CP54, Materials!$B$9:$B$2508, 0)), ""))</f>
        <v/>
      </c>
      <c r="FA54" s="59" t="str">
        <f>IF(CQ54="", "", IFERROR(INDEX(Materials!$F$9:$F$2508, MATCH(CQ54, Materials!$B$9:$B$2508, 0)), ""))</f>
        <v/>
      </c>
      <c r="FB54" s="59" t="str">
        <f>IF(CR54="", "", IFERROR(INDEX(Materials!$F$9:$F$2508, MATCH(CR54, Materials!$B$9:$B$2508, 0)), ""))</f>
        <v/>
      </c>
      <c r="FC54" s="59" t="str">
        <f>IF(CS54="", "", IFERROR(INDEX(Materials!$F$9:$F$2508, MATCH(CS54, Materials!$B$9:$B$2508, 0)), ""))</f>
        <v/>
      </c>
      <c r="FD54" s="59" t="str">
        <f>IF(CT54="", "", IFERROR(INDEX(Materials!$F$9:$F$2508, MATCH(CT54, Materials!$B$9:$B$2508, 0)), ""))</f>
        <v/>
      </c>
      <c r="FE54" s="59" t="str">
        <f>IF(CU54="", "", IFERROR(INDEX(Materials!$F$9:$F$2508, MATCH(CU54, Materials!$B$9:$B$2508, 0)), ""))</f>
        <v/>
      </c>
      <c r="FF54" s="59" t="str">
        <f>IF(CV54="", "", IFERROR(INDEX(Materials!$F$9:$F$2508, MATCH(CV54, Materials!$B$9:$B$2508, 0)), ""))</f>
        <v/>
      </c>
      <c r="FG54" s="59" t="str">
        <f>IF(CW54="", "", IFERROR(INDEX(Materials!$F$9:$F$2508, MATCH(CW54, Materials!$B$9:$B$2508, 0)), ""))</f>
        <v/>
      </c>
      <c r="FH54" s="59" t="str">
        <f>IF(CX54="", "", IFERROR(INDEX(Materials!$F$9:$F$2508, MATCH(CX54, Materials!$B$9:$B$2508, 0)), ""))</f>
        <v/>
      </c>
      <c r="FI54" s="59" t="str">
        <f>IF(CY54="", "", IFERROR(INDEX(Materials!$F$9:$F$2508, MATCH(CY54, Materials!$B$9:$B$2508, 0)), ""))</f>
        <v/>
      </c>
      <c r="FJ54" s="59" t="str">
        <f>IF(CZ54="", "", IFERROR(INDEX(Materials!$F$9:$F$2508, MATCH(CZ54, Materials!$B$9:$B$2508, 0)), ""))</f>
        <v/>
      </c>
      <c r="FK54" s="59" t="str">
        <f>IF(DA54="", "", IFERROR(INDEX(Materials!$F$9:$F$2508, MATCH(DA54, Materials!$B$9:$B$2508, 0)), ""))</f>
        <v/>
      </c>
      <c r="FL54" s="59" t="str">
        <f>IF(DB54="", "", IFERROR(INDEX(Materials!$F$9:$F$2508, MATCH(DB54, Materials!$B$9:$B$2508, 0)), ""))</f>
        <v/>
      </c>
      <c r="FM54" s="59" t="str">
        <f>IF(DC54="", "", IFERROR(INDEX(Materials!$F$9:$F$2508, MATCH(DC54, Materials!$B$9:$B$2508, 0)), ""))</f>
        <v/>
      </c>
      <c r="FN54" s="59" t="str">
        <f>IF(DD54="", "", IFERROR(INDEX(Materials!$F$9:$F$2508, MATCH(DD54, Materials!$B$9:$B$2508, 0)), ""))</f>
        <v/>
      </c>
      <c r="FO54" s="59" t="str">
        <f>IF(DE54="", "", IFERROR(INDEX(Materials!$F$9:$F$2508, MATCH(DE54, Materials!$B$9:$B$2508, 0)), ""))</f>
        <v/>
      </c>
      <c r="FP54" s="59" t="str">
        <f>IF(DF54="", "", IFERROR(INDEX(Materials!$F$9:$F$2508, MATCH(DF54, Materials!$B$9:$B$2508, 0)), ""))</f>
        <v/>
      </c>
      <c r="FQ54" s="59" t="str">
        <f>IF(DG54="", "", IFERROR(INDEX(Materials!$F$9:$F$2508, MATCH(DG54, Materials!$B$9:$B$2508, 0)), ""))</f>
        <v/>
      </c>
      <c r="FR54" s="59" t="str">
        <f>IF(DH54="", "", IFERROR(INDEX(Materials!$F$9:$F$2508, MATCH(DH54, Materials!$B$9:$B$2508, 0)), ""))</f>
        <v/>
      </c>
      <c r="FS54" s="59" t="str">
        <f>IF(DI54="", "", IFERROR(INDEX(Materials!$F$9:$F$2508, MATCH(DI54, Materials!$B$9:$B$2508, 0)), ""))</f>
        <v/>
      </c>
      <c r="FT54" s="59" t="str">
        <f>IF(DJ54="", "", IFERROR(INDEX(Materials!$F$9:$F$2508, MATCH(DJ54, Materials!$B$9:$B$2508, 0)), ""))</f>
        <v/>
      </c>
      <c r="FU54" s="60" t="str">
        <f>IF(DK54="", "", IFERROR(INDEX(Materials!$F$9:$F$2508, MATCH(DK54, Materials!$B$9:$B$2508, 0)), ""))</f>
        <v/>
      </c>
      <c r="FW54" s="58" t="str">
        <f t="shared" si="85"/>
        <v/>
      </c>
      <c r="FX54" s="59" t="str">
        <f t="shared" si="86"/>
        <v/>
      </c>
      <c r="FY54" s="59" t="str">
        <f t="shared" si="87"/>
        <v/>
      </c>
      <c r="FZ54" s="59" t="str">
        <f t="shared" si="88"/>
        <v/>
      </c>
      <c r="GA54" s="59" t="str">
        <f t="shared" si="89"/>
        <v/>
      </c>
      <c r="GB54" s="59" t="str">
        <f t="shared" si="90"/>
        <v/>
      </c>
      <c r="GC54" s="59" t="str">
        <f t="shared" si="91"/>
        <v/>
      </c>
      <c r="GD54" s="59" t="str">
        <f t="shared" si="92"/>
        <v/>
      </c>
      <c r="GE54" s="59" t="str">
        <f t="shared" si="93"/>
        <v/>
      </c>
      <c r="GF54" s="59" t="str">
        <f t="shared" si="94"/>
        <v/>
      </c>
      <c r="GG54" s="59" t="str">
        <f t="shared" si="95"/>
        <v/>
      </c>
      <c r="GH54" s="59" t="str">
        <f t="shared" si="96"/>
        <v/>
      </c>
      <c r="GI54" s="59" t="str">
        <f t="shared" si="97"/>
        <v/>
      </c>
      <c r="GJ54" s="59" t="str">
        <f t="shared" si="98"/>
        <v/>
      </c>
      <c r="GK54" s="59" t="str">
        <f t="shared" si="99"/>
        <v/>
      </c>
      <c r="GL54" s="59" t="str">
        <f t="shared" si="100"/>
        <v/>
      </c>
      <c r="GM54" s="59" t="str">
        <f t="shared" si="101"/>
        <v/>
      </c>
      <c r="GN54" s="59" t="str">
        <f t="shared" si="102"/>
        <v/>
      </c>
      <c r="GO54" s="59" t="str">
        <f t="shared" si="103"/>
        <v/>
      </c>
      <c r="GP54" s="59" t="str">
        <f t="shared" si="104"/>
        <v/>
      </c>
      <c r="GQ54" s="59" t="str">
        <f t="shared" si="105"/>
        <v/>
      </c>
      <c r="GR54" s="59" t="str">
        <f t="shared" si="106"/>
        <v/>
      </c>
      <c r="GS54" s="59" t="str">
        <f t="shared" si="107"/>
        <v/>
      </c>
      <c r="GT54" s="59" t="str">
        <f t="shared" si="108"/>
        <v/>
      </c>
      <c r="GU54" s="59" t="str">
        <f t="shared" si="109"/>
        <v/>
      </c>
      <c r="GV54" s="59" t="str">
        <f t="shared" si="110"/>
        <v/>
      </c>
      <c r="GW54" s="59" t="str">
        <f t="shared" si="111"/>
        <v/>
      </c>
      <c r="GX54" s="59" t="str">
        <f t="shared" si="112"/>
        <v/>
      </c>
      <c r="GY54" s="59" t="str">
        <f t="shared" si="113"/>
        <v/>
      </c>
      <c r="GZ54" s="60" t="str">
        <f t="shared" si="114"/>
        <v/>
      </c>
      <c r="HB54" s="81" t="str">
        <f t="shared" si="186"/>
        <v/>
      </c>
      <c r="HD54" s="58" t="str">
        <f>IF(CH54="", "", IFERROR(INDEX(Materials!$V$9:$V$2508, MATCH(CH54, Materials!$B$9:$B$2508, 0)), ""))</f>
        <v/>
      </c>
      <c r="HE54" s="59" t="str">
        <f>IF(CI54="", "", IFERROR(INDEX(Materials!$V$9:$V$2508, MATCH(CI54, Materials!$B$9:$B$2508, 0)), ""))</f>
        <v/>
      </c>
      <c r="HF54" s="59" t="str">
        <f>IF(CJ54="", "", IFERROR(INDEX(Materials!$V$9:$V$2508, MATCH(CJ54, Materials!$B$9:$B$2508, 0)), ""))</f>
        <v/>
      </c>
      <c r="HG54" s="59" t="str">
        <f>IF(CK54="", "", IFERROR(INDEX(Materials!$V$9:$V$2508, MATCH(CK54, Materials!$B$9:$B$2508, 0)), ""))</f>
        <v/>
      </c>
      <c r="HH54" s="59" t="str">
        <f>IF(CL54="", "", IFERROR(INDEX(Materials!$V$9:$V$2508, MATCH(CL54, Materials!$B$9:$B$2508, 0)), ""))</f>
        <v/>
      </c>
      <c r="HI54" s="59" t="str">
        <f>IF(CM54="", "", IFERROR(INDEX(Materials!$V$9:$V$2508, MATCH(CM54, Materials!$B$9:$B$2508, 0)), ""))</f>
        <v/>
      </c>
      <c r="HJ54" s="59" t="str">
        <f>IF(CN54="", "", IFERROR(INDEX(Materials!$V$9:$V$2508, MATCH(CN54, Materials!$B$9:$B$2508, 0)), ""))</f>
        <v/>
      </c>
      <c r="HK54" s="59" t="str">
        <f>IF(CO54="", "", IFERROR(INDEX(Materials!$V$9:$V$2508, MATCH(CO54, Materials!$B$9:$B$2508, 0)), ""))</f>
        <v/>
      </c>
      <c r="HL54" s="59" t="str">
        <f>IF(CP54="", "", IFERROR(INDEX(Materials!$V$9:$V$2508, MATCH(CP54, Materials!$B$9:$B$2508, 0)), ""))</f>
        <v/>
      </c>
      <c r="HM54" s="59" t="str">
        <f>IF(CQ54="", "", IFERROR(INDEX(Materials!$V$9:$V$2508, MATCH(CQ54, Materials!$B$9:$B$2508, 0)), ""))</f>
        <v/>
      </c>
      <c r="HN54" s="59" t="str">
        <f>IF(CR54="", "", IFERROR(INDEX(Materials!$V$9:$V$2508, MATCH(CR54, Materials!$B$9:$B$2508, 0)), ""))</f>
        <v/>
      </c>
      <c r="HO54" s="59" t="str">
        <f>IF(CS54="", "", IFERROR(INDEX(Materials!$V$9:$V$2508, MATCH(CS54, Materials!$B$9:$B$2508, 0)), ""))</f>
        <v/>
      </c>
      <c r="HP54" s="59" t="str">
        <f>IF(CT54="", "", IFERROR(INDEX(Materials!$V$9:$V$2508, MATCH(CT54, Materials!$B$9:$B$2508, 0)), ""))</f>
        <v/>
      </c>
      <c r="HQ54" s="59" t="str">
        <f>IF(CU54="", "", IFERROR(INDEX(Materials!$V$9:$V$2508, MATCH(CU54, Materials!$B$9:$B$2508, 0)), ""))</f>
        <v/>
      </c>
      <c r="HR54" s="59" t="str">
        <f>IF(CV54="", "", IFERROR(INDEX(Materials!$V$9:$V$2508, MATCH(CV54, Materials!$B$9:$B$2508, 0)), ""))</f>
        <v/>
      </c>
      <c r="HS54" s="59" t="str">
        <f>IF(CW54="", "", IFERROR(INDEX(Materials!$V$9:$V$2508, MATCH(CW54, Materials!$B$9:$B$2508, 0)), ""))</f>
        <v/>
      </c>
      <c r="HT54" s="59" t="str">
        <f>IF(CX54="", "", IFERROR(INDEX(Materials!$V$9:$V$2508, MATCH(CX54, Materials!$B$9:$B$2508, 0)), ""))</f>
        <v/>
      </c>
      <c r="HU54" s="59" t="str">
        <f>IF(CY54="", "", IFERROR(INDEX(Materials!$V$9:$V$2508, MATCH(CY54, Materials!$B$9:$B$2508, 0)), ""))</f>
        <v/>
      </c>
      <c r="HV54" s="59" t="str">
        <f>IF(CZ54="", "", IFERROR(INDEX(Materials!$V$9:$V$2508, MATCH(CZ54, Materials!$B$9:$B$2508, 0)), ""))</f>
        <v/>
      </c>
      <c r="HW54" s="59" t="str">
        <f>IF(DA54="", "", IFERROR(INDEX(Materials!$V$9:$V$2508, MATCH(DA54, Materials!$B$9:$B$2508, 0)), ""))</f>
        <v/>
      </c>
      <c r="HX54" s="59" t="str">
        <f>IF(DB54="", "", IFERROR(INDEX(Materials!$V$9:$V$2508, MATCH(DB54, Materials!$B$9:$B$2508, 0)), ""))</f>
        <v/>
      </c>
      <c r="HY54" s="59" t="str">
        <f>IF(DC54="", "", IFERROR(INDEX(Materials!$V$9:$V$2508, MATCH(DC54, Materials!$B$9:$B$2508, 0)), ""))</f>
        <v/>
      </c>
      <c r="HZ54" s="59" t="str">
        <f>IF(DD54="", "", IFERROR(INDEX(Materials!$V$9:$V$2508, MATCH(DD54, Materials!$B$9:$B$2508, 0)), ""))</f>
        <v/>
      </c>
      <c r="IA54" s="59" t="str">
        <f>IF(DE54="", "", IFERROR(INDEX(Materials!$V$9:$V$2508, MATCH(DE54, Materials!$B$9:$B$2508, 0)), ""))</f>
        <v/>
      </c>
      <c r="IB54" s="59" t="str">
        <f>IF(DF54="", "", IFERROR(INDEX(Materials!$V$9:$V$2508, MATCH(DF54, Materials!$B$9:$B$2508, 0)), ""))</f>
        <v/>
      </c>
      <c r="IC54" s="59" t="str">
        <f>IF(DG54="", "", IFERROR(INDEX(Materials!$V$9:$V$2508, MATCH(DG54, Materials!$B$9:$B$2508, 0)), ""))</f>
        <v/>
      </c>
      <c r="ID54" s="59" t="str">
        <f>IF(DH54="", "", IFERROR(INDEX(Materials!$V$9:$V$2508, MATCH(DH54, Materials!$B$9:$B$2508, 0)), ""))</f>
        <v/>
      </c>
      <c r="IE54" s="59" t="str">
        <f>IF(DI54="", "", IFERROR(INDEX(Materials!$V$9:$V$2508, MATCH(DI54, Materials!$B$9:$B$2508, 0)), ""))</f>
        <v/>
      </c>
      <c r="IF54" s="59" t="str">
        <f>IF(DJ54="", "", IFERROR(INDEX(Materials!$V$9:$V$2508, MATCH(DJ54, Materials!$B$9:$B$2508, 0)), ""))</f>
        <v/>
      </c>
      <c r="IG54" s="60" t="str">
        <f>IF(DK54="", "", IFERROR(INDEX(Materials!$V$9:$V$2508, MATCH(DK54, Materials!$B$9:$B$2508, 0)), ""))</f>
        <v/>
      </c>
      <c r="II54" s="9" t="str">
        <f t="shared" si="115"/>
        <v/>
      </c>
      <c r="IJ54" s="9" t="str">
        <f t="shared" si="116"/>
        <v/>
      </c>
      <c r="IK54" s="9" t="str">
        <f t="shared" si="117"/>
        <v/>
      </c>
      <c r="IL54" s="9" t="str">
        <f t="shared" si="118"/>
        <v/>
      </c>
      <c r="IN54" s="92" t="str">
        <f t="shared" si="119"/>
        <v/>
      </c>
      <c r="IO54" s="93" t="str">
        <f t="shared" si="120"/>
        <v/>
      </c>
      <c r="IP54" s="93" t="str">
        <f t="shared" si="121"/>
        <v/>
      </c>
      <c r="IQ54" s="93" t="str">
        <f t="shared" si="122"/>
        <v/>
      </c>
      <c r="IR54" s="93" t="str">
        <f t="shared" si="123"/>
        <v/>
      </c>
      <c r="IS54" s="93" t="str">
        <f t="shared" si="124"/>
        <v/>
      </c>
      <c r="IT54" s="93" t="str">
        <f t="shared" si="125"/>
        <v/>
      </c>
      <c r="IU54" s="93" t="str">
        <f t="shared" si="126"/>
        <v/>
      </c>
      <c r="IV54" s="93" t="str">
        <f t="shared" si="127"/>
        <v/>
      </c>
      <c r="IW54" s="93" t="str">
        <f t="shared" si="128"/>
        <v/>
      </c>
      <c r="IX54" s="93" t="str">
        <f t="shared" si="129"/>
        <v/>
      </c>
      <c r="IY54" s="93" t="str">
        <f t="shared" si="130"/>
        <v/>
      </c>
      <c r="IZ54" s="93" t="str">
        <f t="shared" si="131"/>
        <v/>
      </c>
      <c r="JA54" s="93" t="str">
        <f t="shared" si="132"/>
        <v/>
      </c>
      <c r="JB54" s="93" t="str">
        <f t="shared" si="133"/>
        <v/>
      </c>
      <c r="JC54" s="93" t="str">
        <f t="shared" si="134"/>
        <v/>
      </c>
      <c r="JD54" s="93" t="str">
        <f t="shared" si="135"/>
        <v/>
      </c>
      <c r="JE54" s="93" t="str">
        <f t="shared" si="136"/>
        <v/>
      </c>
      <c r="JF54" s="93" t="str">
        <f t="shared" si="137"/>
        <v/>
      </c>
      <c r="JG54" s="93" t="str">
        <f t="shared" si="138"/>
        <v/>
      </c>
      <c r="JH54" s="93" t="str">
        <f t="shared" si="139"/>
        <v/>
      </c>
      <c r="JI54" s="93" t="str">
        <f t="shared" si="140"/>
        <v/>
      </c>
      <c r="JJ54" s="93" t="str">
        <f t="shared" si="141"/>
        <v/>
      </c>
      <c r="JK54" s="93" t="str">
        <f t="shared" si="142"/>
        <v/>
      </c>
      <c r="JL54" s="93" t="str">
        <f t="shared" si="143"/>
        <v/>
      </c>
      <c r="JM54" s="93" t="str">
        <f t="shared" si="144"/>
        <v/>
      </c>
      <c r="JN54" s="93" t="str">
        <f t="shared" si="145"/>
        <v/>
      </c>
      <c r="JO54" s="93" t="str">
        <f t="shared" si="146"/>
        <v/>
      </c>
      <c r="JP54" s="93" t="str">
        <f t="shared" si="147"/>
        <v/>
      </c>
      <c r="JQ54" s="94" t="str">
        <f t="shared" si="148"/>
        <v/>
      </c>
      <c r="JS54" s="92" t="str">
        <f t="shared" si="149"/>
        <v/>
      </c>
      <c r="JT54" s="93" t="str">
        <f t="shared" si="150"/>
        <v/>
      </c>
      <c r="JU54" s="93" t="str">
        <f t="shared" si="151"/>
        <v/>
      </c>
      <c r="JV54" s="93" t="str">
        <f t="shared" si="152"/>
        <v/>
      </c>
      <c r="JW54" s="93" t="str">
        <f t="shared" si="153"/>
        <v/>
      </c>
      <c r="JX54" s="93" t="str">
        <f t="shared" si="154"/>
        <v/>
      </c>
      <c r="JY54" s="93" t="str">
        <f t="shared" si="155"/>
        <v/>
      </c>
      <c r="JZ54" s="93" t="str">
        <f t="shared" si="156"/>
        <v/>
      </c>
      <c r="KA54" s="93" t="str">
        <f t="shared" si="157"/>
        <v/>
      </c>
      <c r="KB54" s="93" t="str">
        <f t="shared" si="158"/>
        <v/>
      </c>
      <c r="KC54" s="93" t="str">
        <f t="shared" si="159"/>
        <v/>
      </c>
      <c r="KD54" s="93" t="str">
        <f t="shared" si="160"/>
        <v/>
      </c>
      <c r="KE54" s="93" t="str">
        <f t="shared" si="161"/>
        <v/>
      </c>
      <c r="KF54" s="93" t="str">
        <f t="shared" si="162"/>
        <v/>
      </c>
      <c r="KG54" s="93" t="str">
        <f t="shared" si="163"/>
        <v/>
      </c>
      <c r="KH54" s="93" t="str">
        <f t="shared" si="164"/>
        <v/>
      </c>
      <c r="KI54" s="93" t="str">
        <f t="shared" si="165"/>
        <v/>
      </c>
      <c r="KJ54" s="93" t="str">
        <f t="shared" si="166"/>
        <v/>
      </c>
      <c r="KK54" s="93" t="str">
        <f t="shared" si="167"/>
        <v/>
      </c>
      <c r="KL54" s="93" t="str">
        <f t="shared" si="168"/>
        <v/>
      </c>
      <c r="KM54" s="93" t="str">
        <f t="shared" si="169"/>
        <v/>
      </c>
      <c r="KN54" s="93" t="str">
        <f t="shared" si="170"/>
        <v/>
      </c>
      <c r="KO54" s="93" t="str">
        <f t="shared" si="171"/>
        <v/>
      </c>
      <c r="KP54" s="93" t="str">
        <f t="shared" si="172"/>
        <v/>
      </c>
      <c r="KQ54" s="93" t="str">
        <f t="shared" si="173"/>
        <v/>
      </c>
      <c r="KR54" s="93" t="str">
        <f t="shared" si="174"/>
        <v/>
      </c>
      <c r="KS54" s="93" t="str">
        <f t="shared" si="175"/>
        <v/>
      </c>
      <c r="KT54" s="93" t="str">
        <f t="shared" si="176"/>
        <v/>
      </c>
      <c r="KU54" s="93" t="str">
        <f t="shared" si="177"/>
        <v/>
      </c>
      <c r="KV54" s="94" t="str">
        <f t="shared" si="178"/>
        <v/>
      </c>
      <c r="KX54" s="81" t="str">
        <f>IF(C54="", "", C54+(C54*'Intro &amp; Setup'!$BC$6))</f>
        <v/>
      </c>
    </row>
    <row r="55" spans="1:310" x14ac:dyDescent="0.25">
      <c r="A55" s="24"/>
      <c r="B55" s="150" t="str">
        <f t="shared" si="179"/>
        <v/>
      </c>
      <c r="C55" s="139" t="str">
        <f t="shared" si="180"/>
        <v/>
      </c>
      <c r="D55" s="24"/>
      <c r="E55" s="140"/>
      <c r="F55" s="136"/>
      <c r="G55" s="139"/>
      <c r="H55" s="153"/>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24"/>
      <c r="BS55" s="9" t="str">
        <f>IF(Materials!T55="", "", Materials!T55)</f>
        <v/>
      </c>
      <c r="BU55" s="11" t="b">
        <f t="shared" si="181"/>
        <v>0</v>
      </c>
      <c r="BV55" s="9" t="str">
        <f t="shared" si="25"/>
        <v/>
      </c>
      <c r="BW55" s="9" t="str">
        <f t="shared" si="182"/>
        <v/>
      </c>
      <c r="BX55" s="9" t="str">
        <f t="shared" si="183"/>
        <v/>
      </c>
      <c r="BZ55" s="9">
        <v>47</v>
      </c>
      <c r="CB55" s="9" t="str">
        <f t="shared" si="184"/>
        <v/>
      </c>
      <c r="CC55" s="32"/>
      <c r="CD55" s="72" t="str">
        <f>IF(H55="", "", IFERROR(INDEX('Intro &amp; Setup'!$BF$3:$BF$12, MATCH(H55, 'Intro &amp; Setup'!$BE$3:$BE$12, 0)), ""))</f>
        <v/>
      </c>
      <c r="CE55" s="77"/>
      <c r="CF55" s="77"/>
      <c r="CH55" s="50" t="str">
        <f t="shared" si="185"/>
        <v/>
      </c>
      <c r="CI55" s="32" t="str">
        <f t="shared" si="26"/>
        <v/>
      </c>
      <c r="CJ55" s="32" t="str">
        <f t="shared" si="27"/>
        <v/>
      </c>
      <c r="CK55" s="32" t="str">
        <f t="shared" si="28"/>
        <v/>
      </c>
      <c r="CL55" s="32" t="str">
        <f t="shared" si="29"/>
        <v/>
      </c>
      <c r="CM55" s="32" t="str">
        <f t="shared" si="30"/>
        <v/>
      </c>
      <c r="CN55" s="32" t="str">
        <f t="shared" si="31"/>
        <v/>
      </c>
      <c r="CO55" s="32" t="str">
        <f t="shared" si="32"/>
        <v/>
      </c>
      <c r="CP55" s="32" t="str">
        <f t="shared" si="33"/>
        <v/>
      </c>
      <c r="CQ55" s="32" t="str">
        <f t="shared" si="34"/>
        <v/>
      </c>
      <c r="CR55" s="32" t="str">
        <f t="shared" si="35"/>
        <v/>
      </c>
      <c r="CS55" s="32" t="str">
        <f t="shared" si="36"/>
        <v/>
      </c>
      <c r="CT55" s="32" t="str">
        <f t="shared" si="37"/>
        <v/>
      </c>
      <c r="CU55" s="32" t="str">
        <f t="shared" si="38"/>
        <v/>
      </c>
      <c r="CV55" s="32" t="str">
        <f t="shared" si="39"/>
        <v/>
      </c>
      <c r="CW55" s="32" t="str">
        <f t="shared" si="40"/>
        <v/>
      </c>
      <c r="CX55" s="32" t="str">
        <f t="shared" si="41"/>
        <v/>
      </c>
      <c r="CY55" s="32" t="str">
        <f t="shared" si="42"/>
        <v/>
      </c>
      <c r="CZ55" s="32" t="str">
        <f t="shared" si="43"/>
        <v/>
      </c>
      <c r="DA55" s="32" t="str">
        <f t="shared" si="44"/>
        <v/>
      </c>
      <c r="DB55" s="32" t="str">
        <f t="shared" si="45"/>
        <v/>
      </c>
      <c r="DC55" s="32" t="str">
        <f t="shared" si="46"/>
        <v/>
      </c>
      <c r="DD55" s="32" t="str">
        <f t="shared" si="47"/>
        <v/>
      </c>
      <c r="DE55" s="32" t="str">
        <f t="shared" si="48"/>
        <v/>
      </c>
      <c r="DF55" s="32" t="str">
        <f t="shared" si="49"/>
        <v/>
      </c>
      <c r="DG55" s="32" t="str">
        <f t="shared" si="50"/>
        <v/>
      </c>
      <c r="DH55" s="32" t="str">
        <f t="shared" si="51"/>
        <v/>
      </c>
      <c r="DI55" s="32" t="str">
        <f t="shared" si="52"/>
        <v/>
      </c>
      <c r="DJ55" s="32" t="str">
        <f t="shared" si="53"/>
        <v/>
      </c>
      <c r="DK55" s="51" t="str">
        <f t="shared" si="54"/>
        <v/>
      </c>
      <c r="DM55" s="50" t="str">
        <f t="shared" si="55"/>
        <v/>
      </c>
      <c r="DN55" s="32" t="str">
        <f t="shared" si="56"/>
        <v/>
      </c>
      <c r="DO55" s="32" t="str">
        <f t="shared" si="57"/>
        <v/>
      </c>
      <c r="DP55" s="32" t="str">
        <f t="shared" si="58"/>
        <v/>
      </c>
      <c r="DQ55" s="32" t="str">
        <f t="shared" si="59"/>
        <v/>
      </c>
      <c r="DR55" s="32" t="str">
        <f t="shared" si="60"/>
        <v/>
      </c>
      <c r="DS55" s="32" t="str">
        <f t="shared" si="61"/>
        <v/>
      </c>
      <c r="DT55" s="32" t="str">
        <f t="shared" si="62"/>
        <v/>
      </c>
      <c r="DU55" s="32" t="str">
        <f t="shared" si="63"/>
        <v/>
      </c>
      <c r="DV55" s="32" t="str">
        <f t="shared" si="64"/>
        <v/>
      </c>
      <c r="DW55" s="32" t="str">
        <f t="shared" si="65"/>
        <v/>
      </c>
      <c r="DX55" s="32" t="str">
        <f t="shared" si="66"/>
        <v/>
      </c>
      <c r="DY55" s="32" t="str">
        <f t="shared" si="67"/>
        <v/>
      </c>
      <c r="DZ55" s="32" t="str">
        <f t="shared" si="68"/>
        <v/>
      </c>
      <c r="EA55" s="32" t="str">
        <f t="shared" si="69"/>
        <v/>
      </c>
      <c r="EB55" s="32" t="str">
        <f t="shared" si="70"/>
        <v/>
      </c>
      <c r="EC55" s="32" t="str">
        <f t="shared" si="71"/>
        <v/>
      </c>
      <c r="ED55" s="32" t="str">
        <f t="shared" si="72"/>
        <v/>
      </c>
      <c r="EE55" s="32" t="str">
        <f t="shared" si="73"/>
        <v/>
      </c>
      <c r="EF55" s="32" t="str">
        <f t="shared" si="74"/>
        <v/>
      </c>
      <c r="EG55" s="32" t="str">
        <f t="shared" si="75"/>
        <v/>
      </c>
      <c r="EH55" s="32" t="str">
        <f t="shared" si="76"/>
        <v/>
      </c>
      <c r="EI55" s="32" t="str">
        <f t="shared" si="77"/>
        <v/>
      </c>
      <c r="EJ55" s="32" t="str">
        <f t="shared" si="78"/>
        <v/>
      </c>
      <c r="EK55" s="32" t="str">
        <f t="shared" si="79"/>
        <v/>
      </c>
      <c r="EL55" s="32" t="str">
        <f t="shared" si="80"/>
        <v/>
      </c>
      <c r="EM55" s="32" t="str">
        <f t="shared" si="81"/>
        <v/>
      </c>
      <c r="EN55" s="32" t="str">
        <f t="shared" si="82"/>
        <v/>
      </c>
      <c r="EO55" s="32" t="str">
        <f t="shared" si="83"/>
        <v/>
      </c>
      <c r="EP55" s="51" t="str">
        <f t="shared" si="84"/>
        <v/>
      </c>
      <c r="ER55" s="58" t="str">
        <f>IF(CH55="", "", IFERROR(INDEX(Materials!$F$9:$F$2508, MATCH(CH55, Materials!$B$9:$B$2508, 0)), ""))</f>
        <v/>
      </c>
      <c r="ES55" s="59" t="str">
        <f>IF(CI55="", "", IFERROR(INDEX(Materials!$F$9:$F$2508, MATCH(CI55, Materials!$B$9:$B$2508, 0)), ""))</f>
        <v/>
      </c>
      <c r="ET55" s="59" t="str">
        <f>IF(CJ55="", "", IFERROR(INDEX(Materials!$F$9:$F$2508, MATCH(CJ55, Materials!$B$9:$B$2508, 0)), ""))</f>
        <v/>
      </c>
      <c r="EU55" s="59" t="str">
        <f>IF(CK55="", "", IFERROR(INDEX(Materials!$F$9:$F$2508, MATCH(CK55, Materials!$B$9:$B$2508, 0)), ""))</f>
        <v/>
      </c>
      <c r="EV55" s="59" t="str">
        <f>IF(CL55="", "", IFERROR(INDEX(Materials!$F$9:$F$2508, MATCH(CL55, Materials!$B$9:$B$2508, 0)), ""))</f>
        <v/>
      </c>
      <c r="EW55" s="59" t="str">
        <f>IF(CM55="", "", IFERROR(INDEX(Materials!$F$9:$F$2508, MATCH(CM55, Materials!$B$9:$B$2508, 0)), ""))</f>
        <v/>
      </c>
      <c r="EX55" s="59" t="str">
        <f>IF(CN55="", "", IFERROR(INDEX(Materials!$F$9:$F$2508, MATCH(CN55, Materials!$B$9:$B$2508, 0)), ""))</f>
        <v/>
      </c>
      <c r="EY55" s="59" t="str">
        <f>IF(CO55="", "", IFERROR(INDEX(Materials!$F$9:$F$2508, MATCH(CO55, Materials!$B$9:$B$2508, 0)), ""))</f>
        <v/>
      </c>
      <c r="EZ55" s="59" t="str">
        <f>IF(CP55="", "", IFERROR(INDEX(Materials!$F$9:$F$2508, MATCH(CP55, Materials!$B$9:$B$2508, 0)), ""))</f>
        <v/>
      </c>
      <c r="FA55" s="59" t="str">
        <f>IF(CQ55="", "", IFERROR(INDEX(Materials!$F$9:$F$2508, MATCH(CQ55, Materials!$B$9:$B$2508, 0)), ""))</f>
        <v/>
      </c>
      <c r="FB55" s="59" t="str">
        <f>IF(CR55="", "", IFERROR(INDEX(Materials!$F$9:$F$2508, MATCH(CR55, Materials!$B$9:$B$2508, 0)), ""))</f>
        <v/>
      </c>
      <c r="FC55" s="59" t="str">
        <f>IF(CS55="", "", IFERROR(INDEX(Materials!$F$9:$F$2508, MATCH(CS55, Materials!$B$9:$B$2508, 0)), ""))</f>
        <v/>
      </c>
      <c r="FD55" s="59" t="str">
        <f>IF(CT55="", "", IFERROR(INDEX(Materials!$F$9:$F$2508, MATCH(CT55, Materials!$B$9:$B$2508, 0)), ""))</f>
        <v/>
      </c>
      <c r="FE55" s="59" t="str">
        <f>IF(CU55="", "", IFERROR(INDEX(Materials!$F$9:$F$2508, MATCH(CU55, Materials!$B$9:$B$2508, 0)), ""))</f>
        <v/>
      </c>
      <c r="FF55" s="59" t="str">
        <f>IF(CV55="", "", IFERROR(INDEX(Materials!$F$9:$F$2508, MATCH(CV55, Materials!$B$9:$B$2508, 0)), ""))</f>
        <v/>
      </c>
      <c r="FG55" s="59" t="str">
        <f>IF(CW55="", "", IFERROR(INDEX(Materials!$F$9:$F$2508, MATCH(CW55, Materials!$B$9:$B$2508, 0)), ""))</f>
        <v/>
      </c>
      <c r="FH55" s="59" t="str">
        <f>IF(CX55="", "", IFERROR(INDEX(Materials!$F$9:$F$2508, MATCH(CX55, Materials!$B$9:$B$2508, 0)), ""))</f>
        <v/>
      </c>
      <c r="FI55" s="59" t="str">
        <f>IF(CY55="", "", IFERROR(INDEX(Materials!$F$9:$F$2508, MATCH(CY55, Materials!$B$9:$B$2508, 0)), ""))</f>
        <v/>
      </c>
      <c r="FJ55" s="59" t="str">
        <f>IF(CZ55="", "", IFERROR(INDEX(Materials!$F$9:$F$2508, MATCH(CZ55, Materials!$B$9:$B$2508, 0)), ""))</f>
        <v/>
      </c>
      <c r="FK55" s="59" t="str">
        <f>IF(DA55="", "", IFERROR(INDEX(Materials!$F$9:$F$2508, MATCH(DA55, Materials!$B$9:$B$2508, 0)), ""))</f>
        <v/>
      </c>
      <c r="FL55" s="59" t="str">
        <f>IF(DB55="", "", IFERROR(INDEX(Materials!$F$9:$F$2508, MATCH(DB55, Materials!$B$9:$B$2508, 0)), ""))</f>
        <v/>
      </c>
      <c r="FM55" s="59" t="str">
        <f>IF(DC55="", "", IFERROR(INDEX(Materials!$F$9:$F$2508, MATCH(DC55, Materials!$B$9:$B$2508, 0)), ""))</f>
        <v/>
      </c>
      <c r="FN55" s="59" t="str">
        <f>IF(DD55="", "", IFERROR(INDEX(Materials!$F$9:$F$2508, MATCH(DD55, Materials!$B$9:$B$2508, 0)), ""))</f>
        <v/>
      </c>
      <c r="FO55" s="59" t="str">
        <f>IF(DE55="", "", IFERROR(INDEX(Materials!$F$9:$F$2508, MATCH(DE55, Materials!$B$9:$B$2508, 0)), ""))</f>
        <v/>
      </c>
      <c r="FP55" s="59" t="str">
        <f>IF(DF55="", "", IFERROR(INDEX(Materials!$F$9:$F$2508, MATCH(DF55, Materials!$B$9:$B$2508, 0)), ""))</f>
        <v/>
      </c>
      <c r="FQ55" s="59" t="str">
        <f>IF(DG55="", "", IFERROR(INDEX(Materials!$F$9:$F$2508, MATCH(DG55, Materials!$B$9:$B$2508, 0)), ""))</f>
        <v/>
      </c>
      <c r="FR55" s="59" t="str">
        <f>IF(DH55="", "", IFERROR(INDEX(Materials!$F$9:$F$2508, MATCH(DH55, Materials!$B$9:$B$2508, 0)), ""))</f>
        <v/>
      </c>
      <c r="FS55" s="59" t="str">
        <f>IF(DI55="", "", IFERROR(INDEX(Materials!$F$9:$F$2508, MATCH(DI55, Materials!$B$9:$B$2508, 0)), ""))</f>
        <v/>
      </c>
      <c r="FT55" s="59" t="str">
        <f>IF(DJ55="", "", IFERROR(INDEX(Materials!$F$9:$F$2508, MATCH(DJ55, Materials!$B$9:$B$2508, 0)), ""))</f>
        <v/>
      </c>
      <c r="FU55" s="60" t="str">
        <f>IF(DK55="", "", IFERROR(INDEX(Materials!$F$9:$F$2508, MATCH(DK55, Materials!$B$9:$B$2508, 0)), ""))</f>
        <v/>
      </c>
      <c r="FW55" s="58" t="str">
        <f t="shared" si="85"/>
        <v/>
      </c>
      <c r="FX55" s="59" t="str">
        <f t="shared" si="86"/>
        <v/>
      </c>
      <c r="FY55" s="59" t="str">
        <f t="shared" si="87"/>
        <v/>
      </c>
      <c r="FZ55" s="59" t="str">
        <f t="shared" si="88"/>
        <v/>
      </c>
      <c r="GA55" s="59" t="str">
        <f t="shared" si="89"/>
        <v/>
      </c>
      <c r="GB55" s="59" t="str">
        <f t="shared" si="90"/>
        <v/>
      </c>
      <c r="GC55" s="59" t="str">
        <f t="shared" si="91"/>
        <v/>
      </c>
      <c r="GD55" s="59" t="str">
        <f t="shared" si="92"/>
        <v/>
      </c>
      <c r="GE55" s="59" t="str">
        <f t="shared" si="93"/>
        <v/>
      </c>
      <c r="GF55" s="59" t="str">
        <f t="shared" si="94"/>
        <v/>
      </c>
      <c r="GG55" s="59" t="str">
        <f t="shared" si="95"/>
        <v/>
      </c>
      <c r="GH55" s="59" t="str">
        <f t="shared" si="96"/>
        <v/>
      </c>
      <c r="GI55" s="59" t="str">
        <f t="shared" si="97"/>
        <v/>
      </c>
      <c r="GJ55" s="59" t="str">
        <f t="shared" si="98"/>
        <v/>
      </c>
      <c r="GK55" s="59" t="str">
        <f t="shared" si="99"/>
        <v/>
      </c>
      <c r="GL55" s="59" t="str">
        <f t="shared" si="100"/>
        <v/>
      </c>
      <c r="GM55" s="59" t="str">
        <f t="shared" si="101"/>
        <v/>
      </c>
      <c r="GN55" s="59" t="str">
        <f t="shared" si="102"/>
        <v/>
      </c>
      <c r="GO55" s="59" t="str">
        <f t="shared" si="103"/>
        <v/>
      </c>
      <c r="GP55" s="59" t="str">
        <f t="shared" si="104"/>
        <v/>
      </c>
      <c r="GQ55" s="59" t="str">
        <f t="shared" si="105"/>
        <v/>
      </c>
      <c r="GR55" s="59" t="str">
        <f t="shared" si="106"/>
        <v/>
      </c>
      <c r="GS55" s="59" t="str">
        <f t="shared" si="107"/>
        <v/>
      </c>
      <c r="GT55" s="59" t="str">
        <f t="shared" si="108"/>
        <v/>
      </c>
      <c r="GU55" s="59" t="str">
        <f t="shared" si="109"/>
        <v/>
      </c>
      <c r="GV55" s="59" t="str">
        <f t="shared" si="110"/>
        <v/>
      </c>
      <c r="GW55" s="59" t="str">
        <f t="shared" si="111"/>
        <v/>
      </c>
      <c r="GX55" s="59" t="str">
        <f t="shared" si="112"/>
        <v/>
      </c>
      <c r="GY55" s="59" t="str">
        <f t="shared" si="113"/>
        <v/>
      </c>
      <c r="GZ55" s="60" t="str">
        <f t="shared" si="114"/>
        <v/>
      </c>
      <c r="HB55" s="81" t="str">
        <f t="shared" si="186"/>
        <v/>
      </c>
      <c r="HD55" s="58" t="str">
        <f>IF(CH55="", "", IFERROR(INDEX(Materials!$V$9:$V$2508, MATCH(CH55, Materials!$B$9:$B$2508, 0)), ""))</f>
        <v/>
      </c>
      <c r="HE55" s="59" t="str">
        <f>IF(CI55="", "", IFERROR(INDEX(Materials!$V$9:$V$2508, MATCH(CI55, Materials!$B$9:$B$2508, 0)), ""))</f>
        <v/>
      </c>
      <c r="HF55" s="59" t="str">
        <f>IF(CJ55="", "", IFERROR(INDEX(Materials!$V$9:$V$2508, MATCH(CJ55, Materials!$B$9:$B$2508, 0)), ""))</f>
        <v/>
      </c>
      <c r="HG55" s="59" t="str">
        <f>IF(CK55="", "", IFERROR(INDEX(Materials!$V$9:$V$2508, MATCH(CK55, Materials!$B$9:$B$2508, 0)), ""))</f>
        <v/>
      </c>
      <c r="HH55" s="59" t="str">
        <f>IF(CL55="", "", IFERROR(INDEX(Materials!$V$9:$V$2508, MATCH(CL55, Materials!$B$9:$B$2508, 0)), ""))</f>
        <v/>
      </c>
      <c r="HI55" s="59" t="str">
        <f>IF(CM55="", "", IFERROR(INDEX(Materials!$V$9:$V$2508, MATCH(CM55, Materials!$B$9:$B$2508, 0)), ""))</f>
        <v/>
      </c>
      <c r="HJ55" s="59" t="str">
        <f>IF(CN55="", "", IFERROR(INDEX(Materials!$V$9:$V$2508, MATCH(CN55, Materials!$B$9:$B$2508, 0)), ""))</f>
        <v/>
      </c>
      <c r="HK55" s="59" t="str">
        <f>IF(CO55="", "", IFERROR(INDEX(Materials!$V$9:$V$2508, MATCH(CO55, Materials!$B$9:$B$2508, 0)), ""))</f>
        <v/>
      </c>
      <c r="HL55" s="59" t="str">
        <f>IF(CP55="", "", IFERROR(INDEX(Materials!$V$9:$V$2508, MATCH(CP55, Materials!$B$9:$B$2508, 0)), ""))</f>
        <v/>
      </c>
      <c r="HM55" s="59" t="str">
        <f>IF(CQ55="", "", IFERROR(INDEX(Materials!$V$9:$V$2508, MATCH(CQ55, Materials!$B$9:$B$2508, 0)), ""))</f>
        <v/>
      </c>
      <c r="HN55" s="59" t="str">
        <f>IF(CR55="", "", IFERROR(INDEX(Materials!$V$9:$V$2508, MATCH(CR55, Materials!$B$9:$B$2508, 0)), ""))</f>
        <v/>
      </c>
      <c r="HO55" s="59" t="str">
        <f>IF(CS55="", "", IFERROR(INDEX(Materials!$V$9:$V$2508, MATCH(CS55, Materials!$B$9:$B$2508, 0)), ""))</f>
        <v/>
      </c>
      <c r="HP55" s="59" t="str">
        <f>IF(CT55="", "", IFERROR(INDEX(Materials!$V$9:$V$2508, MATCH(CT55, Materials!$B$9:$B$2508, 0)), ""))</f>
        <v/>
      </c>
      <c r="HQ55" s="59" t="str">
        <f>IF(CU55="", "", IFERROR(INDEX(Materials!$V$9:$V$2508, MATCH(CU55, Materials!$B$9:$B$2508, 0)), ""))</f>
        <v/>
      </c>
      <c r="HR55" s="59" t="str">
        <f>IF(CV55="", "", IFERROR(INDEX(Materials!$V$9:$V$2508, MATCH(CV55, Materials!$B$9:$B$2508, 0)), ""))</f>
        <v/>
      </c>
      <c r="HS55" s="59" t="str">
        <f>IF(CW55="", "", IFERROR(INDEX(Materials!$V$9:$V$2508, MATCH(CW55, Materials!$B$9:$B$2508, 0)), ""))</f>
        <v/>
      </c>
      <c r="HT55" s="59" t="str">
        <f>IF(CX55="", "", IFERROR(INDEX(Materials!$V$9:$V$2508, MATCH(CX55, Materials!$B$9:$B$2508, 0)), ""))</f>
        <v/>
      </c>
      <c r="HU55" s="59" t="str">
        <f>IF(CY55="", "", IFERROR(INDEX(Materials!$V$9:$V$2508, MATCH(CY55, Materials!$B$9:$B$2508, 0)), ""))</f>
        <v/>
      </c>
      <c r="HV55" s="59" t="str">
        <f>IF(CZ55="", "", IFERROR(INDEX(Materials!$V$9:$V$2508, MATCH(CZ55, Materials!$B$9:$B$2508, 0)), ""))</f>
        <v/>
      </c>
      <c r="HW55" s="59" t="str">
        <f>IF(DA55="", "", IFERROR(INDEX(Materials!$V$9:$V$2508, MATCH(DA55, Materials!$B$9:$B$2508, 0)), ""))</f>
        <v/>
      </c>
      <c r="HX55" s="59" t="str">
        <f>IF(DB55="", "", IFERROR(INDEX(Materials!$V$9:$V$2508, MATCH(DB55, Materials!$B$9:$B$2508, 0)), ""))</f>
        <v/>
      </c>
      <c r="HY55" s="59" t="str">
        <f>IF(DC55="", "", IFERROR(INDEX(Materials!$V$9:$V$2508, MATCH(DC55, Materials!$B$9:$B$2508, 0)), ""))</f>
        <v/>
      </c>
      <c r="HZ55" s="59" t="str">
        <f>IF(DD55="", "", IFERROR(INDEX(Materials!$V$9:$V$2508, MATCH(DD55, Materials!$B$9:$B$2508, 0)), ""))</f>
        <v/>
      </c>
      <c r="IA55" s="59" t="str">
        <f>IF(DE55="", "", IFERROR(INDEX(Materials!$V$9:$V$2508, MATCH(DE55, Materials!$B$9:$B$2508, 0)), ""))</f>
        <v/>
      </c>
      <c r="IB55" s="59" t="str">
        <f>IF(DF55="", "", IFERROR(INDEX(Materials!$V$9:$V$2508, MATCH(DF55, Materials!$B$9:$B$2508, 0)), ""))</f>
        <v/>
      </c>
      <c r="IC55" s="59" t="str">
        <f>IF(DG55="", "", IFERROR(INDEX(Materials!$V$9:$V$2508, MATCH(DG55, Materials!$B$9:$B$2508, 0)), ""))</f>
        <v/>
      </c>
      <c r="ID55" s="59" t="str">
        <f>IF(DH55="", "", IFERROR(INDEX(Materials!$V$9:$V$2508, MATCH(DH55, Materials!$B$9:$B$2508, 0)), ""))</f>
        <v/>
      </c>
      <c r="IE55" s="59" t="str">
        <f>IF(DI55="", "", IFERROR(INDEX(Materials!$V$9:$V$2508, MATCH(DI55, Materials!$B$9:$B$2508, 0)), ""))</f>
        <v/>
      </c>
      <c r="IF55" s="59" t="str">
        <f>IF(DJ55="", "", IFERROR(INDEX(Materials!$V$9:$V$2508, MATCH(DJ55, Materials!$B$9:$B$2508, 0)), ""))</f>
        <v/>
      </c>
      <c r="IG55" s="60" t="str">
        <f>IF(DK55="", "", IFERROR(INDEX(Materials!$V$9:$V$2508, MATCH(DK55, Materials!$B$9:$B$2508, 0)), ""))</f>
        <v/>
      </c>
      <c r="II55" s="9" t="str">
        <f t="shared" si="115"/>
        <v/>
      </c>
      <c r="IJ55" s="9" t="str">
        <f t="shared" si="116"/>
        <v/>
      </c>
      <c r="IK55" s="9" t="str">
        <f t="shared" si="117"/>
        <v/>
      </c>
      <c r="IL55" s="9" t="str">
        <f t="shared" si="118"/>
        <v/>
      </c>
      <c r="IN55" s="92" t="str">
        <f t="shared" si="119"/>
        <v/>
      </c>
      <c r="IO55" s="93" t="str">
        <f t="shared" si="120"/>
        <v/>
      </c>
      <c r="IP55" s="93" t="str">
        <f t="shared" si="121"/>
        <v/>
      </c>
      <c r="IQ55" s="93" t="str">
        <f t="shared" si="122"/>
        <v/>
      </c>
      <c r="IR55" s="93" t="str">
        <f t="shared" si="123"/>
        <v/>
      </c>
      <c r="IS55" s="93" t="str">
        <f t="shared" si="124"/>
        <v/>
      </c>
      <c r="IT55" s="93" t="str">
        <f t="shared" si="125"/>
        <v/>
      </c>
      <c r="IU55" s="93" t="str">
        <f t="shared" si="126"/>
        <v/>
      </c>
      <c r="IV55" s="93" t="str">
        <f t="shared" si="127"/>
        <v/>
      </c>
      <c r="IW55" s="93" t="str">
        <f t="shared" si="128"/>
        <v/>
      </c>
      <c r="IX55" s="93" t="str">
        <f t="shared" si="129"/>
        <v/>
      </c>
      <c r="IY55" s="93" t="str">
        <f t="shared" si="130"/>
        <v/>
      </c>
      <c r="IZ55" s="93" t="str">
        <f t="shared" si="131"/>
        <v/>
      </c>
      <c r="JA55" s="93" t="str">
        <f t="shared" si="132"/>
        <v/>
      </c>
      <c r="JB55" s="93" t="str">
        <f t="shared" si="133"/>
        <v/>
      </c>
      <c r="JC55" s="93" t="str">
        <f t="shared" si="134"/>
        <v/>
      </c>
      <c r="JD55" s="93" t="str">
        <f t="shared" si="135"/>
        <v/>
      </c>
      <c r="JE55" s="93" t="str">
        <f t="shared" si="136"/>
        <v/>
      </c>
      <c r="JF55" s="93" t="str">
        <f t="shared" si="137"/>
        <v/>
      </c>
      <c r="JG55" s="93" t="str">
        <f t="shared" si="138"/>
        <v/>
      </c>
      <c r="JH55" s="93" t="str">
        <f t="shared" si="139"/>
        <v/>
      </c>
      <c r="JI55" s="93" t="str">
        <f t="shared" si="140"/>
        <v/>
      </c>
      <c r="JJ55" s="93" t="str">
        <f t="shared" si="141"/>
        <v/>
      </c>
      <c r="JK55" s="93" t="str">
        <f t="shared" si="142"/>
        <v/>
      </c>
      <c r="JL55" s="93" t="str">
        <f t="shared" si="143"/>
        <v/>
      </c>
      <c r="JM55" s="93" t="str">
        <f t="shared" si="144"/>
        <v/>
      </c>
      <c r="JN55" s="93" t="str">
        <f t="shared" si="145"/>
        <v/>
      </c>
      <c r="JO55" s="93" t="str">
        <f t="shared" si="146"/>
        <v/>
      </c>
      <c r="JP55" s="93" t="str">
        <f t="shared" si="147"/>
        <v/>
      </c>
      <c r="JQ55" s="94" t="str">
        <f t="shared" si="148"/>
        <v/>
      </c>
      <c r="JS55" s="92" t="str">
        <f t="shared" si="149"/>
        <v/>
      </c>
      <c r="JT55" s="93" t="str">
        <f t="shared" si="150"/>
        <v/>
      </c>
      <c r="JU55" s="93" t="str">
        <f t="shared" si="151"/>
        <v/>
      </c>
      <c r="JV55" s="93" t="str">
        <f t="shared" si="152"/>
        <v/>
      </c>
      <c r="JW55" s="93" t="str">
        <f t="shared" si="153"/>
        <v/>
      </c>
      <c r="JX55" s="93" t="str">
        <f t="shared" si="154"/>
        <v/>
      </c>
      <c r="JY55" s="93" t="str">
        <f t="shared" si="155"/>
        <v/>
      </c>
      <c r="JZ55" s="93" t="str">
        <f t="shared" si="156"/>
        <v/>
      </c>
      <c r="KA55" s="93" t="str">
        <f t="shared" si="157"/>
        <v/>
      </c>
      <c r="KB55" s="93" t="str">
        <f t="shared" si="158"/>
        <v/>
      </c>
      <c r="KC55" s="93" t="str">
        <f t="shared" si="159"/>
        <v/>
      </c>
      <c r="KD55" s="93" t="str">
        <f t="shared" si="160"/>
        <v/>
      </c>
      <c r="KE55" s="93" t="str">
        <f t="shared" si="161"/>
        <v/>
      </c>
      <c r="KF55" s="93" t="str">
        <f t="shared" si="162"/>
        <v/>
      </c>
      <c r="KG55" s="93" t="str">
        <f t="shared" si="163"/>
        <v/>
      </c>
      <c r="KH55" s="93" t="str">
        <f t="shared" si="164"/>
        <v/>
      </c>
      <c r="KI55" s="93" t="str">
        <f t="shared" si="165"/>
        <v/>
      </c>
      <c r="KJ55" s="93" t="str">
        <f t="shared" si="166"/>
        <v/>
      </c>
      <c r="KK55" s="93" t="str">
        <f t="shared" si="167"/>
        <v/>
      </c>
      <c r="KL55" s="93" t="str">
        <f t="shared" si="168"/>
        <v/>
      </c>
      <c r="KM55" s="93" t="str">
        <f t="shared" si="169"/>
        <v/>
      </c>
      <c r="KN55" s="93" t="str">
        <f t="shared" si="170"/>
        <v/>
      </c>
      <c r="KO55" s="93" t="str">
        <f t="shared" si="171"/>
        <v/>
      </c>
      <c r="KP55" s="93" t="str">
        <f t="shared" si="172"/>
        <v/>
      </c>
      <c r="KQ55" s="93" t="str">
        <f t="shared" si="173"/>
        <v/>
      </c>
      <c r="KR55" s="93" t="str">
        <f t="shared" si="174"/>
        <v/>
      </c>
      <c r="KS55" s="93" t="str">
        <f t="shared" si="175"/>
        <v/>
      </c>
      <c r="KT55" s="93" t="str">
        <f t="shared" si="176"/>
        <v/>
      </c>
      <c r="KU55" s="93" t="str">
        <f t="shared" si="177"/>
        <v/>
      </c>
      <c r="KV55" s="94" t="str">
        <f t="shared" si="178"/>
        <v/>
      </c>
      <c r="KX55" s="81" t="str">
        <f>IF(C55="", "", C55+(C55*'Intro &amp; Setup'!$BC$6))</f>
        <v/>
      </c>
    </row>
    <row r="56" spans="1:310" x14ac:dyDescent="0.25">
      <c r="A56" s="24"/>
      <c r="B56" s="150" t="str">
        <f t="shared" si="179"/>
        <v/>
      </c>
      <c r="C56" s="139" t="str">
        <f t="shared" si="180"/>
        <v/>
      </c>
      <c r="D56" s="24"/>
      <c r="E56" s="140"/>
      <c r="F56" s="136"/>
      <c r="G56" s="139"/>
      <c r="H56" s="153"/>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24"/>
      <c r="BS56" s="9" t="str">
        <f>IF(Materials!T56="", "", Materials!T56)</f>
        <v/>
      </c>
      <c r="BU56" s="11" t="b">
        <f t="shared" si="181"/>
        <v>0</v>
      </c>
      <c r="BV56" s="9" t="str">
        <f t="shared" si="25"/>
        <v/>
      </c>
      <c r="BW56" s="9" t="str">
        <f t="shared" si="182"/>
        <v/>
      </c>
      <c r="BX56" s="9" t="str">
        <f t="shared" si="183"/>
        <v/>
      </c>
      <c r="BZ56" s="9">
        <v>48</v>
      </c>
      <c r="CB56" s="9" t="str">
        <f t="shared" si="184"/>
        <v/>
      </c>
      <c r="CC56" s="32"/>
      <c r="CD56" s="72" t="str">
        <f>IF(H56="", "", IFERROR(INDEX('Intro &amp; Setup'!$BF$3:$BF$12, MATCH(H56, 'Intro &amp; Setup'!$BE$3:$BE$12, 0)), ""))</f>
        <v/>
      </c>
      <c r="CE56" s="77"/>
      <c r="CF56" s="77"/>
      <c r="CH56" s="50" t="str">
        <f t="shared" si="185"/>
        <v/>
      </c>
      <c r="CI56" s="32" t="str">
        <f t="shared" si="26"/>
        <v/>
      </c>
      <c r="CJ56" s="32" t="str">
        <f t="shared" si="27"/>
        <v/>
      </c>
      <c r="CK56" s="32" t="str">
        <f t="shared" si="28"/>
        <v/>
      </c>
      <c r="CL56" s="32" t="str">
        <f t="shared" si="29"/>
        <v/>
      </c>
      <c r="CM56" s="32" t="str">
        <f t="shared" si="30"/>
        <v/>
      </c>
      <c r="CN56" s="32" t="str">
        <f t="shared" si="31"/>
        <v/>
      </c>
      <c r="CO56" s="32" t="str">
        <f t="shared" si="32"/>
        <v/>
      </c>
      <c r="CP56" s="32" t="str">
        <f t="shared" si="33"/>
        <v/>
      </c>
      <c r="CQ56" s="32" t="str">
        <f t="shared" si="34"/>
        <v/>
      </c>
      <c r="CR56" s="32" t="str">
        <f t="shared" si="35"/>
        <v/>
      </c>
      <c r="CS56" s="32" t="str">
        <f t="shared" si="36"/>
        <v/>
      </c>
      <c r="CT56" s="32" t="str">
        <f t="shared" si="37"/>
        <v/>
      </c>
      <c r="CU56" s="32" t="str">
        <f t="shared" si="38"/>
        <v/>
      </c>
      <c r="CV56" s="32" t="str">
        <f t="shared" si="39"/>
        <v/>
      </c>
      <c r="CW56" s="32" t="str">
        <f t="shared" si="40"/>
        <v/>
      </c>
      <c r="CX56" s="32" t="str">
        <f t="shared" si="41"/>
        <v/>
      </c>
      <c r="CY56" s="32" t="str">
        <f t="shared" si="42"/>
        <v/>
      </c>
      <c r="CZ56" s="32" t="str">
        <f t="shared" si="43"/>
        <v/>
      </c>
      <c r="DA56" s="32" t="str">
        <f t="shared" si="44"/>
        <v/>
      </c>
      <c r="DB56" s="32" t="str">
        <f t="shared" si="45"/>
        <v/>
      </c>
      <c r="DC56" s="32" t="str">
        <f t="shared" si="46"/>
        <v/>
      </c>
      <c r="DD56" s="32" t="str">
        <f t="shared" si="47"/>
        <v/>
      </c>
      <c r="DE56" s="32" t="str">
        <f t="shared" si="48"/>
        <v/>
      </c>
      <c r="DF56" s="32" t="str">
        <f t="shared" si="49"/>
        <v/>
      </c>
      <c r="DG56" s="32" t="str">
        <f t="shared" si="50"/>
        <v/>
      </c>
      <c r="DH56" s="32" t="str">
        <f t="shared" si="51"/>
        <v/>
      </c>
      <c r="DI56" s="32" t="str">
        <f t="shared" si="52"/>
        <v/>
      </c>
      <c r="DJ56" s="32" t="str">
        <f t="shared" si="53"/>
        <v/>
      </c>
      <c r="DK56" s="51" t="str">
        <f t="shared" si="54"/>
        <v/>
      </c>
      <c r="DM56" s="50" t="str">
        <f t="shared" si="55"/>
        <v/>
      </c>
      <c r="DN56" s="32" t="str">
        <f t="shared" si="56"/>
        <v/>
      </c>
      <c r="DO56" s="32" t="str">
        <f t="shared" si="57"/>
        <v/>
      </c>
      <c r="DP56" s="32" t="str">
        <f t="shared" si="58"/>
        <v/>
      </c>
      <c r="DQ56" s="32" t="str">
        <f t="shared" si="59"/>
        <v/>
      </c>
      <c r="DR56" s="32" t="str">
        <f t="shared" si="60"/>
        <v/>
      </c>
      <c r="DS56" s="32" t="str">
        <f t="shared" si="61"/>
        <v/>
      </c>
      <c r="DT56" s="32" t="str">
        <f t="shared" si="62"/>
        <v/>
      </c>
      <c r="DU56" s="32" t="str">
        <f t="shared" si="63"/>
        <v/>
      </c>
      <c r="DV56" s="32" t="str">
        <f t="shared" si="64"/>
        <v/>
      </c>
      <c r="DW56" s="32" t="str">
        <f t="shared" si="65"/>
        <v/>
      </c>
      <c r="DX56" s="32" t="str">
        <f t="shared" si="66"/>
        <v/>
      </c>
      <c r="DY56" s="32" t="str">
        <f t="shared" si="67"/>
        <v/>
      </c>
      <c r="DZ56" s="32" t="str">
        <f t="shared" si="68"/>
        <v/>
      </c>
      <c r="EA56" s="32" t="str">
        <f t="shared" si="69"/>
        <v/>
      </c>
      <c r="EB56" s="32" t="str">
        <f t="shared" si="70"/>
        <v/>
      </c>
      <c r="EC56" s="32" t="str">
        <f t="shared" si="71"/>
        <v/>
      </c>
      <c r="ED56" s="32" t="str">
        <f t="shared" si="72"/>
        <v/>
      </c>
      <c r="EE56" s="32" t="str">
        <f t="shared" si="73"/>
        <v/>
      </c>
      <c r="EF56" s="32" t="str">
        <f t="shared" si="74"/>
        <v/>
      </c>
      <c r="EG56" s="32" t="str">
        <f t="shared" si="75"/>
        <v/>
      </c>
      <c r="EH56" s="32" t="str">
        <f t="shared" si="76"/>
        <v/>
      </c>
      <c r="EI56" s="32" t="str">
        <f t="shared" si="77"/>
        <v/>
      </c>
      <c r="EJ56" s="32" t="str">
        <f t="shared" si="78"/>
        <v/>
      </c>
      <c r="EK56" s="32" t="str">
        <f t="shared" si="79"/>
        <v/>
      </c>
      <c r="EL56" s="32" t="str">
        <f t="shared" si="80"/>
        <v/>
      </c>
      <c r="EM56" s="32" t="str">
        <f t="shared" si="81"/>
        <v/>
      </c>
      <c r="EN56" s="32" t="str">
        <f t="shared" si="82"/>
        <v/>
      </c>
      <c r="EO56" s="32" t="str">
        <f t="shared" si="83"/>
        <v/>
      </c>
      <c r="EP56" s="51" t="str">
        <f t="shared" si="84"/>
        <v/>
      </c>
      <c r="ER56" s="58" t="str">
        <f>IF(CH56="", "", IFERROR(INDEX(Materials!$F$9:$F$2508, MATCH(CH56, Materials!$B$9:$B$2508, 0)), ""))</f>
        <v/>
      </c>
      <c r="ES56" s="59" t="str">
        <f>IF(CI56="", "", IFERROR(INDEX(Materials!$F$9:$F$2508, MATCH(CI56, Materials!$B$9:$B$2508, 0)), ""))</f>
        <v/>
      </c>
      <c r="ET56" s="59" t="str">
        <f>IF(CJ56="", "", IFERROR(INDEX(Materials!$F$9:$F$2508, MATCH(CJ56, Materials!$B$9:$B$2508, 0)), ""))</f>
        <v/>
      </c>
      <c r="EU56" s="59" t="str">
        <f>IF(CK56="", "", IFERROR(INDEX(Materials!$F$9:$F$2508, MATCH(CK56, Materials!$B$9:$B$2508, 0)), ""))</f>
        <v/>
      </c>
      <c r="EV56" s="59" t="str">
        <f>IF(CL56="", "", IFERROR(INDEX(Materials!$F$9:$F$2508, MATCH(CL56, Materials!$B$9:$B$2508, 0)), ""))</f>
        <v/>
      </c>
      <c r="EW56" s="59" t="str">
        <f>IF(CM56="", "", IFERROR(INDEX(Materials!$F$9:$F$2508, MATCH(CM56, Materials!$B$9:$B$2508, 0)), ""))</f>
        <v/>
      </c>
      <c r="EX56" s="59" t="str">
        <f>IF(CN56="", "", IFERROR(INDEX(Materials!$F$9:$F$2508, MATCH(CN56, Materials!$B$9:$B$2508, 0)), ""))</f>
        <v/>
      </c>
      <c r="EY56" s="59" t="str">
        <f>IF(CO56="", "", IFERROR(INDEX(Materials!$F$9:$F$2508, MATCH(CO56, Materials!$B$9:$B$2508, 0)), ""))</f>
        <v/>
      </c>
      <c r="EZ56" s="59" t="str">
        <f>IF(CP56="", "", IFERROR(INDEX(Materials!$F$9:$F$2508, MATCH(CP56, Materials!$B$9:$B$2508, 0)), ""))</f>
        <v/>
      </c>
      <c r="FA56" s="59" t="str">
        <f>IF(CQ56="", "", IFERROR(INDEX(Materials!$F$9:$F$2508, MATCH(CQ56, Materials!$B$9:$B$2508, 0)), ""))</f>
        <v/>
      </c>
      <c r="FB56" s="59" t="str">
        <f>IF(CR56="", "", IFERROR(INDEX(Materials!$F$9:$F$2508, MATCH(CR56, Materials!$B$9:$B$2508, 0)), ""))</f>
        <v/>
      </c>
      <c r="FC56" s="59" t="str">
        <f>IF(CS56="", "", IFERROR(INDEX(Materials!$F$9:$F$2508, MATCH(CS56, Materials!$B$9:$B$2508, 0)), ""))</f>
        <v/>
      </c>
      <c r="FD56" s="59" t="str">
        <f>IF(CT56="", "", IFERROR(INDEX(Materials!$F$9:$F$2508, MATCH(CT56, Materials!$B$9:$B$2508, 0)), ""))</f>
        <v/>
      </c>
      <c r="FE56" s="59" t="str">
        <f>IF(CU56="", "", IFERROR(INDEX(Materials!$F$9:$F$2508, MATCH(CU56, Materials!$B$9:$B$2508, 0)), ""))</f>
        <v/>
      </c>
      <c r="FF56" s="59" t="str">
        <f>IF(CV56="", "", IFERROR(INDEX(Materials!$F$9:$F$2508, MATCH(CV56, Materials!$B$9:$B$2508, 0)), ""))</f>
        <v/>
      </c>
      <c r="FG56" s="59" t="str">
        <f>IF(CW56="", "", IFERROR(INDEX(Materials!$F$9:$F$2508, MATCH(CW56, Materials!$B$9:$B$2508, 0)), ""))</f>
        <v/>
      </c>
      <c r="FH56" s="59" t="str">
        <f>IF(CX56="", "", IFERROR(INDEX(Materials!$F$9:$F$2508, MATCH(CX56, Materials!$B$9:$B$2508, 0)), ""))</f>
        <v/>
      </c>
      <c r="FI56" s="59" t="str">
        <f>IF(CY56="", "", IFERROR(INDEX(Materials!$F$9:$F$2508, MATCH(CY56, Materials!$B$9:$B$2508, 0)), ""))</f>
        <v/>
      </c>
      <c r="FJ56" s="59" t="str">
        <f>IF(CZ56="", "", IFERROR(INDEX(Materials!$F$9:$F$2508, MATCH(CZ56, Materials!$B$9:$B$2508, 0)), ""))</f>
        <v/>
      </c>
      <c r="FK56" s="59" t="str">
        <f>IF(DA56="", "", IFERROR(INDEX(Materials!$F$9:$F$2508, MATCH(DA56, Materials!$B$9:$B$2508, 0)), ""))</f>
        <v/>
      </c>
      <c r="FL56" s="59" t="str">
        <f>IF(DB56="", "", IFERROR(INDEX(Materials!$F$9:$F$2508, MATCH(DB56, Materials!$B$9:$B$2508, 0)), ""))</f>
        <v/>
      </c>
      <c r="FM56" s="59" t="str">
        <f>IF(DC56="", "", IFERROR(INDEX(Materials!$F$9:$F$2508, MATCH(DC56, Materials!$B$9:$B$2508, 0)), ""))</f>
        <v/>
      </c>
      <c r="FN56" s="59" t="str">
        <f>IF(DD56="", "", IFERROR(INDEX(Materials!$F$9:$F$2508, MATCH(DD56, Materials!$B$9:$B$2508, 0)), ""))</f>
        <v/>
      </c>
      <c r="FO56" s="59" t="str">
        <f>IF(DE56="", "", IFERROR(INDEX(Materials!$F$9:$F$2508, MATCH(DE56, Materials!$B$9:$B$2508, 0)), ""))</f>
        <v/>
      </c>
      <c r="FP56" s="59" t="str">
        <f>IF(DF56="", "", IFERROR(INDEX(Materials!$F$9:$F$2508, MATCH(DF56, Materials!$B$9:$B$2508, 0)), ""))</f>
        <v/>
      </c>
      <c r="FQ56" s="59" t="str">
        <f>IF(DG56="", "", IFERROR(INDEX(Materials!$F$9:$F$2508, MATCH(DG56, Materials!$B$9:$B$2508, 0)), ""))</f>
        <v/>
      </c>
      <c r="FR56" s="59" t="str">
        <f>IF(DH56="", "", IFERROR(INDEX(Materials!$F$9:$F$2508, MATCH(DH56, Materials!$B$9:$B$2508, 0)), ""))</f>
        <v/>
      </c>
      <c r="FS56" s="59" t="str">
        <f>IF(DI56="", "", IFERROR(INDEX(Materials!$F$9:$F$2508, MATCH(DI56, Materials!$B$9:$B$2508, 0)), ""))</f>
        <v/>
      </c>
      <c r="FT56" s="59" t="str">
        <f>IF(DJ56="", "", IFERROR(INDEX(Materials!$F$9:$F$2508, MATCH(DJ56, Materials!$B$9:$B$2508, 0)), ""))</f>
        <v/>
      </c>
      <c r="FU56" s="60" t="str">
        <f>IF(DK56="", "", IFERROR(INDEX(Materials!$F$9:$F$2508, MATCH(DK56, Materials!$B$9:$B$2508, 0)), ""))</f>
        <v/>
      </c>
      <c r="FW56" s="58" t="str">
        <f t="shared" si="85"/>
        <v/>
      </c>
      <c r="FX56" s="59" t="str">
        <f t="shared" si="86"/>
        <v/>
      </c>
      <c r="FY56" s="59" t="str">
        <f t="shared" si="87"/>
        <v/>
      </c>
      <c r="FZ56" s="59" t="str">
        <f t="shared" si="88"/>
        <v/>
      </c>
      <c r="GA56" s="59" t="str">
        <f t="shared" si="89"/>
        <v/>
      </c>
      <c r="GB56" s="59" t="str">
        <f t="shared" si="90"/>
        <v/>
      </c>
      <c r="GC56" s="59" t="str">
        <f t="shared" si="91"/>
        <v/>
      </c>
      <c r="GD56" s="59" t="str">
        <f t="shared" si="92"/>
        <v/>
      </c>
      <c r="GE56" s="59" t="str">
        <f t="shared" si="93"/>
        <v/>
      </c>
      <c r="GF56" s="59" t="str">
        <f t="shared" si="94"/>
        <v/>
      </c>
      <c r="GG56" s="59" t="str">
        <f t="shared" si="95"/>
        <v/>
      </c>
      <c r="GH56" s="59" t="str">
        <f t="shared" si="96"/>
        <v/>
      </c>
      <c r="GI56" s="59" t="str">
        <f t="shared" si="97"/>
        <v/>
      </c>
      <c r="GJ56" s="59" t="str">
        <f t="shared" si="98"/>
        <v/>
      </c>
      <c r="GK56" s="59" t="str">
        <f t="shared" si="99"/>
        <v/>
      </c>
      <c r="GL56" s="59" t="str">
        <f t="shared" si="100"/>
        <v/>
      </c>
      <c r="GM56" s="59" t="str">
        <f t="shared" si="101"/>
        <v/>
      </c>
      <c r="GN56" s="59" t="str">
        <f t="shared" si="102"/>
        <v/>
      </c>
      <c r="GO56" s="59" t="str">
        <f t="shared" si="103"/>
        <v/>
      </c>
      <c r="GP56" s="59" t="str">
        <f t="shared" si="104"/>
        <v/>
      </c>
      <c r="GQ56" s="59" t="str">
        <f t="shared" si="105"/>
        <v/>
      </c>
      <c r="GR56" s="59" t="str">
        <f t="shared" si="106"/>
        <v/>
      </c>
      <c r="GS56" s="59" t="str">
        <f t="shared" si="107"/>
        <v/>
      </c>
      <c r="GT56" s="59" t="str">
        <f t="shared" si="108"/>
        <v/>
      </c>
      <c r="GU56" s="59" t="str">
        <f t="shared" si="109"/>
        <v/>
      </c>
      <c r="GV56" s="59" t="str">
        <f t="shared" si="110"/>
        <v/>
      </c>
      <c r="GW56" s="59" t="str">
        <f t="shared" si="111"/>
        <v/>
      </c>
      <c r="GX56" s="59" t="str">
        <f t="shared" si="112"/>
        <v/>
      </c>
      <c r="GY56" s="59" t="str">
        <f t="shared" si="113"/>
        <v/>
      </c>
      <c r="GZ56" s="60" t="str">
        <f t="shared" si="114"/>
        <v/>
      </c>
      <c r="HB56" s="81" t="str">
        <f t="shared" si="186"/>
        <v/>
      </c>
      <c r="HD56" s="58" t="str">
        <f>IF(CH56="", "", IFERROR(INDEX(Materials!$V$9:$V$2508, MATCH(CH56, Materials!$B$9:$B$2508, 0)), ""))</f>
        <v/>
      </c>
      <c r="HE56" s="59" t="str">
        <f>IF(CI56="", "", IFERROR(INDEX(Materials!$V$9:$V$2508, MATCH(CI56, Materials!$B$9:$B$2508, 0)), ""))</f>
        <v/>
      </c>
      <c r="HF56" s="59" t="str">
        <f>IF(CJ56="", "", IFERROR(INDEX(Materials!$V$9:$V$2508, MATCH(CJ56, Materials!$B$9:$B$2508, 0)), ""))</f>
        <v/>
      </c>
      <c r="HG56" s="59" t="str">
        <f>IF(CK56="", "", IFERROR(INDEX(Materials!$V$9:$V$2508, MATCH(CK56, Materials!$B$9:$B$2508, 0)), ""))</f>
        <v/>
      </c>
      <c r="HH56" s="59" t="str">
        <f>IF(CL56="", "", IFERROR(INDEX(Materials!$V$9:$V$2508, MATCH(CL56, Materials!$B$9:$B$2508, 0)), ""))</f>
        <v/>
      </c>
      <c r="HI56" s="59" t="str">
        <f>IF(CM56="", "", IFERROR(INDEX(Materials!$V$9:$V$2508, MATCH(CM56, Materials!$B$9:$B$2508, 0)), ""))</f>
        <v/>
      </c>
      <c r="HJ56" s="59" t="str">
        <f>IF(CN56="", "", IFERROR(INDEX(Materials!$V$9:$V$2508, MATCH(CN56, Materials!$B$9:$B$2508, 0)), ""))</f>
        <v/>
      </c>
      <c r="HK56" s="59" t="str">
        <f>IF(CO56="", "", IFERROR(INDEX(Materials!$V$9:$V$2508, MATCH(CO56, Materials!$B$9:$B$2508, 0)), ""))</f>
        <v/>
      </c>
      <c r="HL56" s="59" t="str">
        <f>IF(CP56="", "", IFERROR(INDEX(Materials!$V$9:$V$2508, MATCH(CP56, Materials!$B$9:$B$2508, 0)), ""))</f>
        <v/>
      </c>
      <c r="HM56" s="59" t="str">
        <f>IF(CQ56="", "", IFERROR(INDEX(Materials!$V$9:$V$2508, MATCH(CQ56, Materials!$B$9:$B$2508, 0)), ""))</f>
        <v/>
      </c>
      <c r="HN56" s="59" t="str">
        <f>IF(CR56="", "", IFERROR(INDEX(Materials!$V$9:$V$2508, MATCH(CR56, Materials!$B$9:$B$2508, 0)), ""))</f>
        <v/>
      </c>
      <c r="HO56" s="59" t="str">
        <f>IF(CS56="", "", IFERROR(INDEX(Materials!$V$9:$V$2508, MATCH(CS56, Materials!$B$9:$B$2508, 0)), ""))</f>
        <v/>
      </c>
      <c r="HP56" s="59" t="str">
        <f>IF(CT56="", "", IFERROR(INDEX(Materials!$V$9:$V$2508, MATCH(CT56, Materials!$B$9:$B$2508, 0)), ""))</f>
        <v/>
      </c>
      <c r="HQ56" s="59" t="str">
        <f>IF(CU56="", "", IFERROR(INDEX(Materials!$V$9:$V$2508, MATCH(CU56, Materials!$B$9:$B$2508, 0)), ""))</f>
        <v/>
      </c>
      <c r="HR56" s="59" t="str">
        <f>IF(CV56="", "", IFERROR(INDEX(Materials!$V$9:$V$2508, MATCH(CV56, Materials!$B$9:$B$2508, 0)), ""))</f>
        <v/>
      </c>
      <c r="HS56" s="59" t="str">
        <f>IF(CW56="", "", IFERROR(INDEX(Materials!$V$9:$V$2508, MATCH(CW56, Materials!$B$9:$B$2508, 0)), ""))</f>
        <v/>
      </c>
      <c r="HT56" s="59" t="str">
        <f>IF(CX56="", "", IFERROR(INDEX(Materials!$V$9:$V$2508, MATCH(CX56, Materials!$B$9:$B$2508, 0)), ""))</f>
        <v/>
      </c>
      <c r="HU56" s="59" t="str">
        <f>IF(CY56="", "", IFERROR(INDEX(Materials!$V$9:$V$2508, MATCH(CY56, Materials!$B$9:$B$2508, 0)), ""))</f>
        <v/>
      </c>
      <c r="HV56" s="59" t="str">
        <f>IF(CZ56="", "", IFERROR(INDEX(Materials!$V$9:$V$2508, MATCH(CZ56, Materials!$B$9:$B$2508, 0)), ""))</f>
        <v/>
      </c>
      <c r="HW56" s="59" t="str">
        <f>IF(DA56="", "", IFERROR(INDEX(Materials!$V$9:$V$2508, MATCH(DA56, Materials!$B$9:$B$2508, 0)), ""))</f>
        <v/>
      </c>
      <c r="HX56" s="59" t="str">
        <f>IF(DB56="", "", IFERROR(INDEX(Materials!$V$9:$V$2508, MATCH(DB56, Materials!$B$9:$B$2508, 0)), ""))</f>
        <v/>
      </c>
      <c r="HY56" s="59" t="str">
        <f>IF(DC56="", "", IFERROR(INDEX(Materials!$V$9:$V$2508, MATCH(DC56, Materials!$B$9:$B$2508, 0)), ""))</f>
        <v/>
      </c>
      <c r="HZ56" s="59" t="str">
        <f>IF(DD56="", "", IFERROR(INDEX(Materials!$V$9:$V$2508, MATCH(DD56, Materials!$B$9:$B$2508, 0)), ""))</f>
        <v/>
      </c>
      <c r="IA56" s="59" t="str">
        <f>IF(DE56="", "", IFERROR(INDEX(Materials!$V$9:$V$2508, MATCH(DE56, Materials!$B$9:$B$2508, 0)), ""))</f>
        <v/>
      </c>
      <c r="IB56" s="59" t="str">
        <f>IF(DF56="", "", IFERROR(INDEX(Materials!$V$9:$V$2508, MATCH(DF56, Materials!$B$9:$B$2508, 0)), ""))</f>
        <v/>
      </c>
      <c r="IC56" s="59" t="str">
        <f>IF(DG56="", "", IFERROR(INDEX(Materials!$V$9:$V$2508, MATCH(DG56, Materials!$B$9:$B$2508, 0)), ""))</f>
        <v/>
      </c>
      <c r="ID56" s="59" t="str">
        <f>IF(DH56="", "", IFERROR(INDEX(Materials!$V$9:$V$2508, MATCH(DH56, Materials!$B$9:$B$2508, 0)), ""))</f>
        <v/>
      </c>
      <c r="IE56" s="59" t="str">
        <f>IF(DI56="", "", IFERROR(INDEX(Materials!$V$9:$V$2508, MATCH(DI56, Materials!$B$9:$B$2508, 0)), ""))</f>
        <v/>
      </c>
      <c r="IF56" s="59" t="str">
        <f>IF(DJ56="", "", IFERROR(INDEX(Materials!$V$9:$V$2508, MATCH(DJ56, Materials!$B$9:$B$2508, 0)), ""))</f>
        <v/>
      </c>
      <c r="IG56" s="60" t="str">
        <f>IF(DK56="", "", IFERROR(INDEX(Materials!$V$9:$V$2508, MATCH(DK56, Materials!$B$9:$B$2508, 0)), ""))</f>
        <v/>
      </c>
      <c r="II56" s="9" t="str">
        <f t="shared" si="115"/>
        <v/>
      </c>
      <c r="IJ56" s="9" t="str">
        <f t="shared" si="116"/>
        <v/>
      </c>
      <c r="IK56" s="9" t="str">
        <f t="shared" si="117"/>
        <v/>
      </c>
      <c r="IL56" s="9" t="str">
        <f t="shared" si="118"/>
        <v/>
      </c>
      <c r="IN56" s="92" t="str">
        <f t="shared" si="119"/>
        <v/>
      </c>
      <c r="IO56" s="93" t="str">
        <f t="shared" si="120"/>
        <v/>
      </c>
      <c r="IP56" s="93" t="str">
        <f t="shared" si="121"/>
        <v/>
      </c>
      <c r="IQ56" s="93" t="str">
        <f t="shared" si="122"/>
        <v/>
      </c>
      <c r="IR56" s="93" t="str">
        <f t="shared" si="123"/>
        <v/>
      </c>
      <c r="IS56" s="93" t="str">
        <f t="shared" si="124"/>
        <v/>
      </c>
      <c r="IT56" s="93" t="str">
        <f t="shared" si="125"/>
        <v/>
      </c>
      <c r="IU56" s="93" t="str">
        <f t="shared" si="126"/>
        <v/>
      </c>
      <c r="IV56" s="93" t="str">
        <f t="shared" si="127"/>
        <v/>
      </c>
      <c r="IW56" s="93" t="str">
        <f t="shared" si="128"/>
        <v/>
      </c>
      <c r="IX56" s="93" t="str">
        <f t="shared" si="129"/>
        <v/>
      </c>
      <c r="IY56" s="93" t="str">
        <f t="shared" si="130"/>
        <v/>
      </c>
      <c r="IZ56" s="93" t="str">
        <f t="shared" si="131"/>
        <v/>
      </c>
      <c r="JA56" s="93" t="str">
        <f t="shared" si="132"/>
        <v/>
      </c>
      <c r="JB56" s="93" t="str">
        <f t="shared" si="133"/>
        <v/>
      </c>
      <c r="JC56" s="93" t="str">
        <f t="shared" si="134"/>
        <v/>
      </c>
      <c r="JD56" s="93" t="str">
        <f t="shared" si="135"/>
        <v/>
      </c>
      <c r="JE56" s="93" t="str">
        <f t="shared" si="136"/>
        <v/>
      </c>
      <c r="JF56" s="93" t="str">
        <f t="shared" si="137"/>
        <v/>
      </c>
      <c r="JG56" s="93" t="str">
        <f t="shared" si="138"/>
        <v/>
      </c>
      <c r="JH56" s="93" t="str">
        <f t="shared" si="139"/>
        <v/>
      </c>
      <c r="JI56" s="93" t="str">
        <f t="shared" si="140"/>
        <v/>
      </c>
      <c r="JJ56" s="93" t="str">
        <f t="shared" si="141"/>
        <v/>
      </c>
      <c r="JK56" s="93" t="str">
        <f t="shared" si="142"/>
        <v/>
      </c>
      <c r="JL56" s="93" t="str">
        <f t="shared" si="143"/>
        <v/>
      </c>
      <c r="JM56" s="93" t="str">
        <f t="shared" si="144"/>
        <v/>
      </c>
      <c r="JN56" s="93" t="str">
        <f t="shared" si="145"/>
        <v/>
      </c>
      <c r="JO56" s="93" t="str">
        <f t="shared" si="146"/>
        <v/>
      </c>
      <c r="JP56" s="93" t="str">
        <f t="shared" si="147"/>
        <v/>
      </c>
      <c r="JQ56" s="94" t="str">
        <f t="shared" si="148"/>
        <v/>
      </c>
      <c r="JS56" s="92" t="str">
        <f t="shared" si="149"/>
        <v/>
      </c>
      <c r="JT56" s="93" t="str">
        <f t="shared" si="150"/>
        <v/>
      </c>
      <c r="JU56" s="93" t="str">
        <f t="shared" si="151"/>
        <v/>
      </c>
      <c r="JV56" s="93" t="str">
        <f t="shared" si="152"/>
        <v/>
      </c>
      <c r="JW56" s="93" t="str">
        <f t="shared" si="153"/>
        <v/>
      </c>
      <c r="JX56" s="93" t="str">
        <f t="shared" si="154"/>
        <v/>
      </c>
      <c r="JY56" s="93" t="str">
        <f t="shared" si="155"/>
        <v/>
      </c>
      <c r="JZ56" s="93" t="str">
        <f t="shared" si="156"/>
        <v/>
      </c>
      <c r="KA56" s="93" t="str">
        <f t="shared" si="157"/>
        <v/>
      </c>
      <c r="KB56" s="93" t="str">
        <f t="shared" si="158"/>
        <v/>
      </c>
      <c r="KC56" s="93" t="str">
        <f t="shared" si="159"/>
        <v/>
      </c>
      <c r="KD56" s="93" t="str">
        <f t="shared" si="160"/>
        <v/>
      </c>
      <c r="KE56" s="93" t="str">
        <f t="shared" si="161"/>
        <v/>
      </c>
      <c r="KF56" s="93" t="str">
        <f t="shared" si="162"/>
        <v/>
      </c>
      <c r="KG56" s="93" t="str">
        <f t="shared" si="163"/>
        <v/>
      </c>
      <c r="KH56" s="93" t="str">
        <f t="shared" si="164"/>
        <v/>
      </c>
      <c r="KI56" s="93" t="str">
        <f t="shared" si="165"/>
        <v/>
      </c>
      <c r="KJ56" s="93" t="str">
        <f t="shared" si="166"/>
        <v/>
      </c>
      <c r="KK56" s="93" t="str">
        <f t="shared" si="167"/>
        <v/>
      </c>
      <c r="KL56" s="93" t="str">
        <f t="shared" si="168"/>
        <v/>
      </c>
      <c r="KM56" s="93" t="str">
        <f t="shared" si="169"/>
        <v/>
      </c>
      <c r="KN56" s="93" t="str">
        <f t="shared" si="170"/>
        <v/>
      </c>
      <c r="KO56" s="93" t="str">
        <f t="shared" si="171"/>
        <v/>
      </c>
      <c r="KP56" s="93" t="str">
        <f t="shared" si="172"/>
        <v/>
      </c>
      <c r="KQ56" s="93" t="str">
        <f t="shared" si="173"/>
        <v/>
      </c>
      <c r="KR56" s="93" t="str">
        <f t="shared" si="174"/>
        <v/>
      </c>
      <c r="KS56" s="93" t="str">
        <f t="shared" si="175"/>
        <v/>
      </c>
      <c r="KT56" s="93" t="str">
        <f t="shared" si="176"/>
        <v/>
      </c>
      <c r="KU56" s="93" t="str">
        <f t="shared" si="177"/>
        <v/>
      </c>
      <c r="KV56" s="94" t="str">
        <f t="shared" si="178"/>
        <v/>
      </c>
      <c r="KX56" s="81" t="str">
        <f>IF(C56="", "", C56+(C56*'Intro &amp; Setup'!$BC$6))</f>
        <v/>
      </c>
    </row>
    <row r="57" spans="1:310" x14ac:dyDescent="0.25">
      <c r="A57" s="24"/>
      <c r="B57" s="150" t="str">
        <f t="shared" si="179"/>
        <v/>
      </c>
      <c r="C57" s="139" t="str">
        <f t="shared" si="180"/>
        <v/>
      </c>
      <c r="D57" s="24"/>
      <c r="E57" s="140"/>
      <c r="F57" s="136"/>
      <c r="G57" s="139"/>
      <c r="H57" s="153"/>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24"/>
      <c r="BS57" s="9" t="str">
        <f>IF(Materials!T57="", "", Materials!T57)</f>
        <v/>
      </c>
      <c r="BU57" s="11" t="b">
        <f t="shared" si="181"/>
        <v>0</v>
      </c>
      <c r="BV57" s="9" t="str">
        <f t="shared" si="25"/>
        <v/>
      </c>
      <c r="BW57" s="9" t="str">
        <f t="shared" si="182"/>
        <v/>
      </c>
      <c r="BX57" s="9" t="str">
        <f t="shared" si="183"/>
        <v/>
      </c>
      <c r="BZ57" s="9">
        <v>49</v>
      </c>
      <c r="CB57" s="9" t="str">
        <f t="shared" si="184"/>
        <v/>
      </c>
      <c r="CC57" s="32"/>
      <c r="CD57" s="72" t="str">
        <f>IF(H57="", "", IFERROR(INDEX('Intro &amp; Setup'!$BF$3:$BF$12, MATCH(H57, 'Intro &amp; Setup'!$BE$3:$BE$12, 0)), ""))</f>
        <v/>
      </c>
      <c r="CE57" s="77"/>
      <c r="CF57" s="77"/>
      <c r="CH57" s="50" t="str">
        <f t="shared" si="185"/>
        <v/>
      </c>
      <c r="CI57" s="32" t="str">
        <f t="shared" si="26"/>
        <v/>
      </c>
      <c r="CJ57" s="32" t="str">
        <f t="shared" si="27"/>
        <v/>
      </c>
      <c r="CK57" s="32" t="str">
        <f t="shared" si="28"/>
        <v/>
      </c>
      <c r="CL57" s="32" t="str">
        <f t="shared" si="29"/>
        <v/>
      </c>
      <c r="CM57" s="32" t="str">
        <f t="shared" si="30"/>
        <v/>
      </c>
      <c r="CN57" s="32" t="str">
        <f t="shared" si="31"/>
        <v/>
      </c>
      <c r="CO57" s="32" t="str">
        <f t="shared" si="32"/>
        <v/>
      </c>
      <c r="CP57" s="32" t="str">
        <f t="shared" si="33"/>
        <v/>
      </c>
      <c r="CQ57" s="32" t="str">
        <f t="shared" si="34"/>
        <v/>
      </c>
      <c r="CR57" s="32" t="str">
        <f t="shared" si="35"/>
        <v/>
      </c>
      <c r="CS57" s="32" t="str">
        <f t="shared" si="36"/>
        <v/>
      </c>
      <c r="CT57" s="32" t="str">
        <f t="shared" si="37"/>
        <v/>
      </c>
      <c r="CU57" s="32" t="str">
        <f t="shared" si="38"/>
        <v/>
      </c>
      <c r="CV57" s="32" t="str">
        <f t="shared" si="39"/>
        <v/>
      </c>
      <c r="CW57" s="32" t="str">
        <f t="shared" si="40"/>
        <v/>
      </c>
      <c r="CX57" s="32" t="str">
        <f t="shared" si="41"/>
        <v/>
      </c>
      <c r="CY57" s="32" t="str">
        <f t="shared" si="42"/>
        <v/>
      </c>
      <c r="CZ57" s="32" t="str">
        <f t="shared" si="43"/>
        <v/>
      </c>
      <c r="DA57" s="32" t="str">
        <f t="shared" si="44"/>
        <v/>
      </c>
      <c r="DB57" s="32" t="str">
        <f t="shared" si="45"/>
        <v/>
      </c>
      <c r="DC57" s="32" t="str">
        <f t="shared" si="46"/>
        <v/>
      </c>
      <c r="DD57" s="32" t="str">
        <f t="shared" si="47"/>
        <v/>
      </c>
      <c r="DE57" s="32" t="str">
        <f t="shared" si="48"/>
        <v/>
      </c>
      <c r="DF57" s="32" t="str">
        <f t="shared" si="49"/>
        <v/>
      </c>
      <c r="DG57" s="32" t="str">
        <f t="shared" si="50"/>
        <v/>
      </c>
      <c r="DH57" s="32" t="str">
        <f t="shared" si="51"/>
        <v/>
      </c>
      <c r="DI57" s="32" t="str">
        <f t="shared" si="52"/>
        <v/>
      </c>
      <c r="DJ57" s="32" t="str">
        <f t="shared" si="53"/>
        <v/>
      </c>
      <c r="DK57" s="51" t="str">
        <f t="shared" si="54"/>
        <v/>
      </c>
      <c r="DM57" s="50" t="str">
        <f t="shared" si="55"/>
        <v/>
      </c>
      <c r="DN57" s="32" t="str">
        <f t="shared" si="56"/>
        <v/>
      </c>
      <c r="DO57" s="32" t="str">
        <f t="shared" si="57"/>
        <v/>
      </c>
      <c r="DP57" s="32" t="str">
        <f t="shared" si="58"/>
        <v/>
      </c>
      <c r="DQ57" s="32" t="str">
        <f t="shared" si="59"/>
        <v/>
      </c>
      <c r="DR57" s="32" t="str">
        <f t="shared" si="60"/>
        <v/>
      </c>
      <c r="DS57" s="32" t="str">
        <f t="shared" si="61"/>
        <v/>
      </c>
      <c r="DT57" s="32" t="str">
        <f t="shared" si="62"/>
        <v/>
      </c>
      <c r="DU57" s="32" t="str">
        <f t="shared" si="63"/>
        <v/>
      </c>
      <c r="DV57" s="32" t="str">
        <f t="shared" si="64"/>
        <v/>
      </c>
      <c r="DW57" s="32" t="str">
        <f t="shared" si="65"/>
        <v/>
      </c>
      <c r="DX57" s="32" t="str">
        <f t="shared" si="66"/>
        <v/>
      </c>
      <c r="DY57" s="32" t="str">
        <f t="shared" si="67"/>
        <v/>
      </c>
      <c r="DZ57" s="32" t="str">
        <f t="shared" si="68"/>
        <v/>
      </c>
      <c r="EA57" s="32" t="str">
        <f t="shared" si="69"/>
        <v/>
      </c>
      <c r="EB57" s="32" t="str">
        <f t="shared" si="70"/>
        <v/>
      </c>
      <c r="EC57" s="32" t="str">
        <f t="shared" si="71"/>
        <v/>
      </c>
      <c r="ED57" s="32" t="str">
        <f t="shared" si="72"/>
        <v/>
      </c>
      <c r="EE57" s="32" t="str">
        <f t="shared" si="73"/>
        <v/>
      </c>
      <c r="EF57" s="32" t="str">
        <f t="shared" si="74"/>
        <v/>
      </c>
      <c r="EG57" s="32" t="str">
        <f t="shared" si="75"/>
        <v/>
      </c>
      <c r="EH57" s="32" t="str">
        <f t="shared" si="76"/>
        <v/>
      </c>
      <c r="EI57" s="32" t="str">
        <f t="shared" si="77"/>
        <v/>
      </c>
      <c r="EJ57" s="32" t="str">
        <f t="shared" si="78"/>
        <v/>
      </c>
      <c r="EK57" s="32" t="str">
        <f t="shared" si="79"/>
        <v/>
      </c>
      <c r="EL57" s="32" t="str">
        <f t="shared" si="80"/>
        <v/>
      </c>
      <c r="EM57" s="32" t="str">
        <f t="shared" si="81"/>
        <v/>
      </c>
      <c r="EN57" s="32" t="str">
        <f t="shared" si="82"/>
        <v/>
      </c>
      <c r="EO57" s="32" t="str">
        <f t="shared" si="83"/>
        <v/>
      </c>
      <c r="EP57" s="51" t="str">
        <f t="shared" si="84"/>
        <v/>
      </c>
      <c r="ER57" s="58" t="str">
        <f>IF(CH57="", "", IFERROR(INDEX(Materials!$F$9:$F$2508, MATCH(CH57, Materials!$B$9:$B$2508, 0)), ""))</f>
        <v/>
      </c>
      <c r="ES57" s="59" t="str">
        <f>IF(CI57="", "", IFERROR(INDEX(Materials!$F$9:$F$2508, MATCH(CI57, Materials!$B$9:$B$2508, 0)), ""))</f>
        <v/>
      </c>
      <c r="ET57" s="59" t="str">
        <f>IF(CJ57="", "", IFERROR(INDEX(Materials!$F$9:$F$2508, MATCH(CJ57, Materials!$B$9:$B$2508, 0)), ""))</f>
        <v/>
      </c>
      <c r="EU57" s="59" t="str">
        <f>IF(CK57="", "", IFERROR(INDEX(Materials!$F$9:$F$2508, MATCH(CK57, Materials!$B$9:$B$2508, 0)), ""))</f>
        <v/>
      </c>
      <c r="EV57" s="59" t="str">
        <f>IF(CL57="", "", IFERROR(INDEX(Materials!$F$9:$F$2508, MATCH(CL57, Materials!$B$9:$B$2508, 0)), ""))</f>
        <v/>
      </c>
      <c r="EW57" s="59" t="str">
        <f>IF(CM57="", "", IFERROR(INDEX(Materials!$F$9:$F$2508, MATCH(CM57, Materials!$B$9:$B$2508, 0)), ""))</f>
        <v/>
      </c>
      <c r="EX57" s="59" t="str">
        <f>IF(CN57="", "", IFERROR(INDEX(Materials!$F$9:$F$2508, MATCH(CN57, Materials!$B$9:$B$2508, 0)), ""))</f>
        <v/>
      </c>
      <c r="EY57" s="59" t="str">
        <f>IF(CO57="", "", IFERROR(INDEX(Materials!$F$9:$F$2508, MATCH(CO57, Materials!$B$9:$B$2508, 0)), ""))</f>
        <v/>
      </c>
      <c r="EZ57" s="59" t="str">
        <f>IF(CP57="", "", IFERROR(INDEX(Materials!$F$9:$F$2508, MATCH(CP57, Materials!$B$9:$B$2508, 0)), ""))</f>
        <v/>
      </c>
      <c r="FA57" s="59" t="str">
        <f>IF(CQ57="", "", IFERROR(INDEX(Materials!$F$9:$F$2508, MATCH(CQ57, Materials!$B$9:$B$2508, 0)), ""))</f>
        <v/>
      </c>
      <c r="FB57" s="59" t="str">
        <f>IF(CR57="", "", IFERROR(INDEX(Materials!$F$9:$F$2508, MATCH(CR57, Materials!$B$9:$B$2508, 0)), ""))</f>
        <v/>
      </c>
      <c r="FC57" s="59" t="str">
        <f>IF(CS57="", "", IFERROR(INDEX(Materials!$F$9:$F$2508, MATCH(CS57, Materials!$B$9:$B$2508, 0)), ""))</f>
        <v/>
      </c>
      <c r="FD57" s="59" t="str">
        <f>IF(CT57="", "", IFERROR(INDEX(Materials!$F$9:$F$2508, MATCH(CT57, Materials!$B$9:$B$2508, 0)), ""))</f>
        <v/>
      </c>
      <c r="FE57" s="59" t="str">
        <f>IF(CU57="", "", IFERROR(INDEX(Materials!$F$9:$F$2508, MATCH(CU57, Materials!$B$9:$B$2508, 0)), ""))</f>
        <v/>
      </c>
      <c r="FF57" s="59" t="str">
        <f>IF(CV57="", "", IFERROR(INDEX(Materials!$F$9:$F$2508, MATCH(CV57, Materials!$B$9:$B$2508, 0)), ""))</f>
        <v/>
      </c>
      <c r="FG57" s="59" t="str">
        <f>IF(CW57="", "", IFERROR(INDEX(Materials!$F$9:$F$2508, MATCH(CW57, Materials!$B$9:$B$2508, 0)), ""))</f>
        <v/>
      </c>
      <c r="FH57" s="59" t="str">
        <f>IF(CX57="", "", IFERROR(INDEX(Materials!$F$9:$F$2508, MATCH(CX57, Materials!$B$9:$B$2508, 0)), ""))</f>
        <v/>
      </c>
      <c r="FI57" s="59" t="str">
        <f>IF(CY57="", "", IFERROR(INDEX(Materials!$F$9:$F$2508, MATCH(CY57, Materials!$B$9:$B$2508, 0)), ""))</f>
        <v/>
      </c>
      <c r="FJ57" s="59" t="str">
        <f>IF(CZ57="", "", IFERROR(INDEX(Materials!$F$9:$F$2508, MATCH(CZ57, Materials!$B$9:$B$2508, 0)), ""))</f>
        <v/>
      </c>
      <c r="FK57" s="59" t="str">
        <f>IF(DA57="", "", IFERROR(INDEX(Materials!$F$9:$F$2508, MATCH(DA57, Materials!$B$9:$B$2508, 0)), ""))</f>
        <v/>
      </c>
      <c r="FL57" s="59" t="str">
        <f>IF(DB57="", "", IFERROR(INDEX(Materials!$F$9:$F$2508, MATCH(DB57, Materials!$B$9:$B$2508, 0)), ""))</f>
        <v/>
      </c>
      <c r="FM57" s="59" t="str">
        <f>IF(DC57="", "", IFERROR(INDEX(Materials!$F$9:$F$2508, MATCH(DC57, Materials!$B$9:$B$2508, 0)), ""))</f>
        <v/>
      </c>
      <c r="FN57" s="59" t="str">
        <f>IF(DD57="", "", IFERROR(INDEX(Materials!$F$9:$F$2508, MATCH(DD57, Materials!$B$9:$B$2508, 0)), ""))</f>
        <v/>
      </c>
      <c r="FO57" s="59" t="str">
        <f>IF(DE57="", "", IFERROR(INDEX(Materials!$F$9:$F$2508, MATCH(DE57, Materials!$B$9:$B$2508, 0)), ""))</f>
        <v/>
      </c>
      <c r="FP57" s="59" t="str">
        <f>IF(DF57="", "", IFERROR(INDEX(Materials!$F$9:$F$2508, MATCH(DF57, Materials!$B$9:$B$2508, 0)), ""))</f>
        <v/>
      </c>
      <c r="FQ57" s="59" t="str">
        <f>IF(DG57="", "", IFERROR(INDEX(Materials!$F$9:$F$2508, MATCH(DG57, Materials!$B$9:$B$2508, 0)), ""))</f>
        <v/>
      </c>
      <c r="FR57" s="59" t="str">
        <f>IF(DH57="", "", IFERROR(INDEX(Materials!$F$9:$F$2508, MATCH(DH57, Materials!$B$9:$B$2508, 0)), ""))</f>
        <v/>
      </c>
      <c r="FS57" s="59" t="str">
        <f>IF(DI57="", "", IFERROR(INDEX(Materials!$F$9:$F$2508, MATCH(DI57, Materials!$B$9:$B$2508, 0)), ""))</f>
        <v/>
      </c>
      <c r="FT57" s="59" t="str">
        <f>IF(DJ57="", "", IFERROR(INDEX(Materials!$F$9:$F$2508, MATCH(DJ57, Materials!$B$9:$B$2508, 0)), ""))</f>
        <v/>
      </c>
      <c r="FU57" s="60" t="str">
        <f>IF(DK57="", "", IFERROR(INDEX(Materials!$F$9:$F$2508, MATCH(DK57, Materials!$B$9:$B$2508, 0)), ""))</f>
        <v/>
      </c>
      <c r="FW57" s="58" t="str">
        <f t="shared" si="85"/>
        <v/>
      </c>
      <c r="FX57" s="59" t="str">
        <f t="shared" si="86"/>
        <v/>
      </c>
      <c r="FY57" s="59" t="str">
        <f t="shared" si="87"/>
        <v/>
      </c>
      <c r="FZ57" s="59" t="str">
        <f t="shared" si="88"/>
        <v/>
      </c>
      <c r="GA57" s="59" t="str">
        <f t="shared" si="89"/>
        <v/>
      </c>
      <c r="GB57" s="59" t="str">
        <f t="shared" si="90"/>
        <v/>
      </c>
      <c r="GC57" s="59" t="str">
        <f t="shared" si="91"/>
        <v/>
      </c>
      <c r="GD57" s="59" t="str">
        <f t="shared" si="92"/>
        <v/>
      </c>
      <c r="GE57" s="59" t="str">
        <f t="shared" si="93"/>
        <v/>
      </c>
      <c r="GF57" s="59" t="str">
        <f t="shared" si="94"/>
        <v/>
      </c>
      <c r="GG57" s="59" t="str">
        <f t="shared" si="95"/>
        <v/>
      </c>
      <c r="GH57" s="59" t="str">
        <f t="shared" si="96"/>
        <v/>
      </c>
      <c r="GI57" s="59" t="str">
        <f t="shared" si="97"/>
        <v/>
      </c>
      <c r="GJ57" s="59" t="str">
        <f t="shared" si="98"/>
        <v/>
      </c>
      <c r="GK57" s="59" t="str">
        <f t="shared" si="99"/>
        <v/>
      </c>
      <c r="GL57" s="59" t="str">
        <f t="shared" si="100"/>
        <v/>
      </c>
      <c r="GM57" s="59" t="str">
        <f t="shared" si="101"/>
        <v/>
      </c>
      <c r="GN57" s="59" t="str">
        <f t="shared" si="102"/>
        <v/>
      </c>
      <c r="GO57" s="59" t="str">
        <f t="shared" si="103"/>
        <v/>
      </c>
      <c r="GP57" s="59" t="str">
        <f t="shared" si="104"/>
        <v/>
      </c>
      <c r="GQ57" s="59" t="str">
        <f t="shared" si="105"/>
        <v/>
      </c>
      <c r="GR57" s="59" t="str">
        <f t="shared" si="106"/>
        <v/>
      </c>
      <c r="GS57" s="59" t="str">
        <f t="shared" si="107"/>
        <v/>
      </c>
      <c r="GT57" s="59" t="str">
        <f t="shared" si="108"/>
        <v/>
      </c>
      <c r="GU57" s="59" t="str">
        <f t="shared" si="109"/>
        <v/>
      </c>
      <c r="GV57" s="59" t="str">
        <f t="shared" si="110"/>
        <v/>
      </c>
      <c r="GW57" s="59" t="str">
        <f t="shared" si="111"/>
        <v/>
      </c>
      <c r="GX57" s="59" t="str">
        <f t="shared" si="112"/>
        <v/>
      </c>
      <c r="GY57" s="59" t="str">
        <f t="shared" si="113"/>
        <v/>
      </c>
      <c r="GZ57" s="60" t="str">
        <f t="shared" si="114"/>
        <v/>
      </c>
      <c r="HB57" s="81" t="str">
        <f t="shared" si="186"/>
        <v/>
      </c>
      <c r="HD57" s="58" t="str">
        <f>IF(CH57="", "", IFERROR(INDEX(Materials!$V$9:$V$2508, MATCH(CH57, Materials!$B$9:$B$2508, 0)), ""))</f>
        <v/>
      </c>
      <c r="HE57" s="59" t="str">
        <f>IF(CI57="", "", IFERROR(INDEX(Materials!$V$9:$V$2508, MATCH(CI57, Materials!$B$9:$B$2508, 0)), ""))</f>
        <v/>
      </c>
      <c r="HF57" s="59" t="str">
        <f>IF(CJ57="", "", IFERROR(INDEX(Materials!$V$9:$V$2508, MATCH(CJ57, Materials!$B$9:$B$2508, 0)), ""))</f>
        <v/>
      </c>
      <c r="HG57" s="59" t="str">
        <f>IF(CK57="", "", IFERROR(INDEX(Materials!$V$9:$V$2508, MATCH(CK57, Materials!$B$9:$B$2508, 0)), ""))</f>
        <v/>
      </c>
      <c r="HH57" s="59" t="str">
        <f>IF(CL57="", "", IFERROR(INDEX(Materials!$V$9:$V$2508, MATCH(CL57, Materials!$B$9:$B$2508, 0)), ""))</f>
        <v/>
      </c>
      <c r="HI57" s="59" t="str">
        <f>IF(CM57="", "", IFERROR(INDEX(Materials!$V$9:$V$2508, MATCH(CM57, Materials!$B$9:$B$2508, 0)), ""))</f>
        <v/>
      </c>
      <c r="HJ57" s="59" t="str">
        <f>IF(CN57="", "", IFERROR(INDEX(Materials!$V$9:$V$2508, MATCH(CN57, Materials!$B$9:$B$2508, 0)), ""))</f>
        <v/>
      </c>
      <c r="HK57" s="59" t="str">
        <f>IF(CO57="", "", IFERROR(INDEX(Materials!$V$9:$V$2508, MATCH(CO57, Materials!$B$9:$B$2508, 0)), ""))</f>
        <v/>
      </c>
      <c r="HL57" s="59" t="str">
        <f>IF(CP57="", "", IFERROR(INDEX(Materials!$V$9:$V$2508, MATCH(CP57, Materials!$B$9:$B$2508, 0)), ""))</f>
        <v/>
      </c>
      <c r="HM57" s="59" t="str">
        <f>IF(CQ57="", "", IFERROR(INDEX(Materials!$V$9:$V$2508, MATCH(CQ57, Materials!$B$9:$B$2508, 0)), ""))</f>
        <v/>
      </c>
      <c r="HN57" s="59" t="str">
        <f>IF(CR57="", "", IFERROR(INDEX(Materials!$V$9:$V$2508, MATCH(CR57, Materials!$B$9:$B$2508, 0)), ""))</f>
        <v/>
      </c>
      <c r="HO57" s="59" t="str">
        <f>IF(CS57="", "", IFERROR(INDEX(Materials!$V$9:$V$2508, MATCH(CS57, Materials!$B$9:$B$2508, 0)), ""))</f>
        <v/>
      </c>
      <c r="HP57" s="59" t="str">
        <f>IF(CT57="", "", IFERROR(INDEX(Materials!$V$9:$V$2508, MATCH(CT57, Materials!$B$9:$B$2508, 0)), ""))</f>
        <v/>
      </c>
      <c r="HQ57" s="59" t="str">
        <f>IF(CU57="", "", IFERROR(INDEX(Materials!$V$9:$V$2508, MATCH(CU57, Materials!$B$9:$B$2508, 0)), ""))</f>
        <v/>
      </c>
      <c r="HR57" s="59" t="str">
        <f>IF(CV57="", "", IFERROR(INDEX(Materials!$V$9:$V$2508, MATCH(CV57, Materials!$B$9:$B$2508, 0)), ""))</f>
        <v/>
      </c>
      <c r="HS57" s="59" t="str">
        <f>IF(CW57="", "", IFERROR(INDEX(Materials!$V$9:$V$2508, MATCH(CW57, Materials!$B$9:$B$2508, 0)), ""))</f>
        <v/>
      </c>
      <c r="HT57" s="59" t="str">
        <f>IF(CX57="", "", IFERROR(INDEX(Materials!$V$9:$V$2508, MATCH(CX57, Materials!$B$9:$B$2508, 0)), ""))</f>
        <v/>
      </c>
      <c r="HU57" s="59" t="str">
        <f>IF(CY57="", "", IFERROR(INDEX(Materials!$V$9:$V$2508, MATCH(CY57, Materials!$B$9:$B$2508, 0)), ""))</f>
        <v/>
      </c>
      <c r="HV57" s="59" t="str">
        <f>IF(CZ57="", "", IFERROR(INDEX(Materials!$V$9:$V$2508, MATCH(CZ57, Materials!$B$9:$B$2508, 0)), ""))</f>
        <v/>
      </c>
      <c r="HW57" s="59" t="str">
        <f>IF(DA57="", "", IFERROR(INDEX(Materials!$V$9:$V$2508, MATCH(DA57, Materials!$B$9:$B$2508, 0)), ""))</f>
        <v/>
      </c>
      <c r="HX57" s="59" t="str">
        <f>IF(DB57="", "", IFERROR(INDEX(Materials!$V$9:$V$2508, MATCH(DB57, Materials!$B$9:$B$2508, 0)), ""))</f>
        <v/>
      </c>
      <c r="HY57" s="59" t="str">
        <f>IF(DC57="", "", IFERROR(INDEX(Materials!$V$9:$V$2508, MATCH(DC57, Materials!$B$9:$B$2508, 0)), ""))</f>
        <v/>
      </c>
      <c r="HZ57" s="59" t="str">
        <f>IF(DD57="", "", IFERROR(INDEX(Materials!$V$9:$V$2508, MATCH(DD57, Materials!$B$9:$B$2508, 0)), ""))</f>
        <v/>
      </c>
      <c r="IA57" s="59" t="str">
        <f>IF(DE57="", "", IFERROR(INDEX(Materials!$V$9:$V$2508, MATCH(DE57, Materials!$B$9:$B$2508, 0)), ""))</f>
        <v/>
      </c>
      <c r="IB57" s="59" t="str">
        <f>IF(DF57="", "", IFERROR(INDEX(Materials!$V$9:$V$2508, MATCH(DF57, Materials!$B$9:$B$2508, 0)), ""))</f>
        <v/>
      </c>
      <c r="IC57" s="59" t="str">
        <f>IF(DG57="", "", IFERROR(INDEX(Materials!$V$9:$V$2508, MATCH(DG57, Materials!$B$9:$B$2508, 0)), ""))</f>
        <v/>
      </c>
      <c r="ID57" s="59" t="str">
        <f>IF(DH57="", "", IFERROR(INDEX(Materials!$V$9:$V$2508, MATCH(DH57, Materials!$B$9:$B$2508, 0)), ""))</f>
        <v/>
      </c>
      <c r="IE57" s="59" t="str">
        <f>IF(DI57="", "", IFERROR(INDEX(Materials!$V$9:$V$2508, MATCH(DI57, Materials!$B$9:$B$2508, 0)), ""))</f>
        <v/>
      </c>
      <c r="IF57" s="59" t="str">
        <f>IF(DJ57="", "", IFERROR(INDEX(Materials!$V$9:$V$2508, MATCH(DJ57, Materials!$B$9:$B$2508, 0)), ""))</f>
        <v/>
      </c>
      <c r="IG57" s="60" t="str">
        <f>IF(DK57="", "", IFERROR(INDEX(Materials!$V$9:$V$2508, MATCH(DK57, Materials!$B$9:$B$2508, 0)), ""))</f>
        <v/>
      </c>
      <c r="II57" s="9" t="str">
        <f t="shared" si="115"/>
        <v/>
      </c>
      <c r="IJ57" s="9" t="str">
        <f t="shared" si="116"/>
        <v/>
      </c>
      <c r="IK57" s="9" t="str">
        <f t="shared" si="117"/>
        <v/>
      </c>
      <c r="IL57" s="9" t="str">
        <f t="shared" si="118"/>
        <v/>
      </c>
      <c r="IN57" s="92" t="str">
        <f t="shared" si="119"/>
        <v/>
      </c>
      <c r="IO57" s="93" t="str">
        <f t="shared" si="120"/>
        <v/>
      </c>
      <c r="IP57" s="93" t="str">
        <f t="shared" si="121"/>
        <v/>
      </c>
      <c r="IQ57" s="93" t="str">
        <f t="shared" si="122"/>
        <v/>
      </c>
      <c r="IR57" s="93" t="str">
        <f t="shared" si="123"/>
        <v/>
      </c>
      <c r="IS57" s="93" t="str">
        <f t="shared" si="124"/>
        <v/>
      </c>
      <c r="IT57" s="93" t="str">
        <f t="shared" si="125"/>
        <v/>
      </c>
      <c r="IU57" s="93" t="str">
        <f t="shared" si="126"/>
        <v/>
      </c>
      <c r="IV57" s="93" t="str">
        <f t="shared" si="127"/>
        <v/>
      </c>
      <c r="IW57" s="93" t="str">
        <f t="shared" si="128"/>
        <v/>
      </c>
      <c r="IX57" s="93" t="str">
        <f t="shared" si="129"/>
        <v/>
      </c>
      <c r="IY57" s="93" t="str">
        <f t="shared" si="130"/>
        <v/>
      </c>
      <c r="IZ57" s="93" t="str">
        <f t="shared" si="131"/>
        <v/>
      </c>
      <c r="JA57" s="93" t="str">
        <f t="shared" si="132"/>
        <v/>
      </c>
      <c r="JB57" s="93" t="str">
        <f t="shared" si="133"/>
        <v/>
      </c>
      <c r="JC57" s="93" t="str">
        <f t="shared" si="134"/>
        <v/>
      </c>
      <c r="JD57" s="93" t="str">
        <f t="shared" si="135"/>
        <v/>
      </c>
      <c r="JE57" s="93" t="str">
        <f t="shared" si="136"/>
        <v/>
      </c>
      <c r="JF57" s="93" t="str">
        <f t="shared" si="137"/>
        <v/>
      </c>
      <c r="JG57" s="93" t="str">
        <f t="shared" si="138"/>
        <v/>
      </c>
      <c r="JH57" s="93" t="str">
        <f t="shared" si="139"/>
        <v/>
      </c>
      <c r="JI57" s="93" t="str">
        <f t="shared" si="140"/>
        <v/>
      </c>
      <c r="JJ57" s="93" t="str">
        <f t="shared" si="141"/>
        <v/>
      </c>
      <c r="JK57" s="93" t="str">
        <f t="shared" si="142"/>
        <v/>
      </c>
      <c r="JL57" s="93" t="str">
        <f t="shared" si="143"/>
        <v/>
      </c>
      <c r="JM57" s="93" t="str">
        <f t="shared" si="144"/>
        <v/>
      </c>
      <c r="JN57" s="93" t="str">
        <f t="shared" si="145"/>
        <v/>
      </c>
      <c r="JO57" s="93" t="str">
        <f t="shared" si="146"/>
        <v/>
      </c>
      <c r="JP57" s="93" t="str">
        <f t="shared" si="147"/>
        <v/>
      </c>
      <c r="JQ57" s="94" t="str">
        <f t="shared" si="148"/>
        <v/>
      </c>
      <c r="JS57" s="92" t="str">
        <f t="shared" si="149"/>
        <v/>
      </c>
      <c r="JT57" s="93" t="str">
        <f t="shared" si="150"/>
        <v/>
      </c>
      <c r="JU57" s="93" t="str">
        <f t="shared" si="151"/>
        <v/>
      </c>
      <c r="JV57" s="93" t="str">
        <f t="shared" si="152"/>
        <v/>
      </c>
      <c r="JW57" s="93" t="str">
        <f t="shared" si="153"/>
        <v/>
      </c>
      <c r="JX57" s="93" t="str">
        <f t="shared" si="154"/>
        <v/>
      </c>
      <c r="JY57" s="93" t="str">
        <f t="shared" si="155"/>
        <v/>
      </c>
      <c r="JZ57" s="93" t="str">
        <f t="shared" si="156"/>
        <v/>
      </c>
      <c r="KA57" s="93" t="str">
        <f t="shared" si="157"/>
        <v/>
      </c>
      <c r="KB57" s="93" t="str">
        <f t="shared" si="158"/>
        <v/>
      </c>
      <c r="KC57" s="93" t="str">
        <f t="shared" si="159"/>
        <v/>
      </c>
      <c r="KD57" s="93" t="str">
        <f t="shared" si="160"/>
        <v/>
      </c>
      <c r="KE57" s="93" t="str">
        <f t="shared" si="161"/>
        <v/>
      </c>
      <c r="KF57" s="93" t="str">
        <f t="shared" si="162"/>
        <v/>
      </c>
      <c r="KG57" s="93" t="str">
        <f t="shared" si="163"/>
        <v/>
      </c>
      <c r="KH57" s="93" t="str">
        <f t="shared" si="164"/>
        <v/>
      </c>
      <c r="KI57" s="93" t="str">
        <f t="shared" si="165"/>
        <v/>
      </c>
      <c r="KJ57" s="93" t="str">
        <f t="shared" si="166"/>
        <v/>
      </c>
      <c r="KK57" s="93" t="str">
        <f t="shared" si="167"/>
        <v/>
      </c>
      <c r="KL57" s="93" t="str">
        <f t="shared" si="168"/>
        <v/>
      </c>
      <c r="KM57" s="93" t="str">
        <f t="shared" si="169"/>
        <v/>
      </c>
      <c r="KN57" s="93" t="str">
        <f t="shared" si="170"/>
        <v/>
      </c>
      <c r="KO57" s="93" t="str">
        <f t="shared" si="171"/>
        <v/>
      </c>
      <c r="KP57" s="93" t="str">
        <f t="shared" si="172"/>
        <v/>
      </c>
      <c r="KQ57" s="93" t="str">
        <f t="shared" si="173"/>
        <v/>
      </c>
      <c r="KR57" s="93" t="str">
        <f t="shared" si="174"/>
        <v/>
      </c>
      <c r="KS57" s="93" t="str">
        <f t="shared" si="175"/>
        <v/>
      </c>
      <c r="KT57" s="93" t="str">
        <f t="shared" si="176"/>
        <v/>
      </c>
      <c r="KU57" s="93" t="str">
        <f t="shared" si="177"/>
        <v/>
      </c>
      <c r="KV57" s="94" t="str">
        <f t="shared" si="178"/>
        <v/>
      </c>
      <c r="KX57" s="81" t="str">
        <f>IF(C57="", "", C57+(C57*'Intro &amp; Setup'!$BC$6))</f>
        <v/>
      </c>
    </row>
    <row r="58" spans="1:310" x14ac:dyDescent="0.25">
      <c r="A58" s="24"/>
      <c r="B58" s="150" t="str">
        <f t="shared" si="179"/>
        <v/>
      </c>
      <c r="C58" s="139" t="str">
        <f t="shared" si="180"/>
        <v/>
      </c>
      <c r="D58" s="24"/>
      <c r="E58" s="140"/>
      <c r="F58" s="136"/>
      <c r="G58" s="139"/>
      <c r="H58" s="153"/>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24"/>
      <c r="BS58" s="9" t="str">
        <f>IF(Materials!T58="", "", Materials!T58)</f>
        <v/>
      </c>
      <c r="BU58" s="11" t="b">
        <f t="shared" si="181"/>
        <v>0</v>
      </c>
      <c r="BV58" s="9" t="str">
        <f t="shared" si="25"/>
        <v/>
      </c>
      <c r="BW58" s="9" t="str">
        <f t="shared" si="182"/>
        <v/>
      </c>
      <c r="BX58" s="9" t="str">
        <f t="shared" si="183"/>
        <v/>
      </c>
      <c r="BZ58" s="9">
        <v>50</v>
      </c>
      <c r="CB58" s="9" t="str">
        <f t="shared" si="184"/>
        <v/>
      </c>
      <c r="CC58" s="32"/>
      <c r="CD58" s="72" t="str">
        <f>IF(H58="", "", IFERROR(INDEX('Intro &amp; Setup'!$BF$3:$BF$12, MATCH(H58, 'Intro &amp; Setup'!$BE$3:$BE$12, 0)), ""))</f>
        <v/>
      </c>
      <c r="CE58" s="77"/>
      <c r="CF58" s="77"/>
      <c r="CH58" s="50" t="str">
        <f t="shared" si="185"/>
        <v/>
      </c>
      <c r="CI58" s="32" t="str">
        <f t="shared" si="26"/>
        <v/>
      </c>
      <c r="CJ58" s="32" t="str">
        <f t="shared" si="27"/>
        <v/>
      </c>
      <c r="CK58" s="32" t="str">
        <f t="shared" si="28"/>
        <v/>
      </c>
      <c r="CL58" s="32" t="str">
        <f t="shared" si="29"/>
        <v/>
      </c>
      <c r="CM58" s="32" t="str">
        <f t="shared" si="30"/>
        <v/>
      </c>
      <c r="CN58" s="32" t="str">
        <f t="shared" si="31"/>
        <v/>
      </c>
      <c r="CO58" s="32" t="str">
        <f t="shared" si="32"/>
        <v/>
      </c>
      <c r="CP58" s="32" t="str">
        <f t="shared" si="33"/>
        <v/>
      </c>
      <c r="CQ58" s="32" t="str">
        <f t="shared" si="34"/>
        <v/>
      </c>
      <c r="CR58" s="32" t="str">
        <f t="shared" si="35"/>
        <v/>
      </c>
      <c r="CS58" s="32" t="str">
        <f t="shared" si="36"/>
        <v/>
      </c>
      <c r="CT58" s="32" t="str">
        <f t="shared" si="37"/>
        <v/>
      </c>
      <c r="CU58" s="32" t="str">
        <f t="shared" si="38"/>
        <v/>
      </c>
      <c r="CV58" s="32" t="str">
        <f t="shared" si="39"/>
        <v/>
      </c>
      <c r="CW58" s="32" t="str">
        <f t="shared" si="40"/>
        <v/>
      </c>
      <c r="CX58" s="32" t="str">
        <f t="shared" si="41"/>
        <v/>
      </c>
      <c r="CY58" s="32" t="str">
        <f t="shared" si="42"/>
        <v/>
      </c>
      <c r="CZ58" s="32" t="str">
        <f t="shared" si="43"/>
        <v/>
      </c>
      <c r="DA58" s="32" t="str">
        <f t="shared" si="44"/>
        <v/>
      </c>
      <c r="DB58" s="32" t="str">
        <f t="shared" si="45"/>
        <v/>
      </c>
      <c r="DC58" s="32" t="str">
        <f t="shared" si="46"/>
        <v/>
      </c>
      <c r="DD58" s="32" t="str">
        <f t="shared" si="47"/>
        <v/>
      </c>
      <c r="DE58" s="32" t="str">
        <f t="shared" si="48"/>
        <v/>
      </c>
      <c r="DF58" s="32" t="str">
        <f t="shared" si="49"/>
        <v/>
      </c>
      <c r="DG58" s="32" t="str">
        <f t="shared" si="50"/>
        <v/>
      </c>
      <c r="DH58" s="32" t="str">
        <f t="shared" si="51"/>
        <v/>
      </c>
      <c r="DI58" s="32" t="str">
        <f t="shared" si="52"/>
        <v/>
      </c>
      <c r="DJ58" s="32" t="str">
        <f t="shared" si="53"/>
        <v/>
      </c>
      <c r="DK58" s="51" t="str">
        <f t="shared" si="54"/>
        <v/>
      </c>
      <c r="DM58" s="50" t="str">
        <f t="shared" si="55"/>
        <v/>
      </c>
      <c r="DN58" s="32" t="str">
        <f t="shared" si="56"/>
        <v/>
      </c>
      <c r="DO58" s="32" t="str">
        <f t="shared" si="57"/>
        <v/>
      </c>
      <c r="DP58" s="32" t="str">
        <f t="shared" si="58"/>
        <v/>
      </c>
      <c r="DQ58" s="32" t="str">
        <f t="shared" si="59"/>
        <v/>
      </c>
      <c r="DR58" s="32" t="str">
        <f t="shared" si="60"/>
        <v/>
      </c>
      <c r="DS58" s="32" t="str">
        <f t="shared" si="61"/>
        <v/>
      </c>
      <c r="DT58" s="32" t="str">
        <f t="shared" si="62"/>
        <v/>
      </c>
      <c r="DU58" s="32" t="str">
        <f t="shared" si="63"/>
        <v/>
      </c>
      <c r="DV58" s="32" t="str">
        <f t="shared" si="64"/>
        <v/>
      </c>
      <c r="DW58" s="32" t="str">
        <f t="shared" si="65"/>
        <v/>
      </c>
      <c r="DX58" s="32" t="str">
        <f t="shared" si="66"/>
        <v/>
      </c>
      <c r="DY58" s="32" t="str">
        <f t="shared" si="67"/>
        <v/>
      </c>
      <c r="DZ58" s="32" t="str">
        <f t="shared" si="68"/>
        <v/>
      </c>
      <c r="EA58" s="32" t="str">
        <f t="shared" si="69"/>
        <v/>
      </c>
      <c r="EB58" s="32" t="str">
        <f t="shared" si="70"/>
        <v/>
      </c>
      <c r="EC58" s="32" t="str">
        <f t="shared" si="71"/>
        <v/>
      </c>
      <c r="ED58" s="32" t="str">
        <f t="shared" si="72"/>
        <v/>
      </c>
      <c r="EE58" s="32" t="str">
        <f t="shared" si="73"/>
        <v/>
      </c>
      <c r="EF58" s="32" t="str">
        <f t="shared" si="74"/>
        <v/>
      </c>
      <c r="EG58" s="32" t="str">
        <f t="shared" si="75"/>
        <v/>
      </c>
      <c r="EH58" s="32" t="str">
        <f t="shared" si="76"/>
        <v/>
      </c>
      <c r="EI58" s="32" t="str">
        <f t="shared" si="77"/>
        <v/>
      </c>
      <c r="EJ58" s="32" t="str">
        <f t="shared" si="78"/>
        <v/>
      </c>
      <c r="EK58" s="32" t="str">
        <f t="shared" si="79"/>
        <v/>
      </c>
      <c r="EL58" s="32" t="str">
        <f t="shared" si="80"/>
        <v/>
      </c>
      <c r="EM58" s="32" t="str">
        <f t="shared" si="81"/>
        <v/>
      </c>
      <c r="EN58" s="32" t="str">
        <f t="shared" si="82"/>
        <v/>
      </c>
      <c r="EO58" s="32" t="str">
        <f t="shared" si="83"/>
        <v/>
      </c>
      <c r="EP58" s="51" t="str">
        <f t="shared" si="84"/>
        <v/>
      </c>
      <c r="ER58" s="58" t="str">
        <f>IF(CH58="", "", IFERROR(INDEX(Materials!$F$9:$F$2508, MATCH(CH58, Materials!$B$9:$B$2508, 0)), ""))</f>
        <v/>
      </c>
      <c r="ES58" s="59" t="str">
        <f>IF(CI58="", "", IFERROR(INDEX(Materials!$F$9:$F$2508, MATCH(CI58, Materials!$B$9:$B$2508, 0)), ""))</f>
        <v/>
      </c>
      <c r="ET58" s="59" t="str">
        <f>IF(CJ58="", "", IFERROR(INDEX(Materials!$F$9:$F$2508, MATCH(CJ58, Materials!$B$9:$B$2508, 0)), ""))</f>
        <v/>
      </c>
      <c r="EU58" s="59" t="str">
        <f>IF(CK58="", "", IFERROR(INDEX(Materials!$F$9:$F$2508, MATCH(CK58, Materials!$B$9:$B$2508, 0)), ""))</f>
        <v/>
      </c>
      <c r="EV58" s="59" t="str">
        <f>IF(CL58="", "", IFERROR(INDEX(Materials!$F$9:$F$2508, MATCH(CL58, Materials!$B$9:$B$2508, 0)), ""))</f>
        <v/>
      </c>
      <c r="EW58" s="59" t="str">
        <f>IF(CM58="", "", IFERROR(INDEX(Materials!$F$9:$F$2508, MATCH(CM58, Materials!$B$9:$B$2508, 0)), ""))</f>
        <v/>
      </c>
      <c r="EX58" s="59" t="str">
        <f>IF(CN58="", "", IFERROR(INDEX(Materials!$F$9:$F$2508, MATCH(CN58, Materials!$B$9:$B$2508, 0)), ""))</f>
        <v/>
      </c>
      <c r="EY58" s="59" t="str">
        <f>IF(CO58="", "", IFERROR(INDEX(Materials!$F$9:$F$2508, MATCH(CO58, Materials!$B$9:$B$2508, 0)), ""))</f>
        <v/>
      </c>
      <c r="EZ58" s="59" t="str">
        <f>IF(CP58="", "", IFERROR(INDEX(Materials!$F$9:$F$2508, MATCH(CP58, Materials!$B$9:$B$2508, 0)), ""))</f>
        <v/>
      </c>
      <c r="FA58" s="59" t="str">
        <f>IF(CQ58="", "", IFERROR(INDEX(Materials!$F$9:$F$2508, MATCH(CQ58, Materials!$B$9:$B$2508, 0)), ""))</f>
        <v/>
      </c>
      <c r="FB58" s="59" t="str">
        <f>IF(CR58="", "", IFERROR(INDEX(Materials!$F$9:$F$2508, MATCH(CR58, Materials!$B$9:$B$2508, 0)), ""))</f>
        <v/>
      </c>
      <c r="FC58" s="59" t="str">
        <f>IF(CS58="", "", IFERROR(INDEX(Materials!$F$9:$F$2508, MATCH(CS58, Materials!$B$9:$B$2508, 0)), ""))</f>
        <v/>
      </c>
      <c r="FD58" s="59" t="str">
        <f>IF(CT58="", "", IFERROR(INDEX(Materials!$F$9:$F$2508, MATCH(CT58, Materials!$B$9:$B$2508, 0)), ""))</f>
        <v/>
      </c>
      <c r="FE58" s="59" t="str">
        <f>IF(CU58="", "", IFERROR(INDEX(Materials!$F$9:$F$2508, MATCH(CU58, Materials!$B$9:$B$2508, 0)), ""))</f>
        <v/>
      </c>
      <c r="FF58" s="59" t="str">
        <f>IF(CV58="", "", IFERROR(INDEX(Materials!$F$9:$F$2508, MATCH(CV58, Materials!$B$9:$B$2508, 0)), ""))</f>
        <v/>
      </c>
      <c r="FG58" s="59" t="str">
        <f>IF(CW58="", "", IFERROR(INDEX(Materials!$F$9:$F$2508, MATCH(CW58, Materials!$B$9:$B$2508, 0)), ""))</f>
        <v/>
      </c>
      <c r="FH58" s="59" t="str">
        <f>IF(CX58="", "", IFERROR(INDEX(Materials!$F$9:$F$2508, MATCH(CX58, Materials!$B$9:$B$2508, 0)), ""))</f>
        <v/>
      </c>
      <c r="FI58" s="59" t="str">
        <f>IF(CY58="", "", IFERROR(INDEX(Materials!$F$9:$F$2508, MATCH(CY58, Materials!$B$9:$B$2508, 0)), ""))</f>
        <v/>
      </c>
      <c r="FJ58" s="59" t="str">
        <f>IF(CZ58="", "", IFERROR(INDEX(Materials!$F$9:$F$2508, MATCH(CZ58, Materials!$B$9:$B$2508, 0)), ""))</f>
        <v/>
      </c>
      <c r="FK58" s="59" t="str">
        <f>IF(DA58="", "", IFERROR(INDEX(Materials!$F$9:$F$2508, MATCH(DA58, Materials!$B$9:$B$2508, 0)), ""))</f>
        <v/>
      </c>
      <c r="FL58" s="59" t="str">
        <f>IF(DB58="", "", IFERROR(INDEX(Materials!$F$9:$F$2508, MATCH(DB58, Materials!$B$9:$B$2508, 0)), ""))</f>
        <v/>
      </c>
      <c r="FM58" s="59" t="str">
        <f>IF(DC58="", "", IFERROR(INDEX(Materials!$F$9:$F$2508, MATCH(DC58, Materials!$B$9:$B$2508, 0)), ""))</f>
        <v/>
      </c>
      <c r="FN58" s="59" t="str">
        <f>IF(DD58="", "", IFERROR(INDEX(Materials!$F$9:$F$2508, MATCH(DD58, Materials!$B$9:$B$2508, 0)), ""))</f>
        <v/>
      </c>
      <c r="FO58" s="59" t="str">
        <f>IF(DE58="", "", IFERROR(INDEX(Materials!$F$9:$F$2508, MATCH(DE58, Materials!$B$9:$B$2508, 0)), ""))</f>
        <v/>
      </c>
      <c r="FP58" s="59" t="str">
        <f>IF(DF58="", "", IFERROR(INDEX(Materials!$F$9:$F$2508, MATCH(DF58, Materials!$B$9:$B$2508, 0)), ""))</f>
        <v/>
      </c>
      <c r="FQ58" s="59" t="str">
        <f>IF(DG58="", "", IFERROR(INDEX(Materials!$F$9:$F$2508, MATCH(DG58, Materials!$B$9:$B$2508, 0)), ""))</f>
        <v/>
      </c>
      <c r="FR58" s="59" t="str">
        <f>IF(DH58="", "", IFERROR(INDEX(Materials!$F$9:$F$2508, MATCH(DH58, Materials!$B$9:$B$2508, 0)), ""))</f>
        <v/>
      </c>
      <c r="FS58" s="59" t="str">
        <f>IF(DI58="", "", IFERROR(INDEX(Materials!$F$9:$F$2508, MATCH(DI58, Materials!$B$9:$B$2508, 0)), ""))</f>
        <v/>
      </c>
      <c r="FT58" s="59" t="str">
        <f>IF(DJ58="", "", IFERROR(INDEX(Materials!$F$9:$F$2508, MATCH(DJ58, Materials!$B$9:$B$2508, 0)), ""))</f>
        <v/>
      </c>
      <c r="FU58" s="60" t="str">
        <f>IF(DK58="", "", IFERROR(INDEX(Materials!$F$9:$F$2508, MATCH(DK58, Materials!$B$9:$B$2508, 0)), ""))</f>
        <v/>
      </c>
      <c r="FW58" s="58" t="str">
        <f t="shared" si="85"/>
        <v/>
      </c>
      <c r="FX58" s="59" t="str">
        <f t="shared" si="86"/>
        <v/>
      </c>
      <c r="FY58" s="59" t="str">
        <f t="shared" si="87"/>
        <v/>
      </c>
      <c r="FZ58" s="59" t="str">
        <f t="shared" si="88"/>
        <v/>
      </c>
      <c r="GA58" s="59" t="str">
        <f t="shared" si="89"/>
        <v/>
      </c>
      <c r="GB58" s="59" t="str">
        <f t="shared" si="90"/>
        <v/>
      </c>
      <c r="GC58" s="59" t="str">
        <f t="shared" si="91"/>
        <v/>
      </c>
      <c r="GD58" s="59" t="str">
        <f t="shared" si="92"/>
        <v/>
      </c>
      <c r="GE58" s="59" t="str">
        <f t="shared" si="93"/>
        <v/>
      </c>
      <c r="GF58" s="59" t="str">
        <f t="shared" si="94"/>
        <v/>
      </c>
      <c r="GG58" s="59" t="str">
        <f t="shared" si="95"/>
        <v/>
      </c>
      <c r="GH58" s="59" t="str">
        <f t="shared" si="96"/>
        <v/>
      </c>
      <c r="GI58" s="59" t="str">
        <f t="shared" si="97"/>
        <v/>
      </c>
      <c r="GJ58" s="59" t="str">
        <f t="shared" si="98"/>
        <v/>
      </c>
      <c r="GK58" s="59" t="str">
        <f t="shared" si="99"/>
        <v/>
      </c>
      <c r="GL58" s="59" t="str">
        <f t="shared" si="100"/>
        <v/>
      </c>
      <c r="GM58" s="59" t="str">
        <f t="shared" si="101"/>
        <v/>
      </c>
      <c r="GN58" s="59" t="str">
        <f t="shared" si="102"/>
        <v/>
      </c>
      <c r="GO58" s="59" t="str">
        <f t="shared" si="103"/>
        <v/>
      </c>
      <c r="GP58" s="59" t="str">
        <f t="shared" si="104"/>
        <v/>
      </c>
      <c r="GQ58" s="59" t="str">
        <f t="shared" si="105"/>
        <v/>
      </c>
      <c r="GR58" s="59" t="str">
        <f t="shared" si="106"/>
        <v/>
      </c>
      <c r="GS58" s="59" t="str">
        <f t="shared" si="107"/>
        <v/>
      </c>
      <c r="GT58" s="59" t="str">
        <f t="shared" si="108"/>
        <v/>
      </c>
      <c r="GU58" s="59" t="str">
        <f t="shared" si="109"/>
        <v/>
      </c>
      <c r="GV58" s="59" t="str">
        <f t="shared" si="110"/>
        <v/>
      </c>
      <c r="GW58" s="59" t="str">
        <f t="shared" si="111"/>
        <v/>
      </c>
      <c r="GX58" s="59" t="str">
        <f t="shared" si="112"/>
        <v/>
      </c>
      <c r="GY58" s="59" t="str">
        <f t="shared" si="113"/>
        <v/>
      </c>
      <c r="GZ58" s="60" t="str">
        <f t="shared" si="114"/>
        <v/>
      </c>
      <c r="HB58" s="81" t="str">
        <f t="shared" si="186"/>
        <v/>
      </c>
      <c r="HD58" s="58" t="str">
        <f>IF(CH58="", "", IFERROR(INDEX(Materials!$V$9:$V$2508, MATCH(CH58, Materials!$B$9:$B$2508, 0)), ""))</f>
        <v/>
      </c>
      <c r="HE58" s="59" t="str">
        <f>IF(CI58="", "", IFERROR(INDEX(Materials!$V$9:$V$2508, MATCH(CI58, Materials!$B$9:$B$2508, 0)), ""))</f>
        <v/>
      </c>
      <c r="HF58" s="59" t="str">
        <f>IF(CJ58="", "", IFERROR(INDEX(Materials!$V$9:$V$2508, MATCH(CJ58, Materials!$B$9:$B$2508, 0)), ""))</f>
        <v/>
      </c>
      <c r="HG58" s="59" t="str">
        <f>IF(CK58="", "", IFERROR(INDEX(Materials!$V$9:$V$2508, MATCH(CK58, Materials!$B$9:$B$2508, 0)), ""))</f>
        <v/>
      </c>
      <c r="HH58" s="59" t="str">
        <f>IF(CL58="", "", IFERROR(INDEX(Materials!$V$9:$V$2508, MATCH(CL58, Materials!$B$9:$B$2508, 0)), ""))</f>
        <v/>
      </c>
      <c r="HI58" s="59" t="str">
        <f>IF(CM58="", "", IFERROR(INDEX(Materials!$V$9:$V$2508, MATCH(CM58, Materials!$B$9:$B$2508, 0)), ""))</f>
        <v/>
      </c>
      <c r="HJ58" s="59" t="str">
        <f>IF(CN58="", "", IFERROR(INDEX(Materials!$V$9:$V$2508, MATCH(CN58, Materials!$B$9:$B$2508, 0)), ""))</f>
        <v/>
      </c>
      <c r="HK58" s="59" t="str">
        <f>IF(CO58="", "", IFERROR(INDEX(Materials!$V$9:$V$2508, MATCH(CO58, Materials!$B$9:$B$2508, 0)), ""))</f>
        <v/>
      </c>
      <c r="HL58" s="59" t="str">
        <f>IF(CP58="", "", IFERROR(INDEX(Materials!$V$9:$V$2508, MATCH(CP58, Materials!$B$9:$B$2508, 0)), ""))</f>
        <v/>
      </c>
      <c r="HM58" s="59" t="str">
        <f>IF(CQ58="", "", IFERROR(INDEX(Materials!$V$9:$V$2508, MATCH(CQ58, Materials!$B$9:$B$2508, 0)), ""))</f>
        <v/>
      </c>
      <c r="HN58" s="59" t="str">
        <f>IF(CR58="", "", IFERROR(INDEX(Materials!$V$9:$V$2508, MATCH(CR58, Materials!$B$9:$B$2508, 0)), ""))</f>
        <v/>
      </c>
      <c r="HO58" s="59" t="str">
        <f>IF(CS58="", "", IFERROR(INDEX(Materials!$V$9:$V$2508, MATCH(CS58, Materials!$B$9:$B$2508, 0)), ""))</f>
        <v/>
      </c>
      <c r="HP58" s="59" t="str">
        <f>IF(CT58="", "", IFERROR(INDEX(Materials!$V$9:$V$2508, MATCH(CT58, Materials!$B$9:$B$2508, 0)), ""))</f>
        <v/>
      </c>
      <c r="HQ58" s="59" t="str">
        <f>IF(CU58="", "", IFERROR(INDEX(Materials!$V$9:$V$2508, MATCH(CU58, Materials!$B$9:$B$2508, 0)), ""))</f>
        <v/>
      </c>
      <c r="HR58" s="59" t="str">
        <f>IF(CV58="", "", IFERROR(INDEX(Materials!$V$9:$V$2508, MATCH(CV58, Materials!$B$9:$B$2508, 0)), ""))</f>
        <v/>
      </c>
      <c r="HS58" s="59" t="str">
        <f>IF(CW58="", "", IFERROR(INDEX(Materials!$V$9:$V$2508, MATCH(CW58, Materials!$B$9:$B$2508, 0)), ""))</f>
        <v/>
      </c>
      <c r="HT58" s="59" t="str">
        <f>IF(CX58="", "", IFERROR(INDEX(Materials!$V$9:$V$2508, MATCH(CX58, Materials!$B$9:$B$2508, 0)), ""))</f>
        <v/>
      </c>
      <c r="HU58" s="59" t="str">
        <f>IF(CY58="", "", IFERROR(INDEX(Materials!$V$9:$V$2508, MATCH(CY58, Materials!$B$9:$B$2508, 0)), ""))</f>
        <v/>
      </c>
      <c r="HV58" s="59" t="str">
        <f>IF(CZ58="", "", IFERROR(INDEX(Materials!$V$9:$V$2508, MATCH(CZ58, Materials!$B$9:$B$2508, 0)), ""))</f>
        <v/>
      </c>
      <c r="HW58" s="59" t="str">
        <f>IF(DA58="", "", IFERROR(INDEX(Materials!$V$9:$V$2508, MATCH(DA58, Materials!$B$9:$B$2508, 0)), ""))</f>
        <v/>
      </c>
      <c r="HX58" s="59" t="str">
        <f>IF(DB58="", "", IFERROR(INDEX(Materials!$V$9:$V$2508, MATCH(DB58, Materials!$B$9:$B$2508, 0)), ""))</f>
        <v/>
      </c>
      <c r="HY58" s="59" t="str">
        <f>IF(DC58="", "", IFERROR(INDEX(Materials!$V$9:$V$2508, MATCH(DC58, Materials!$B$9:$B$2508, 0)), ""))</f>
        <v/>
      </c>
      <c r="HZ58" s="59" t="str">
        <f>IF(DD58="", "", IFERROR(INDEX(Materials!$V$9:$V$2508, MATCH(DD58, Materials!$B$9:$B$2508, 0)), ""))</f>
        <v/>
      </c>
      <c r="IA58" s="59" t="str">
        <f>IF(DE58="", "", IFERROR(INDEX(Materials!$V$9:$V$2508, MATCH(DE58, Materials!$B$9:$B$2508, 0)), ""))</f>
        <v/>
      </c>
      <c r="IB58" s="59" t="str">
        <f>IF(DF58="", "", IFERROR(INDEX(Materials!$V$9:$V$2508, MATCH(DF58, Materials!$B$9:$B$2508, 0)), ""))</f>
        <v/>
      </c>
      <c r="IC58" s="59" t="str">
        <f>IF(DG58="", "", IFERROR(INDEX(Materials!$V$9:$V$2508, MATCH(DG58, Materials!$B$9:$B$2508, 0)), ""))</f>
        <v/>
      </c>
      <c r="ID58" s="59" t="str">
        <f>IF(DH58="", "", IFERROR(INDEX(Materials!$V$9:$V$2508, MATCH(DH58, Materials!$B$9:$B$2508, 0)), ""))</f>
        <v/>
      </c>
      <c r="IE58" s="59" t="str">
        <f>IF(DI58="", "", IFERROR(INDEX(Materials!$V$9:$V$2508, MATCH(DI58, Materials!$B$9:$B$2508, 0)), ""))</f>
        <v/>
      </c>
      <c r="IF58" s="59" t="str">
        <f>IF(DJ58="", "", IFERROR(INDEX(Materials!$V$9:$V$2508, MATCH(DJ58, Materials!$B$9:$B$2508, 0)), ""))</f>
        <v/>
      </c>
      <c r="IG58" s="60" t="str">
        <f>IF(DK58="", "", IFERROR(INDEX(Materials!$V$9:$V$2508, MATCH(DK58, Materials!$B$9:$B$2508, 0)), ""))</f>
        <v/>
      </c>
      <c r="II58" s="9" t="str">
        <f t="shared" si="115"/>
        <v/>
      </c>
      <c r="IJ58" s="9" t="str">
        <f t="shared" si="116"/>
        <v/>
      </c>
      <c r="IK58" s="9" t="str">
        <f t="shared" si="117"/>
        <v/>
      </c>
      <c r="IL58" s="9" t="str">
        <f t="shared" si="118"/>
        <v/>
      </c>
      <c r="IN58" s="92" t="str">
        <f t="shared" si="119"/>
        <v/>
      </c>
      <c r="IO58" s="93" t="str">
        <f t="shared" si="120"/>
        <v/>
      </c>
      <c r="IP58" s="93" t="str">
        <f t="shared" si="121"/>
        <v/>
      </c>
      <c r="IQ58" s="93" t="str">
        <f t="shared" si="122"/>
        <v/>
      </c>
      <c r="IR58" s="93" t="str">
        <f t="shared" si="123"/>
        <v/>
      </c>
      <c r="IS58" s="93" t="str">
        <f t="shared" si="124"/>
        <v/>
      </c>
      <c r="IT58" s="93" t="str">
        <f t="shared" si="125"/>
        <v/>
      </c>
      <c r="IU58" s="93" t="str">
        <f t="shared" si="126"/>
        <v/>
      </c>
      <c r="IV58" s="93" t="str">
        <f t="shared" si="127"/>
        <v/>
      </c>
      <c r="IW58" s="93" t="str">
        <f t="shared" si="128"/>
        <v/>
      </c>
      <c r="IX58" s="93" t="str">
        <f t="shared" si="129"/>
        <v/>
      </c>
      <c r="IY58" s="93" t="str">
        <f t="shared" si="130"/>
        <v/>
      </c>
      <c r="IZ58" s="93" t="str">
        <f t="shared" si="131"/>
        <v/>
      </c>
      <c r="JA58" s="93" t="str">
        <f t="shared" si="132"/>
        <v/>
      </c>
      <c r="JB58" s="93" t="str">
        <f t="shared" si="133"/>
        <v/>
      </c>
      <c r="JC58" s="93" t="str">
        <f t="shared" si="134"/>
        <v/>
      </c>
      <c r="JD58" s="93" t="str">
        <f t="shared" si="135"/>
        <v/>
      </c>
      <c r="JE58" s="93" t="str">
        <f t="shared" si="136"/>
        <v/>
      </c>
      <c r="JF58" s="93" t="str">
        <f t="shared" si="137"/>
        <v/>
      </c>
      <c r="JG58" s="93" t="str">
        <f t="shared" si="138"/>
        <v/>
      </c>
      <c r="JH58" s="93" t="str">
        <f t="shared" si="139"/>
        <v/>
      </c>
      <c r="JI58" s="93" t="str">
        <f t="shared" si="140"/>
        <v/>
      </c>
      <c r="JJ58" s="93" t="str">
        <f t="shared" si="141"/>
        <v/>
      </c>
      <c r="JK58" s="93" t="str">
        <f t="shared" si="142"/>
        <v/>
      </c>
      <c r="JL58" s="93" t="str">
        <f t="shared" si="143"/>
        <v/>
      </c>
      <c r="JM58" s="93" t="str">
        <f t="shared" si="144"/>
        <v/>
      </c>
      <c r="JN58" s="93" t="str">
        <f t="shared" si="145"/>
        <v/>
      </c>
      <c r="JO58" s="93" t="str">
        <f t="shared" si="146"/>
        <v/>
      </c>
      <c r="JP58" s="93" t="str">
        <f t="shared" si="147"/>
        <v/>
      </c>
      <c r="JQ58" s="94" t="str">
        <f t="shared" si="148"/>
        <v/>
      </c>
      <c r="JS58" s="92" t="str">
        <f t="shared" si="149"/>
        <v/>
      </c>
      <c r="JT58" s="93" t="str">
        <f t="shared" si="150"/>
        <v/>
      </c>
      <c r="JU58" s="93" t="str">
        <f t="shared" si="151"/>
        <v/>
      </c>
      <c r="JV58" s="93" t="str">
        <f t="shared" si="152"/>
        <v/>
      </c>
      <c r="JW58" s="93" t="str">
        <f t="shared" si="153"/>
        <v/>
      </c>
      <c r="JX58" s="93" t="str">
        <f t="shared" si="154"/>
        <v/>
      </c>
      <c r="JY58" s="93" t="str">
        <f t="shared" si="155"/>
        <v/>
      </c>
      <c r="JZ58" s="93" t="str">
        <f t="shared" si="156"/>
        <v/>
      </c>
      <c r="KA58" s="93" t="str">
        <f t="shared" si="157"/>
        <v/>
      </c>
      <c r="KB58" s="93" t="str">
        <f t="shared" si="158"/>
        <v/>
      </c>
      <c r="KC58" s="93" t="str">
        <f t="shared" si="159"/>
        <v/>
      </c>
      <c r="KD58" s="93" t="str">
        <f t="shared" si="160"/>
        <v/>
      </c>
      <c r="KE58" s="93" t="str">
        <f t="shared" si="161"/>
        <v/>
      </c>
      <c r="KF58" s="93" t="str">
        <f t="shared" si="162"/>
        <v/>
      </c>
      <c r="KG58" s="93" t="str">
        <f t="shared" si="163"/>
        <v/>
      </c>
      <c r="KH58" s="93" t="str">
        <f t="shared" si="164"/>
        <v/>
      </c>
      <c r="KI58" s="93" t="str">
        <f t="shared" si="165"/>
        <v/>
      </c>
      <c r="KJ58" s="93" t="str">
        <f t="shared" si="166"/>
        <v/>
      </c>
      <c r="KK58" s="93" t="str">
        <f t="shared" si="167"/>
        <v/>
      </c>
      <c r="KL58" s="93" t="str">
        <f t="shared" si="168"/>
        <v/>
      </c>
      <c r="KM58" s="93" t="str">
        <f t="shared" si="169"/>
        <v/>
      </c>
      <c r="KN58" s="93" t="str">
        <f t="shared" si="170"/>
        <v/>
      </c>
      <c r="KO58" s="93" t="str">
        <f t="shared" si="171"/>
        <v/>
      </c>
      <c r="KP58" s="93" t="str">
        <f t="shared" si="172"/>
        <v/>
      </c>
      <c r="KQ58" s="93" t="str">
        <f t="shared" si="173"/>
        <v/>
      </c>
      <c r="KR58" s="93" t="str">
        <f t="shared" si="174"/>
        <v/>
      </c>
      <c r="KS58" s="93" t="str">
        <f t="shared" si="175"/>
        <v/>
      </c>
      <c r="KT58" s="93" t="str">
        <f t="shared" si="176"/>
        <v/>
      </c>
      <c r="KU58" s="93" t="str">
        <f t="shared" si="177"/>
        <v/>
      </c>
      <c r="KV58" s="94" t="str">
        <f t="shared" si="178"/>
        <v/>
      </c>
      <c r="KX58" s="81" t="str">
        <f>IF(C58="", "", C58+(C58*'Intro &amp; Setup'!$BC$6))</f>
        <v/>
      </c>
    </row>
    <row r="59" spans="1:310" x14ac:dyDescent="0.25">
      <c r="A59" s="24"/>
      <c r="B59" s="150" t="str">
        <f t="shared" si="179"/>
        <v/>
      </c>
      <c r="C59" s="139" t="str">
        <f t="shared" si="180"/>
        <v/>
      </c>
      <c r="D59" s="24"/>
      <c r="E59" s="140"/>
      <c r="F59" s="136"/>
      <c r="G59" s="139"/>
      <c r="H59" s="153"/>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24"/>
      <c r="BS59" s="9" t="str">
        <f>IF(Materials!T59="", "", Materials!T59)</f>
        <v/>
      </c>
      <c r="BU59" s="11" t="b">
        <f t="shared" si="181"/>
        <v>0</v>
      </c>
      <c r="BV59" s="9" t="str">
        <f t="shared" si="25"/>
        <v/>
      </c>
      <c r="BW59" s="9" t="str">
        <f t="shared" si="182"/>
        <v/>
      </c>
      <c r="BX59" s="9" t="str">
        <f t="shared" si="183"/>
        <v/>
      </c>
      <c r="BZ59" s="9">
        <v>51</v>
      </c>
      <c r="CB59" s="9" t="str">
        <f t="shared" si="184"/>
        <v/>
      </c>
      <c r="CC59" s="32"/>
      <c r="CD59" s="72" t="str">
        <f>IF(H59="", "", IFERROR(INDEX('Intro &amp; Setup'!$BF$3:$BF$12, MATCH(H59, 'Intro &amp; Setup'!$BE$3:$BE$12, 0)), ""))</f>
        <v/>
      </c>
      <c r="CE59" s="77"/>
      <c r="CF59" s="77"/>
      <c r="CH59" s="50" t="str">
        <f t="shared" si="185"/>
        <v/>
      </c>
      <c r="CI59" s="32" t="str">
        <f t="shared" si="26"/>
        <v/>
      </c>
      <c r="CJ59" s="32" t="str">
        <f t="shared" si="27"/>
        <v/>
      </c>
      <c r="CK59" s="32" t="str">
        <f t="shared" si="28"/>
        <v/>
      </c>
      <c r="CL59" s="32" t="str">
        <f t="shared" si="29"/>
        <v/>
      </c>
      <c r="CM59" s="32" t="str">
        <f t="shared" si="30"/>
        <v/>
      </c>
      <c r="CN59" s="32" t="str">
        <f t="shared" si="31"/>
        <v/>
      </c>
      <c r="CO59" s="32" t="str">
        <f t="shared" si="32"/>
        <v/>
      </c>
      <c r="CP59" s="32" t="str">
        <f t="shared" si="33"/>
        <v/>
      </c>
      <c r="CQ59" s="32" t="str">
        <f t="shared" si="34"/>
        <v/>
      </c>
      <c r="CR59" s="32" t="str">
        <f t="shared" si="35"/>
        <v/>
      </c>
      <c r="CS59" s="32" t="str">
        <f t="shared" si="36"/>
        <v/>
      </c>
      <c r="CT59" s="32" t="str">
        <f t="shared" si="37"/>
        <v/>
      </c>
      <c r="CU59" s="32" t="str">
        <f t="shared" si="38"/>
        <v/>
      </c>
      <c r="CV59" s="32" t="str">
        <f t="shared" si="39"/>
        <v/>
      </c>
      <c r="CW59" s="32" t="str">
        <f t="shared" si="40"/>
        <v/>
      </c>
      <c r="CX59" s="32" t="str">
        <f t="shared" si="41"/>
        <v/>
      </c>
      <c r="CY59" s="32" t="str">
        <f t="shared" si="42"/>
        <v/>
      </c>
      <c r="CZ59" s="32" t="str">
        <f t="shared" si="43"/>
        <v/>
      </c>
      <c r="DA59" s="32" t="str">
        <f t="shared" si="44"/>
        <v/>
      </c>
      <c r="DB59" s="32" t="str">
        <f t="shared" si="45"/>
        <v/>
      </c>
      <c r="DC59" s="32" t="str">
        <f t="shared" si="46"/>
        <v/>
      </c>
      <c r="DD59" s="32" t="str">
        <f t="shared" si="47"/>
        <v/>
      </c>
      <c r="DE59" s="32" t="str">
        <f t="shared" si="48"/>
        <v/>
      </c>
      <c r="DF59" s="32" t="str">
        <f t="shared" si="49"/>
        <v/>
      </c>
      <c r="DG59" s="32" t="str">
        <f t="shared" si="50"/>
        <v/>
      </c>
      <c r="DH59" s="32" t="str">
        <f t="shared" si="51"/>
        <v/>
      </c>
      <c r="DI59" s="32" t="str">
        <f t="shared" si="52"/>
        <v/>
      </c>
      <c r="DJ59" s="32" t="str">
        <f t="shared" si="53"/>
        <v/>
      </c>
      <c r="DK59" s="51" t="str">
        <f t="shared" si="54"/>
        <v/>
      </c>
      <c r="DM59" s="50" t="str">
        <f t="shared" si="55"/>
        <v/>
      </c>
      <c r="DN59" s="32" t="str">
        <f t="shared" si="56"/>
        <v/>
      </c>
      <c r="DO59" s="32" t="str">
        <f t="shared" si="57"/>
        <v/>
      </c>
      <c r="DP59" s="32" t="str">
        <f t="shared" si="58"/>
        <v/>
      </c>
      <c r="DQ59" s="32" t="str">
        <f t="shared" si="59"/>
        <v/>
      </c>
      <c r="DR59" s="32" t="str">
        <f t="shared" si="60"/>
        <v/>
      </c>
      <c r="DS59" s="32" t="str">
        <f t="shared" si="61"/>
        <v/>
      </c>
      <c r="DT59" s="32" t="str">
        <f t="shared" si="62"/>
        <v/>
      </c>
      <c r="DU59" s="32" t="str">
        <f t="shared" si="63"/>
        <v/>
      </c>
      <c r="DV59" s="32" t="str">
        <f t="shared" si="64"/>
        <v/>
      </c>
      <c r="DW59" s="32" t="str">
        <f t="shared" si="65"/>
        <v/>
      </c>
      <c r="DX59" s="32" t="str">
        <f t="shared" si="66"/>
        <v/>
      </c>
      <c r="DY59" s="32" t="str">
        <f t="shared" si="67"/>
        <v/>
      </c>
      <c r="DZ59" s="32" t="str">
        <f t="shared" si="68"/>
        <v/>
      </c>
      <c r="EA59" s="32" t="str">
        <f t="shared" si="69"/>
        <v/>
      </c>
      <c r="EB59" s="32" t="str">
        <f t="shared" si="70"/>
        <v/>
      </c>
      <c r="EC59" s="32" t="str">
        <f t="shared" si="71"/>
        <v/>
      </c>
      <c r="ED59" s="32" t="str">
        <f t="shared" si="72"/>
        <v/>
      </c>
      <c r="EE59" s="32" t="str">
        <f t="shared" si="73"/>
        <v/>
      </c>
      <c r="EF59" s="32" t="str">
        <f t="shared" si="74"/>
        <v/>
      </c>
      <c r="EG59" s="32" t="str">
        <f t="shared" si="75"/>
        <v/>
      </c>
      <c r="EH59" s="32" t="str">
        <f t="shared" si="76"/>
        <v/>
      </c>
      <c r="EI59" s="32" t="str">
        <f t="shared" si="77"/>
        <v/>
      </c>
      <c r="EJ59" s="32" t="str">
        <f t="shared" si="78"/>
        <v/>
      </c>
      <c r="EK59" s="32" t="str">
        <f t="shared" si="79"/>
        <v/>
      </c>
      <c r="EL59" s="32" t="str">
        <f t="shared" si="80"/>
        <v/>
      </c>
      <c r="EM59" s="32" t="str">
        <f t="shared" si="81"/>
        <v/>
      </c>
      <c r="EN59" s="32" t="str">
        <f t="shared" si="82"/>
        <v/>
      </c>
      <c r="EO59" s="32" t="str">
        <f t="shared" si="83"/>
        <v/>
      </c>
      <c r="EP59" s="51" t="str">
        <f t="shared" si="84"/>
        <v/>
      </c>
      <c r="ER59" s="58" t="str">
        <f>IF(CH59="", "", IFERROR(INDEX(Materials!$F$9:$F$2508, MATCH(CH59, Materials!$B$9:$B$2508, 0)), ""))</f>
        <v/>
      </c>
      <c r="ES59" s="59" t="str">
        <f>IF(CI59="", "", IFERROR(INDEX(Materials!$F$9:$F$2508, MATCH(CI59, Materials!$B$9:$B$2508, 0)), ""))</f>
        <v/>
      </c>
      <c r="ET59" s="59" t="str">
        <f>IF(CJ59="", "", IFERROR(INDEX(Materials!$F$9:$F$2508, MATCH(CJ59, Materials!$B$9:$B$2508, 0)), ""))</f>
        <v/>
      </c>
      <c r="EU59" s="59" t="str">
        <f>IF(CK59="", "", IFERROR(INDEX(Materials!$F$9:$F$2508, MATCH(CK59, Materials!$B$9:$B$2508, 0)), ""))</f>
        <v/>
      </c>
      <c r="EV59" s="59" t="str">
        <f>IF(CL59="", "", IFERROR(INDEX(Materials!$F$9:$F$2508, MATCH(CL59, Materials!$B$9:$B$2508, 0)), ""))</f>
        <v/>
      </c>
      <c r="EW59" s="59" t="str">
        <f>IF(CM59="", "", IFERROR(INDEX(Materials!$F$9:$F$2508, MATCH(CM59, Materials!$B$9:$B$2508, 0)), ""))</f>
        <v/>
      </c>
      <c r="EX59" s="59" t="str">
        <f>IF(CN59="", "", IFERROR(INDEX(Materials!$F$9:$F$2508, MATCH(CN59, Materials!$B$9:$B$2508, 0)), ""))</f>
        <v/>
      </c>
      <c r="EY59" s="59" t="str">
        <f>IF(CO59="", "", IFERROR(INDEX(Materials!$F$9:$F$2508, MATCH(CO59, Materials!$B$9:$B$2508, 0)), ""))</f>
        <v/>
      </c>
      <c r="EZ59" s="59" t="str">
        <f>IF(CP59="", "", IFERROR(INDEX(Materials!$F$9:$F$2508, MATCH(CP59, Materials!$B$9:$B$2508, 0)), ""))</f>
        <v/>
      </c>
      <c r="FA59" s="59" t="str">
        <f>IF(CQ59="", "", IFERROR(INDEX(Materials!$F$9:$F$2508, MATCH(CQ59, Materials!$B$9:$B$2508, 0)), ""))</f>
        <v/>
      </c>
      <c r="FB59" s="59" t="str">
        <f>IF(CR59="", "", IFERROR(INDEX(Materials!$F$9:$F$2508, MATCH(CR59, Materials!$B$9:$B$2508, 0)), ""))</f>
        <v/>
      </c>
      <c r="FC59" s="59" t="str">
        <f>IF(CS59="", "", IFERROR(INDEX(Materials!$F$9:$F$2508, MATCH(CS59, Materials!$B$9:$B$2508, 0)), ""))</f>
        <v/>
      </c>
      <c r="FD59" s="59" t="str">
        <f>IF(CT59="", "", IFERROR(INDEX(Materials!$F$9:$F$2508, MATCH(CT59, Materials!$B$9:$B$2508, 0)), ""))</f>
        <v/>
      </c>
      <c r="FE59" s="59" t="str">
        <f>IF(CU59="", "", IFERROR(INDEX(Materials!$F$9:$F$2508, MATCH(CU59, Materials!$B$9:$B$2508, 0)), ""))</f>
        <v/>
      </c>
      <c r="FF59" s="59" t="str">
        <f>IF(CV59="", "", IFERROR(INDEX(Materials!$F$9:$F$2508, MATCH(CV59, Materials!$B$9:$B$2508, 0)), ""))</f>
        <v/>
      </c>
      <c r="FG59" s="59" t="str">
        <f>IF(CW59="", "", IFERROR(INDEX(Materials!$F$9:$F$2508, MATCH(CW59, Materials!$B$9:$B$2508, 0)), ""))</f>
        <v/>
      </c>
      <c r="FH59" s="59" t="str">
        <f>IF(CX59="", "", IFERROR(INDEX(Materials!$F$9:$F$2508, MATCH(CX59, Materials!$B$9:$B$2508, 0)), ""))</f>
        <v/>
      </c>
      <c r="FI59" s="59" t="str">
        <f>IF(CY59="", "", IFERROR(INDEX(Materials!$F$9:$F$2508, MATCH(CY59, Materials!$B$9:$B$2508, 0)), ""))</f>
        <v/>
      </c>
      <c r="FJ59" s="59" t="str">
        <f>IF(CZ59="", "", IFERROR(INDEX(Materials!$F$9:$F$2508, MATCH(CZ59, Materials!$B$9:$B$2508, 0)), ""))</f>
        <v/>
      </c>
      <c r="FK59" s="59" t="str">
        <f>IF(DA59="", "", IFERROR(INDEX(Materials!$F$9:$F$2508, MATCH(DA59, Materials!$B$9:$B$2508, 0)), ""))</f>
        <v/>
      </c>
      <c r="FL59" s="59" t="str">
        <f>IF(DB59="", "", IFERROR(INDEX(Materials!$F$9:$F$2508, MATCH(DB59, Materials!$B$9:$B$2508, 0)), ""))</f>
        <v/>
      </c>
      <c r="FM59" s="59" t="str">
        <f>IF(DC59="", "", IFERROR(INDEX(Materials!$F$9:$F$2508, MATCH(DC59, Materials!$B$9:$B$2508, 0)), ""))</f>
        <v/>
      </c>
      <c r="FN59" s="59" t="str">
        <f>IF(DD59="", "", IFERROR(INDEX(Materials!$F$9:$F$2508, MATCH(DD59, Materials!$B$9:$B$2508, 0)), ""))</f>
        <v/>
      </c>
      <c r="FO59" s="59" t="str">
        <f>IF(DE59="", "", IFERROR(INDEX(Materials!$F$9:$F$2508, MATCH(DE59, Materials!$B$9:$B$2508, 0)), ""))</f>
        <v/>
      </c>
      <c r="FP59" s="59" t="str">
        <f>IF(DF59="", "", IFERROR(INDEX(Materials!$F$9:$F$2508, MATCH(DF59, Materials!$B$9:$B$2508, 0)), ""))</f>
        <v/>
      </c>
      <c r="FQ59" s="59" t="str">
        <f>IF(DG59="", "", IFERROR(INDEX(Materials!$F$9:$F$2508, MATCH(DG59, Materials!$B$9:$B$2508, 0)), ""))</f>
        <v/>
      </c>
      <c r="FR59" s="59" t="str">
        <f>IF(DH59="", "", IFERROR(INDEX(Materials!$F$9:$F$2508, MATCH(DH59, Materials!$B$9:$B$2508, 0)), ""))</f>
        <v/>
      </c>
      <c r="FS59" s="59" t="str">
        <f>IF(DI59="", "", IFERROR(INDEX(Materials!$F$9:$F$2508, MATCH(DI59, Materials!$B$9:$B$2508, 0)), ""))</f>
        <v/>
      </c>
      <c r="FT59" s="59" t="str">
        <f>IF(DJ59="", "", IFERROR(INDEX(Materials!$F$9:$F$2508, MATCH(DJ59, Materials!$B$9:$B$2508, 0)), ""))</f>
        <v/>
      </c>
      <c r="FU59" s="60" t="str">
        <f>IF(DK59="", "", IFERROR(INDEX(Materials!$F$9:$F$2508, MATCH(DK59, Materials!$B$9:$B$2508, 0)), ""))</f>
        <v/>
      </c>
      <c r="FW59" s="58" t="str">
        <f t="shared" si="85"/>
        <v/>
      </c>
      <c r="FX59" s="59" t="str">
        <f t="shared" si="86"/>
        <v/>
      </c>
      <c r="FY59" s="59" t="str">
        <f t="shared" si="87"/>
        <v/>
      </c>
      <c r="FZ59" s="59" t="str">
        <f t="shared" si="88"/>
        <v/>
      </c>
      <c r="GA59" s="59" t="str">
        <f t="shared" si="89"/>
        <v/>
      </c>
      <c r="GB59" s="59" t="str">
        <f t="shared" si="90"/>
        <v/>
      </c>
      <c r="GC59" s="59" t="str">
        <f t="shared" si="91"/>
        <v/>
      </c>
      <c r="GD59" s="59" t="str">
        <f t="shared" si="92"/>
        <v/>
      </c>
      <c r="GE59" s="59" t="str">
        <f t="shared" si="93"/>
        <v/>
      </c>
      <c r="GF59" s="59" t="str">
        <f t="shared" si="94"/>
        <v/>
      </c>
      <c r="GG59" s="59" t="str">
        <f t="shared" si="95"/>
        <v/>
      </c>
      <c r="GH59" s="59" t="str">
        <f t="shared" si="96"/>
        <v/>
      </c>
      <c r="GI59" s="59" t="str">
        <f t="shared" si="97"/>
        <v/>
      </c>
      <c r="GJ59" s="59" t="str">
        <f t="shared" si="98"/>
        <v/>
      </c>
      <c r="GK59" s="59" t="str">
        <f t="shared" si="99"/>
        <v/>
      </c>
      <c r="GL59" s="59" t="str">
        <f t="shared" si="100"/>
        <v/>
      </c>
      <c r="GM59" s="59" t="str">
        <f t="shared" si="101"/>
        <v/>
      </c>
      <c r="GN59" s="59" t="str">
        <f t="shared" si="102"/>
        <v/>
      </c>
      <c r="GO59" s="59" t="str">
        <f t="shared" si="103"/>
        <v/>
      </c>
      <c r="GP59" s="59" t="str">
        <f t="shared" si="104"/>
        <v/>
      </c>
      <c r="GQ59" s="59" t="str">
        <f t="shared" si="105"/>
        <v/>
      </c>
      <c r="GR59" s="59" t="str">
        <f t="shared" si="106"/>
        <v/>
      </c>
      <c r="GS59" s="59" t="str">
        <f t="shared" si="107"/>
        <v/>
      </c>
      <c r="GT59" s="59" t="str">
        <f t="shared" si="108"/>
        <v/>
      </c>
      <c r="GU59" s="59" t="str">
        <f t="shared" si="109"/>
        <v/>
      </c>
      <c r="GV59" s="59" t="str">
        <f t="shared" si="110"/>
        <v/>
      </c>
      <c r="GW59" s="59" t="str">
        <f t="shared" si="111"/>
        <v/>
      </c>
      <c r="GX59" s="59" t="str">
        <f t="shared" si="112"/>
        <v/>
      </c>
      <c r="GY59" s="59" t="str">
        <f t="shared" si="113"/>
        <v/>
      </c>
      <c r="GZ59" s="60" t="str">
        <f t="shared" si="114"/>
        <v/>
      </c>
      <c r="HB59" s="81" t="str">
        <f t="shared" si="186"/>
        <v/>
      </c>
      <c r="HD59" s="58" t="str">
        <f>IF(CH59="", "", IFERROR(INDEX(Materials!$V$9:$V$2508, MATCH(CH59, Materials!$B$9:$B$2508, 0)), ""))</f>
        <v/>
      </c>
      <c r="HE59" s="59" t="str">
        <f>IF(CI59="", "", IFERROR(INDEX(Materials!$V$9:$V$2508, MATCH(CI59, Materials!$B$9:$B$2508, 0)), ""))</f>
        <v/>
      </c>
      <c r="HF59" s="59" t="str">
        <f>IF(CJ59="", "", IFERROR(INDEX(Materials!$V$9:$V$2508, MATCH(CJ59, Materials!$B$9:$B$2508, 0)), ""))</f>
        <v/>
      </c>
      <c r="HG59" s="59" t="str">
        <f>IF(CK59="", "", IFERROR(INDEX(Materials!$V$9:$V$2508, MATCH(CK59, Materials!$B$9:$B$2508, 0)), ""))</f>
        <v/>
      </c>
      <c r="HH59" s="59" t="str">
        <f>IF(CL59="", "", IFERROR(INDEX(Materials!$V$9:$V$2508, MATCH(CL59, Materials!$B$9:$B$2508, 0)), ""))</f>
        <v/>
      </c>
      <c r="HI59" s="59" t="str">
        <f>IF(CM59="", "", IFERROR(INDEX(Materials!$V$9:$V$2508, MATCH(CM59, Materials!$B$9:$B$2508, 0)), ""))</f>
        <v/>
      </c>
      <c r="HJ59" s="59" t="str">
        <f>IF(CN59="", "", IFERROR(INDEX(Materials!$V$9:$V$2508, MATCH(CN59, Materials!$B$9:$B$2508, 0)), ""))</f>
        <v/>
      </c>
      <c r="HK59" s="59" t="str">
        <f>IF(CO59="", "", IFERROR(INDEX(Materials!$V$9:$V$2508, MATCH(CO59, Materials!$B$9:$B$2508, 0)), ""))</f>
        <v/>
      </c>
      <c r="HL59" s="59" t="str">
        <f>IF(CP59="", "", IFERROR(INDEX(Materials!$V$9:$V$2508, MATCH(CP59, Materials!$B$9:$B$2508, 0)), ""))</f>
        <v/>
      </c>
      <c r="HM59" s="59" t="str">
        <f>IF(CQ59="", "", IFERROR(INDEX(Materials!$V$9:$V$2508, MATCH(CQ59, Materials!$B$9:$B$2508, 0)), ""))</f>
        <v/>
      </c>
      <c r="HN59" s="59" t="str">
        <f>IF(CR59="", "", IFERROR(INDEX(Materials!$V$9:$V$2508, MATCH(CR59, Materials!$B$9:$B$2508, 0)), ""))</f>
        <v/>
      </c>
      <c r="HO59" s="59" t="str">
        <f>IF(CS59="", "", IFERROR(INDEX(Materials!$V$9:$V$2508, MATCH(CS59, Materials!$B$9:$B$2508, 0)), ""))</f>
        <v/>
      </c>
      <c r="HP59" s="59" t="str">
        <f>IF(CT59="", "", IFERROR(INDEX(Materials!$V$9:$V$2508, MATCH(CT59, Materials!$B$9:$B$2508, 0)), ""))</f>
        <v/>
      </c>
      <c r="HQ59" s="59" t="str">
        <f>IF(CU59="", "", IFERROR(INDEX(Materials!$V$9:$V$2508, MATCH(CU59, Materials!$B$9:$B$2508, 0)), ""))</f>
        <v/>
      </c>
      <c r="HR59" s="59" t="str">
        <f>IF(CV59="", "", IFERROR(INDEX(Materials!$V$9:$V$2508, MATCH(CV59, Materials!$B$9:$B$2508, 0)), ""))</f>
        <v/>
      </c>
      <c r="HS59" s="59" t="str">
        <f>IF(CW59="", "", IFERROR(INDEX(Materials!$V$9:$V$2508, MATCH(CW59, Materials!$B$9:$B$2508, 0)), ""))</f>
        <v/>
      </c>
      <c r="HT59" s="59" t="str">
        <f>IF(CX59="", "", IFERROR(INDEX(Materials!$V$9:$V$2508, MATCH(CX59, Materials!$B$9:$B$2508, 0)), ""))</f>
        <v/>
      </c>
      <c r="HU59" s="59" t="str">
        <f>IF(CY59="", "", IFERROR(INDEX(Materials!$V$9:$V$2508, MATCH(CY59, Materials!$B$9:$B$2508, 0)), ""))</f>
        <v/>
      </c>
      <c r="HV59" s="59" t="str">
        <f>IF(CZ59="", "", IFERROR(INDEX(Materials!$V$9:$V$2508, MATCH(CZ59, Materials!$B$9:$B$2508, 0)), ""))</f>
        <v/>
      </c>
      <c r="HW59" s="59" t="str">
        <f>IF(DA59="", "", IFERROR(INDEX(Materials!$V$9:$V$2508, MATCH(DA59, Materials!$B$9:$B$2508, 0)), ""))</f>
        <v/>
      </c>
      <c r="HX59" s="59" t="str">
        <f>IF(DB59="", "", IFERROR(INDEX(Materials!$V$9:$V$2508, MATCH(DB59, Materials!$B$9:$B$2508, 0)), ""))</f>
        <v/>
      </c>
      <c r="HY59" s="59" t="str">
        <f>IF(DC59="", "", IFERROR(INDEX(Materials!$V$9:$V$2508, MATCH(DC59, Materials!$B$9:$B$2508, 0)), ""))</f>
        <v/>
      </c>
      <c r="HZ59" s="59" t="str">
        <f>IF(DD59="", "", IFERROR(INDEX(Materials!$V$9:$V$2508, MATCH(DD59, Materials!$B$9:$B$2508, 0)), ""))</f>
        <v/>
      </c>
      <c r="IA59" s="59" t="str">
        <f>IF(DE59="", "", IFERROR(INDEX(Materials!$V$9:$V$2508, MATCH(DE59, Materials!$B$9:$B$2508, 0)), ""))</f>
        <v/>
      </c>
      <c r="IB59" s="59" t="str">
        <f>IF(DF59="", "", IFERROR(INDEX(Materials!$V$9:$V$2508, MATCH(DF59, Materials!$B$9:$B$2508, 0)), ""))</f>
        <v/>
      </c>
      <c r="IC59" s="59" t="str">
        <f>IF(DG59="", "", IFERROR(INDEX(Materials!$V$9:$V$2508, MATCH(DG59, Materials!$B$9:$B$2508, 0)), ""))</f>
        <v/>
      </c>
      <c r="ID59" s="59" t="str">
        <f>IF(DH59="", "", IFERROR(INDEX(Materials!$V$9:$V$2508, MATCH(DH59, Materials!$B$9:$B$2508, 0)), ""))</f>
        <v/>
      </c>
      <c r="IE59" s="59" t="str">
        <f>IF(DI59="", "", IFERROR(INDEX(Materials!$V$9:$V$2508, MATCH(DI59, Materials!$B$9:$B$2508, 0)), ""))</f>
        <v/>
      </c>
      <c r="IF59" s="59" t="str">
        <f>IF(DJ59="", "", IFERROR(INDEX(Materials!$V$9:$V$2508, MATCH(DJ59, Materials!$B$9:$B$2508, 0)), ""))</f>
        <v/>
      </c>
      <c r="IG59" s="60" t="str">
        <f>IF(DK59="", "", IFERROR(INDEX(Materials!$V$9:$V$2508, MATCH(DK59, Materials!$B$9:$B$2508, 0)), ""))</f>
        <v/>
      </c>
      <c r="II59" s="9" t="str">
        <f t="shared" si="115"/>
        <v/>
      </c>
      <c r="IJ59" s="9" t="str">
        <f t="shared" si="116"/>
        <v/>
      </c>
      <c r="IK59" s="9" t="str">
        <f t="shared" si="117"/>
        <v/>
      </c>
      <c r="IL59" s="9" t="str">
        <f t="shared" si="118"/>
        <v/>
      </c>
      <c r="IN59" s="92" t="str">
        <f t="shared" si="119"/>
        <v/>
      </c>
      <c r="IO59" s="93" t="str">
        <f t="shared" si="120"/>
        <v/>
      </c>
      <c r="IP59" s="93" t="str">
        <f t="shared" si="121"/>
        <v/>
      </c>
      <c r="IQ59" s="93" t="str">
        <f t="shared" si="122"/>
        <v/>
      </c>
      <c r="IR59" s="93" t="str">
        <f t="shared" si="123"/>
        <v/>
      </c>
      <c r="IS59" s="93" t="str">
        <f t="shared" si="124"/>
        <v/>
      </c>
      <c r="IT59" s="93" t="str">
        <f t="shared" si="125"/>
        <v/>
      </c>
      <c r="IU59" s="93" t="str">
        <f t="shared" si="126"/>
        <v/>
      </c>
      <c r="IV59" s="93" t="str">
        <f t="shared" si="127"/>
        <v/>
      </c>
      <c r="IW59" s="93" t="str">
        <f t="shared" si="128"/>
        <v/>
      </c>
      <c r="IX59" s="93" t="str">
        <f t="shared" si="129"/>
        <v/>
      </c>
      <c r="IY59" s="93" t="str">
        <f t="shared" si="130"/>
        <v/>
      </c>
      <c r="IZ59" s="93" t="str">
        <f t="shared" si="131"/>
        <v/>
      </c>
      <c r="JA59" s="93" t="str">
        <f t="shared" si="132"/>
        <v/>
      </c>
      <c r="JB59" s="93" t="str">
        <f t="shared" si="133"/>
        <v/>
      </c>
      <c r="JC59" s="93" t="str">
        <f t="shared" si="134"/>
        <v/>
      </c>
      <c r="JD59" s="93" t="str">
        <f t="shared" si="135"/>
        <v/>
      </c>
      <c r="JE59" s="93" t="str">
        <f t="shared" si="136"/>
        <v/>
      </c>
      <c r="JF59" s="93" t="str">
        <f t="shared" si="137"/>
        <v/>
      </c>
      <c r="JG59" s="93" t="str">
        <f t="shared" si="138"/>
        <v/>
      </c>
      <c r="JH59" s="93" t="str">
        <f t="shared" si="139"/>
        <v/>
      </c>
      <c r="JI59" s="93" t="str">
        <f t="shared" si="140"/>
        <v/>
      </c>
      <c r="JJ59" s="93" t="str">
        <f t="shared" si="141"/>
        <v/>
      </c>
      <c r="JK59" s="93" t="str">
        <f t="shared" si="142"/>
        <v/>
      </c>
      <c r="JL59" s="93" t="str">
        <f t="shared" si="143"/>
        <v/>
      </c>
      <c r="JM59" s="93" t="str">
        <f t="shared" si="144"/>
        <v/>
      </c>
      <c r="JN59" s="93" t="str">
        <f t="shared" si="145"/>
        <v/>
      </c>
      <c r="JO59" s="93" t="str">
        <f t="shared" si="146"/>
        <v/>
      </c>
      <c r="JP59" s="93" t="str">
        <f t="shared" si="147"/>
        <v/>
      </c>
      <c r="JQ59" s="94" t="str">
        <f t="shared" si="148"/>
        <v/>
      </c>
      <c r="JS59" s="92" t="str">
        <f t="shared" si="149"/>
        <v/>
      </c>
      <c r="JT59" s="93" t="str">
        <f t="shared" si="150"/>
        <v/>
      </c>
      <c r="JU59" s="93" t="str">
        <f t="shared" si="151"/>
        <v/>
      </c>
      <c r="JV59" s="93" t="str">
        <f t="shared" si="152"/>
        <v/>
      </c>
      <c r="JW59" s="93" t="str">
        <f t="shared" si="153"/>
        <v/>
      </c>
      <c r="JX59" s="93" t="str">
        <f t="shared" si="154"/>
        <v/>
      </c>
      <c r="JY59" s="93" t="str">
        <f t="shared" si="155"/>
        <v/>
      </c>
      <c r="JZ59" s="93" t="str">
        <f t="shared" si="156"/>
        <v/>
      </c>
      <c r="KA59" s="93" t="str">
        <f t="shared" si="157"/>
        <v/>
      </c>
      <c r="KB59" s="93" t="str">
        <f t="shared" si="158"/>
        <v/>
      </c>
      <c r="KC59" s="93" t="str">
        <f t="shared" si="159"/>
        <v/>
      </c>
      <c r="KD59" s="93" t="str">
        <f t="shared" si="160"/>
        <v/>
      </c>
      <c r="KE59" s="93" t="str">
        <f t="shared" si="161"/>
        <v/>
      </c>
      <c r="KF59" s="93" t="str">
        <f t="shared" si="162"/>
        <v/>
      </c>
      <c r="KG59" s="93" t="str">
        <f t="shared" si="163"/>
        <v/>
      </c>
      <c r="KH59" s="93" t="str">
        <f t="shared" si="164"/>
        <v/>
      </c>
      <c r="KI59" s="93" t="str">
        <f t="shared" si="165"/>
        <v/>
      </c>
      <c r="KJ59" s="93" t="str">
        <f t="shared" si="166"/>
        <v/>
      </c>
      <c r="KK59" s="93" t="str">
        <f t="shared" si="167"/>
        <v/>
      </c>
      <c r="KL59" s="93" t="str">
        <f t="shared" si="168"/>
        <v/>
      </c>
      <c r="KM59" s="93" t="str">
        <f t="shared" si="169"/>
        <v/>
      </c>
      <c r="KN59" s="93" t="str">
        <f t="shared" si="170"/>
        <v/>
      </c>
      <c r="KO59" s="93" t="str">
        <f t="shared" si="171"/>
        <v/>
      </c>
      <c r="KP59" s="93" t="str">
        <f t="shared" si="172"/>
        <v/>
      </c>
      <c r="KQ59" s="93" t="str">
        <f t="shared" si="173"/>
        <v/>
      </c>
      <c r="KR59" s="93" t="str">
        <f t="shared" si="174"/>
        <v/>
      </c>
      <c r="KS59" s="93" t="str">
        <f t="shared" si="175"/>
        <v/>
      </c>
      <c r="KT59" s="93" t="str">
        <f t="shared" si="176"/>
        <v/>
      </c>
      <c r="KU59" s="93" t="str">
        <f t="shared" si="177"/>
        <v/>
      </c>
      <c r="KV59" s="94" t="str">
        <f t="shared" si="178"/>
        <v/>
      </c>
      <c r="KX59" s="81" t="str">
        <f>IF(C59="", "", C59+(C59*'Intro &amp; Setup'!$BC$6))</f>
        <v/>
      </c>
    </row>
    <row r="60" spans="1:310" x14ac:dyDescent="0.25">
      <c r="A60" s="24"/>
      <c r="B60" s="150" t="str">
        <f t="shared" si="179"/>
        <v/>
      </c>
      <c r="C60" s="139" t="str">
        <f t="shared" si="180"/>
        <v/>
      </c>
      <c r="D60" s="24"/>
      <c r="E60" s="140"/>
      <c r="F60" s="136"/>
      <c r="G60" s="139"/>
      <c r="H60" s="153"/>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24"/>
      <c r="BS60" s="9" t="str">
        <f>IF(Materials!T60="", "", Materials!T60)</f>
        <v/>
      </c>
      <c r="BU60" s="11" t="b">
        <f t="shared" si="181"/>
        <v>0</v>
      </c>
      <c r="BV60" s="9" t="str">
        <f t="shared" si="25"/>
        <v/>
      </c>
      <c r="BW60" s="9" t="str">
        <f t="shared" si="182"/>
        <v/>
      </c>
      <c r="BX60" s="9" t="str">
        <f t="shared" si="183"/>
        <v/>
      </c>
      <c r="BZ60" s="9">
        <v>52</v>
      </c>
      <c r="CB60" s="9" t="str">
        <f t="shared" si="184"/>
        <v/>
      </c>
      <c r="CC60" s="32"/>
      <c r="CD60" s="72" t="str">
        <f>IF(H60="", "", IFERROR(INDEX('Intro &amp; Setup'!$BF$3:$BF$12, MATCH(H60, 'Intro &amp; Setup'!$BE$3:$BE$12, 0)), ""))</f>
        <v/>
      </c>
      <c r="CE60" s="77"/>
      <c r="CF60" s="77"/>
      <c r="CH60" s="50" t="str">
        <f t="shared" si="185"/>
        <v/>
      </c>
      <c r="CI60" s="32" t="str">
        <f t="shared" si="26"/>
        <v/>
      </c>
      <c r="CJ60" s="32" t="str">
        <f t="shared" si="27"/>
        <v/>
      </c>
      <c r="CK60" s="32" t="str">
        <f t="shared" si="28"/>
        <v/>
      </c>
      <c r="CL60" s="32" t="str">
        <f t="shared" si="29"/>
        <v/>
      </c>
      <c r="CM60" s="32" t="str">
        <f t="shared" si="30"/>
        <v/>
      </c>
      <c r="CN60" s="32" t="str">
        <f t="shared" si="31"/>
        <v/>
      </c>
      <c r="CO60" s="32" t="str">
        <f t="shared" si="32"/>
        <v/>
      </c>
      <c r="CP60" s="32" t="str">
        <f t="shared" si="33"/>
        <v/>
      </c>
      <c r="CQ60" s="32" t="str">
        <f t="shared" si="34"/>
        <v/>
      </c>
      <c r="CR60" s="32" t="str">
        <f t="shared" si="35"/>
        <v/>
      </c>
      <c r="CS60" s="32" t="str">
        <f t="shared" si="36"/>
        <v/>
      </c>
      <c r="CT60" s="32" t="str">
        <f t="shared" si="37"/>
        <v/>
      </c>
      <c r="CU60" s="32" t="str">
        <f t="shared" si="38"/>
        <v/>
      </c>
      <c r="CV60" s="32" t="str">
        <f t="shared" si="39"/>
        <v/>
      </c>
      <c r="CW60" s="32" t="str">
        <f t="shared" si="40"/>
        <v/>
      </c>
      <c r="CX60" s="32" t="str">
        <f t="shared" si="41"/>
        <v/>
      </c>
      <c r="CY60" s="32" t="str">
        <f t="shared" si="42"/>
        <v/>
      </c>
      <c r="CZ60" s="32" t="str">
        <f t="shared" si="43"/>
        <v/>
      </c>
      <c r="DA60" s="32" t="str">
        <f t="shared" si="44"/>
        <v/>
      </c>
      <c r="DB60" s="32" t="str">
        <f t="shared" si="45"/>
        <v/>
      </c>
      <c r="DC60" s="32" t="str">
        <f t="shared" si="46"/>
        <v/>
      </c>
      <c r="DD60" s="32" t="str">
        <f t="shared" si="47"/>
        <v/>
      </c>
      <c r="DE60" s="32" t="str">
        <f t="shared" si="48"/>
        <v/>
      </c>
      <c r="DF60" s="32" t="str">
        <f t="shared" si="49"/>
        <v/>
      </c>
      <c r="DG60" s="32" t="str">
        <f t="shared" si="50"/>
        <v/>
      </c>
      <c r="DH60" s="32" t="str">
        <f t="shared" si="51"/>
        <v/>
      </c>
      <c r="DI60" s="32" t="str">
        <f t="shared" si="52"/>
        <v/>
      </c>
      <c r="DJ60" s="32" t="str">
        <f t="shared" si="53"/>
        <v/>
      </c>
      <c r="DK60" s="51" t="str">
        <f t="shared" si="54"/>
        <v/>
      </c>
      <c r="DM60" s="50" t="str">
        <f t="shared" si="55"/>
        <v/>
      </c>
      <c r="DN60" s="32" t="str">
        <f t="shared" si="56"/>
        <v/>
      </c>
      <c r="DO60" s="32" t="str">
        <f t="shared" si="57"/>
        <v/>
      </c>
      <c r="DP60" s="32" t="str">
        <f t="shared" si="58"/>
        <v/>
      </c>
      <c r="DQ60" s="32" t="str">
        <f t="shared" si="59"/>
        <v/>
      </c>
      <c r="DR60" s="32" t="str">
        <f t="shared" si="60"/>
        <v/>
      </c>
      <c r="DS60" s="32" t="str">
        <f t="shared" si="61"/>
        <v/>
      </c>
      <c r="DT60" s="32" t="str">
        <f t="shared" si="62"/>
        <v/>
      </c>
      <c r="DU60" s="32" t="str">
        <f t="shared" si="63"/>
        <v/>
      </c>
      <c r="DV60" s="32" t="str">
        <f t="shared" si="64"/>
        <v/>
      </c>
      <c r="DW60" s="32" t="str">
        <f t="shared" si="65"/>
        <v/>
      </c>
      <c r="DX60" s="32" t="str">
        <f t="shared" si="66"/>
        <v/>
      </c>
      <c r="DY60" s="32" t="str">
        <f t="shared" si="67"/>
        <v/>
      </c>
      <c r="DZ60" s="32" t="str">
        <f t="shared" si="68"/>
        <v/>
      </c>
      <c r="EA60" s="32" t="str">
        <f t="shared" si="69"/>
        <v/>
      </c>
      <c r="EB60" s="32" t="str">
        <f t="shared" si="70"/>
        <v/>
      </c>
      <c r="EC60" s="32" t="str">
        <f t="shared" si="71"/>
        <v/>
      </c>
      <c r="ED60" s="32" t="str">
        <f t="shared" si="72"/>
        <v/>
      </c>
      <c r="EE60" s="32" t="str">
        <f t="shared" si="73"/>
        <v/>
      </c>
      <c r="EF60" s="32" t="str">
        <f t="shared" si="74"/>
        <v/>
      </c>
      <c r="EG60" s="32" t="str">
        <f t="shared" si="75"/>
        <v/>
      </c>
      <c r="EH60" s="32" t="str">
        <f t="shared" si="76"/>
        <v/>
      </c>
      <c r="EI60" s="32" t="str">
        <f t="shared" si="77"/>
        <v/>
      </c>
      <c r="EJ60" s="32" t="str">
        <f t="shared" si="78"/>
        <v/>
      </c>
      <c r="EK60" s="32" t="str">
        <f t="shared" si="79"/>
        <v/>
      </c>
      <c r="EL60" s="32" t="str">
        <f t="shared" si="80"/>
        <v/>
      </c>
      <c r="EM60" s="32" t="str">
        <f t="shared" si="81"/>
        <v/>
      </c>
      <c r="EN60" s="32" t="str">
        <f t="shared" si="82"/>
        <v/>
      </c>
      <c r="EO60" s="32" t="str">
        <f t="shared" si="83"/>
        <v/>
      </c>
      <c r="EP60" s="51" t="str">
        <f t="shared" si="84"/>
        <v/>
      </c>
      <c r="ER60" s="58" t="str">
        <f>IF(CH60="", "", IFERROR(INDEX(Materials!$F$9:$F$2508, MATCH(CH60, Materials!$B$9:$B$2508, 0)), ""))</f>
        <v/>
      </c>
      <c r="ES60" s="59" t="str">
        <f>IF(CI60="", "", IFERROR(INDEX(Materials!$F$9:$F$2508, MATCH(CI60, Materials!$B$9:$B$2508, 0)), ""))</f>
        <v/>
      </c>
      <c r="ET60" s="59" t="str">
        <f>IF(CJ60="", "", IFERROR(INDEX(Materials!$F$9:$F$2508, MATCH(CJ60, Materials!$B$9:$B$2508, 0)), ""))</f>
        <v/>
      </c>
      <c r="EU60" s="59" t="str">
        <f>IF(CK60="", "", IFERROR(INDEX(Materials!$F$9:$F$2508, MATCH(CK60, Materials!$B$9:$B$2508, 0)), ""))</f>
        <v/>
      </c>
      <c r="EV60" s="59" t="str">
        <f>IF(CL60="", "", IFERROR(INDEX(Materials!$F$9:$F$2508, MATCH(CL60, Materials!$B$9:$B$2508, 0)), ""))</f>
        <v/>
      </c>
      <c r="EW60" s="59" t="str">
        <f>IF(CM60="", "", IFERROR(INDEX(Materials!$F$9:$F$2508, MATCH(CM60, Materials!$B$9:$B$2508, 0)), ""))</f>
        <v/>
      </c>
      <c r="EX60" s="59" t="str">
        <f>IF(CN60="", "", IFERROR(INDEX(Materials!$F$9:$F$2508, MATCH(CN60, Materials!$B$9:$B$2508, 0)), ""))</f>
        <v/>
      </c>
      <c r="EY60" s="59" t="str">
        <f>IF(CO60="", "", IFERROR(INDEX(Materials!$F$9:$F$2508, MATCH(CO60, Materials!$B$9:$B$2508, 0)), ""))</f>
        <v/>
      </c>
      <c r="EZ60" s="59" t="str">
        <f>IF(CP60="", "", IFERROR(INDEX(Materials!$F$9:$F$2508, MATCH(CP60, Materials!$B$9:$B$2508, 0)), ""))</f>
        <v/>
      </c>
      <c r="FA60" s="59" t="str">
        <f>IF(CQ60="", "", IFERROR(INDEX(Materials!$F$9:$F$2508, MATCH(CQ60, Materials!$B$9:$B$2508, 0)), ""))</f>
        <v/>
      </c>
      <c r="FB60" s="59" t="str">
        <f>IF(CR60="", "", IFERROR(INDEX(Materials!$F$9:$F$2508, MATCH(CR60, Materials!$B$9:$B$2508, 0)), ""))</f>
        <v/>
      </c>
      <c r="FC60" s="59" t="str">
        <f>IF(CS60="", "", IFERROR(INDEX(Materials!$F$9:$F$2508, MATCH(CS60, Materials!$B$9:$B$2508, 0)), ""))</f>
        <v/>
      </c>
      <c r="FD60" s="59" t="str">
        <f>IF(CT60="", "", IFERROR(INDEX(Materials!$F$9:$F$2508, MATCH(CT60, Materials!$B$9:$B$2508, 0)), ""))</f>
        <v/>
      </c>
      <c r="FE60" s="59" t="str">
        <f>IF(CU60="", "", IFERROR(INDEX(Materials!$F$9:$F$2508, MATCH(CU60, Materials!$B$9:$B$2508, 0)), ""))</f>
        <v/>
      </c>
      <c r="FF60" s="59" t="str">
        <f>IF(CV60="", "", IFERROR(INDEX(Materials!$F$9:$F$2508, MATCH(CV60, Materials!$B$9:$B$2508, 0)), ""))</f>
        <v/>
      </c>
      <c r="FG60" s="59" t="str">
        <f>IF(CW60="", "", IFERROR(INDEX(Materials!$F$9:$F$2508, MATCH(CW60, Materials!$B$9:$B$2508, 0)), ""))</f>
        <v/>
      </c>
      <c r="FH60" s="59" t="str">
        <f>IF(CX60="", "", IFERROR(INDEX(Materials!$F$9:$F$2508, MATCH(CX60, Materials!$B$9:$B$2508, 0)), ""))</f>
        <v/>
      </c>
      <c r="FI60" s="59" t="str">
        <f>IF(CY60="", "", IFERROR(INDEX(Materials!$F$9:$F$2508, MATCH(CY60, Materials!$B$9:$B$2508, 0)), ""))</f>
        <v/>
      </c>
      <c r="FJ60" s="59" t="str">
        <f>IF(CZ60="", "", IFERROR(INDEX(Materials!$F$9:$F$2508, MATCH(CZ60, Materials!$B$9:$B$2508, 0)), ""))</f>
        <v/>
      </c>
      <c r="FK60" s="59" t="str">
        <f>IF(DA60="", "", IFERROR(INDEX(Materials!$F$9:$F$2508, MATCH(DA60, Materials!$B$9:$B$2508, 0)), ""))</f>
        <v/>
      </c>
      <c r="FL60" s="59" t="str">
        <f>IF(DB60="", "", IFERROR(INDEX(Materials!$F$9:$F$2508, MATCH(DB60, Materials!$B$9:$B$2508, 0)), ""))</f>
        <v/>
      </c>
      <c r="FM60" s="59" t="str">
        <f>IF(DC60="", "", IFERROR(INDEX(Materials!$F$9:$F$2508, MATCH(DC60, Materials!$B$9:$B$2508, 0)), ""))</f>
        <v/>
      </c>
      <c r="FN60" s="59" t="str">
        <f>IF(DD60="", "", IFERROR(INDEX(Materials!$F$9:$F$2508, MATCH(DD60, Materials!$B$9:$B$2508, 0)), ""))</f>
        <v/>
      </c>
      <c r="FO60" s="59" t="str">
        <f>IF(DE60="", "", IFERROR(INDEX(Materials!$F$9:$F$2508, MATCH(DE60, Materials!$B$9:$B$2508, 0)), ""))</f>
        <v/>
      </c>
      <c r="FP60" s="59" t="str">
        <f>IF(DF60="", "", IFERROR(INDEX(Materials!$F$9:$F$2508, MATCH(DF60, Materials!$B$9:$B$2508, 0)), ""))</f>
        <v/>
      </c>
      <c r="FQ60" s="59" t="str">
        <f>IF(DG60="", "", IFERROR(INDEX(Materials!$F$9:$F$2508, MATCH(DG60, Materials!$B$9:$B$2508, 0)), ""))</f>
        <v/>
      </c>
      <c r="FR60" s="59" t="str">
        <f>IF(DH60="", "", IFERROR(INDEX(Materials!$F$9:$F$2508, MATCH(DH60, Materials!$B$9:$B$2508, 0)), ""))</f>
        <v/>
      </c>
      <c r="FS60" s="59" t="str">
        <f>IF(DI60="", "", IFERROR(INDEX(Materials!$F$9:$F$2508, MATCH(DI60, Materials!$B$9:$B$2508, 0)), ""))</f>
        <v/>
      </c>
      <c r="FT60" s="59" t="str">
        <f>IF(DJ60="", "", IFERROR(INDEX(Materials!$F$9:$F$2508, MATCH(DJ60, Materials!$B$9:$B$2508, 0)), ""))</f>
        <v/>
      </c>
      <c r="FU60" s="60" t="str">
        <f>IF(DK60="", "", IFERROR(INDEX(Materials!$F$9:$F$2508, MATCH(DK60, Materials!$B$9:$B$2508, 0)), ""))</f>
        <v/>
      </c>
      <c r="FW60" s="58" t="str">
        <f t="shared" si="85"/>
        <v/>
      </c>
      <c r="FX60" s="59" t="str">
        <f t="shared" si="86"/>
        <v/>
      </c>
      <c r="FY60" s="59" t="str">
        <f t="shared" si="87"/>
        <v/>
      </c>
      <c r="FZ60" s="59" t="str">
        <f t="shared" si="88"/>
        <v/>
      </c>
      <c r="GA60" s="59" t="str">
        <f t="shared" si="89"/>
        <v/>
      </c>
      <c r="GB60" s="59" t="str">
        <f t="shared" si="90"/>
        <v/>
      </c>
      <c r="GC60" s="59" t="str">
        <f t="shared" si="91"/>
        <v/>
      </c>
      <c r="GD60" s="59" t="str">
        <f t="shared" si="92"/>
        <v/>
      </c>
      <c r="GE60" s="59" t="str">
        <f t="shared" si="93"/>
        <v/>
      </c>
      <c r="GF60" s="59" t="str">
        <f t="shared" si="94"/>
        <v/>
      </c>
      <c r="GG60" s="59" t="str">
        <f t="shared" si="95"/>
        <v/>
      </c>
      <c r="GH60" s="59" t="str">
        <f t="shared" si="96"/>
        <v/>
      </c>
      <c r="GI60" s="59" t="str">
        <f t="shared" si="97"/>
        <v/>
      </c>
      <c r="GJ60" s="59" t="str">
        <f t="shared" si="98"/>
        <v/>
      </c>
      <c r="GK60" s="59" t="str">
        <f t="shared" si="99"/>
        <v/>
      </c>
      <c r="GL60" s="59" t="str">
        <f t="shared" si="100"/>
        <v/>
      </c>
      <c r="GM60" s="59" t="str">
        <f t="shared" si="101"/>
        <v/>
      </c>
      <c r="GN60" s="59" t="str">
        <f t="shared" si="102"/>
        <v/>
      </c>
      <c r="GO60" s="59" t="str">
        <f t="shared" si="103"/>
        <v/>
      </c>
      <c r="GP60" s="59" t="str">
        <f t="shared" si="104"/>
        <v/>
      </c>
      <c r="GQ60" s="59" t="str">
        <f t="shared" si="105"/>
        <v/>
      </c>
      <c r="GR60" s="59" t="str">
        <f t="shared" si="106"/>
        <v/>
      </c>
      <c r="GS60" s="59" t="str">
        <f t="shared" si="107"/>
        <v/>
      </c>
      <c r="GT60" s="59" t="str">
        <f t="shared" si="108"/>
        <v/>
      </c>
      <c r="GU60" s="59" t="str">
        <f t="shared" si="109"/>
        <v/>
      </c>
      <c r="GV60" s="59" t="str">
        <f t="shared" si="110"/>
        <v/>
      </c>
      <c r="GW60" s="59" t="str">
        <f t="shared" si="111"/>
        <v/>
      </c>
      <c r="GX60" s="59" t="str">
        <f t="shared" si="112"/>
        <v/>
      </c>
      <c r="GY60" s="59" t="str">
        <f t="shared" si="113"/>
        <v/>
      </c>
      <c r="GZ60" s="60" t="str">
        <f t="shared" si="114"/>
        <v/>
      </c>
      <c r="HB60" s="81" t="str">
        <f t="shared" si="186"/>
        <v/>
      </c>
      <c r="HD60" s="58" t="str">
        <f>IF(CH60="", "", IFERROR(INDEX(Materials!$V$9:$V$2508, MATCH(CH60, Materials!$B$9:$B$2508, 0)), ""))</f>
        <v/>
      </c>
      <c r="HE60" s="59" t="str">
        <f>IF(CI60="", "", IFERROR(INDEX(Materials!$V$9:$V$2508, MATCH(CI60, Materials!$B$9:$B$2508, 0)), ""))</f>
        <v/>
      </c>
      <c r="HF60" s="59" t="str">
        <f>IF(CJ60="", "", IFERROR(INDEX(Materials!$V$9:$V$2508, MATCH(CJ60, Materials!$B$9:$B$2508, 0)), ""))</f>
        <v/>
      </c>
      <c r="HG60" s="59" t="str">
        <f>IF(CK60="", "", IFERROR(INDEX(Materials!$V$9:$V$2508, MATCH(CK60, Materials!$B$9:$B$2508, 0)), ""))</f>
        <v/>
      </c>
      <c r="HH60" s="59" t="str">
        <f>IF(CL60="", "", IFERROR(INDEX(Materials!$V$9:$V$2508, MATCH(CL60, Materials!$B$9:$B$2508, 0)), ""))</f>
        <v/>
      </c>
      <c r="HI60" s="59" t="str">
        <f>IF(CM60="", "", IFERROR(INDEX(Materials!$V$9:$V$2508, MATCH(CM60, Materials!$B$9:$B$2508, 0)), ""))</f>
        <v/>
      </c>
      <c r="HJ60" s="59" t="str">
        <f>IF(CN60="", "", IFERROR(INDEX(Materials!$V$9:$V$2508, MATCH(CN60, Materials!$B$9:$B$2508, 0)), ""))</f>
        <v/>
      </c>
      <c r="HK60" s="59" t="str">
        <f>IF(CO60="", "", IFERROR(INDEX(Materials!$V$9:$V$2508, MATCH(CO60, Materials!$B$9:$B$2508, 0)), ""))</f>
        <v/>
      </c>
      <c r="HL60" s="59" t="str">
        <f>IF(CP60="", "", IFERROR(INDEX(Materials!$V$9:$V$2508, MATCH(CP60, Materials!$B$9:$B$2508, 0)), ""))</f>
        <v/>
      </c>
      <c r="HM60" s="59" t="str">
        <f>IF(CQ60="", "", IFERROR(INDEX(Materials!$V$9:$V$2508, MATCH(CQ60, Materials!$B$9:$B$2508, 0)), ""))</f>
        <v/>
      </c>
      <c r="HN60" s="59" t="str">
        <f>IF(CR60="", "", IFERROR(INDEX(Materials!$V$9:$V$2508, MATCH(CR60, Materials!$B$9:$B$2508, 0)), ""))</f>
        <v/>
      </c>
      <c r="HO60" s="59" t="str">
        <f>IF(CS60="", "", IFERROR(INDEX(Materials!$V$9:$V$2508, MATCH(CS60, Materials!$B$9:$B$2508, 0)), ""))</f>
        <v/>
      </c>
      <c r="HP60" s="59" t="str">
        <f>IF(CT60="", "", IFERROR(INDEX(Materials!$V$9:$V$2508, MATCH(CT60, Materials!$B$9:$B$2508, 0)), ""))</f>
        <v/>
      </c>
      <c r="HQ60" s="59" t="str">
        <f>IF(CU60="", "", IFERROR(INDEX(Materials!$V$9:$V$2508, MATCH(CU60, Materials!$B$9:$B$2508, 0)), ""))</f>
        <v/>
      </c>
      <c r="HR60" s="59" t="str">
        <f>IF(CV60="", "", IFERROR(INDEX(Materials!$V$9:$V$2508, MATCH(CV60, Materials!$B$9:$B$2508, 0)), ""))</f>
        <v/>
      </c>
      <c r="HS60" s="59" t="str">
        <f>IF(CW60="", "", IFERROR(INDEX(Materials!$V$9:$V$2508, MATCH(CW60, Materials!$B$9:$B$2508, 0)), ""))</f>
        <v/>
      </c>
      <c r="HT60" s="59" t="str">
        <f>IF(CX60="", "", IFERROR(INDEX(Materials!$V$9:$V$2508, MATCH(CX60, Materials!$B$9:$B$2508, 0)), ""))</f>
        <v/>
      </c>
      <c r="HU60" s="59" t="str">
        <f>IF(CY60="", "", IFERROR(INDEX(Materials!$V$9:$V$2508, MATCH(CY60, Materials!$B$9:$B$2508, 0)), ""))</f>
        <v/>
      </c>
      <c r="HV60" s="59" t="str">
        <f>IF(CZ60="", "", IFERROR(INDEX(Materials!$V$9:$V$2508, MATCH(CZ60, Materials!$B$9:$B$2508, 0)), ""))</f>
        <v/>
      </c>
      <c r="HW60" s="59" t="str">
        <f>IF(DA60="", "", IFERROR(INDEX(Materials!$V$9:$V$2508, MATCH(DA60, Materials!$B$9:$B$2508, 0)), ""))</f>
        <v/>
      </c>
      <c r="HX60" s="59" t="str">
        <f>IF(DB60="", "", IFERROR(INDEX(Materials!$V$9:$V$2508, MATCH(DB60, Materials!$B$9:$B$2508, 0)), ""))</f>
        <v/>
      </c>
      <c r="HY60" s="59" t="str">
        <f>IF(DC60="", "", IFERROR(INDEX(Materials!$V$9:$V$2508, MATCH(DC60, Materials!$B$9:$B$2508, 0)), ""))</f>
        <v/>
      </c>
      <c r="HZ60" s="59" t="str">
        <f>IF(DD60="", "", IFERROR(INDEX(Materials!$V$9:$V$2508, MATCH(DD60, Materials!$B$9:$B$2508, 0)), ""))</f>
        <v/>
      </c>
      <c r="IA60" s="59" t="str">
        <f>IF(DE60="", "", IFERROR(INDEX(Materials!$V$9:$V$2508, MATCH(DE60, Materials!$B$9:$B$2508, 0)), ""))</f>
        <v/>
      </c>
      <c r="IB60" s="59" t="str">
        <f>IF(DF60="", "", IFERROR(INDEX(Materials!$V$9:$V$2508, MATCH(DF60, Materials!$B$9:$B$2508, 0)), ""))</f>
        <v/>
      </c>
      <c r="IC60" s="59" t="str">
        <f>IF(DG60="", "", IFERROR(INDEX(Materials!$V$9:$V$2508, MATCH(DG60, Materials!$B$9:$B$2508, 0)), ""))</f>
        <v/>
      </c>
      <c r="ID60" s="59" t="str">
        <f>IF(DH60="", "", IFERROR(INDEX(Materials!$V$9:$V$2508, MATCH(DH60, Materials!$B$9:$B$2508, 0)), ""))</f>
        <v/>
      </c>
      <c r="IE60" s="59" t="str">
        <f>IF(DI60="", "", IFERROR(INDEX(Materials!$V$9:$V$2508, MATCH(DI60, Materials!$B$9:$B$2508, 0)), ""))</f>
        <v/>
      </c>
      <c r="IF60" s="59" t="str">
        <f>IF(DJ60="", "", IFERROR(INDEX(Materials!$V$9:$V$2508, MATCH(DJ60, Materials!$B$9:$B$2508, 0)), ""))</f>
        <v/>
      </c>
      <c r="IG60" s="60" t="str">
        <f>IF(DK60="", "", IFERROR(INDEX(Materials!$V$9:$V$2508, MATCH(DK60, Materials!$B$9:$B$2508, 0)), ""))</f>
        <v/>
      </c>
      <c r="II60" s="9" t="str">
        <f t="shared" si="115"/>
        <v/>
      </c>
      <c r="IJ60" s="9" t="str">
        <f t="shared" si="116"/>
        <v/>
      </c>
      <c r="IK60" s="9" t="str">
        <f t="shared" si="117"/>
        <v/>
      </c>
      <c r="IL60" s="9" t="str">
        <f t="shared" si="118"/>
        <v/>
      </c>
      <c r="IN60" s="92" t="str">
        <f t="shared" si="119"/>
        <v/>
      </c>
      <c r="IO60" s="93" t="str">
        <f t="shared" si="120"/>
        <v/>
      </c>
      <c r="IP60" s="93" t="str">
        <f t="shared" si="121"/>
        <v/>
      </c>
      <c r="IQ60" s="93" t="str">
        <f t="shared" si="122"/>
        <v/>
      </c>
      <c r="IR60" s="93" t="str">
        <f t="shared" si="123"/>
        <v/>
      </c>
      <c r="IS60" s="93" t="str">
        <f t="shared" si="124"/>
        <v/>
      </c>
      <c r="IT60" s="93" t="str">
        <f t="shared" si="125"/>
        <v/>
      </c>
      <c r="IU60" s="93" t="str">
        <f t="shared" si="126"/>
        <v/>
      </c>
      <c r="IV60" s="93" t="str">
        <f t="shared" si="127"/>
        <v/>
      </c>
      <c r="IW60" s="93" t="str">
        <f t="shared" si="128"/>
        <v/>
      </c>
      <c r="IX60" s="93" t="str">
        <f t="shared" si="129"/>
        <v/>
      </c>
      <c r="IY60" s="93" t="str">
        <f t="shared" si="130"/>
        <v/>
      </c>
      <c r="IZ60" s="93" t="str">
        <f t="shared" si="131"/>
        <v/>
      </c>
      <c r="JA60" s="93" t="str">
        <f t="shared" si="132"/>
        <v/>
      </c>
      <c r="JB60" s="93" t="str">
        <f t="shared" si="133"/>
        <v/>
      </c>
      <c r="JC60" s="93" t="str">
        <f t="shared" si="134"/>
        <v/>
      </c>
      <c r="JD60" s="93" t="str">
        <f t="shared" si="135"/>
        <v/>
      </c>
      <c r="JE60" s="93" t="str">
        <f t="shared" si="136"/>
        <v/>
      </c>
      <c r="JF60" s="93" t="str">
        <f t="shared" si="137"/>
        <v/>
      </c>
      <c r="JG60" s="93" t="str">
        <f t="shared" si="138"/>
        <v/>
      </c>
      <c r="JH60" s="93" t="str">
        <f t="shared" si="139"/>
        <v/>
      </c>
      <c r="JI60" s="93" t="str">
        <f t="shared" si="140"/>
        <v/>
      </c>
      <c r="JJ60" s="93" t="str">
        <f t="shared" si="141"/>
        <v/>
      </c>
      <c r="JK60" s="93" t="str">
        <f t="shared" si="142"/>
        <v/>
      </c>
      <c r="JL60" s="93" t="str">
        <f t="shared" si="143"/>
        <v/>
      </c>
      <c r="JM60" s="93" t="str">
        <f t="shared" si="144"/>
        <v/>
      </c>
      <c r="JN60" s="93" t="str">
        <f t="shared" si="145"/>
        <v/>
      </c>
      <c r="JO60" s="93" t="str">
        <f t="shared" si="146"/>
        <v/>
      </c>
      <c r="JP60" s="93" t="str">
        <f t="shared" si="147"/>
        <v/>
      </c>
      <c r="JQ60" s="94" t="str">
        <f t="shared" si="148"/>
        <v/>
      </c>
      <c r="JS60" s="92" t="str">
        <f t="shared" si="149"/>
        <v/>
      </c>
      <c r="JT60" s="93" t="str">
        <f t="shared" si="150"/>
        <v/>
      </c>
      <c r="JU60" s="93" t="str">
        <f t="shared" si="151"/>
        <v/>
      </c>
      <c r="JV60" s="93" t="str">
        <f t="shared" si="152"/>
        <v/>
      </c>
      <c r="JW60" s="93" t="str">
        <f t="shared" si="153"/>
        <v/>
      </c>
      <c r="JX60" s="93" t="str">
        <f t="shared" si="154"/>
        <v/>
      </c>
      <c r="JY60" s="93" t="str">
        <f t="shared" si="155"/>
        <v/>
      </c>
      <c r="JZ60" s="93" t="str">
        <f t="shared" si="156"/>
        <v/>
      </c>
      <c r="KA60" s="93" t="str">
        <f t="shared" si="157"/>
        <v/>
      </c>
      <c r="KB60" s="93" t="str">
        <f t="shared" si="158"/>
        <v/>
      </c>
      <c r="KC60" s="93" t="str">
        <f t="shared" si="159"/>
        <v/>
      </c>
      <c r="KD60" s="93" t="str">
        <f t="shared" si="160"/>
        <v/>
      </c>
      <c r="KE60" s="93" t="str">
        <f t="shared" si="161"/>
        <v/>
      </c>
      <c r="KF60" s="93" t="str">
        <f t="shared" si="162"/>
        <v/>
      </c>
      <c r="KG60" s="93" t="str">
        <f t="shared" si="163"/>
        <v/>
      </c>
      <c r="KH60" s="93" t="str">
        <f t="shared" si="164"/>
        <v/>
      </c>
      <c r="KI60" s="93" t="str">
        <f t="shared" si="165"/>
        <v/>
      </c>
      <c r="KJ60" s="93" t="str">
        <f t="shared" si="166"/>
        <v/>
      </c>
      <c r="KK60" s="93" t="str">
        <f t="shared" si="167"/>
        <v/>
      </c>
      <c r="KL60" s="93" t="str">
        <f t="shared" si="168"/>
        <v/>
      </c>
      <c r="KM60" s="93" t="str">
        <f t="shared" si="169"/>
        <v/>
      </c>
      <c r="KN60" s="93" t="str">
        <f t="shared" si="170"/>
        <v/>
      </c>
      <c r="KO60" s="93" t="str">
        <f t="shared" si="171"/>
        <v/>
      </c>
      <c r="KP60" s="93" t="str">
        <f t="shared" si="172"/>
        <v/>
      </c>
      <c r="KQ60" s="93" t="str">
        <f t="shared" si="173"/>
        <v/>
      </c>
      <c r="KR60" s="93" t="str">
        <f t="shared" si="174"/>
        <v/>
      </c>
      <c r="KS60" s="93" t="str">
        <f t="shared" si="175"/>
        <v/>
      </c>
      <c r="KT60" s="93" t="str">
        <f t="shared" si="176"/>
        <v/>
      </c>
      <c r="KU60" s="93" t="str">
        <f t="shared" si="177"/>
        <v/>
      </c>
      <c r="KV60" s="94" t="str">
        <f t="shared" si="178"/>
        <v/>
      </c>
      <c r="KX60" s="81" t="str">
        <f>IF(C60="", "", C60+(C60*'Intro &amp; Setup'!$BC$6))</f>
        <v/>
      </c>
    </row>
    <row r="61" spans="1:310" x14ac:dyDescent="0.25">
      <c r="A61" s="24"/>
      <c r="B61" s="150" t="str">
        <f t="shared" si="179"/>
        <v/>
      </c>
      <c r="C61" s="139" t="str">
        <f t="shared" si="180"/>
        <v/>
      </c>
      <c r="D61" s="24"/>
      <c r="E61" s="140"/>
      <c r="F61" s="136"/>
      <c r="G61" s="139"/>
      <c r="H61" s="153"/>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24"/>
      <c r="BS61" s="9" t="str">
        <f>IF(Materials!T61="", "", Materials!T61)</f>
        <v/>
      </c>
      <c r="BU61" s="11" t="b">
        <f t="shared" si="181"/>
        <v>0</v>
      </c>
      <c r="BV61" s="9" t="str">
        <f t="shared" si="25"/>
        <v/>
      </c>
      <c r="BW61" s="9" t="str">
        <f t="shared" si="182"/>
        <v/>
      </c>
      <c r="BX61" s="9" t="str">
        <f t="shared" si="183"/>
        <v/>
      </c>
      <c r="BZ61" s="9">
        <v>53</v>
      </c>
      <c r="CB61" s="9" t="str">
        <f t="shared" si="184"/>
        <v/>
      </c>
      <c r="CC61" s="32"/>
      <c r="CD61" s="72" t="str">
        <f>IF(H61="", "", IFERROR(INDEX('Intro &amp; Setup'!$BF$3:$BF$12, MATCH(H61, 'Intro &amp; Setup'!$BE$3:$BE$12, 0)), ""))</f>
        <v/>
      </c>
      <c r="CE61" s="77"/>
      <c r="CF61" s="77"/>
      <c r="CH61" s="50" t="str">
        <f t="shared" si="185"/>
        <v/>
      </c>
      <c r="CI61" s="32" t="str">
        <f t="shared" si="26"/>
        <v/>
      </c>
      <c r="CJ61" s="32" t="str">
        <f t="shared" si="27"/>
        <v/>
      </c>
      <c r="CK61" s="32" t="str">
        <f t="shared" si="28"/>
        <v/>
      </c>
      <c r="CL61" s="32" t="str">
        <f t="shared" si="29"/>
        <v/>
      </c>
      <c r="CM61" s="32" t="str">
        <f t="shared" si="30"/>
        <v/>
      </c>
      <c r="CN61" s="32" t="str">
        <f t="shared" si="31"/>
        <v/>
      </c>
      <c r="CO61" s="32" t="str">
        <f t="shared" si="32"/>
        <v/>
      </c>
      <c r="CP61" s="32" t="str">
        <f t="shared" si="33"/>
        <v/>
      </c>
      <c r="CQ61" s="32" t="str">
        <f t="shared" si="34"/>
        <v/>
      </c>
      <c r="CR61" s="32" t="str">
        <f t="shared" si="35"/>
        <v/>
      </c>
      <c r="CS61" s="32" t="str">
        <f t="shared" si="36"/>
        <v/>
      </c>
      <c r="CT61" s="32" t="str">
        <f t="shared" si="37"/>
        <v/>
      </c>
      <c r="CU61" s="32" t="str">
        <f t="shared" si="38"/>
        <v/>
      </c>
      <c r="CV61" s="32" t="str">
        <f t="shared" si="39"/>
        <v/>
      </c>
      <c r="CW61" s="32" t="str">
        <f t="shared" si="40"/>
        <v/>
      </c>
      <c r="CX61" s="32" t="str">
        <f t="shared" si="41"/>
        <v/>
      </c>
      <c r="CY61" s="32" t="str">
        <f t="shared" si="42"/>
        <v/>
      </c>
      <c r="CZ61" s="32" t="str">
        <f t="shared" si="43"/>
        <v/>
      </c>
      <c r="DA61" s="32" t="str">
        <f t="shared" si="44"/>
        <v/>
      </c>
      <c r="DB61" s="32" t="str">
        <f t="shared" si="45"/>
        <v/>
      </c>
      <c r="DC61" s="32" t="str">
        <f t="shared" si="46"/>
        <v/>
      </c>
      <c r="DD61" s="32" t="str">
        <f t="shared" si="47"/>
        <v/>
      </c>
      <c r="DE61" s="32" t="str">
        <f t="shared" si="48"/>
        <v/>
      </c>
      <c r="DF61" s="32" t="str">
        <f t="shared" si="49"/>
        <v/>
      </c>
      <c r="DG61" s="32" t="str">
        <f t="shared" si="50"/>
        <v/>
      </c>
      <c r="DH61" s="32" t="str">
        <f t="shared" si="51"/>
        <v/>
      </c>
      <c r="DI61" s="32" t="str">
        <f t="shared" si="52"/>
        <v/>
      </c>
      <c r="DJ61" s="32" t="str">
        <f t="shared" si="53"/>
        <v/>
      </c>
      <c r="DK61" s="51" t="str">
        <f t="shared" si="54"/>
        <v/>
      </c>
      <c r="DM61" s="50" t="str">
        <f t="shared" si="55"/>
        <v/>
      </c>
      <c r="DN61" s="32" t="str">
        <f t="shared" si="56"/>
        <v/>
      </c>
      <c r="DO61" s="32" t="str">
        <f t="shared" si="57"/>
        <v/>
      </c>
      <c r="DP61" s="32" t="str">
        <f t="shared" si="58"/>
        <v/>
      </c>
      <c r="DQ61" s="32" t="str">
        <f t="shared" si="59"/>
        <v/>
      </c>
      <c r="DR61" s="32" t="str">
        <f t="shared" si="60"/>
        <v/>
      </c>
      <c r="DS61" s="32" t="str">
        <f t="shared" si="61"/>
        <v/>
      </c>
      <c r="DT61" s="32" t="str">
        <f t="shared" si="62"/>
        <v/>
      </c>
      <c r="DU61" s="32" t="str">
        <f t="shared" si="63"/>
        <v/>
      </c>
      <c r="DV61" s="32" t="str">
        <f t="shared" si="64"/>
        <v/>
      </c>
      <c r="DW61" s="32" t="str">
        <f t="shared" si="65"/>
        <v/>
      </c>
      <c r="DX61" s="32" t="str">
        <f t="shared" si="66"/>
        <v/>
      </c>
      <c r="DY61" s="32" t="str">
        <f t="shared" si="67"/>
        <v/>
      </c>
      <c r="DZ61" s="32" t="str">
        <f t="shared" si="68"/>
        <v/>
      </c>
      <c r="EA61" s="32" t="str">
        <f t="shared" si="69"/>
        <v/>
      </c>
      <c r="EB61" s="32" t="str">
        <f t="shared" si="70"/>
        <v/>
      </c>
      <c r="EC61" s="32" t="str">
        <f t="shared" si="71"/>
        <v/>
      </c>
      <c r="ED61" s="32" t="str">
        <f t="shared" si="72"/>
        <v/>
      </c>
      <c r="EE61" s="32" t="str">
        <f t="shared" si="73"/>
        <v/>
      </c>
      <c r="EF61" s="32" t="str">
        <f t="shared" si="74"/>
        <v/>
      </c>
      <c r="EG61" s="32" t="str">
        <f t="shared" si="75"/>
        <v/>
      </c>
      <c r="EH61" s="32" t="str">
        <f t="shared" si="76"/>
        <v/>
      </c>
      <c r="EI61" s="32" t="str">
        <f t="shared" si="77"/>
        <v/>
      </c>
      <c r="EJ61" s="32" t="str">
        <f t="shared" si="78"/>
        <v/>
      </c>
      <c r="EK61" s="32" t="str">
        <f t="shared" si="79"/>
        <v/>
      </c>
      <c r="EL61" s="32" t="str">
        <f t="shared" si="80"/>
        <v/>
      </c>
      <c r="EM61" s="32" t="str">
        <f t="shared" si="81"/>
        <v/>
      </c>
      <c r="EN61" s="32" t="str">
        <f t="shared" si="82"/>
        <v/>
      </c>
      <c r="EO61" s="32" t="str">
        <f t="shared" si="83"/>
        <v/>
      </c>
      <c r="EP61" s="51" t="str">
        <f t="shared" si="84"/>
        <v/>
      </c>
      <c r="ER61" s="58" t="str">
        <f>IF(CH61="", "", IFERROR(INDEX(Materials!$F$9:$F$2508, MATCH(CH61, Materials!$B$9:$B$2508, 0)), ""))</f>
        <v/>
      </c>
      <c r="ES61" s="59" t="str">
        <f>IF(CI61="", "", IFERROR(INDEX(Materials!$F$9:$F$2508, MATCH(CI61, Materials!$B$9:$B$2508, 0)), ""))</f>
        <v/>
      </c>
      <c r="ET61" s="59" t="str">
        <f>IF(CJ61="", "", IFERROR(INDEX(Materials!$F$9:$F$2508, MATCH(CJ61, Materials!$B$9:$B$2508, 0)), ""))</f>
        <v/>
      </c>
      <c r="EU61" s="59" t="str">
        <f>IF(CK61="", "", IFERROR(INDEX(Materials!$F$9:$F$2508, MATCH(CK61, Materials!$B$9:$B$2508, 0)), ""))</f>
        <v/>
      </c>
      <c r="EV61" s="59" t="str">
        <f>IF(CL61="", "", IFERROR(INDEX(Materials!$F$9:$F$2508, MATCH(CL61, Materials!$B$9:$B$2508, 0)), ""))</f>
        <v/>
      </c>
      <c r="EW61" s="59" t="str">
        <f>IF(CM61="", "", IFERROR(INDEX(Materials!$F$9:$F$2508, MATCH(CM61, Materials!$B$9:$B$2508, 0)), ""))</f>
        <v/>
      </c>
      <c r="EX61" s="59" t="str">
        <f>IF(CN61="", "", IFERROR(INDEX(Materials!$F$9:$F$2508, MATCH(CN61, Materials!$B$9:$B$2508, 0)), ""))</f>
        <v/>
      </c>
      <c r="EY61" s="59" t="str">
        <f>IF(CO61="", "", IFERROR(INDEX(Materials!$F$9:$F$2508, MATCH(CO61, Materials!$B$9:$B$2508, 0)), ""))</f>
        <v/>
      </c>
      <c r="EZ61" s="59" t="str">
        <f>IF(CP61="", "", IFERROR(INDEX(Materials!$F$9:$F$2508, MATCH(CP61, Materials!$B$9:$B$2508, 0)), ""))</f>
        <v/>
      </c>
      <c r="FA61" s="59" t="str">
        <f>IF(CQ61="", "", IFERROR(INDEX(Materials!$F$9:$F$2508, MATCH(CQ61, Materials!$B$9:$B$2508, 0)), ""))</f>
        <v/>
      </c>
      <c r="FB61" s="59" t="str">
        <f>IF(CR61="", "", IFERROR(INDEX(Materials!$F$9:$F$2508, MATCH(CR61, Materials!$B$9:$B$2508, 0)), ""))</f>
        <v/>
      </c>
      <c r="FC61" s="59" t="str">
        <f>IF(CS61="", "", IFERROR(INDEX(Materials!$F$9:$F$2508, MATCH(CS61, Materials!$B$9:$B$2508, 0)), ""))</f>
        <v/>
      </c>
      <c r="FD61" s="59" t="str">
        <f>IF(CT61="", "", IFERROR(INDEX(Materials!$F$9:$F$2508, MATCH(CT61, Materials!$B$9:$B$2508, 0)), ""))</f>
        <v/>
      </c>
      <c r="FE61" s="59" t="str">
        <f>IF(CU61="", "", IFERROR(INDEX(Materials!$F$9:$F$2508, MATCH(CU61, Materials!$B$9:$B$2508, 0)), ""))</f>
        <v/>
      </c>
      <c r="FF61" s="59" t="str">
        <f>IF(CV61="", "", IFERROR(INDEX(Materials!$F$9:$F$2508, MATCH(CV61, Materials!$B$9:$B$2508, 0)), ""))</f>
        <v/>
      </c>
      <c r="FG61" s="59" t="str">
        <f>IF(CW61="", "", IFERROR(INDEX(Materials!$F$9:$F$2508, MATCH(CW61, Materials!$B$9:$B$2508, 0)), ""))</f>
        <v/>
      </c>
      <c r="FH61" s="59" t="str">
        <f>IF(CX61="", "", IFERROR(INDEX(Materials!$F$9:$F$2508, MATCH(CX61, Materials!$B$9:$B$2508, 0)), ""))</f>
        <v/>
      </c>
      <c r="FI61" s="59" t="str">
        <f>IF(CY61="", "", IFERROR(INDEX(Materials!$F$9:$F$2508, MATCH(CY61, Materials!$B$9:$B$2508, 0)), ""))</f>
        <v/>
      </c>
      <c r="FJ61" s="59" t="str">
        <f>IF(CZ61="", "", IFERROR(INDEX(Materials!$F$9:$F$2508, MATCH(CZ61, Materials!$B$9:$B$2508, 0)), ""))</f>
        <v/>
      </c>
      <c r="FK61" s="59" t="str">
        <f>IF(DA61="", "", IFERROR(INDEX(Materials!$F$9:$F$2508, MATCH(DA61, Materials!$B$9:$B$2508, 0)), ""))</f>
        <v/>
      </c>
      <c r="FL61" s="59" t="str">
        <f>IF(DB61="", "", IFERROR(INDEX(Materials!$F$9:$F$2508, MATCH(DB61, Materials!$B$9:$B$2508, 0)), ""))</f>
        <v/>
      </c>
      <c r="FM61" s="59" t="str">
        <f>IF(DC61="", "", IFERROR(INDEX(Materials!$F$9:$F$2508, MATCH(DC61, Materials!$B$9:$B$2508, 0)), ""))</f>
        <v/>
      </c>
      <c r="FN61" s="59" t="str">
        <f>IF(DD61="", "", IFERROR(INDEX(Materials!$F$9:$F$2508, MATCH(DD61, Materials!$B$9:$B$2508, 0)), ""))</f>
        <v/>
      </c>
      <c r="FO61" s="59" t="str">
        <f>IF(DE61="", "", IFERROR(INDEX(Materials!$F$9:$F$2508, MATCH(DE61, Materials!$B$9:$B$2508, 0)), ""))</f>
        <v/>
      </c>
      <c r="FP61" s="59" t="str">
        <f>IF(DF61="", "", IFERROR(INDEX(Materials!$F$9:$F$2508, MATCH(DF61, Materials!$B$9:$B$2508, 0)), ""))</f>
        <v/>
      </c>
      <c r="FQ61" s="59" t="str">
        <f>IF(DG61="", "", IFERROR(INDEX(Materials!$F$9:$F$2508, MATCH(DG61, Materials!$B$9:$B$2508, 0)), ""))</f>
        <v/>
      </c>
      <c r="FR61" s="59" t="str">
        <f>IF(DH61="", "", IFERROR(INDEX(Materials!$F$9:$F$2508, MATCH(DH61, Materials!$B$9:$B$2508, 0)), ""))</f>
        <v/>
      </c>
      <c r="FS61" s="59" t="str">
        <f>IF(DI61="", "", IFERROR(INDEX(Materials!$F$9:$F$2508, MATCH(DI61, Materials!$B$9:$B$2508, 0)), ""))</f>
        <v/>
      </c>
      <c r="FT61" s="59" t="str">
        <f>IF(DJ61="", "", IFERROR(INDEX(Materials!$F$9:$F$2508, MATCH(DJ61, Materials!$B$9:$B$2508, 0)), ""))</f>
        <v/>
      </c>
      <c r="FU61" s="60" t="str">
        <f>IF(DK61="", "", IFERROR(INDEX(Materials!$F$9:$F$2508, MATCH(DK61, Materials!$B$9:$B$2508, 0)), ""))</f>
        <v/>
      </c>
      <c r="FW61" s="58" t="str">
        <f t="shared" si="85"/>
        <v/>
      </c>
      <c r="FX61" s="59" t="str">
        <f t="shared" si="86"/>
        <v/>
      </c>
      <c r="FY61" s="59" t="str">
        <f t="shared" si="87"/>
        <v/>
      </c>
      <c r="FZ61" s="59" t="str">
        <f t="shared" si="88"/>
        <v/>
      </c>
      <c r="GA61" s="59" t="str">
        <f t="shared" si="89"/>
        <v/>
      </c>
      <c r="GB61" s="59" t="str">
        <f t="shared" si="90"/>
        <v/>
      </c>
      <c r="GC61" s="59" t="str">
        <f t="shared" si="91"/>
        <v/>
      </c>
      <c r="GD61" s="59" t="str">
        <f t="shared" si="92"/>
        <v/>
      </c>
      <c r="GE61" s="59" t="str">
        <f t="shared" si="93"/>
        <v/>
      </c>
      <c r="GF61" s="59" t="str">
        <f t="shared" si="94"/>
        <v/>
      </c>
      <c r="GG61" s="59" t="str">
        <f t="shared" si="95"/>
        <v/>
      </c>
      <c r="GH61" s="59" t="str">
        <f t="shared" si="96"/>
        <v/>
      </c>
      <c r="GI61" s="59" t="str">
        <f t="shared" si="97"/>
        <v/>
      </c>
      <c r="GJ61" s="59" t="str">
        <f t="shared" si="98"/>
        <v/>
      </c>
      <c r="GK61" s="59" t="str">
        <f t="shared" si="99"/>
        <v/>
      </c>
      <c r="GL61" s="59" t="str">
        <f t="shared" si="100"/>
        <v/>
      </c>
      <c r="GM61" s="59" t="str">
        <f t="shared" si="101"/>
        <v/>
      </c>
      <c r="GN61" s="59" t="str">
        <f t="shared" si="102"/>
        <v/>
      </c>
      <c r="GO61" s="59" t="str">
        <f t="shared" si="103"/>
        <v/>
      </c>
      <c r="GP61" s="59" t="str">
        <f t="shared" si="104"/>
        <v/>
      </c>
      <c r="GQ61" s="59" t="str">
        <f t="shared" si="105"/>
        <v/>
      </c>
      <c r="GR61" s="59" t="str">
        <f t="shared" si="106"/>
        <v/>
      </c>
      <c r="GS61" s="59" t="str">
        <f t="shared" si="107"/>
        <v/>
      </c>
      <c r="GT61" s="59" t="str">
        <f t="shared" si="108"/>
        <v/>
      </c>
      <c r="GU61" s="59" t="str">
        <f t="shared" si="109"/>
        <v/>
      </c>
      <c r="GV61" s="59" t="str">
        <f t="shared" si="110"/>
        <v/>
      </c>
      <c r="GW61" s="59" t="str">
        <f t="shared" si="111"/>
        <v/>
      </c>
      <c r="GX61" s="59" t="str">
        <f t="shared" si="112"/>
        <v/>
      </c>
      <c r="GY61" s="59" t="str">
        <f t="shared" si="113"/>
        <v/>
      </c>
      <c r="GZ61" s="60" t="str">
        <f t="shared" si="114"/>
        <v/>
      </c>
      <c r="HB61" s="81" t="str">
        <f t="shared" si="186"/>
        <v/>
      </c>
      <c r="HD61" s="58" t="str">
        <f>IF(CH61="", "", IFERROR(INDEX(Materials!$V$9:$V$2508, MATCH(CH61, Materials!$B$9:$B$2508, 0)), ""))</f>
        <v/>
      </c>
      <c r="HE61" s="59" t="str">
        <f>IF(CI61="", "", IFERROR(INDEX(Materials!$V$9:$V$2508, MATCH(CI61, Materials!$B$9:$B$2508, 0)), ""))</f>
        <v/>
      </c>
      <c r="HF61" s="59" t="str">
        <f>IF(CJ61="", "", IFERROR(INDEX(Materials!$V$9:$V$2508, MATCH(CJ61, Materials!$B$9:$B$2508, 0)), ""))</f>
        <v/>
      </c>
      <c r="HG61" s="59" t="str">
        <f>IF(CK61="", "", IFERROR(INDEX(Materials!$V$9:$V$2508, MATCH(CK61, Materials!$B$9:$B$2508, 0)), ""))</f>
        <v/>
      </c>
      <c r="HH61" s="59" t="str">
        <f>IF(CL61="", "", IFERROR(INDEX(Materials!$V$9:$V$2508, MATCH(CL61, Materials!$B$9:$B$2508, 0)), ""))</f>
        <v/>
      </c>
      <c r="HI61" s="59" t="str">
        <f>IF(CM61="", "", IFERROR(INDEX(Materials!$V$9:$V$2508, MATCH(CM61, Materials!$B$9:$B$2508, 0)), ""))</f>
        <v/>
      </c>
      <c r="HJ61" s="59" t="str">
        <f>IF(CN61="", "", IFERROR(INDEX(Materials!$V$9:$V$2508, MATCH(CN61, Materials!$B$9:$B$2508, 0)), ""))</f>
        <v/>
      </c>
      <c r="HK61" s="59" t="str">
        <f>IF(CO61="", "", IFERROR(INDEX(Materials!$V$9:$V$2508, MATCH(CO61, Materials!$B$9:$B$2508, 0)), ""))</f>
        <v/>
      </c>
      <c r="HL61" s="59" t="str">
        <f>IF(CP61="", "", IFERROR(INDEX(Materials!$V$9:$V$2508, MATCH(CP61, Materials!$B$9:$B$2508, 0)), ""))</f>
        <v/>
      </c>
      <c r="HM61" s="59" t="str">
        <f>IF(CQ61="", "", IFERROR(INDEX(Materials!$V$9:$V$2508, MATCH(CQ61, Materials!$B$9:$B$2508, 0)), ""))</f>
        <v/>
      </c>
      <c r="HN61" s="59" t="str">
        <f>IF(CR61="", "", IFERROR(INDEX(Materials!$V$9:$V$2508, MATCH(CR61, Materials!$B$9:$B$2508, 0)), ""))</f>
        <v/>
      </c>
      <c r="HO61" s="59" t="str">
        <f>IF(CS61="", "", IFERROR(INDEX(Materials!$V$9:$V$2508, MATCH(CS61, Materials!$B$9:$B$2508, 0)), ""))</f>
        <v/>
      </c>
      <c r="HP61" s="59" t="str">
        <f>IF(CT61="", "", IFERROR(INDEX(Materials!$V$9:$V$2508, MATCH(CT61, Materials!$B$9:$B$2508, 0)), ""))</f>
        <v/>
      </c>
      <c r="HQ61" s="59" t="str">
        <f>IF(CU61="", "", IFERROR(INDEX(Materials!$V$9:$V$2508, MATCH(CU61, Materials!$B$9:$B$2508, 0)), ""))</f>
        <v/>
      </c>
      <c r="HR61" s="59" t="str">
        <f>IF(CV61="", "", IFERROR(INDEX(Materials!$V$9:$V$2508, MATCH(CV61, Materials!$B$9:$B$2508, 0)), ""))</f>
        <v/>
      </c>
      <c r="HS61" s="59" t="str">
        <f>IF(CW61="", "", IFERROR(INDEX(Materials!$V$9:$V$2508, MATCH(CW61, Materials!$B$9:$B$2508, 0)), ""))</f>
        <v/>
      </c>
      <c r="HT61" s="59" t="str">
        <f>IF(CX61="", "", IFERROR(INDEX(Materials!$V$9:$V$2508, MATCH(CX61, Materials!$B$9:$B$2508, 0)), ""))</f>
        <v/>
      </c>
      <c r="HU61" s="59" t="str">
        <f>IF(CY61="", "", IFERROR(INDEX(Materials!$V$9:$V$2508, MATCH(CY61, Materials!$B$9:$B$2508, 0)), ""))</f>
        <v/>
      </c>
      <c r="HV61" s="59" t="str">
        <f>IF(CZ61="", "", IFERROR(INDEX(Materials!$V$9:$V$2508, MATCH(CZ61, Materials!$B$9:$B$2508, 0)), ""))</f>
        <v/>
      </c>
      <c r="HW61" s="59" t="str">
        <f>IF(DA61="", "", IFERROR(INDEX(Materials!$V$9:$V$2508, MATCH(DA61, Materials!$B$9:$B$2508, 0)), ""))</f>
        <v/>
      </c>
      <c r="HX61" s="59" t="str">
        <f>IF(DB61="", "", IFERROR(INDEX(Materials!$V$9:$V$2508, MATCH(DB61, Materials!$B$9:$B$2508, 0)), ""))</f>
        <v/>
      </c>
      <c r="HY61" s="59" t="str">
        <f>IF(DC61="", "", IFERROR(INDEX(Materials!$V$9:$V$2508, MATCH(DC61, Materials!$B$9:$B$2508, 0)), ""))</f>
        <v/>
      </c>
      <c r="HZ61" s="59" t="str">
        <f>IF(DD61="", "", IFERROR(INDEX(Materials!$V$9:$V$2508, MATCH(DD61, Materials!$B$9:$B$2508, 0)), ""))</f>
        <v/>
      </c>
      <c r="IA61" s="59" t="str">
        <f>IF(DE61="", "", IFERROR(INDEX(Materials!$V$9:$V$2508, MATCH(DE61, Materials!$B$9:$B$2508, 0)), ""))</f>
        <v/>
      </c>
      <c r="IB61" s="59" t="str">
        <f>IF(DF61="", "", IFERROR(INDEX(Materials!$V$9:$V$2508, MATCH(DF61, Materials!$B$9:$B$2508, 0)), ""))</f>
        <v/>
      </c>
      <c r="IC61" s="59" t="str">
        <f>IF(DG61="", "", IFERROR(INDEX(Materials!$V$9:$V$2508, MATCH(DG61, Materials!$B$9:$B$2508, 0)), ""))</f>
        <v/>
      </c>
      <c r="ID61" s="59" t="str">
        <f>IF(DH61="", "", IFERROR(INDEX(Materials!$V$9:$V$2508, MATCH(DH61, Materials!$B$9:$B$2508, 0)), ""))</f>
        <v/>
      </c>
      <c r="IE61" s="59" t="str">
        <f>IF(DI61="", "", IFERROR(INDEX(Materials!$V$9:$V$2508, MATCH(DI61, Materials!$B$9:$B$2508, 0)), ""))</f>
        <v/>
      </c>
      <c r="IF61" s="59" t="str">
        <f>IF(DJ61="", "", IFERROR(INDEX(Materials!$V$9:$V$2508, MATCH(DJ61, Materials!$B$9:$B$2508, 0)), ""))</f>
        <v/>
      </c>
      <c r="IG61" s="60" t="str">
        <f>IF(DK61="", "", IFERROR(INDEX(Materials!$V$9:$V$2508, MATCH(DK61, Materials!$B$9:$B$2508, 0)), ""))</f>
        <v/>
      </c>
      <c r="II61" s="9" t="str">
        <f t="shared" si="115"/>
        <v/>
      </c>
      <c r="IJ61" s="9" t="str">
        <f t="shared" si="116"/>
        <v/>
      </c>
      <c r="IK61" s="9" t="str">
        <f t="shared" si="117"/>
        <v/>
      </c>
      <c r="IL61" s="9" t="str">
        <f t="shared" si="118"/>
        <v/>
      </c>
      <c r="IN61" s="92" t="str">
        <f t="shared" si="119"/>
        <v/>
      </c>
      <c r="IO61" s="93" t="str">
        <f t="shared" si="120"/>
        <v/>
      </c>
      <c r="IP61" s="93" t="str">
        <f t="shared" si="121"/>
        <v/>
      </c>
      <c r="IQ61" s="93" t="str">
        <f t="shared" si="122"/>
        <v/>
      </c>
      <c r="IR61" s="93" t="str">
        <f t="shared" si="123"/>
        <v/>
      </c>
      <c r="IS61" s="93" t="str">
        <f t="shared" si="124"/>
        <v/>
      </c>
      <c r="IT61" s="93" t="str">
        <f t="shared" si="125"/>
        <v/>
      </c>
      <c r="IU61" s="93" t="str">
        <f t="shared" si="126"/>
        <v/>
      </c>
      <c r="IV61" s="93" t="str">
        <f t="shared" si="127"/>
        <v/>
      </c>
      <c r="IW61" s="93" t="str">
        <f t="shared" si="128"/>
        <v/>
      </c>
      <c r="IX61" s="93" t="str">
        <f t="shared" si="129"/>
        <v/>
      </c>
      <c r="IY61" s="93" t="str">
        <f t="shared" si="130"/>
        <v/>
      </c>
      <c r="IZ61" s="93" t="str">
        <f t="shared" si="131"/>
        <v/>
      </c>
      <c r="JA61" s="93" t="str">
        <f t="shared" si="132"/>
        <v/>
      </c>
      <c r="JB61" s="93" t="str">
        <f t="shared" si="133"/>
        <v/>
      </c>
      <c r="JC61" s="93" t="str">
        <f t="shared" si="134"/>
        <v/>
      </c>
      <c r="JD61" s="93" t="str">
        <f t="shared" si="135"/>
        <v/>
      </c>
      <c r="JE61" s="93" t="str">
        <f t="shared" si="136"/>
        <v/>
      </c>
      <c r="JF61" s="93" t="str">
        <f t="shared" si="137"/>
        <v/>
      </c>
      <c r="JG61" s="93" t="str">
        <f t="shared" si="138"/>
        <v/>
      </c>
      <c r="JH61" s="93" t="str">
        <f t="shared" si="139"/>
        <v/>
      </c>
      <c r="JI61" s="93" t="str">
        <f t="shared" si="140"/>
        <v/>
      </c>
      <c r="JJ61" s="93" t="str">
        <f t="shared" si="141"/>
        <v/>
      </c>
      <c r="JK61" s="93" t="str">
        <f t="shared" si="142"/>
        <v/>
      </c>
      <c r="JL61" s="93" t="str">
        <f t="shared" si="143"/>
        <v/>
      </c>
      <c r="JM61" s="93" t="str">
        <f t="shared" si="144"/>
        <v/>
      </c>
      <c r="JN61" s="93" t="str">
        <f t="shared" si="145"/>
        <v/>
      </c>
      <c r="JO61" s="93" t="str">
        <f t="shared" si="146"/>
        <v/>
      </c>
      <c r="JP61" s="93" t="str">
        <f t="shared" si="147"/>
        <v/>
      </c>
      <c r="JQ61" s="94" t="str">
        <f t="shared" si="148"/>
        <v/>
      </c>
      <c r="JS61" s="92" t="str">
        <f t="shared" si="149"/>
        <v/>
      </c>
      <c r="JT61" s="93" t="str">
        <f t="shared" si="150"/>
        <v/>
      </c>
      <c r="JU61" s="93" t="str">
        <f t="shared" si="151"/>
        <v/>
      </c>
      <c r="JV61" s="93" t="str">
        <f t="shared" si="152"/>
        <v/>
      </c>
      <c r="JW61" s="93" t="str">
        <f t="shared" si="153"/>
        <v/>
      </c>
      <c r="JX61" s="93" t="str">
        <f t="shared" si="154"/>
        <v/>
      </c>
      <c r="JY61" s="93" t="str">
        <f t="shared" si="155"/>
        <v/>
      </c>
      <c r="JZ61" s="93" t="str">
        <f t="shared" si="156"/>
        <v/>
      </c>
      <c r="KA61" s="93" t="str">
        <f t="shared" si="157"/>
        <v/>
      </c>
      <c r="KB61" s="93" t="str">
        <f t="shared" si="158"/>
        <v/>
      </c>
      <c r="KC61" s="93" t="str">
        <f t="shared" si="159"/>
        <v/>
      </c>
      <c r="KD61" s="93" t="str">
        <f t="shared" si="160"/>
        <v/>
      </c>
      <c r="KE61" s="93" t="str">
        <f t="shared" si="161"/>
        <v/>
      </c>
      <c r="KF61" s="93" t="str">
        <f t="shared" si="162"/>
        <v/>
      </c>
      <c r="KG61" s="93" t="str">
        <f t="shared" si="163"/>
        <v/>
      </c>
      <c r="KH61" s="93" t="str">
        <f t="shared" si="164"/>
        <v/>
      </c>
      <c r="KI61" s="93" t="str">
        <f t="shared" si="165"/>
        <v/>
      </c>
      <c r="KJ61" s="93" t="str">
        <f t="shared" si="166"/>
        <v/>
      </c>
      <c r="KK61" s="93" t="str">
        <f t="shared" si="167"/>
        <v/>
      </c>
      <c r="KL61" s="93" t="str">
        <f t="shared" si="168"/>
        <v/>
      </c>
      <c r="KM61" s="93" t="str">
        <f t="shared" si="169"/>
        <v/>
      </c>
      <c r="KN61" s="93" t="str">
        <f t="shared" si="170"/>
        <v/>
      </c>
      <c r="KO61" s="93" t="str">
        <f t="shared" si="171"/>
        <v/>
      </c>
      <c r="KP61" s="93" t="str">
        <f t="shared" si="172"/>
        <v/>
      </c>
      <c r="KQ61" s="93" t="str">
        <f t="shared" si="173"/>
        <v/>
      </c>
      <c r="KR61" s="93" t="str">
        <f t="shared" si="174"/>
        <v/>
      </c>
      <c r="KS61" s="93" t="str">
        <f t="shared" si="175"/>
        <v/>
      </c>
      <c r="KT61" s="93" t="str">
        <f t="shared" si="176"/>
        <v/>
      </c>
      <c r="KU61" s="93" t="str">
        <f t="shared" si="177"/>
        <v/>
      </c>
      <c r="KV61" s="94" t="str">
        <f t="shared" si="178"/>
        <v/>
      </c>
      <c r="KX61" s="81" t="str">
        <f>IF(C61="", "", C61+(C61*'Intro &amp; Setup'!$BC$6))</f>
        <v/>
      </c>
    </row>
    <row r="62" spans="1:310" x14ac:dyDescent="0.25">
      <c r="A62" s="24"/>
      <c r="B62" s="150" t="str">
        <f t="shared" si="179"/>
        <v/>
      </c>
      <c r="C62" s="139" t="str">
        <f t="shared" si="180"/>
        <v/>
      </c>
      <c r="D62" s="24"/>
      <c r="E62" s="140"/>
      <c r="F62" s="136"/>
      <c r="G62" s="139"/>
      <c r="H62" s="153"/>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24"/>
      <c r="BS62" s="9" t="str">
        <f>IF(Materials!T62="", "", Materials!T62)</f>
        <v/>
      </c>
      <c r="BU62" s="11" t="b">
        <f t="shared" si="181"/>
        <v>0</v>
      </c>
      <c r="BV62" s="9" t="str">
        <f t="shared" si="25"/>
        <v/>
      </c>
      <c r="BW62" s="9" t="str">
        <f t="shared" si="182"/>
        <v/>
      </c>
      <c r="BX62" s="9" t="str">
        <f t="shared" si="183"/>
        <v/>
      </c>
      <c r="BZ62" s="9">
        <v>54</v>
      </c>
      <c r="CB62" s="9" t="str">
        <f t="shared" si="184"/>
        <v/>
      </c>
      <c r="CC62" s="32"/>
      <c r="CD62" s="72" t="str">
        <f>IF(H62="", "", IFERROR(INDEX('Intro &amp; Setup'!$BF$3:$BF$12, MATCH(H62, 'Intro &amp; Setup'!$BE$3:$BE$12, 0)), ""))</f>
        <v/>
      </c>
      <c r="CE62" s="77"/>
      <c r="CF62" s="77"/>
      <c r="CH62" s="50" t="str">
        <f t="shared" si="185"/>
        <v/>
      </c>
      <c r="CI62" s="32" t="str">
        <f t="shared" si="26"/>
        <v/>
      </c>
      <c r="CJ62" s="32" t="str">
        <f t="shared" si="27"/>
        <v/>
      </c>
      <c r="CK62" s="32" t="str">
        <f t="shared" si="28"/>
        <v/>
      </c>
      <c r="CL62" s="32" t="str">
        <f t="shared" si="29"/>
        <v/>
      </c>
      <c r="CM62" s="32" t="str">
        <f t="shared" si="30"/>
        <v/>
      </c>
      <c r="CN62" s="32" t="str">
        <f t="shared" si="31"/>
        <v/>
      </c>
      <c r="CO62" s="32" t="str">
        <f t="shared" si="32"/>
        <v/>
      </c>
      <c r="CP62" s="32" t="str">
        <f t="shared" si="33"/>
        <v/>
      </c>
      <c r="CQ62" s="32" t="str">
        <f t="shared" si="34"/>
        <v/>
      </c>
      <c r="CR62" s="32" t="str">
        <f t="shared" si="35"/>
        <v/>
      </c>
      <c r="CS62" s="32" t="str">
        <f t="shared" si="36"/>
        <v/>
      </c>
      <c r="CT62" s="32" t="str">
        <f t="shared" si="37"/>
        <v/>
      </c>
      <c r="CU62" s="32" t="str">
        <f t="shared" si="38"/>
        <v/>
      </c>
      <c r="CV62" s="32" t="str">
        <f t="shared" si="39"/>
        <v/>
      </c>
      <c r="CW62" s="32" t="str">
        <f t="shared" si="40"/>
        <v/>
      </c>
      <c r="CX62" s="32" t="str">
        <f t="shared" si="41"/>
        <v/>
      </c>
      <c r="CY62" s="32" t="str">
        <f t="shared" si="42"/>
        <v/>
      </c>
      <c r="CZ62" s="32" t="str">
        <f t="shared" si="43"/>
        <v/>
      </c>
      <c r="DA62" s="32" t="str">
        <f t="shared" si="44"/>
        <v/>
      </c>
      <c r="DB62" s="32" t="str">
        <f t="shared" si="45"/>
        <v/>
      </c>
      <c r="DC62" s="32" t="str">
        <f t="shared" si="46"/>
        <v/>
      </c>
      <c r="DD62" s="32" t="str">
        <f t="shared" si="47"/>
        <v/>
      </c>
      <c r="DE62" s="32" t="str">
        <f t="shared" si="48"/>
        <v/>
      </c>
      <c r="DF62" s="32" t="str">
        <f t="shared" si="49"/>
        <v/>
      </c>
      <c r="DG62" s="32" t="str">
        <f t="shared" si="50"/>
        <v/>
      </c>
      <c r="DH62" s="32" t="str">
        <f t="shared" si="51"/>
        <v/>
      </c>
      <c r="DI62" s="32" t="str">
        <f t="shared" si="52"/>
        <v/>
      </c>
      <c r="DJ62" s="32" t="str">
        <f t="shared" si="53"/>
        <v/>
      </c>
      <c r="DK62" s="51" t="str">
        <f t="shared" si="54"/>
        <v/>
      </c>
      <c r="DM62" s="50" t="str">
        <f t="shared" si="55"/>
        <v/>
      </c>
      <c r="DN62" s="32" t="str">
        <f t="shared" si="56"/>
        <v/>
      </c>
      <c r="DO62" s="32" t="str">
        <f t="shared" si="57"/>
        <v/>
      </c>
      <c r="DP62" s="32" t="str">
        <f t="shared" si="58"/>
        <v/>
      </c>
      <c r="DQ62" s="32" t="str">
        <f t="shared" si="59"/>
        <v/>
      </c>
      <c r="DR62" s="32" t="str">
        <f t="shared" si="60"/>
        <v/>
      </c>
      <c r="DS62" s="32" t="str">
        <f t="shared" si="61"/>
        <v/>
      </c>
      <c r="DT62" s="32" t="str">
        <f t="shared" si="62"/>
        <v/>
      </c>
      <c r="DU62" s="32" t="str">
        <f t="shared" si="63"/>
        <v/>
      </c>
      <c r="DV62" s="32" t="str">
        <f t="shared" si="64"/>
        <v/>
      </c>
      <c r="DW62" s="32" t="str">
        <f t="shared" si="65"/>
        <v/>
      </c>
      <c r="DX62" s="32" t="str">
        <f t="shared" si="66"/>
        <v/>
      </c>
      <c r="DY62" s="32" t="str">
        <f t="shared" si="67"/>
        <v/>
      </c>
      <c r="DZ62" s="32" t="str">
        <f t="shared" si="68"/>
        <v/>
      </c>
      <c r="EA62" s="32" t="str">
        <f t="shared" si="69"/>
        <v/>
      </c>
      <c r="EB62" s="32" t="str">
        <f t="shared" si="70"/>
        <v/>
      </c>
      <c r="EC62" s="32" t="str">
        <f t="shared" si="71"/>
        <v/>
      </c>
      <c r="ED62" s="32" t="str">
        <f t="shared" si="72"/>
        <v/>
      </c>
      <c r="EE62" s="32" t="str">
        <f t="shared" si="73"/>
        <v/>
      </c>
      <c r="EF62" s="32" t="str">
        <f t="shared" si="74"/>
        <v/>
      </c>
      <c r="EG62" s="32" t="str">
        <f t="shared" si="75"/>
        <v/>
      </c>
      <c r="EH62" s="32" t="str">
        <f t="shared" si="76"/>
        <v/>
      </c>
      <c r="EI62" s="32" t="str">
        <f t="shared" si="77"/>
        <v/>
      </c>
      <c r="EJ62" s="32" t="str">
        <f t="shared" si="78"/>
        <v/>
      </c>
      <c r="EK62" s="32" t="str">
        <f t="shared" si="79"/>
        <v/>
      </c>
      <c r="EL62" s="32" t="str">
        <f t="shared" si="80"/>
        <v/>
      </c>
      <c r="EM62" s="32" t="str">
        <f t="shared" si="81"/>
        <v/>
      </c>
      <c r="EN62" s="32" t="str">
        <f t="shared" si="82"/>
        <v/>
      </c>
      <c r="EO62" s="32" t="str">
        <f t="shared" si="83"/>
        <v/>
      </c>
      <c r="EP62" s="51" t="str">
        <f t="shared" si="84"/>
        <v/>
      </c>
      <c r="ER62" s="58" t="str">
        <f>IF(CH62="", "", IFERROR(INDEX(Materials!$F$9:$F$2508, MATCH(CH62, Materials!$B$9:$B$2508, 0)), ""))</f>
        <v/>
      </c>
      <c r="ES62" s="59" t="str">
        <f>IF(CI62="", "", IFERROR(INDEX(Materials!$F$9:$F$2508, MATCH(CI62, Materials!$B$9:$B$2508, 0)), ""))</f>
        <v/>
      </c>
      <c r="ET62" s="59" t="str">
        <f>IF(CJ62="", "", IFERROR(INDEX(Materials!$F$9:$F$2508, MATCH(CJ62, Materials!$B$9:$B$2508, 0)), ""))</f>
        <v/>
      </c>
      <c r="EU62" s="59" t="str">
        <f>IF(CK62="", "", IFERROR(INDEX(Materials!$F$9:$F$2508, MATCH(CK62, Materials!$B$9:$B$2508, 0)), ""))</f>
        <v/>
      </c>
      <c r="EV62" s="59" t="str">
        <f>IF(CL62="", "", IFERROR(INDEX(Materials!$F$9:$F$2508, MATCH(CL62, Materials!$B$9:$B$2508, 0)), ""))</f>
        <v/>
      </c>
      <c r="EW62" s="59" t="str">
        <f>IF(CM62="", "", IFERROR(INDEX(Materials!$F$9:$F$2508, MATCH(CM62, Materials!$B$9:$B$2508, 0)), ""))</f>
        <v/>
      </c>
      <c r="EX62" s="59" t="str">
        <f>IF(CN62="", "", IFERROR(INDEX(Materials!$F$9:$F$2508, MATCH(CN62, Materials!$B$9:$B$2508, 0)), ""))</f>
        <v/>
      </c>
      <c r="EY62" s="59" t="str">
        <f>IF(CO62="", "", IFERROR(INDEX(Materials!$F$9:$F$2508, MATCH(CO62, Materials!$B$9:$B$2508, 0)), ""))</f>
        <v/>
      </c>
      <c r="EZ62" s="59" t="str">
        <f>IF(CP62="", "", IFERROR(INDEX(Materials!$F$9:$F$2508, MATCH(CP62, Materials!$B$9:$B$2508, 0)), ""))</f>
        <v/>
      </c>
      <c r="FA62" s="59" t="str">
        <f>IF(CQ62="", "", IFERROR(INDEX(Materials!$F$9:$F$2508, MATCH(CQ62, Materials!$B$9:$B$2508, 0)), ""))</f>
        <v/>
      </c>
      <c r="FB62" s="59" t="str">
        <f>IF(CR62="", "", IFERROR(INDEX(Materials!$F$9:$F$2508, MATCH(CR62, Materials!$B$9:$B$2508, 0)), ""))</f>
        <v/>
      </c>
      <c r="FC62" s="59" t="str">
        <f>IF(CS62="", "", IFERROR(INDEX(Materials!$F$9:$F$2508, MATCH(CS62, Materials!$B$9:$B$2508, 0)), ""))</f>
        <v/>
      </c>
      <c r="FD62" s="59" t="str">
        <f>IF(CT62="", "", IFERROR(INDEX(Materials!$F$9:$F$2508, MATCH(CT62, Materials!$B$9:$B$2508, 0)), ""))</f>
        <v/>
      </c>
      <c r="FE62" s="59" t="str">
        <f>IF(CU62="", "", IFERROR(INDEX(Materials!$F$9:$F$2508, MATCH(CU62, Materials!$B$9:$B$2508, 0)), ""))</f>
        <v/>
      </c>
      <c r="FF62" s="59" t="str">
        <f>IF(CV62="", "", IFERROR(INDEX(Materials!$F$9:$F$2508, MATCH(CV62, Materials!$B$9:$B$2508, 0)), ""))</f>
        <v/>
      </c>
      <c r="FG62" s="59" t="str">
        <f>IF(CW62="", "", IFERROR(INDEX(Materials!$F$9:$F$2508, MATCH(CW62, Materials!$B$9:$B$2508, 0)), ""))</f>
        <v/>
      </c>
      <c r="FH62" s="59" t="str">
        <f>IF(CX62="", "", IFERROR(INDEX(Materials!$F$9:$F$2508, MATCH(CX62, Materials!$B$9:$B$2508, 0)), ""))</f>
        <v/>
      </c>
      <c r="FI62" s="59" t="str">
        <f>IF(CY62="", "", IFERROR(INDEX(Materials!$F$9:$F$2508, MATCH(CY62, Materials!$B$9:$B$2508, 0)), ""))</f>
        <v/>
      </c>
      <c r="FJ62" s="59" t="str">
        <f>IF(CZ62="", "", IFERROR(INDEX(Materials!$F$9:$F$2508, MATCH(CZ62, Materials!$B$9:$B$2508, 0)), ""))</f>
        <v/>
      </c>
      <c r="FK62" s="59" t="str">
        <f>IF(DA62="", "", IFERROR(INDEX(Materials!$F$9:$F$2508, MATCH(DA62, Materials!$B$9:$B$2508, 0)), ""))</f>
        <v/>
      </c>
      <c r="FL62" s="59" t="str">
        <f>IF(DB62="", "", IFERROR(INDEX(Materials!$F$9:$F$2508, MATCH(DB62, Materials!$B$9:$B$2508, 0)), ""))</f>
        <v/>
      </c>
      <c r="FM62" s="59" t="str">
        <f>IF(DC62="", "", IFERROR(INDEX(Materials!$F$9:$F$2508, MATCH(DC62, Materials!$B$9:$B$2508, 0)), ""))</f>
        <v/>
      </c>
      <c r="FN62" s="59" t="str">
        <f>IF(DD62="", "", IFERROR(INDEX(Materials!$F$9:$F$2508, MATCH(DD62, Materials!$B$9:$B$2508, 0)), ""))</f>
        <v/>
      </c>
      <c r="FO62" s="59" t="str">
        <f>IF(DE62="", "", IFERROR(INDEX(Materials!$F$9:$F$2508, MATCH(DE62, Materials!$B$9:$B$2508, 0)), ""))</f>
        <v/>
      </c>
      <c r="FP62" s="59" t="str">
        <f>IF(DF62="", "", IFERROR(INDEX(Materials!$F$9:$F$2508, MATCH(DF62, Materials!$B$9:$B$2508, 0)), ""))</f>
        <v/>
      </c>
      <c r="FQ62" s="59" t="str">
        <f>IF(DG62="", "", IFERROR(INDEX(Materials!$F$9:$F$2508, MATCH(DG62, Materials!$B$9:$B$2508, 0)), ""))</f>
        <v/>
      </c>
      <c r="FR62" s="59" t="str">
        <f>IF(DH62="", "", IFERROR(INDEX(Materials!$F$9:$F$2508, MATCH(DH62, Materials!$B$9:$B$2508, 0)), ""))</f>
        <v/>
      </c>
      <c r="FS62" s="59" t="str">
        <f>IF(DI62="", "", IFERROR(INDEX(Materials!$F$9:$F$2508, MATCH(DI62, Materials!$B$9:$B$2508, 0)), ""))</f>
        <v/>
      </c>
      <c r="FT62" s="59" t="str">
        <f>IF(DJ62="", "", IFERROR(INDEX(Materials!$F$9:$F$2508, MATCH(DJ62, Materials!$B$9:$B$2508, 0)), ""))</f>
        <v/>
      </c>
      <c r="FU62" s="60" t="str">
        <f>IF(DK62="", "", IFERROR(INDEX(Materials!$F$9:$F$2508, MATCH(DK62, Materials!$B$9:$B$2508, 0)), ""))</f>
        <v/>
      </c>
      <c r="FW62" s="58" t="str">
        <f t="shared" si="85"/>
        <v/>
      </c>
      <c r="FX62" s="59" t="str">
        <f t="shared" si="86"/>
        <v/>
      </c>
      <c r="FY62" s="59" t="str">
        <f t="shared" si="87"/>
        <v/>
      </c>
      <c r="FZ62" s="59" t="str">
        <f t="shared" si="88"/>
        <v/>
      </c>
      <c r="GA62" s="59" t="str">
        <f t="shared" si="89"/>
        <v/>
      </c>
      <c r="GB62" s="59" t="str">
        <f t="shared" si="90"/>
        <v/>
      </c>
      <c r="GC62" s="59" t="str">
        <f t="shared" si="91"/>
        <v/>
      </c>
      <c r="GD62" s="59" t="str">
        <f t="shared" si="92"/>
        <v/>
      </c>
      <c r="GE62" s="59" t="str">
        <f t="shared" si="93"/>
        <v/>
      </c>
      <c r="GF62" s="59" t="str">
        <f t="shared" si="94"/>
        <v/>
      </c>
      <c r="GG62" s="59" t="str">
        <f t="shared" si="95"/>
        <v/>
      </c>
      <c r="GH62" s="59" t="str">
        <f t="shared" si="96"/>
        <v/>
      </c>
      <c r="GI62" s="59" t="str">
        <f t="shared" si="97"/>
        <v/>
      </c>
      <c r="GJ62" s="59" t="str">
        <f t="shared" si="98"/>
        <v/>
      </c>
      <c r="GK62" s="59" t="str">
        <f t="shared" si="99"/>
        <v/>
      </c>
      <c r="GL62" s="59" t="str">
        <f t="shared" si="100"/>
        <v/>
      </c>
      <c r="GM62" s="59" t="str">
        <f t="shared" si="101"/>
        <v/>
      </c>
      <c r="GN62" s="59" t="str">
        <f t="shared" si="102"/>
        <v/>
      </c>
      <c r="GO62" s="59" t="str">
        <f t="shared" si="103"/>
        <v/>
      </c>
      <c r="GP62" s="59" t="str">
        <f t="shared" si="104"/>
        <v/>
      </c>
      <c r="GQ62" s="59" t="str">
        <f t="shared" si="105"/>
        <v/>
      </c>
      <c r="GR62" s="59" t="str">
        <f t="shared" si="106"/>
        <v/>
      </c>
      <c r="GS62" s="59" t="str">
        <f t="shared" si="107"/>
        <v/>
      </c>
      <c r="GT62" s="59" t="str">
        <f t="shared" si="108"/>
        <v/>
      </c>
      <c r="GU62" s="59" t="str">
        <f t="shared" si="109"/>
        <v/>
      </c>
      <c r="GV62" s="59" t="str">
        <f t="shared" si="110"/>
        <v/>
      </c>
      <c r="GW62" s="59" t="str">
        <f t="shared" si="111"/>
        <v/>
      </c>
      <c r="GX62" s="59" t="str">
        <f t="shared" si="112"/>
        <v/>
      </c>
      <c r="GY62" s="59" t="str">
        <f t="shared" si="113"/>
        <v/>
      </c>
      <c r="GZ62" s="60" t="str">
        <f t="shared" si="114"/>
        <v/>
      </c>
      <c r="HB62" s="81" t="str">
        <f t="shared" si="186"/>
        <v/>
      </c>
      <c r="HD62" s="58" t="str">
        <f>IF(CH62="", "", IFERROR(INDEX(Materials!$V$9:$V$2508, MATCH(CH62, Materials!$B$9:$B$2508, 0)), ""))</f>
        <v/>
      </c>
      <c r="HE62" s="59" t="str">
        <f>IF(CI62="", "", IFERROR(INDEX(Materials!$V$9:$V$2508, MATCH(CI62, Materials!$B$9:$B$2508, 0)), ""))</f>
        <v/>
      </c>
      <c r="HF62" s="59" t="str">
        <f>IF(CJ62="", "", IFERROR(INDEX(Materials!$V$9:$V$2508, MATCH(CJ62, Materials!$B$9:$B$2508, 0)), ""))</f>
        <v/>
      </c>
      <c r="HG62" s="59" t="str">
        <f>IF(CK62="", "", IFERROR(INDEX(Materials!$V$9:$V$2508, MATCH(CK62, Materials!$B$9:$B$2508, 0)), ""))</f>
        <v/>
      </c>
      <c r="HH62" s="59" t="str">
        <f>IF(CL62="", "", IFERROR(INDEX(Materials!$V$9:$V$2508, MATCH(CL62, Materials!$B$9:$B$2508, 0)), ""))</f>
        <v/>
      </c>
      <c r="HI62" s="59" t="str">
        <f>IF(CM62="", "", IFERROR(INDEX(Materials!$V$9:$V$2508, MATCH(CM62, Materials!$B$9:$B$2508, 0)), ""))</f>
        <v/>
      </c>
      <c r="HJ62" s="59" t="str">
        <f>IF(CN62="", "", IFERROR(INDEX(Materials!$V$9:$V$2508, MATCH(CN62, Materials!$B$9:$B$2508, 0)), ""))</f>
        <v/>
      </c>
      <c r="HK62" s="59" t="str">
        <f>IF(CO62="", "", IFERROR(INDEX(Materials!$V$9:$V$2508, MATCH(CO62, Materials!$B$9:$B$2508, 0)), ""))</f>
        <v/>
      </c>
      <c r="HL62" s="59" t="str">
        <f>IF(CP62="", "", IFERROR(INDEX(Materials!$V$9:$V$2508, MATCH(CP62, Materials!$B$9:$B$2508, 0)), ""))</f>
        <v/>
      </c>
      <c r="HM62" s="59" t="str">
        <f>IF(CQ62="", "", IFERROR(INDEX(Materials!$V$9:$V$2508, MATCH(CQ62, Materials!$B$9:$B$2508, 0)), ""))</f>
        <v/>
      </c>
      <c r="HN62" s="59" t="str">
        <f>IF(CR62="", "", IFERROR(INDEX(Materials!$V$9:$V$2508, MATCH(CR62, Materials!$B$9:$B$2508, 0)), ""))</f>
        <v/>
      </c>
      <c r="HO62" s="59" t="str">
        <f>IF(CS62="", "", IFERROR(INDEX(Materials!$V$9:$V$2508, MATCH(CS62, Materials!$B$9:$B$2508, 0)), ""))</f>
        <v/>
      </c>
      <c r="HP62" s="59" t="str">
        <f>IF(CT62="", "", IFERROR(INDEX(Materials!$V$9:$V$2508, MATCH(CT62, Materials!$B$9:$B$2508, 0)), ""))</f>
        <v/>
      </c>
      <c r="HQ62" s="59" t="str">
        <f>IF(CU62="", "", IFERROR(INDEX(Materials!$V$9:$V$2508, MATCH(CU62, Materials!$B$9:$B$2508, 0)), ""))</f>
        <v/>
      </c>
      <c r="HR62" s="59" t="str">
        <f>IF(CV62="", "", IFERROR(INDEX(Materials!$V$9:$V$2508, MATCH(CV62, Materials!$B$9:$B$2508, 0)), ""))</f>
        <v/>
      </c>
      <c r="HS62" s="59" t="str">
        <f>IF(CW62="", "", IFERROR(INDEX(Materials!$V$9:$V$2508, MATCH(CW62, Materials!$B$9:$B$2508, 0)), ""))</f>
        <v/>
      </c>
      <c r="HT62" s="59" t="str">
        <f>IF(CX62="", "", IFERROR(INDEX(Materials!$V$9:$V$2508, MATCH(CX62, Materials!$B$9:$B$2508, 0)), ""))</f>
        <v/>
      </c>
      <c r="HU62" s="59" t="str">
        <f>IF(CY62="", "", IFERROR(INDEX(Materials!$V$9:$V$2508, MATCH(CY62, Materials!$B$9:$B$2508, 0)), ""))</f>
        <v/>
      </c>
      <c r="HV62" s="59" t="str">
        <f>IF(CZ62="", "", IFERROR(INDEX(Materials!$V$9:$V$2508, MATCH(CZ62, Materials!$B$9:$B$2508, 0)), ""))</f>
        <v/>
      </c>
      <c r="HW62" s="59" t="str">
        <f>IF(DA62="", "", IFERROR(INDEX(Materials!$V$9:$V$2508, MATCH(DA62, Materials!$B$9:$B$2508, 0)), ""))</f>
        <v/>
      </c>
      <c r="HX62" s="59" t="str">
        <f>IF(DB62="", "", IFERROR(INDEX(Materials!$V$9:$V$2508, MATCH(DB62, Materials!$B$9:$B$2508, 0)), ""))</f>
        <v/>
      </c>
      <c r="HY62" s="59" t="str">
        <f>IF(DC62="", "", IFERROR(INDEX(Materials!$V$9:$V$2508, MATCH(DC62, Materials!$B$9:$B$2508, 0)), ""))</f>
        <v/>
      </c>
      <c r="HZ62" s="59" t="str">
        <f>IF(DD62="", "", IFERROR(INDEX(Materials!$V$9:$V$2508, MATCH(DD62, Materials!$B$9:$B$2508, 0)), ""))</f>
        <v/>
      </c>
      <c r="IA62" s="59" t="str">
        <f>IF(DE62="", "", IFERROR(INDEX(Materials!$V$9:$V$2508, MATCH(DE62, Materials!$B$9:$B$2508, 0)), ""))</f>
        <v/>
      </c>
      <c r="IB62" s="59" t="str">
        <f>IF(DF62="", "", IFERROR(INDEX(Materials!$V$9:$V$2508, MATCH(DF62, Materials!$B$9:$B$2508, 0)), ""))</f>
        <v/>
      </c>
      <c r="IC62" s="59" t="str">
        <f>IF(DG62="", "", IFERROR(INDEX(Materials!$V$9:$V$2508, MATCH(DG62, Materials!$B$9:$B$2508, 0)), ""))</f>
        <v/>
      </c>
      <c r="ID62" s="59" t="str">
        <f>IF(DH62="", "", IFERROR(INDEX(Materials!$V$9:$V$2508, MATCH(DH62, Materials!$B$9:$B$2508, 0)), ""))</f>
        <v/>
      </c>
      <c r="IE62" s="59" t="str">
        <f>IF(DI62="", "", IFERROR(INDEX(Materials!$V$9:$V$2508, MATCH(DI62, Materials!$B$9:$B$2508, 0)), ""))</f>
        <v/>
      </c>
      <c r="IF62" s="59" t="str">
        <f>IF(DJ62="", "", IFERROR(INDEX(Materials!$V$9:$V$2508, MATCH(DJ62, Materials!$B$9:$B$2508, 0)), ""))</f>
        <v/>
      </c>
      <c r="IG62" s="60" t="str">
        <f>IF(DK62="", "", IFERROR(INDEX(Materials!$V$9:$V$2508, MATCH(DK62, Materials!$B$9:$B$2508, 0)), ""))</f>
        <v/>
      </c>
      <c r="II62" s="9" t="str">
        <f t="shared" si="115"/>
        <v/>
      </c>
      <c r="IJ62" s="9" t="str">
        <f t="shared" si="116"/>
        <v/>
      </c>
      <c r="IK62" s="9" t="str">
        <f t="shared" si="117"/>
        <v/>
      </c>
      <c r="IL62" s="9" t="str">
        <f t="shared" si="118"/>
        <v/>
      </c>
      <c r="IN62" s="92" t="str">
        <f t="shared" si="119"/>
        <v/>
      </c>
      <c r="IO62" s="93" t="str">
        <f t="shared" si="120"/>
        <v/>
      </c>
      <c r="IP62" s="93" t="str">
        <f t="shared" si="121"/>
        <v/>
      </c>
      <c r="IQ62" s="93" t="str">
        <f t="shared" si="122"/>
        <v/>
      </c>
      <c r="IR62" s="93" t="str">
        <f t="shared" si="123"/>
        <v/>
      </c>
      <c r="IS62" s="93" t="str">
        <f t="shared" si="124"/>
        <v/>
      </c>
      <c r="IT62" s="93" t="str">
        <f t="shared" si="125"/>
        <v/>
      </c>
      <c r="IU62" s="93" t="str">
        <f t="shared" si="126"/>
        <v/>
      </c>
      <c r="IV62" s="93" t="str">
        <f t="shared" si="127"/>
        <v/>
      </c>
      <c r="IW62" s="93" t="str">
        <f t="shared" si="128"/>
        <v/>
      </c>
      <c r="IX62" s="93" t="str">
        <f t="shared" si="129"/>
        <v/>
      </c>
      <c r="IY62" s="93" t="str">
        <f t="shared" si="130"/>
        <v/>
      </c>
      <c r="IZ62" s="93" t="str">
        <f t="shared" si="131"/>
        <v/>
      </c>
      <c r="JA62" s="93" t="str">
        <f t="shared" si="132"/>
        <v/>
      </c>
      <c r="JB62" s="93" t="str">
        <f t="shared" si="133"/>
        <v/>
      </c>
      <c r="JC62" s="93" t="str">
        <f t="shared" si="134"/>
        <v/>
      </c>
      <c r="JD62" s="93" t="str">
        <f t="shared" si="135"/>
        <v/>
      </c>
      <c r="JE62" s="93" t="str">
        <f t="shared" si="136"/>
        <v/>
      </c>
      <c r="JF62" s="93" t="str">
        <f t="shared" si="137"/>
        <v/>
      </c>
      <c r="JG62" s="93" t="str">
        <f t="shared" si="138"/>
        <v/>
      </c>
      <c r="JH62" s="93" t="str">
        <f t="shared" si="139"/>
        <v/>
      </c>
      <c r="JI62" s="93" t="str">
        <f t="shared" si="140"/>
        <v/>
      </c>
      <c r="JJ62" s="93" t="str">
        <f t="shared" si="141"/>
        <v/>
      </c>
      <c r="JK62" s="93" t="str">
        <f t="shared" si="142"/>
        <v/>
      </c>
      <c r="JL62" s="93" t="str">
        <f t="shared" si="143"/>
        <v/>
      </c>
      <c r="JM62" s="93" t="str">
        <f t="shared" si="144"/>
        <v/>
      </c>
      <c r="JN62" s="93" t="str">
        <f t="shared" si="145"/>
        <v/>
      </c>
      <c r="JO62" s="93" t="str">
        <f t="shared" si="146"/>
        <v/>
      </c>
      <c r="JP62" s="93" t="str">
        <f t="shared" si="147"/>
        <v/>
      </c>
      <c r="JQ62" s="94" t="str">
        <f t="shared" si="148"/>
        <v/>
      </c>
      <c r="JS62" s="92" t="str">
        <f t="shared" si="149"/>
        <v/>
      </c>
      <c r="JT62" s="93" t="str">
        <f t="shared" si="150"/>
        <v/>
      </c>
      <c r="JU62" s="93" t="str">
        <f t="shared" si="151"/>
        <v/>
      </c>
      <c r="JV62" s="93" t="str">
        <f t="shared" si="152"/>
        <v/>
      </c>
      <c r="JW62" s="93" t="str">
        <f t="shared" si="153"/>
        <v/>
      </c>
      <c r="JX62" s="93" t="str">
        <f t="shared" si="154"/>
        <v/>
      </c>
      <c r="JY62" s="93" t="str">
        <f t="shared" si="155"/>
        <v/>
      </c>
      <c r="JZ62" s="93" t="str">
        <f t="shared" si="156"/>
        <v/>
      </c>
      <c r="KA62" s="93" t="str">
        <f t="shared" si="157"/>
        <v/>
      </c>
      <c r="KB62" s="93" t="str">
        <f t="shared" si="158"/>
        <v/>
      </c>
      <c r="KC62" s="93" t="str">
        <f t="shared" si="159"/>
        <v/>
      </c>
      <c r="KD62" s="93" t="str">
        <f t="shared" si="160"/>
        <v/>
      </c>
      <c r="KE62" s="93" t="str">
        <f t="shared" si="161"/>
        <v/>
      </c>
      <c r="KF62" s="93" t="str">
        <f t="shared" si="162"/>
        <v/>
      </c>
      <c r="KG62" s="93" t="str">
        <f t="shared" si="163"/>
        <v/>
      </c>
      <c r="KH62" s="93" t="str">
        <f t="shared" si="164"/>
        <v/>
      </c>
      <c r="KI62" s="93" t="str">
        <f t="shared" si="165"/>
        <v/>
      </c>
      <c r="KJ62" s="93" t="str">
        <f t="shared" si="166"/>
        <v/>
      </c>
      <c r="KK62" s="93" t="str">
        <f t="shared" si="167"/>
        <v/>
      </c>
      <c r="KL62" s="93" t="str">
        <f t="shared" si="168"/>
        <v/>
      </c>
      <c r="KM62" s="93" t="str">
        <f t="shared" si="169"/>
        <v/>
      </c>
      <c r="KN62" s="93" t="str">
        <f t="shared" si="170"/>
        <v/>
      </c>
      <c r="KO62" s="93" t="str">
        <f t="shared" si="171"/>
        <v/>
      </c>
      <c r="KP62" s="93" t="str">
        <f t="shared" si="172"/>
        <v/>
      </c>
      <c r="KQ62" s="93" t="str">
        <f t="shared" si="173"/>
        <v/>
      </c>
      <c r="KR62" s="93" t="str">
        <f t="shared" si="174"/>
        <v/>
      </c>
      <c r="KS62" s="93" t="str">
        <f t="shared" si="175"/>
        <v/>
      </c>
      <c r="KT62" s="93" t="str">
        <f t="shared" si="176"/>
        <v/>
      </c>
      <c r="KU62" s="93" t="str">
        <f t="shared" si="177"/>
        <v/>
      </c>
      <c r="KV62" s="94" t="str">
        <f t="shared" si="178"/>
        <v/>
      </c>
      <c r="KX62" s="81" t="str">
        <f>IF(C62="", "", C62+(C62*'Intro &amp; Setup'!$BC$6))</f>
        <v/>
      </c>
    </row>
    <row r="63" spans="1:310" x14ac:dyDescent="0.25">
      <c r="A63" s="24"/>
      <c r="B63" s="150" t="str">
        <f t="shared" si="179"/>
        <v/>
      </c>
      <c r="C63" s="139" t="str">
        <f t="shared" si="180"/>
        <v/>
      </c>
      <c r="D63" s="24"/>
      <c r="E63" s="140"/>
      <c r="F63" s="136"/>
      <c r="G63" s="139"/>
      <c r="H63" s="153"/>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24"/>
      <c r="BS63" s="9" t="str">
        <f>IF(Materials!T63="", "", Materials!T63)</f>
        <v/>
      </c>
      <c r="BU63" s="11" t="b">
        <f t="shared" si="181"/>
        <v>0</v>
      </c>
      <c r="BV63" s="9" t="str">
        <f t="shared" si="25"/>
        <v/>
      </c>
      <c r="BW63" s="9" t="str">
        <f t="shared" si="182"/>
        <v/>
      </c>
      <c r="BX63" s="9" t="str">
        <f t="shared" si="183"/>
        <v/>
      </c>
      <c r="BZ63" s="9">
        <v>55</v>
      </c>
      <c r="CB63" s="9" t="str">
        <f t="shared" si="184"/>
        <v/>
      </c>
      <c r="CC63" s="32"/>
      <c r="CD63" s="72" t="str">
        <f>IF(H63="", "", IFERROR(INDEX('Intro &amp; Setup'!$BF$3:$BF$12, MATCH(H63, 'Intro &amp; Setup'!$BE$3:$BE$12, 0)), ""))</f>
        <v/>
      </c>
      <c r="CE63" s="77"/>
      <c r="CF63" s="77"/>
      <c r="CH63" s="50" t="str">
        <f t="shared" si="185"/>
        <v/>
      </c>
      <c r="CI63" s="32" t="str">
        <f t="shared" si="26"/>
        <v/>
      </c>
      <c r="CJ63" s="32" t="str">
        <f t="shared" si="27"/>
        <v/>
      </c>
      <c r="CK63" s="32" t="str">
        <f t="shared" si="28"/>
        <v/>
      </c>
      <c r="CL63" s="32" t="str">
        <f t="shared" si="29"/>
        <v/>
      </c>
      <c r="CM63" s="32" t="str">
        <f t="shared" si="30"/>
        <v/>
      </c>
      <c r="CN63" s="32" t="str">
        <f t="shared" si="31"/>
        <v/>
      </c>
      <c r="CO63" s="32" t="str">
        <f t="shared" si="32"/>
        <v/>
      </c>
      <c r="CP63" s="32" t="str">
        <f t="shared" si="33"/>
        <v/>
      </c>
      <c r="CQ63" s="32" t="str">
        <f t="shared" si="34"/>
        <v/>
      </c>
      <c r="CR63" s="32" t="str">
        <f t="shared" si="35"/>
        <v/>
      </c>
      <c r="CS63" s="32" t="str">
        <f t="shared" si="36"/>
        <v/>
      </c>
      <c r="CT63" s="32" t="str">
        <f t="shared" si="37"/>
        <v/>
      </c>
      <c r="CU63" s="32" t="str">
        <f t="shared" si="38"/>
        <v/>
      </c>
      <c r="CV63" s="32" t="str">
        <f t="shared" si="39"/>
        <v/>
      </c>
      <c r="CW63" s="32" t="str">
        <f t="shared" si="40"/>
        <v/>
      </c>
      <c r="CX63" s="32" t="str">
        <f t="shared" si="41"/>
        <v/>
      </c>
      <c r="CY63" s="32" t="str">
        <f t="shared" si="42"/>
        <v/>
      </c>
      <c r="CZ63" s="32" t="str">
        <f t="shared" si="43"/>
        <v/>
      </c>
      <c r="DA63" s="32" t="str">
        <f t="shared" si="44"/>
        <v/>
      </c>
      <c r="DB63" s="32" t="str">
        <f t="shared" si="45"/>
        <v/>
      </c>
      <c r="DC63" s="32" t="str">
        <f t="shared" si="46"/>
        <v/>
      </c>
      <c r="DD63" s="32" t="str">
        <f t="shared" si="47"/>
        <v/>
      </c>
      <c r="DE63" s="32" t="str">
        <f t="shared" si="48"/>
        <v/>
      </c>
      <c r="DF63" s="32" t="str">
        <f t="shared" si="49"/>
        <v/>
      </c>
      <c r="DG63" s="32" t="str">
        <f t="shared" si="50"/>
        <v/>
      </c>
      <c r="DH63" s="32" t="str">
        <f t="shared" si="51"/>
        <v/>
      </c>
      <c r="DI63" s="32" t="str">
        <f t="shared" si="52"/>
        <v/>
      </c>
      <c r="DJ63" s="32" t="str">
        <f t="shared" si="53"/>
        <v/>
      </c>
      <c r="DK63" s="51" t="str">
        <f t="shared" si="54"/>
        <v/>
      </c>
      <c r="DM63" s="50" t="str">
        <f t="shared" si="55"/>
        <v/>
      </c>
      <c r="DN63" s="32" t="str">
        <f t="shared" si="56"/>
        <v/>
      </c>
      <c r="DO63" s="32" t="str">
        <f t="shared" si="57"/>
        <v/>
      </c>
      <c r="DP63" s="32" t="str">
        <f t="shared" si="58"/>
        <v/>
      </c>
      <c r="DQ63" s="32" t="str">
        <f t="shared" si="59"/>
        <v/>
      </c>
      <c r="DR63" s="32" t="str">
        <f t="shared" si="60"/>
        <v/>
      </c>
      <c r="DS63" s="32" t="str">
        <f t="shared" si="61"/>
        <v/>
      </c>
      <c r="DT63" s="32" t="str">
        <f t="shared" si="62"/>
        <v/>
      </c>
      <c r="DU63" s="32" t="str">
        <f t="shared" si="63"/>
        <v/>
      </c>
      <c r="DV63" s="32" t="str">
        <f t="shared" si="64"/>
        <v/>
      </c>
      <c r="DW63" s="32" t="str">
        <f t="shared" si="65"/>
        <v/>
      </c>
      <c r="DX63" s="32" t="str">
        <f t="shared" si="66"/>
        <v/>
      </c>
      <c r="DY63" s="32" t="str">
        <f t="shared" si="67"/>
        <v/>
      </c>
      <c r="DZ63" s="32" t="str">
        <f t="shared" si="68"/>
        <v/>
      </c>
      <c r="EA63" s="32" t="str">
        <f t="shared" si="69"/>
        <v/>
      </c>
      <c r="EB63" s="32" t="str">
        <f t="shared" si="70"/>
        <v/>
      </c>
      <c r="EC63" s="32" t="str">
        <f t="shared" si="71"/>
        <v/>
      </c>
      <c r="ED63" s="32" t="str">
        <f t="shared" si="72"/>
        <v/>
      </c>
      <c r="EE63" s="32" t="str">
        <f t="shared" si="73"/>
        <v/>
      </c>
      <c r="EF63" s="32" t="str">
        <f t="shared" si="74"/>
        <v/>
      </c>
      <c r="EG63" s="32" t="str">
        <f t="shared" si="75"/>
        <v/>
      </c>
      <c r="EH63" s="32" t="str">
        <f t="shared" si="76"/>
        <v/>
      </c>
      <c r="EI63" s="32" t="str">
        <f t="shared" si="77"/>
        <v/>
      </c>
      <c r="EJ63" s="32" t="str">
        <f t="shared" si="78"/>
        <v/>
      </c>
      <c r="EK63" s="32" t="str">
        <f t="shared" si="79"/>
        <v/>
      </c>
      <c r="EL63" s="32" t="str">
        <f t="shared" si="80"/>
        <v/>
      </c>
      <c r="EM63" s="32" t="str">
        <f t="shared" si="81"/>
        <v/>
      </c>
      <c r="EN63" s="32" t="str">
        <f t="shared" si="82"/>
        <v/>
      </c>
      <c r="EO63" s="32" t="str">
        <f t="shared" si="83"/>
        <v/>
      </c>
      <c r="EP63" s="51" t="str">
        <f t="shared" si="84"/>
        <v/>
      </c>
      <c r="ER63" s="58" t="str">
        <f>IF(CH63="", "", IFERROR(INDEX(Materials!$F$9:$F$2508, MATCH(CH63, Materials!$B$9:$B$2508, 0)), ""))</f>
        <v/>
      </c>
      <c r="ES63" s="59" t="str">
        <f>IF(CI63="", "", IFERROR(INDEX(Materials!$F$9:$F$2508, MATCH(CI63, Materials!$B$9:$B$2508, 0)), ""))</f>
        <v/>
      </c>
      <c r="ET63" s="59" t="str">
        <f>IF(CJ63="", "", IFERROR(INDEX(Materials!$F$9:$F$2508, MATCH(CJ63, Materials!$B$9:$B$2508, 0)), ""))</f>
        <v/>
      </c>
      <c r="EU63" s="59" t="str">
        <f>IF(CK63="", "", IFERROR(INDEX(Materials!$F$9:$F$2508, MATCH(CK63, Materials!$B$9:$B$2508, 0)), ""))</f>
        <v/>
      </c>
      <c r="EV63" s="59" t="str">
        <f>IF(CL63="", "", IFERROR(INDEX(Materials!$F$9:$F$2508, MATCH(CL63, Materials!$B$9:$B$2508, 0)), ""))</f>
        <v/>
      </c>
      <c r="EW63" s="59" t="str">
        <f>IF(CM63="", "", IFERROR(INDEX(Materials!$F$9:$F$2508, MATCH(CM63, Materials!$B$9:$B$2508, 0)), ""))</f>
        <v/>
      </c>
      <c r="EX63" s="59" t="str">
        <f>IF(CN63="", "", IFERROR(INDEX(Materials!$F$9:$F$2508, MATCH(CN63, Materials!$B$9:$B$2508, 0)), ""))</f>
        <v/>
      </c>
      <c r="EY63" s="59" t="str">
        <f>IF(CO63="", "", IFERROR(INDEX(Materials!$F$9:$F$2508, MATCH(CO63, Materials!$B$9:$B$2508, 0)), ""))</f>
        <v/>
      </c>
      <c r="EZ63" s="59" t="str">
        <f>IF(CP63="", "", IFERROR(INDEX(Materials!$F$9:$F$2508, MATCH(CP63, Materials!$B$9:$B$2508, 0)), ""))</f>
        <v/>
      </c>
      <c r="FA63" s="59" t="str">
        <f>IF(CQ63="", "", IFERROR(INDEX(Materials!$F$9:$F$2508, MATCH(CQ63, Materials!$B$9:$B$2508, 0)), ""))</f>
        <v/>
      </c>
      <c r="FB63" s="59" t="str">
        <f>IF(CR63="", "", IFERROR(INDEX(Materials!$F$9:$F$2508, MATCH(CR63, Materials!$B$9:$B$2508, 0)), ""))</f>
        <v/>
      </c>
      <c r="FC63" s="59" t="str">
        <f>IF(CS63="", "", IFERROR(INDEX(Materials!$F$9:$F$2508, MATCH(CS63, Materials!$B$9:$B$2508, 0)), ""))</f>
        <v/>
      </c>
      <c r="FD63" s="59" t="str">
        <f>IF(CT63="", "", IFERROR(INDEX(Materials!$F$9:$F$2508, MATCH(CT63, Materials!$B$9:$B$2508, 0)), ""))</f>
        <v/>
      </c>
      <c r="FE63" s="59" t="str">
        <f>IF(CU63="", "", IFERROR(INDEX(Materials!$F$9:$F$2508, MATCH(CU63, Materials!$B$9:$B$2508, 0)), ""))</f>
        <v/>
      </c>
      <c r="FF63" s="59" t="str">
        <f>IF(CV63="", "", IFERROR(INDEX(Materials!$F$9:$F$2508, MATCH(CV63, Materials!$B$9:$B$2508, 0)), ""))</f>
        <v/>
      </c>
      <c r="FG63" s="59" t="str">
        <f>IF(CW63="", "", IFERROR(INDEX(Materials!$F$9:$F$2508, MATCH(CW63, Materials!$B$9:$B$2508, 0)), ""))</f>
        <v/>
      </c>
      <c r="FH63" s="59" t="str">
        <f>IF(CX63="", "", IFERROR(INDEX(Materials!$F$9:$F$2508, MATCH(CX63, Materials!$B$9:$B$2508, 0)), ""))</f>
        <v/>
      </c>
      <c r="FI63" s="59" t="str">
        <f>IF(CY63="", "", IFERROR(INDEX(Materials!$F$9:$F$2508, MATCH(CY63, Materials!$B$9:$B$2508, 0)), ""))</f>
        <v/>
      </c>
      <c r="FJ63" s="59" t="str">
        <f>IF(CZ63="", "", IFERROR(INDEX(Materials!$F$9:$F$2508, MATCH(CZ63, Materials!$B$9:$B$2508, 0)), ""))</f>
        <v/>
      </c>
      <c r="FK63" s="59" t="str">
        <f>IF(DA63="", "", IFERROR(INDEX(Materials!$F$9:$F$2508, MATCH(DA63, Materials!$B$9:$B$2508, 0)), ""))</f>
        <v/>
      </c>
      <c r="FL63" s="59" t="str">
        <f>IF(DB63="", "", IFERROR(INDEX(Materials!$F$9:$F$2508, MATCH(DB63, Materials!$B$9:$B$2508, 0)), ""))</f>
        <v/>
      </c>
      <c r="FM63" s="59" t="str">
        <f>IF(DC63="", "", IFERROR(INDEX(Materials!$F$9:$F$2508, MATCH(DC63, Materials!$B$9:$B$2508, 0)), ""))</f>
        <v/>
      </c>
      <c r="FN63" s="59" t="str">
        <f>IF(DD63="", "", IFERROR(INDEX(Materials!$F$9:$F$2508, MATCH(DD63, Materials!$B$9:$B$2508, 0)), ""))</f>
        <v/>
      </c>
      <c r="FO63" s="59" t="str">
        <f>IF(DE63="", "", IFERROR(INDEX(Materials!$F$9:$F$2508, MATCH(DE63, Materials!$B$9:$B$2508, 0)), ""))</f>
        <v/>
      </c>
      <c r="FP63" s="59" t="str">
        <f>IF(DF63="", "", IFERROR(INDEX(Materials!$F$9:$F$2508, MATCH(DF63, Materials!$B$9:$B$2508, 0)), ""))</f>
        <v/>
      </c>
      <c r="FQ63" s="59" t="str">
        <f>IF(DG63="", "", IFERROR(INDEX(Materials!$F$9:$F$2508, MATCH(DG63, Materials!$B$9:$B$2508, 0)), ""))</f>
        <v/>
      </c>
      <c r="FR63" s="59" t="str">
        <f>IF(DH63="", "", IFERROR(INDEX(Materials!$F$9:$F$2508, MATCH(DH63, Materials!$B$9:$B$2508, 0)), ""))</f>
        <v/>
      </c>
      <c r="FS63" s="59" t="str">
        <f>IF(DI63="", "", IFERROR(INDEX(Materials!$F$9:$F$2508, MATCH(DI63, Materials!$B$9:$B$2508, 0)), ""))</f>
        <v/>
      </c>
      <c r="FT63" s="59" t="str">
        <f>IF(DJ63="", "", IFERROR(INDEX(Materials!$F$9:$F$2508, MATCH(DJ63, Materials!$B$9:$B$2508, 0)), ""))</f>
        <v/>
      </c>
      <c r="FU63" s="60" t="str">
        <f>IF(DK63="", "", IFERROR(INDEX(Materials!$F$9:$F$2508, MATCH(DK63, Materials!$B$9:$B$2508, 0)), ""))</f>
        <v/>
      </c>
      <c r="FW63" s="58" t="str">
        <f t="shared" si="85"/>
        <v/>
      </c>
      <c r="FX63" s="59" t="str">
        <f t="shared" si="86"/>
        <v/>
      </c>
      <c r="FY63" s="59" t="str">
        <f t="shared" si="87"/>
        <v/>
      </c>
      <c r="FZ63" s="59" t="str">
        <f t="shared" si="88"/>
        <v/>
      </c>
      <c r="GA63" s="59" t="str">
        <f t="shared" si="89"/>
        <v/>
      </c>
      <c r="GB63" s="59" t="str">
        <f t="shared" si="90"/>
        <v/>
      </c>
      <c r="GC63" s="59" t="str">
        <f t="shared" si="91"/>
        <v/>
      </c>
      <c r="GD63" s="59" t="str">
        <f t="shared" si="92"/>
        <v/>
      </c>
      <c r="GE63" s="59" t="str">
        <f t="shared" si="93"/>
        <v/>
      </c>
      <c r="GF63" s="59" t="str">
        <f t="shared" si="94"/>
        <v/>
      </c>
      <c r="GG63" s="59" t="str">
        <f t="shared" si="95"/>
        <v/>
      </c>
      <c r="GH63" s="59" t="str">
        <f t="shared" si="96"/>
        <v/>
      </c>
      <c r="GI63" s="59" t="str">
        <f t="shared" si="97"/>
        <v/>
      </c>
      <c r="GJ63" s="59" t="str">
        <f t="shared" si="98"/>
        <v/>
      </c>
      <c r="GK63" s="59" t="str">
        <f t="shared" si="99"/>
        <v/>
      </c>
      <c r="GL63" s="59" t="str">
        <f t="shared" si="100"/>
        <v/>
      </c>
      <c r="GM63" s="59" t="str">
        <f t="shared" si="101"/>
        <v/>
      </c>
      <c r="GN63" s="59" t="str">
        <f t="shared" si="102"/>
        <v/>
      </c>
      <c r="GO63" s="59" t="str">
        <f t="shared" si="103"/>
        <v/>
      </c>
      <c r="GP63" s="59" t="str">
        <f t="shared" si="104"/>
        <v/>
      </c>
      <c r="GQ63" s="59" t="str">
        <f t="shared" si="105"/>
        <v/>
      </c>
      <c r="GR63" s="59" t="str">
        <f t="shared" si="106"/>
        <v/>
      </c>
      <c r="GS63" s="59" t="str">
        <f t="shared" si="107"/>
        <v/>
      </c>
      <c r="GT63" s="59" t="str">
        <f t="shared" si="108"/>
        <v/>
      </c>
      <c r="GU63" s="59" t="str">
        <f t="shared" si="109"/>
        <v/>
      </c>
      <c r="GV63" s="59" t="str">
        <f t="shared" si="110"/>
        <v/>
      </c>
      <c r="GW63" s="59" t="str">
        <f t="shared" si="111"/>
        <v/>
      </c>
      <c r="GX63" s="59" t="str">
        <f t="shared" si="112"/>
        <v/>
      </c>
      <c r="GY63" s="59" t="str">
        <f t="shared" si="113"/>
        <v/>
      </c>
      <c r="GZ63" s="60" t="str">
        <f t="shared" si="114"/>
        <v/>
      </c>
      <c r="HB63" s="81" t="str">
        <f t="shared" si="186"/>
        <v/>
      </c>
      <c r="HD63" s="58" t="str">
        <f>IF(CH63="", "", IFERROR(INDEX(Materials!$V$9:$V$2508, MATCH(CH63, Materials!$B$9:$B$2508, 0)), ""))</f>
        <v/>
      </c>
      <c r="HE63" s="59" t="str">
        <f>IF(CI63="", "", IFERROR(INDEX(Materials!$V$9:$V$2508, MATCH(CI63, Materials!$B$9:$B$2508, 0)), ""))</f>
        <v/>
      </c>
      <c r="HF63" s="59" t="str">
        <f>IF(CJ63="", "", IFERROR(INDEX(Materials!$V$9:$V$2508, MATCH(CJ63, Materials!$B$9:$B$2508, 0)), ""))</f>
        <v/>
      </c>
      <c r="HG63" s="59" t="str">
        <f>IF(CK63="", "", IFERROR(INDEX(Materials!$V$9:$V$2508, MATCH(CK63, Materials!$B$9:$B$2508, 0)), ""))</f>
        <v/>
      </c>
      <c r="HH63" s="59" t="str">
        <f>IF(CL63="", "", IFERROR(INDEX(Materials!$V$9:$V$2508, MATCH(CL63, Materials!$B$9:$B$2508, 0)), ""))</f>
        <v/>
      </c>
      <c r="HI63" s="59" t="str">
        <f>IF(CM63="", "", IFERROR(INDEX(Materials!$V$9:$V$2508, MATCH(CM63, Materials!$B$9:$B$2508, 0)), ""))</f>
        <v/>
      </c>
      <c r="HJ63" s="59" t="str">
        <f>IF(CN63="", "", IFERROR(INDEX(Materials!$V$9:$V$2508, MATCH(CN63, Materials!$B$9:$B$2508, 0)), ""))</f>
        <v/>
      </c>
      <c r="HK63" s="59" t="str">
        <f>IF(CO63="", "", IFERROR(INDEX(Materials!$V$9:$V$2508, MATCH(CO63, Materials!$B$9:$B$2508, 0)), ""))</f>
        <v/>
      </c>
      <c r="HL63" s="59" t="str">
        <f>IF(CP63="", "", IFERROR(INDEX(Materials!$V$9:$V$2508, MATCH(CP63, Materials!$B$9:$B$2508, 0)), ""))</f>
        <v/>
      </c>
      <c r="HM63" s="59" t="str">
        <f>IF(CQ63="", "", IFERROR(INDEX(Materials!$V$9:$V$2508, MATCH(CQ63, Materials!$B$9:$B$2508, 0)), ""))</f>
        <v/>
      </c>
      <c r="HN63" s="59" t="str">
        <f>IF(CR63="", "", IFERROR(INDEX(Materials!$V$9:$V$2508, MATCH(CR63, Materials!$B$9:$B$2508, 0)), ""))</f>
        <v/>
      </c>
      <c r="HO63" s="59" t="str">
        <f>IF(CS63="", "", IFERROR(INDEX(Materials!$V$9:$V$2508, MATCH(CS63, Materials!$B$9:$B$2508, 0)), ""))</f>
        <v/>
      </c>
      <c r="HP63" s="59" t="str">
        <f>IF(CT63="", "", IFERROR(INDEX(Materials!$V$9:$V$2508, MATCH(CT63, Materials!$B$9:$B$2508, 0)), ""))</f>
        <v/>
      </c>
      <c r="HQ63" s="59" t="str">
        <f>IF(CU63="", "", IFERROR(INDEX(Materials!$V$9:$V$2508, MATCH(CU63, Materials!$B$9:$B$2508, 0)), ""))</f>
        <v/>
      </c>
      <c r="HR63" s="59" t="str">
        <f>IF(CV63="", "", IFERROR(INDEX(Materials!$V$9:$V$2508, MATCH(CV63, Materials!$B$9:$B$2508, 0)), ""))</f>
        <v/>
      </c>
      <c r="HS63" s="59" t="str">
        <f>IF(CW63="", "", IFERROR(INDEX(Materials!$V$9:$V$2508, MATCH(CW63, Materials!$B$9:$B$2508, 0)), ""))</f>
        <v/>
      </c>
      <c r="HT63" s="59" t="str">
        <f>IF(CX63="", "", IFERROR(INDEX(Materials!$V$9:$V$2508, MATCH(CX63, Materials!$B$9:$B$2508, 0)), ""))</f>
        <v/>
      </c>
      <c r="HU63" s="59" t="str">
        <f>IF(CY63="", "", IFERROR(INDEX(Materials!$V$9:$V$2508, MATCH(CY63, Materials!$B$9:$B$2508, 0)), ""))</f>
        <v/>
      </c>
      <c r="HV63" s="59" t="str">
        <f>IF(CZ63="", "", IFERROR(INDEX(Materials!$V$9:$V$2508, MATCH(CZ63, Materials!$B$9:$B$2508, 0)), ""))</f>
        <v/>
      </c>
      <c r="HW63" s="59" t="str">
        <f>IF(DA63="", "", IFERROR(INDEX(Materials!$V$9:$V$2508, MATCH(DA63, Materials!$B$9:$B$2508, 0)), ""))</f>
        <v/>
      </c>
      <c r="HX63" s="59" t="str">
        <f>IF(DB63="", "", IFERROR(INDEX(Materials!$V$9:$V$2508, MATCH(DB63, Materials!$B$9:$B$2508, 0)), ""))</f>
        <v/>
      </c>
      <c r="HY63" s="59" t="str">
        <f>IF(DC63="", "", IFERROR(INDEX(Materials!$V$9:$V$2508, MATCH(DC63, Materials!$B$9:$B$2508, 0)), ""))</f>
        <v/>
      </c>
      <c r="HZ63" s="59" t="str">
        <f>IF(DD63="", "", IFERROR(INDEX(Materials!$V$9:$V$2508, MATCH(DD63, Materials!$B$9:$B$2508, 0)), ""))</f>
        <v/>
      </c>
      <c r="IA63" s="59" t="str">
        <f>IF(DE63="", "", IFERROR(INDEX(Materials!$V$9:$V$2508, MATCH(DE63, Materials!$B$9:$B$2508, 0)), ""))</f>
        <v/>
      </c>
      <c r="IB63" s="59" t="str">
        <f>IF(DF63="", "", IFERROR(INDEX(Materials!$V$9:$V$2508, MATCH(DF63, Materials!$B$9:$B$2508, 0)), ""))</f>
        <v/>
      </c>
      <c r="IC63" s="59" t="str">
        <f>IF(DG63="", "", IFERROR(INDEX(Materials!$V$9:$V$2508, MATCH(DG63, Materials!$B$9:$B$2508, 0)), ""))</f>
        <v/>
      </c>
      <c r="ID63" s="59" t="str">
        <f>IF(DH63="", "", IFERROR(INDEX(Materials!$V$9:$V$2508, MATCH(DH63, Materials!$B$9:$B$2508, 0)), ""))</f>
        <v/>
      </c>
      <c r="IE63" s="59" t="str">
        <f>IF(DI63="", "", IFERROR(INDEX(Materials!$V$9:$V$2508, MATCH(DI63, Materials!$B$9:$B$2508, 0)), ""))</f>
        <v/>
      </c>
      <c r="IF63" s="59" t="str">
        <f>IF(DJ63="", "", IFERROR(INDEX(Materials!$V$9:$V$2508, MATCH(DJ63, Materials!$B$9:$B$2508, 0)), ""))</f>
        <v/>
      </c>
      <c r="IG63" s="60" t="str">
        <f>IF(DK63="", "", IFERROR(INDEX(Materials!$V$9:$V$2508, MATCH(DK63, Materials!$B$9:$B$2508, 0)), ""))</f>
        <v/>
      </c>
      <c r="II63" s="9" t="str">
        <f t="shared" si="115"/>
        <v/>
      </c>
      <c r="IJ63" s="9" t="str">
        <f t="shared" si="116"/>
        <v/>
      </c>
      <c r="IK63" s="9" t="str">
        <f t="shared" si="117"/>
        <v/>
      </c>
      <c r="IL63" s="9" t="str">
        <f t="shared" si="118"/>
        <v/>
      </c>
      <c r="IN63" s="92" t="str">
        <f t="shared" si="119"/>
        <v/>
      </c>
      <c r="IO63" s="93" t="str">
        <f t="shared" si="120"/>
        <v/>
      </c>
      <c r="IP63" s="93" t="str">
        <f t="shared" si="121"/>
        <v/>
      </c>
      <c r="IQ63" s="93" t="str">
        <f t="shared" si="122"/>
        <v/>
      </c>
      <c r="IR63" s="93" t="str">
        <f t="shared" si="123"/>
        <v/>
      </c>
      <c r="IS63" s="93" t="str">
        <f t="shared" si="124"/>
        <v/>
      </c>
      <c r="IT63" s="93" t="str">
        <f t="shared" si="125"/>
        <v/>
      </c>
      <c r="IU63" s="93" t="str">
        <f t="shared" si="126"/>
        <v/>
      </c>
      <c r="IV63" s="93" t="str">
        <f t="shared" si="127"/>
        <v/>
      </c>
      <c r="IW63" s="93" t="str">
        <f t="shared" si="128"/>
        <v/>
      </c>
      <c r="IX63" s="93" t="str">
        <f t="shared" si="129"/>
        <v/>
      </c>
      <c r="IY63" s="93" t="str">
        <f t="shared" si="130"/>
        <v/>
      </c>
      <c r="IZ63" s="93" t="str">
        <f t="shared" si="131"/>
        <v/>
      </c>
      <c r="JA63" s="93" t="str">
        <f t="shared" si="132"/>
        <v/>
      </c>
      <c r="JB63" s="93" t="str">
        <f t="shared" si="133"/>
        <v/>
      </c>
      <c r="JC63" s="93" t="str">
        <f t="shared" si="134"/>
        <v/>
      </c>
      <c r="JD63" s="93" t="str">
        <f t="shared" si="135"/>
        <v/>
      </c>
      <c r="JE63" s="93" t="str">
        <f t="shared" si="136"/>
        <v/>
      </c>
      <c r="JF63" s="93" t="str">
        <f t="shared" si="137"/>
        <v/>
      </c>
      <c r="JG63" s="93" t="str">
        <f t="shared" si="138"/>
        <v/>
      </c>
      <c r="JH63" s="93" t="str">
        <f t="shared" si="139"/>
        <v/>
      </c>
      <c r="JI63" s="93" t="str">
        <f t="shared" si="140"/>
        <v/>
      </c>
      <c r="JJ63" s="93" t="str">
        <f t="shared" si="141"/>
        <v/>
      </c>
      <c r="JK63" s="93" t="str">
        <f t="shared" si="142"/>
        <v/>
      </c>
      <c r="JL63" s="93" t="str">
        <f t="shared" si="143"/>
        <v/>
      </c>
      <c r="JM63" s="93" t="str">
        <f t="shared" si="144"/>
        <v/>
      </c>
      <c r="JN63" s="93" t="str">
        <f t="shared" si="145"/>
        <v/>
      </c>
      <c r="JO63" s="93" t="str">
        <f t="shared" si="146"/>
        <v/>
      </c>
      <c r="JP63" s="93" t="str">
        <f t="shared" si="147"/>
        <v/>
      </c>
      <c r="JQ63" s="94" t="str">
        <f t="shared" si="148"/>
        <v/>
      </c>
      <c r="JS63" s="92" t="str">
        <f t="shared" si="149"/>
        <v/>
      </c>
      <c r="JT63" s="93" t="str">
        <f t="shared" si="150"/>
        <v/>
      </c>
      <c r="JU63" s="93" t="str">
        <f t="shared" si="151"/>
        <v/>
      </c>
      <c r="JV63" s="93" t="str">
        <f t="shared" si="152"/>
        <v/>
      </c>
      <c r="JW63" s="93" t="str">
        <f t="shared" si="153"/>
        <v/>
      </c>
      <c r="JX63" s="93" t="str">
        <f t="shared" si="154"/>
        <v/>
      </c>
      <c r="JY63" s="93" t="str">
        <f t="shared" si="155"/>
        <v/>
      </c>
      <c r="JZ63" s="93" t="str">
        <f t="shared" si="156"/>
        <v/>
      </c>
      <c r="KA63" s="93" t="str">
        <f t="shared" si="157"/>
        <v/>
      </c>
      <c r="KB63" s="93" t="str">
        <f t="shared" si="158"/>
        <v/>
      </c>
      <c r="KC63" s="93" t="str">
        <f t="shared" si="159"/>
        <v/>
      </c>
      <c r="KD63" s="93" t="str">
        <f t="shared" si="160"/>
        <v/>
      </c>
      <c r="KE63" s="93" t="str">
        <f t="shared" si="161"/>
        <v/>
      </c>
      <c r="KF63" s="93" t="str">
        <f t="shared" si="162"/>
        <v/>
      </c>
      <c r="KG63" s="93" t="str">
        <f t="shared" si="163"/>
        <v/>
      </c>
      <c r="KH63" s="93" t="str">
        <f t="shared" si="164"/>
        <v/>
      </c>
      <c r="KI63" s="93" t="str">
        <f t="shared" si="165"/>
        <v/>
      </c>
      <c r="KJ63" s="93" t="str">
        <f t="shared" si="166"/>
        <v/>
      </c>
      <c r="KK63" s="93" t="str">
        <f t="shared" si="167"/>
        <v/>
      </c>
      <c r="KL63" s="93" t="str">
        <f t="shared" si="168"/>
        <v/>
      </c>
      <c r="KM63" s="93" t="str">
        <f t="shared" si="169"/>
        <v/>
      </c>
      <c r="KN63" s="93" t="str">
        <f t="shared" si="170"/>
        <v/>
      </c>
      <c r="KO63" s="93" t="str">
        <f t="shared" si="171"/>
        <v/>
      </c>
      <c r="KP63" s="93" t="str">
        <f t="shared" si="172"/>
        <v/>
      </c>
      <c r="KQ63" s="93" t="str">
        <f t="shared" si="173"/>
        <v/>
      </c>
      <c r="KR63" s="93" t="str">
        <f t="shared" si="174"/>
        <v/>
      </c>
      <c r="KS63" s="93" t="str">
        <f t="shared" si="175"/>
        <v/>
      </c>
      <c r="KT63" s="93" t="str">
        <f t="shared" si="176"/>
        <v/>
      </c>
      <c r="KU63" s="93" t="str">
        <f t="shared" si="177"/>
        <v/>
      </c>
      <c r="KV63" s="94" t="str">
        <f t="shared" si="178"/>
        <v/>
      </c>
      <c r="KX63" s="81" t="str">
        <f>IF(C63="", "", C63+(C63*'Intro &amp; Setup'!$BC$6))</f>
        <v/>
      </c>
    </row>
    <row r="64" spans="1:310" x14ac:dyDescent="0.25">
      <c r="A64" s="24"/>
      <c r="B64" s="150" t="str">
        <f t="shared" si="179"/>
        <v/>
      </c>
      <c r="C64" s="139" t="str">
        <f t="shared" si="180"/>
        <v/>
      </c>
      <c r="D64" s="24"/>
      <c r="E64" s="140"/>
      <c r="F64" s="136"/>
      <c r="G64" s="139"/>
      <c r="H64" s="153"/>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24"/>
      <c r="BS64" s="9" t="str">
        <f>IF(Materials!T64="", "", Materials!T64)</f>
        <v/>
      </c>
      <c r="BU64" s="11" t="b">
        <f t="shared" si="181"/>
        <v>0</v>
      </c>
      <c r="BV64" s="9" t="str">
        <f t="shared" si="25"/>
        <v/>
      </c>
      <c r="BW64" s="9" t="str">
        <f t="shared" si="182"/>
        <v/>
      </c>
      <c r="BX64" s="9" t="str">
        <f t="shared" si="183"/>
        <v/>
      </c>
      <c r="BZ64" s="9">
        <v>56</v>
      </c>
      <c r="CB64" s="9" t="str">
        <f t="shared" si="184"/>
        <v/>
      </c>
      <c r="CC64" s="32"/>
      <c r="CD64" s="72" t="str">
        <f>IF(H64="", "", IFERROR(INDEX('Intro &amp; Setup'!$BF$3:$BF$12, MATCH(H64, 'Intro &amp; Setup'!$BE$3:$BE$12, 0)), ""))</f>
        <v/>
      </c>
      <c r="CE64" s="77"/>
      <c r="CF64" s="77"/>
      <c r="CH64" s="50" t="str">
        <f t="shared" si="185"/>
        <v/>
      </c>
      <c r="CI64" s="32" t="str">
        <f t="shared" si="26"/>
        <v/>
      </c>
      <c r="CJ64" s="32" t="str">
        <f t="shared" si="27"/>
        <v/>
      </c>
      <c r="CK64" s="32" t="str">
        <f t="shared" si="28"/>
        <v/>
      </c>
      <c r="CL64" s="32" t="str">
        <f t="shared" si="29"/>
        <v/>
      </c>
      <c r="CM64" s="32" t="str">
        <f t="shared" si="30"/>
        <v/>
      </c>
      <c r="CN64" s="32" t="str">
        <f t="shared" si="31"/>
        <v/>
      </c>
      <c r="CO64" s="32" t="str">
        <f t="shared" si="32"/>
        <v/>
      </c>
      <c r="CP64" s="32" t="str">
        <f t="shared" si="33"/>
        <v/>
      </c>
      <c r="CQ64" s="32" t="str">
        <f t="shared" si="34"/>
        <v/>
      </c>
      <c r="CR64" s="32" t="str">
        <f t="shared" si="35"/>
        <v/>
      </c>
      <c r="CS64" s="32" t="str">
        <f t="shared" si="36"/>
        <v/>
      </c>
      <c r="CT64" s="32" t="str">
        <f t="shared" si="37"/>
        <v/>
      </c>
      <c r="CU64" s="32" t="str">
        <f t="shared" si="38"/>
        <v/>
      </c>
      <c r="CV64" s="32" t="str">
        <f t="shared" si="39"/>
        <v/>
      </c>
      <c r="CW64" s="32" t="str">
        <f t="shared" si="40"/>
        <v/>
      </c>
      <c r="CX64" s="32" t="str">
        <f t="shared" si="41"/>
        <v/>
      </c>
      <c r="CY64" s="32" t="str">
        <f t="shared" si="42"/>
        <v/>
      </c>
      <c r="CZ64" s="32" t="str">
        <f t="shared" si="43"/>
        <v/>
      </c>
      <c r="DA64" s="32" t="str">
        <f t="shared" si="44"/>
        <v/>
      </c>
      <c r="DB64" s="32" t="str">
        <f t="shared" si="45"/>
        <v/>
      </c>
      <c r="DC64" s="32" t="str">
        <f t="shared" si="46"/>
        <v/>
      </c>
      <c r="DD64" s="32" t="str">
        <f t="shared" si="47"/>
        <v/>
      </c>
      <c r="DE64" s="32" t="str">
        <f t="shared" si="48"/>
        <v/>
      </c>
      <c r="DF64" s="32" t="str">
        <f t="shared" si="49"/>
        <v/>
      </c>
      <c r="DG64" s="32" t="str">
        <f t="shared" si="50"/>
        <v/>
      </c>
      <c r="DH64" s="32" t="str">
        <f t="shared" si="51"/>
        <v/>
      </c>
      <c r="DI64" s="32" t="str">
        <f t="shared" si="52"/>
        <v/>
      </c>
      <c r="DJ64" s="32" t="str">
        <f t="shared" si="53"/>
        <v/>
      </c>
      <c r="DK64" s="51" t="str">
        <f t="shared" si="54"/>
        <v/>
      </c>
      <c r="DM64" s="50" t="str">
        <f t="shared" si="55"/>
        <v/>
      </c>
      <c r="DN64" s="32" t="str">
        <f t="shared" si="56"/>
        <v/>
      </c>
      <c r="DO64" s="32" t="str">
        <f t="shared" si="57"/>
        <v/>
      </c>
      <c r="DP64" s="32" t="str">
        <f t="shared" si="58"/>
        <v/>
      </c>
      <c r="DQ64" s="32" t="str">
        <f t="shared" si="59"/>
        <v/>
      </c>
      <c r="DR64" s="32" t="str">
        <f t="shared" si="60"/>
        <v/>
      </c>
      <c r="DS64" s="32" t="str">
        <f t="shared" si="61"/>
        <v/>
      </c>
      <c r="DT64" s="32" t="str">
        <f t="shared" si="62"/>
        <v/>
      </c>
      <c r="DU64" s="32" t="str">
        <f t="shared" si="63"/>
        <v/>
      </c>
      <c r="DV64" s="32" t="str">
        <f t="shared" si="64"/>
        <v/>
      </c>
      <c r="DW64" s="32" t="str">
        <f t="shared" si="65"/>
        <v/>
      </c>
      <c r="DX64" s="32" t="str">
        <f t="shared" si="66"/>
        <v/>
      </c>
      <c r="DY64" s="32" t="str">
        <f t="shared" si="67"/>
        <v/>
      </c>
      <c r="DZ64" s="32" t="str">
        <f t="shared" si="68"/>
        <v/>
      </c>
      <c r="EA64" s="32" t="str">
        <f t="shared" si="69"/>
        <v/>
      </c>
      <c r="EB64" s="32" t="str">
        <f t="shared" si="70"/>
        <v/>
      </c>
      <c r="EC64" s="32" t="str">
        <f t="shared" si="71"/>
        <v/>
      </c>
      <c r="ED64" s="32" t="str">
        <f t="shared" si="72"/>
        <v/>
      </c>
      <c r="EE64" s="32" t="str">
        <f t="shared" si="73"/>
        <v/>
      </c>
      <c r="EF64" s="32" t="str">
        <f t="shared" si="74"/>
        <v/>
      </c>
      <c r="EG64" s="32" t="str">
        <f t="shared" si="75"/>
        <v/>
      </c>
      <c r="EH64" s="32" t="str">
        <f t="shared" si="76"/>
        <v/>
      </c>
      <c r="EI64" s="32" t="str">
        <f t="shared" si="77"/>
        <v/>
      </c>
      <c r="EJ64" s="32" t="str">
        <f t="shared" si="78"/>
        <v/>
      </c>
      <c r="EK64" s="32" t="str">
        <f t="shared" si="79"/>
        <v/>
      </c>
      <c r="EL64" s="32" t="str">
        <f t="shared" si="80"/>
        <v/>
      </c>
      <c r="EM64" s="32" t="str">
        <f t="shared" si="81"/>
        <v/>
      </c>
      <c r="EN64" s="32" t="str">
        <f t="shared" si="82"/>
        <v/>
      </c>
      <c r="EO64" s="32" t="str">
        <f t="shared" si="83"/>
        <v/>
      </c>
      <c r="EP64" s="51" t="str">
        <f t="shared" si="84"/>
        <v/>
      </c>
      <c r="ER64" s="58" t="str">
        <f>IF(CH64="", "", IFERROR(INDEX(Materials!$F$9:$F$2508, MATCH(CH64, Materials!$B$9:$B$2508, 0)), ""))</f>
        <v/>
      </c>
      <c r="ES64" s="59" t="str">
        <f>IF(CI64="", "", IFERROR(INDEX(Materials!$F$9:$F$2508, MATCH(CI64, Materials!$B$9:$B$2508, 0)), ""))</f>
        <v/>
      </c>
      <c r="ET64" s="59" t="str">
        <f>IF(CJ64="", "", IFERROR(INDEX(Materials!$F$9:$F$2508, MATCH(CJ64, Materials!$B$9:$B$2508, 0)), ""))</f>
        <v/>
      </c>
      <c r="EU64" s="59" t="str">
        <f>IF(CK64="", "", IFERROR(INDEX(Materials!$F$9:$F$2508, MATCH(CK64, Materials!$B$9:$B$2508, 0)), ""))</f>
        <v/>
      </c>
      <c r="EV64" s="59" t="str">
        <f>IF(CL64="", "", IFERROR(INDEX(Materials!$F$9:$F$2508, MATCH(CL64, Materials!$B$9:$B$2508, 0)), ""))</f>
        <v/>
      </c>
      <c r="EW64" s="59" t="str">
        <f>IF(CM64="", "", IFERROR(INDEX(Materials!$F$9:$F$2508, MATCH(CM64, Materials!$B$9:$B$2508, 0)), ""))</f>
        <v/>
      </c>
      <c r="EX64" s="59" t="str">
        <f>IF(CN64="", "", IFERROR(INDEX(Materials!$F$9:$F$2508, MATCH(CN64, Materials!$B$9:$B$2508, 0)), ""))</f>
        <v/>
      </c>
      <c r="EY64" s="59" t="str">
        <f>IF(CO64="", "", IFERROR(INDEX(Materials!$F$9:$F$2508, MATCH(CO64, Materials!$B$9:$B$2508, 0)), ""))</f>
        <v/>
      </c>
      <c r="EZ64" s="59" t="str">
        <f>IF(CP64="", "", IFERROR(INDEX(Materials!$F$9:$F$2508, MATCH(CP64, Materials!$B$9:$B$2508, 0)), ""))</f>
        <v/>
      </c>
      <c r="FA64" s="59" t="str">
        <f>IF(CQ64="", "", IFERROR(INDEX(Materials!$F$9:$F$2508, MATCH(CQ64, Materials!$B$9:$B$2508, 0)), ""))</f>
        <v/>
      </c>
      <c r="FB64" s="59" t="str">
        <f>IF(CR64="", "", IFERROR(INDEX(Materials!$F$9:$F$2508, MATCH(CR64, Materials!$B$9:$B$2508, 0)), ""))</f>
        <v/>
      </c>
      <c r="FC64" s="59" t="str">
        <f>IF(CS64="", "", IFERROR(INDEX(Materials!$F$9:$F$2508, MATCH(CS64, Materials!$B$9:$B$2508, 0)), ""))</f>
        <v/>
      </c>
      <c r="FD64" s="59" t="str">
        <f>IF(CT64="", "", IFERROR(INDEX(Materials!$F$9:$F$2508, MATCH(CT64, Materials!$B$9:$B$2508, 0)), ""))</f>
        <v/>
      </c>
      <c r="FE64" s="59" t="str">
        <f>IF(CU64="", "", IFERROR(INDEX(Materials!$F$9:$F$2508, MATCH(CU64, Materials!$B$9:$B$2508, 0)), ""))</f>
        <v/>
      </c>
      <c r="FF64" s="59" t="str">
        <f>IF(CV64="", "", IFERROR(INDEX(Materials!$F$9:$F$2508, MATCH(CV64, Materials!$B$9:$B$2508, 0)), ""))</f>
        <v/>
      </c>
      <c r="FG64" s="59" t="str">
        <f>IF(CW64="", "", IFERROR(INDEX(Materials!$F$9:$F$2508, MATCH(CW64, Materials!$B$9:$B$2508, 0)), ""))</f>
        <v/>
      </c>
      <c r="FH64" s="59" t="str">
        <f>IF(CX64="", "", IFERROR(INDEX(Materials!$F$9:$F$2508, MATCH(CX64, Materials!$B$9:$B$2508, 0)), ""))</f>
        <v/>
      </c>
      <c r="FI64" s="59" t="str">
        <f>IF(CY64="", "", IFERROR(INDEX(Materials!$F$9:$F$2508, MATCH(CY64, Materials!$B$9:$B$2508, 0)), ""))</f>
        <v/>
      </c>
      <c r="FJ64" s="59" t="str">
        <f>IF(CZ64="", "", IFERROR(INDEX(Materials!$F$9:$F$2508, MATCH(CZ64, Materials!$B$9:$B$2508, 0)), ""))</f>
        <v/>
      </c>
      <c r="FK64" s="59" t="str">
        <f>IF(DA64="", "", IFERROR(INDEX(Materials!$F$9:$F$2508, MATCH(DA64, Materials!$B$9:$B$2508, 0)), ""))</f>
        <v/>
      </c>
      <c r="FL64" s="59" t="str">
        <f>IF(DB64="", "", IFERROR(INDEX(Materials!$F$9:$F$2508, MATCH(DB64, Materials!$B$9:$B$2508, 0)), ""))</f>
        <v/>
      </c>
      <c r="FM64" s="59" t="str">
        <f>IF(DC64="", "", IFERROR(INDEX(Materials!$F$9:$F$2508, MATCH(DC64, Materials!$B$9:$B$2508, 0)), ""))</f>
        <v/>
      </c>
      <c r="FN64" s="59" t="str">
        <f>IF(DD64="", "", IFERROR(INDEX(Materials!$F$9:$F$2508, MATCH(DD64, Materials!$B$9:$B$2508, 0)), ""))</f>
        <v/>
      </c>
      <c r="FO64" s="59" t="str">
        <f>IF(DE64="", "", IFERROR(INDEX(Materials!$F$9:$F$2508, MATCH(DE64, Materials!$B$9:$B$2508, 0)), ""))</f>
        <v/>
      </c>
      <c r="FP64" s="59" t="str">
        <f>IF(DF64="", "", IFERROR(INDEX(Materials!$F$9:$F$2508, MATCH(DF64, Materials!$B$9:$B$2508, 0)), ""))</f>
        <v/>
      </c>
      <c r="FQ64" s="59" t="str">
        <f>IF(DG64="", "", IFERROR(INDEX(Materials!$F$9:$F$2508, MATCH(DG64, Materials!$B$9:$B$2508, 0)), ""))</f>
        <v/>
      </c>
      <c r="FR64" s="59" t="str">
        <f>IF(DH64="", "", IFERROR(INDEX(Materials!$F$9:$F$2508, MATCH(DH64, Materials!$B$9:$B$2508, 0)), ""))</f>
        <v/>
      </c>
      <c r="FS64" s="59" t="str">
        <f>IF(DI64="", "", IFERROR(INDEX(Materials!$F$9:$F$2508, MATCH(DI64, Materials!$B$9:$B$2508, 0)), ""))</f>
        <v/>
      </c>
      <c r="FT64" s="59" t="str">
        <f>IF(DJ64="", "", IFERROR(INDEX(Materials!$F$9:$F$2508, MATCH(DJ64, Materials!$B$9:$B$2508, 0)), ""))</f>
        <v/>
      </c>
      <c r="FU64" s="60" t="str">
        <f>IF(DK64="", "", IFERROR(INDEX(Materials!$F$9:$F$2508, MATCH(DK64, Materials!$B$9:$B$2508, 0)), ""))</f>
        <v/>
      </c>
      <c r="FW64" s="58" t="str">
        <f t="shared" si="85"/>
        <v/>
      </c>
      <c r="FX64" s="59" t="str">
        <f t="shared" si="86"/>
        <v/>
      </c>
      <c r="FY64" s="59" t="str">
        <f t="shared" si="87"/>
        <v/>
      </c>
      <c r="FZ64" s="59" t="str">
        <f t="shared" si="88"/>
        <v/>
      </c>
      <c r="GA64" s="59" t="str">
        <f t="shared" si="89"/>
        <v/>
      </c>
      <c r="GB64" s="59" t="str">
        <f t="shared" si="90"/>
        <v/>
      </c>
      <c r="GC64" s="59" t="str">
        <f t="shared" si="91"/>
        <v/>
      </c>
      <c r="GD64" s="59" t="str">
        <f t="shared" si="92"/>
        <v/>
      </c>
      <c r="GE64" s="59" t="str">
        <f t="shared" si="93"/>
        <v/>
      </c>
      <c r="GF64" s="59" t="str">
        <f t="shared" si="94"/>
        <v/>
      </c>
      <c r="GG64" s="59" t="str">
        <f t="shared" si="95"/>
        <v/>
      </c>
      <c r="GH64" s="59" t="str">
        <f t="shared" si="96"/>
        <v/>
      </c>
      <c r="GI64" s="59" t="str">
        <f t="shared" si="97"/>
        <v/>
      </c>
      <c r="GJ64" s="59" t="str">
        <f t="shared" si="98"/>
        <v/>
      </c>
      <c r="GK64" s="59" t="str">
        <f t="shared" si="99"/>
        <v/>
      </c>
      <c r="GL64" s="59" t="str">
        <f t="shared" si="100"/>
        <v/>
      </c>
      <c r="GM64" s="59" t="str">
        <f t="shared" si="101"/>
        <v/>
      </c>
      <c r="GN64" s="59" t="str">
        <f t="shared" si="102"/>
        <v/>
      </c>
      <c r="GO64" s="59" t="str">
        <f t="shared" si="103"/>
        <v/>
      </c>
      <c r="GP64" s="59" t="str">
        <f t="shared" si="104"/>
        <v/>
      </c>
      <c r="GQ64" s="59" t="str">
        <f t="shared" si="105"/>
        <v/>
      </c>
      <c r="GR64" s="59" t="str">
        <f t="shared" si="106"/>
        <v/>
      </c>
      <c r="GS64" s="59" t="str">
        <f t="shared" si="107"/>
        <v/>
      </c>
      <c r="GT64" s="59" t="str">
        <f t="shared" si="108"/>
        <v/>
      </c>
      <c r="GU64" s="59" t="str">
        <f t="shared" si="109"/>
        <v/>
      </c>
      <c r="GV64" s="59" t="str">
        <f t="shared" si="110"/>
        <v/>
      </c>
      <c r="GW64" s="59" t="str">
        <f t="shared" si="111"/>
        <v/>
      </c>
      <c r="GX64" s="59" t="str">
        <f t="shared" si="112"/>
        <v/>
      </c>
      <c r="GY64" s="59" t="str">
        <f t="shared" si="113"/>
        <v/>
      </c>
      <c r="GZ64" s="60" t="str">
        <f t="shared" si="114"/>
        <v/>
      </c>
      <c r="HB64" s="81" t="str">
        <f t="shared" si="186"/>
        <v/>
      </c>
      <c r="HD64" s="58" t="str">
        <f>IF(CH64="", "", IFERROR(INDEX(Materials!$V$9:$V$2508, MATCH(CH64, Materials!$B$9:$B$2508, 0)), ""))</f>
        <v/>
      </c>
      <c r="HE64" s="59" t="str">
        <f>IF(CI64="", "", IFERROR(INDEX(Materials!$V$9:$V$2508, MATCH(CI64, Materials!$B$9:$B$2508, 0)), ""))</f>
        <v/>
      </c>
      <c r="HF64" s="59" t="str">
        <f>IF(CJ64="", "", IFERROR(INDEX(Materials!$V$9:$V$2508, MATCH(CJ64, Materials!$B$9:$B$2508, 0)), ""))</f>
        <v/>
      </c>
      <c r="HG64" s="59" t="str">
        <f>IF(CK64="", "", IFERROR(INDEX(Materials!$V$9:$V$2508, MATCH(CK64, Materials!$B$9:$B$2508, 0)), ""))</f>
        <v/>
      </c>
      <c r="HH64" s="59" t="str">
        <f>IF(CL64="", "", IFERROR(INDEX(Materials!$V$9:$V$2508, MATCH(CL64, Materials!$B$9:$B$2508, 0)), ""))</f>
        <v/>
      </c>
      <c r="HI64" s="59" t="str">
        <f>IF(CM64="", "", IFERROR(INDEX(Materials!$V$9:$V$2508, MATCH(CM64, Materials!$B$9:$B$2508, 0)), ""))</f>
        <v/>
      </c>
      <c r="HJ64" s="59" t="str">
        <f>IF(CN64="", "", IFERROR(INDEX(Materials!$V$9:$V$2508, MATCH(CN64, Materials!$B$9:$B$2508, 0)), ""))</f>
        <v/>
      </c>
      <c r="HK64" s="59" t="str">
        <f>IF(CO64="", "", IFERROR(INDEX(Materials!$V$9:$V$2508, MATCH(CO64, Materials!$B$9:$B$2508, 0)), ""))</f>
        <v/>
      </c>
      <c r="HL64" s="59" t="str">
        <f>IF(CP64="", "", IFERROR(INDEX(Materials!$V$9:$V$2508, MATCH(CP64, Materials!$B$9:$B$2508, 0)), ""))</f>
        <v/>
      </c>
      <c r="HM64" s="59" t="str">
        <f>IF(CQ64="", "", IFERROR(INDEX(Materials!$V$9:$V$2508, MATCH(CQ64, Materials!$B$9:$B$2508, 0)), ""))</f>
        <v/>
      </c>
      <c r="HN64" s="59" t="str">
        <f>IF(CR64="", "", IFERROR(INDEX(Materials!$V$9:$V$2508, MATCH(CR64, Materials!$B$9:$B$2508, 0)), ""))</f>
        <v/>
      </c>
      <c r="HO64" s="59" t="str">
        <f>IF(CS64="", "", IFERROR(INDEX(Materials!$V$9:$V$2508, MATCH(CS64, Materials!$B$9:$B$2508, 0)), ""))</f>
        <v/>
      </c>
      <c r="HP64" s="59" t="str">
        <f>IF(CT64="", "", IFERROR(INDEX(Materials!$V$9:$V$2508, MATCH(CT64, Materials!$B$9:$B$2508, 0)), ""))</f>
        <v/>
      </c>
      <c r="HQ64" s="59" t="str">
        <f>IF(CU64="", "", IFERROR(INDEX(Materials!$V$9:$V$2508, MATCH(CU64, Materials!$B$9:$B$2508, 0)), ""))</f>
        <v/>
      </c>
      <c r="HR64" s="59" t="str">
        <f>IF(CV64="", "", IFERROR(INDEX(Materials!$V$9:$V$2508, MATCH(CV64, Materials!$B$9:$B$2508, 0)), ""))</f>
        <v/>
      </c>
      <c r="HS64" s="59" t="str">
        <f>IF(CW64="", "", IFERROR(INDEX(Materials!$V$9:$V$2508, MATCH(CW64, Materials!$B$9:$B$2508, 0)), ""))</f>
        <v/>
      </c>
      <c r="HT64" s="59" t="str">
        <f>IF(CX64="", "", IFERROR(INDEX(Materials!$V$9:$V$2508, MATCH(CX64, Materials!$B$9:$B$2508, 0)), ""))</f>
        <v/>
      </c>
      <c r="HU64" s="59" t="str">
        <f>IF(CY64="", "", IFERROR(INDEX(Materials!$V$9:$V$2508, MATCH(CY64, Materials!$B$9:$B$2508, 0)), ""))</f>
        <v/>
      </c>
      <c r="HV64" s="59" t="str">
        <f>IF(CZ64="", "", IFERROR(INDEX(Materials!$V$9:$V$2508, MATCH(CZ64, Materials!$B$9:$B$2508, 0)), ""))</f>
        <v/>
      </c>
      <c r="HW64" s="59" t="str">
        <f>IF(DA64="", "", IFERROR(INDEX(Materials!$V$9:$V$2508, MATCH(DA64, Materials!$B$9:$B$2508, 0)), ""))</f>
        <v/>
      </c>
      <c r="HX64" s="59" t="str">
        <f>IF(DB64="", "", IFERROR(INDEX(Materials!$V$9:$V$2508, MATCH(DB64, Materials!$B$9:$B$2508, 0)), ""))</f>
        <v/>
      </c>
      <c r="HY64" s="59" t="str">
        <f>IF(DC64="", "", IFERROR(INDEX(Materials!$V$9:$V$2508, MATCH(DC64, Materials!$B$9:$B$2508, 0)), ""))</f>
        <v/>
      </c>
      <c r="HZ64" s="59" t="str">
        <f>IF(DD64="", "", IFERROR(INDEX(Materials!$V$9:$V$2508, MATCH(DD64, Materials!$B$9:$B$2508, 0)), ""))</f>
        <v/>
      </c>
      <c r="IA64" s="59" t="str">
        <f>IF(DE64="", "", IFERROR(INDEX(Materials!$V$9:$V$2508, MATCH(DE64, Materials!$B$9:$B$2508, 0)), ""))</f>
        <v/>
      </c>
      <c r="IB64" s="59" t="str">
        <f>IF(DF64="", "", IFERROR(INDEX(Materials!$V$9:$V$2508, MATCH(DF64, Materials!$B$9:$B$2508, 0)), ""))</f>
        <v/>
      </c>
      <c r="IC64" s="59" t="str">
        <f>IF(DG64="", "", IFERROR(INDEX(Materials!$V$9:$V$2508, MATCH(DG64, Materials!$B$9:$B$2508, 0)), ""))</f>
        <v/>
      </c>
      <c r="ID64" s="59" t="str">
        <f>IF(DH64="", "", IFERROR(INDEX(Materials!$V$9:$V$2508, MATCH(DH64, Materials!$B$9:$B$2508, 0)), ""))</f>
        <v/>
      </c>
      <c r="IE64" s="59" t="str">
        <f>IF(DI64="", "", IFERROR(INDEX(Materials!$V$9:$V$2508, MATCH(DI64, Materials!$B$9:$B$2508, 0)), ""))</f>
        <v/>
      </c>
      <c r="IF64" s="59" t="str">
        <f>IF(DJ64="", "", IFERROR(INDEX(Materials!$V$9:$V$2508, MATCH(DJ64, Materials!$B$9:$B$2508, 0)), ""))</f>
        <v/>
      </c>
      <c r="IG64" s="60" t="str">
        <f>IF(DK64="", "", IFERROR(INDEX(Materials!$V$9:$V$2508, MATCH(DK64, Materials!$B$9:$B$2508, 0)), ""))</f>
        <v/>
      </c>
      <c r="II64" s="9" t="str">
        <f t="shared" si="115"/>
        <v/>
      </c>
      <c r="IJ64" s="9" t="str">
        <f t="shared" si="116"/>
        <v/>
      </c>
      <c r="IK64" s="9" t="str">
        <f t="shared" si="117"/>
        <v/>
      </c>
      <c r="IL64" s="9" t="str">
        <f t="shared" si="118"/>
        <v/>
      </c>
      <c r="IN64" s="92" t="str">
        <f t="shared" si="119"/>
        <v/>
      </c>
      <c r="IO64" s="93" t="str">
        <f t="shared" si="120"/>
        <v/>
      </c>
      <c r="IP64" s="93" t="str">
        <f t="shared" si="121"/>
        <v/>
      </c>
      <c r="IQ64" s="93" t="str">
        <f t="shared" si="122"/>
        <v/>
      </c>
      <c r="IR64" s="93" t="str">
        <f t="shared" si="123"/>
        <v/>
      </c>
      <c r="IS64" s="93" t="str">
        <f t="shared" si="124"/>
        <v/>
      </c>
      <c r="IT64" s="93" t="str">
        <f t="shared" si="125"/>
        <v/>
      </c>
      <c r="IU64" s="93" t="str">
        <f t="shared" si="126"/>
        <v/>
      </c>
      <c r="IV64" s="93" t="str">
        <f t="shared" si="127"/>
        <v/>
      </c>
      <c r="IW64" s="93" t="str">
        <f t="shared" si="128"/>
        <v/>
      </c>
      <c r="IX64" s="93" t="str">
        <f t="shared" si="129"/>
        <v/>
      </c>
      <c r="IY64" s="93" t="str">
        <f t="shared" si="130"/>
        <v/>
      </c>
      <c r="IZ64" s="93" t="str">
        <f t="shared" si="131"/>
        <v/>
      </c>
      <c r="JA64" s="93" t="str">
        <f t="shared" si="132"/>
        <v/>
      </c>
      <c r="JB64" s="93" t="str">
        <f t="shared" si="133"/>
        <v/>
      </c>
      <c r="JC64" s="93" t="str">
        <f t="shared" si="134"/>
        <v/>
      </c>
      <c r="JD64" s="93" t="str">
        <f t="shared" si="135"/>
        <v/>
      </c>
      <c r="JE64" s="93" t="str">
        <f t="shared" si="136"/>
        <v/>
      </c>
      <c r="JF64" s="93" t="str">
        <f t="shared" si="137"/>
        <v/>
      </c>
      <c r="JG64" s="93" t="str">
        <f t="shared" si="138"/>
        <v/>
      </c>
      <c r="JH64" s="93" t="str">
        <f t="shared" si="139"/>
        <v/>
      </c>
      <c r="JI64" s="93" t="str">
        <f t="shared" si="140"/>
        <v/>
      </c>
      <c r="JJ64" s="93" t="str">
        <f t="shared" si="141"/>
        <v/>
      </c>
      <c r="JK64" s="93" t="str">
        <f t="shared" si="142"/>
        <v/>
      </c>
      <c r="JL64" s="93" t="str">
        <f t="shared" si="143"/>
        <v/>
      </c>
      <c r="JM64" s="93" t="str">
        <f t="shared" si="144"/>
        <v/>
      </c>
      <c r="JN64" s="93" t="str">
        <f t="shared" si="145"/>
        <v/>
      </c>
      <c r="JO64" s="93" t="str">
        <f t="shared" si="146"/>
        <v/>
      </c>
      <c r="JP64" s="93" t="str">
        <f t="shared" si="147"/>
        <v/>
      </c>
      <c r="JQ64" s="94" t="str">
        <f t="shared" si="148"/>
        <v/>
      </c>
      <c r="JS64" s="92" t="str">
        <f t="shared" si="149"/>
        <v/>
      </c>
      <c r="JT64" s="93" t="str">
        <f t="shared" si="150"/>
        <v/>
      </c>
      <c r="JU64" s="93" t="str">
        <f t="shared" si="151"/>
        <v/>
      </c>
      <c r="JV64" s="93" t="str">
        <f t="shared" si="152"/>
        <v/>
      </c>
      <c r="JW64" s="93" t="str">
        <f t="shared" si="153"/>
        <v/>
      </c>
      <c r="JX64" s="93" t="str">
        <f t="shared" si="154"/>
        <v/>
      </c>
      <c r="JY64" s="93" t="str">
        <f t="shared" si="155"/>
        <v/>
      </c>
      <c r="JZ64" s="93" t="str">
        <f t="shared" si="156"/>
        <v/>
      </c>
      <c r="KA64" s="93" t="str">
        <f t="shared" si="157"/>
        <v/>
      </c>
      <c r="KB64" s="93" t="str">
        <f t="shared" si="158"/>
        <v/>
      </c>
      <c r="KC64" s="93" t="str">
        <f t="shared" si="159"/>
        <v/>
      </c>
      <c r="KD64" s="93" t="str">
        <f t="shared" si="160"/>
        <v/>
      </c>
      <c r="KE64" s="93" t="str">
        <f t="shared" si="161"/>
        <v/>
      </c>
      <c r="KF64" s="93" t="str">
        <f t="shared" si="162"/>
        <v/>
      </c>
      <c r="KG64" s="93" t="str">
        <f t="shared" si="163"/>
        <v/>
      </c>
      <c r="KH64" s="93" t="str">
        <f t="shared" si="164"/>
        <v/>
      </c>
      <c r="KI64" s="93" t="str">
        <f t="shared" si="165"/>
        <v/>
      </c>
      <c r="KJ64" s="93" t="str">
        <f t="shared" si="166"/>
        <v/>
      </c>
      <c r="KK64" s="93" t="str">
        <f t="shared" si="167"/>
        <v/>
      </c>
      <c r="KL64" s="93" t="str">
        <f t="shared" si="168"/>
        <v/>
      </c>
      <c r="KM64" s="93" t="str">
        <f t="shared" si="169"/>
        <v/>
      </c>
      <c r="KN64" s="93" t="str">
        <f t="shared" si="170"/>
        <v/>
      </c>
      <c r="KO64" s="93" t="str">
        <f t="shared" si="171"/>
        <v/>
      </c>
      <c r="KP64" s="93" t="str">
        <f t="shared" si="172"/>
        <v/>
      </c>
      <c r="KQ64" s="93" t="str">
        <f t="shared" si="173"/>
        <v/>
      </c>
      <c r="KR64" s="93" t="str">
        <f t="shared" si="174"/>
        <v/>
      </c>
      <c r="KS64" s="93" t="str">
        <f t="shared" si="175"/>
        <v/>
      </c>
      <c r="KT64" s="93" t="str">
        <f t="shared" si="176"/>
        <v/>
      </c>
      <c r="KU64" s="93" t="str">
        <f t="shared" si="177"/>
        <v/>
      </c>
      <c r="KV64" s="94" t="str">
        <f t="shared" si="178"/>
        <v/>
      </c>
      <c r="KX64" s="81" t="str">
        <f>IF(C64="", "", C64+(C64*'Intro &amp; Setup'!$BC$6))</f>
        <v/>
      </c>
    </row>
    <row r="65" spans="1:310" x14ac:dyDescent="0.25">
      <c r="A65" s="24"/>
      <c r="B65" s="150" t="str">
        <f t="shared" si="179"/>
        <v/>
      </c>
      <c r="C65" s="139" t="str">
        <f t="shared" si="180"/>
        <v/>
      </c>
      <c r="D65" s="24"/>
      <c r="E65" s="140"/>
      <c r="F65" s="136"/>
      <c r="G65" s="139"/>
      <c r="H65" s="153"/>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24"/>
      <c r="BS65" s="9" t="str">
        <f>IF(Materials!T65="", "", Materials!T65)</f>
        <v/>
      </c>
      <c r="BU65" s="11" t="b">
        <f t="shared" si="181"/>
        <v>0</v>
      </c>
      <c r="BV65" s="9" t="str">
        <f t="shared" si="25"/>
        <v/>
      </c>
      <c r="BW65" s="9" t="str">
        <f t="shared" si="182"/>
        <v/>
      </c>
      <c r="BX65" s="9" t="str">
        <f t="shared" si="183"/>
        <v/>
      </c>
      <c r="BZ65" s="9">
        <v>57</v>
      </c>
      <c r="CB65" s="9" t="str">
        <f t="shared" si="184"/>
        <v/>
      </c>
      <c r="CC65" s="32"/>
      <c r="CD65" s="72" t="str">
        <f>IF(H65="", "", IFERROR(INDEX('Intro &amp; Setup'!$BF$3:$BF$12, MATCH(H65, 'Intro &amp; Setup'!$BE$3:$BE$12, 0)), ""))</f>
        <v/>
      </c>
      <c r="CE65" s="77"/>
      <c r="CF65" s="77"/>
      <c r="CH65" s="50" t="str">
        <f t="shared" si="185"/>
        <v/>
      </c>
      <c r="CI65" s="32" t="str">
        <f t="shared" si="26"/>
        <v/>
      </c>
      <c r="CJ65" s="32" t="str">
        <f t="shared" si="27"/>
        <v/>
      </c>
      <c r="CK65" s="32" t="str">
        <f t="shared" si="28"/>
        <v/>
      </c>
      <c r="CL65" s="32" t="str">
        <f t="shared" si="29"/>
        <v/>
      </c>
      <c r="CM65" s="32" t="str">
        <f t="shared" si="30"/>
        <v/>
      </c>
      <c r="CN65" s="32" t="str">
        <f t="shared" si="31"/>
        <v/>
      </c>
      <c r="CO65" s="32" t="str">
        <f t="shared" si="32"/>
        <v/>
      </c>
      <c r="CP65" s="32" t="str">
        <f t="shared" si="33"/>
        <v/>
      </c>
      <c r="CQ65" s="32" t="str">
        <f t="shared" si="34"/>
        <v/>
      </c>
      <c r="CR65" s="32" t="str">
        <f t="shared" si="35"/>
        <v/>
      </c>
      <c r="CS65" s="32" t="str">
        <f t="shared" si="36"/>
        <v/>
      </c>
      <c r="CT65" s="32" t="str">
        <f t="shared" si="37"/>
        <v/>
      </c>
      <c r="CU65" s="32" t="str">
        <f t="shared" si="38"/>
        <v/>
      </c>
      <c r="CV65" s="32" t="str">
        <f t="shared" si="39"/>
        <v/>
      </c>
      <c r="CW65" s="32" t="str">
        <f t="shared" si="40"/>
        <v/>
      </c>
      <c r="CX65" s="32" t="str">
        <f t="shared" si="41"/>
        <v/>
      </c>
      <c r="CY65" s="32" t="str">
        <f t="shared" si="42"/>
        <v/>
      </c>
      <c r="CZ65" s="32" t="str">
        <f t="shared" si="43"/>
        <v/>
      </c>
      <c r="DA65" s="32" t="str">
        <f t="shared" si="44"/>
        <v/>
      </c>
      <c r="DB65" s="32" t="str">
        <f t="shared" si="45"/>
        <v/>
      </c>
      <c r="DC65" s="32" t="str">
        <f t="shared" si="46"/>
        <v/>
      </c>
      <c r="DD65" s="32" t="str">
        <f t="shared" si="47"/>
        <v/>
      </c>
      <c r="DE65" s="32" t="str">
        <f t="shared" si="48"/>
        <v/>
      </c>
      <c r="DF65" s="32" t="str">
        <f t="shared" si="49"/>
        <v/>
      </c>
      <c r="DG65" s="32" t="str">
        <f t="shared" si="50"/>
        <v/>
      </c>
      <c r="DH65" s="32" t="str">
        <f t="shared" si="51"/>
        <v/>
      </c>
      <c r="DI65" s="32" t="str">
        <f t="shared" si="52"/>
        <v/>
      </c>
      <c r="DJ65" s="32" t="str">
        <f t="shared" si="53"/>
        <v/>
      </c>
      <c r="DK65" s="51" t="str">
        <f t="shared" si="54"/>
        <v/>
      </c>
      <c r="DM65" s="50" t="str">
        <f t="shared" si="55"/>
        <v/>
      </c>
      <c r="DN65" s="32" t="str">
        <f t="shared" si="56"/>
        <v/>
      </c>
      <c r="DO65" s="32" t="str">
        <f t="shared" si="57"/>
        <v/>
      </c>
      <c r="DP65" s="32" t="str">
        <f t="shared" si="58"/>
        <v/>
      </c>
      <c r="DQ65" s="32" t="str">
        <f t="shared" si="59"/>
        <v/>
      </c>
      <c r="DR65" s="32" t="str">
        <f t="shared" si="60"/>
        <v/>
      </c>
      <c r="DS65" s="32" t="str">
        <f t="shared" si="61"/>
        <v/>
      </c>
      <c r="DT65" s="32" t="str">
        <f t="shared" si="62"/>
        <v/>
      </c>
      <c r="DU65" s="32" t="str">
        <f t="shared" si="63"/>
        <v/>
      </c>
      <c r="DV65" s="32" t="str">
        <f t="shared" si="64"/>
        <v/>
      </c>
      <c r="DW65" s="32" t="str">
        <f t="shared" si="65"/>
        <v/>
      </c>
      <c r="DX65" s="32" t="str">
        <f t="shared" si="66"/>
        <v/>
      </c>
      <c r="DY65" s="32" t="str">
        <f t="shared" si="67"/>
        <v/>
      </c>
      <c r="DZ65" s="32" t="str">
        <f t="shared" si="68"/>
        <v/>
      </c>
      <c r="EA65" s="32" t="str">
        <f t="shared" si="69"/>
        <v/>
      </c>
      <c r="EB65" s="32" t="str">
        <f t="shared" si="70"/>
        <v/>
      </c>
      <c r="EC65" s="32" t="str">
        <f t="shared" si="71"/>
        <v/>
      </c>
      <c r="ED65" s="32" t="str">
        <f t="shared" si="72"/>
        <v/>
      </c>
      <c r="EE65" s="32" t="str">
        <f t="shared" si="73"/>
        <v/>
      </c>
      <c r="EF65" s="32" t="str">
        <f t="shared" si="74"/>
        <v/>
      </c>
      <c r="EG65" s="32" t="str">
        <f t="shared" si="75"/>
        <v/>
      </c>
      <c r="EH65" s="32" t="str">
        <f t="shared" si="76"/>
        <v/>
      </c>
      <c r="EI65" s="32" t="str">
        <f t="shared" si="77"/>
        <v/>
      </c>
      <c r="EJ65" s="32" t="str">
        <f t="shared" si="78"/>
        <v/>
      </c>
      <c r="EK65" s="32" t="str">
        <f t="shared" si="79"/>
        <v/>
      </c>
      <c r="EL65" s="32" t="str">
        <f t="shared" si="80"/>
        <v/>
      </c>
      <c r="EM65" s="32" t="str">
        <f t="shared" si="81"/>
        <v/>
      </c>
      <c r="EN65" s="32" t="str">
        <f t="shared" si="82"/>
        <v/>
      </c>
      <c r="EO65" s="32" t="str">
        <f t="shared" si="83"/>
        <v/>
      </c>
      <c r="EP65" s="51" t="str">
        <f t="shared" si="84"/>
        <v/>
      </c>
      <c r="ER65" s="58" t="str">
        <f>IF(CH65="", "", IFERROR(INDEX(Materials!$F$9:$F$2508, MATCH(CH65, Materials!$B$9:$B$2508, 0)), ""))</f>
        <v/>
      </c>
      <c r="ES65" s="59" t="str">
        <f>IF(CI65="", "", IFERROR(INDEX(Materials!$F$9:$F$2508, MATCH(CI65, Materials!$B$9:$B$2508, 0)), ""))</f>
        <v/>
      </c>
      <c r="ET65" s="59" t="str">
        <f>IF(CJ65="", "", IFERROR(INDEX(Materials!$F$9:$F$2508, MATCH(CJ65, Materials!$B$9:$B$2508, 0)), ""))</f>
        <v/>
      </c>
      <c r="EU65" s="59" t="str">
        <f>IF(CK65="", "", IFERROR(INDEX(Materials!$F$9:$F$2508, MATCH(CK65, Materials!$B$9:$B$2508, 0)), ""))</f>
        <v/>
      </c>
      <c r="EV65" s="59" t="str">
        <f>IF(CL65="", "", IFERROR(INDEX(Materials!$F$9:$F$2508, MATCH(CL65, Materials!$B$9:$B$2508, 0)), ""))</f>
        <v/>
      </c>
      <c r="EW65" s="59" t="str">
        <f>IF(CM65="", "", IFERROR(INDEX(Materials!$F$9:$F$2508, MATCH(CM65, Materials!$B$9:$B$2508, 0)), ""))</f>
        <v/>
      </c>
      <c r="EX65" s="59" t="str">
        <f>IF(CN65="", "", IFERROR(INDEX(Materials!$F$9:$F$2508, MATCH(CN65, Materials!$B$9:$B$2508, 0)), ""))</f>
        <v/>
      </c>
      <c r="EY65" s="59" t="str">
        <f>IF(CO65="", "", IFERROR(INDEX(Materials!$F$9:$F$2508, MATCH(CO65, Materials!$B$9:$B$2508, 0)), ""))</f>
        <v/>
      </c>
      <c r="EZ65" s="59" t="str">
        <f>IF(CP65="", "", IFERROR(INDEX(Materials!$F$9:$F$2508, MATCH(CP65, Materials!$B$9:$B$2508, 0)), ""))</f>
        <v/>
      </c>
      <c r="FA65" s="59" t="str">
        <f>IF(CQ65="", "", IFERROR(INDEX(Materials!$F$9:$F$2508, MATCH(CQ65, Materials!$B$9:$B$2508, 0)), ""))</f>
        <v/>
      </c>
      <c r="FB65" s="59" t="str">
        <f>IF(CR65="", "", IFERROR(INDEX(Materials!$F$9:$F$2508, MATCH(CR65, Materials!$B$9:$B$2508, 0)), ""))</f>
        <v/>
      </c>
      <c r="FC65" s="59" t="str">
        <f>IF(CS65="", "", IFERROR(INDEX(Materials!$F$9:$F$2508, MATCH(CS65, Materials!$B$9:$B$2508, 0)), ""))</f>
        <v/>
      </c>
      <c r="FD65" s="59" t="str">
        <f>IF(CT65="", "", IFERROR(INDEX(Materials!$F$9:$F$2508, MATCH(CT65, Materials!$B$9:$B$2508, 0)), ""))</f>
        <v/>
      </c>
      <c r="FE65" s="59" t="str">
        <f>IF(CU65="", "", IFERROR(INDEX(Materials!$F$9:$F$2508, MATCH(CU65, Materials!$B$9:$B$2508, 0)), ""))</f>
        <v/>
      </c>
      <c r="FF65" s="59" t="str">
        <f>IF(CV65="", "", IFERROR(INDEX(Materials!$F$9:$F$2508, MATCH(CV65, Materials!$B$9:$B$2508, 0)), ""))</f>
        <v/>
      </c>
      <c r="FG65" s="59" t="str">
        <f>IF(CW65="", "", IFERROR(INDEX(Materials!$F$9:$F$2508, MATCH(CW65, Materials!$B$9:$B$2508, 0)), ""))</f>
        <v/>
      </c>
      <c r="FH65" s="59" t="str">
        <f>IF(CX65="", "", IFERROR(INDEX(Materials!$F$9:$F$2508, MATCH(CX65, Materials!$B$9:$B$2508, 0)), ""))</f>
        <v/>
      </c>
      <c r="FI65" s="59" t="str">
        <f>IF(CY65="", "", IFERROR(INDEX(Materials!$F$9:$F$2508, MATCH(CY65, Materials!$B$9:$B$2508, 0)), ""))</f>
        <v/>
      </c>
      <c r="FJ65" s="59" t="str">
        <f>IF(CZ65="", "", IFERROR(INDEX(Materials!$F$9:$F$2508, MATCH(CZ65, Materials!$B$9:$B$2508, 0)), ""))</f>
        <v/>
      </c>
      <c r="FK65" s="59" t="str">
        <f>IF(DA65="", "", IFERROR(INDEX(Materials!$F$9:$F$2508, MATCH(DA65, Materials!$B$9:$B$2508, 0)), ""))</f>
        <v/>
      </c>
      <c r="FL65" s="59" t="str">
        <f>IF(DB65="", "", IFERROR(INDEX(Materials!$F$9:$F$2508, MATCH(DB65, Materials!$B$9:$B$2508, 0)), ""))</f>
        <v/>
      </c>
      <c r="FM65" s="59" t="str">
        <f>IF(DC65="", "", IFERROR(INDEX(Materials!$F$9:$F$2508, MATCH(DC65, Materials!$B$9:$B$2508, 0)), ""))</f>
        <v/>
      </c>
      <c r="FN65" s="59" t="str">
        <f>IF(DD65="", "", IFERROR(INDEX(Materials!$F$9:$F$2508, MATCH(DD65, Materials!$B$9:$B$2508, 0)), ""))</f>
        <v/>
      </c>
      <c r="FO65" s="59" t="str">
        <f>IF(DE65="", "", IFERROR(INDEX(Materials!$F$9:$F$2508, MATCH(DE65, Materials!$B$9:$B$2508, 0)), ""))</f>
        <v/>
      </c>
      <c r="FP65" s="59" t="str">
        <f>IF(DF65="", "", IFERROR(INDEX(Materials!$F$9:$F$2508, MATCH(DF65, Materials!$B$9:$B$2508, 0)), ""))</f>
        <v/>
      </c>
      <c r="FQ65" s="59" t="str">
        <f>IF(DG65="", "", IFERROR(INDEX(Materials!$F$9:$F$2508, MATCH(DG65, Materials!$B$9:$B$2508, 0)), ""))</f>
        <v/>
      </c>
      <c r="FR65" s="59" t="str">
        <f>IF(DH65="", "", IFERROR(INDEX(Materials!$F$9:$F$2508, MATCH(DH65, Materials!$B$9:$B$2508, 0)), ""))</f>
        <v/>
      </c>
      <c r="FS65" s="59" t="str">
        <f>IF(DI65="", "", IFERROR(INDEX(Materials!$F$9:$F$2508, MATCH(DI65, Materials!$B$9:$B$2508, 0)), ""))</f>
        <v/>
      </c>
      <c r="FT65" s="59" t="str">
        <f>IF(DJ65="", "", IFERROR(INDEX(Materials!$F$9:$F$2508, MATCH(DJ65, Materials!$B$9:$B$2508, 0)), ""))</f>
        <v/>
      </c>
      <c r="FU65" s="60" t="str">
        <f>IF(DK65="", "", IFERROR(INDEX(Materials!$F$9:$F$2508, MATCH(DK65, Materials!$B$9:$B$2508, 0)), ""))</f>
        <v/>
      </c>
      <c r="FW65" s="58" t="str">
        <f t="shared" si="85"/>
        <v/>
      </c>
      <c r="FX65" s="59" t="str">
        <f t="shared" si="86"/>
        <v/>
      </c>
      <c r="FY65" s="59" t="str">
        <f t="shared" si="87"/>
        <v/>
      </c>
      <c r="FZ65" s="59" t="str">
        <f t="shared" si="88"/>
        <v/>
      </c>
      <c r="GA65" s="59" t="str">
        <f t="shared" si="89"/>
        <v/>
      </c>
      <c r="GB65" s="59" t="str">
        <f t="shared" si="90"/>
        <v/>
      </c>
      <c r="GC65" s="59" t="str">
        <f t="shared" si="91"/>
        <v/>
      </c>
      <c r="GD65" s="59" t="str">
        <f t="shared" si="92"/>
        <v/>
      </c>
      <c r="GE65" s="59" t="str">
        <f t="shared" si="93"/>
        <v/>
      </c>
      <c r="GF65" s="59" t="str">
        <f t="shared" si="94"/>
        <v/>
      </c>
      <c r="GG65" s="59" t="str">
        <f t="shared" si="95"/>
        <v/>
      </c>
      <c r="GH65" s="59" t="str">
        <f t="shared" si="96"/>
        <v/>
      </c>
      <c r="GI65" s="59" t="str">
        <f t="shared" si="97"/>
        <v/>
      </c>
      <c r="GJ65" s="59" t="str">
        <f t="shared" si="98"/>
        <v/>
      </c>
      <c r="GK65" s="59" t="str">
        <f t="shared" si="99"/>
        <v/>
      </c>
      <c r="GL65" s="59" t="str">
        <f t="shared" si="100"/>
        <v/>
      </c>
      <c r="GM65" s="59" t="str">
        <f t="shared" si="101"/>
        <v/>
      </c>
      <c r="GN65" s="59" t="str">
        <f t="shared" si="102"/>
        <v/>
      </c>
      <c r="GO65" s="59" t="str">
        <f t="shared" si="103"/>
        <v/>
      </c>
      <c r="GP65" s="59" t="str">
        <f t="shared" si="104"/>
        <v/>
      </c>
      <c r="GQ65" s="59" t="str">
        <f t="shared" si="105"/>
        <v/>
      </c>
      <c r="GR65" s="59" t="str">
        <f t="shared" si="106"/>
        <v/>
      </c>
      <c r="GS65" s="59" t="str">
        <f t="shared" si="107"/>
        <v/>
      </c>
      <c r="GT65" s="59" t="str">
        <f t="shared" si="108"/>
        <v/>
      </c>
      <c r="GU65" s="59" t="str">
        <f t="shared" si="109"/>
        <v/>
      </c>
      <c r="GV65" s="59" t="str">
        <f t="shared" si="110"/>
        <v/>
      </c>
      <c r="GW65" s="59" t="str">
        <f t="shared" si="111"/>
        <v/>
      </c>
      <c r="GX65" s="59" t="str">
        <f t="shared" si="112"/>
        <v/>
      </c>
      <c r="GY65" s="59" t="str">
        <f t="shared" si="113"/>
        <v/>
      </c>
      <c r="GZ65" s="60" t="str">
        <f t="shared" si="114"/>
        <v/>
      </c>
      <c r="HB65" s="81" t="str">
        <f t="shared" si="186"/>
        <v/>
      </c>
      <c r="HD65" s="58" t="str">
        <f>IF(CH65="", "", IFERROR(INDEX(Materials!$V$9:$V$2508, MATCH(CH65, Materials!$B$9:$B$2508, 0)), ""))</f>
        <v/>
      </c>
      <c r="HE65" s="59" t="str">
        <f>IF(CI65="", "", IFERROR(INDEX(Materials!$V$9:$V$2508, MATCH(CI65, Materials!$B$9:$B$2508, 0)), ""))</f>
        <v/>
      </c>
      <c r="HF65" s="59" t="str">
        <f>IF(CJ65="", "", IFERROR(INDEX(Materials!$V$9:$V$2508, MATCH(CJ65, Materials!$B$9:$B$2508, 0)), ""))</f>
        <v/>
      </c>
      <c r="HG65" s="59" t="str">
        <f>IF(CK65="", "", IFERROR(INDEX(Materials!$V$9:$V$2508, MATCH(CK65, Materials!$B$9:$B$2508, 0)), ""))</f>
        <v/>
      </c>
      <c r="HH65" s="59" t="str">
        <f>IF(CL65="", "", IFERROR(INDEX(Materials!$V$9:$V$2508, MATCH(CL65, Materials!$B$9:$B$2508, 0)), ""))</f>
        <v/>
      </c>
      <c r="HI65" s="59" t="str">
        <f>IF(CM65="", "", IFERROR(INDEX(Materials!$V$9:$V$2508, MATCH(CM65, Materials!$B$9:$B$2508, 0)), ""))</f>
        <v/>
      </c>
      <c r="HJ65" s="59" t="str">
        <f>IF(CN65="", "", IFERROR(INDEX(Materials!$V$9:$V$2508, MATCH(CN65, Materials!$B$9:$B$2508, 0)), ""))</f>
        <v/>
      </c>
      <c r="HK65" s="59" t="str">
        <f>IF(CO65="", "", IFERROR(INDEX(Materials!$V$9:$V$2508, MATCH(CO65, Materials!$B$9:$B$2508, 0)), ""))</f>
        <v/>
      </c>
      <c r="HL65" s="59" t="str">
        <f>IF(CP65="", "", IFERROR(INDEX(Materials!$V$9:$V$2508, MATCH(CP65, Materials!$B$9:$B$2508, 0)), ""))</f>
        <v/>
      </c>
      <c r="HM65" s="59" t="str">
        <f>IF(CQ65="", "", IFERROR(INDEX(Materials!$V$9:$V$2508, MATCH(CQ65, Materials!$B$9:$B$2508, 0)), ""))</f>
        <v/>
      </c>
      <c r="HN65" s="59" t="str">
        <f>IF(CR65="", "", IFERROR(INDEX(Materials!$V$9:$V$2508, MATCH(CR65, Materials!$B$9:$B$2508, 0)), ""))</f>
        <v/>
      </c>
      <c r="HO65" s="59" t="str">
        <f>IF(CS65="", "", IFERROR(INDEX(Materials!$V$9:$V$2508, MATCH(CS65, Materials!$B$9:$B$2508, 0)), ""))</f>
        <v/>
      </c>
      <c r="HP65" s="59" t="str">
        <f>IF(CT65="", "", IFERROR(INDEX(Materials!$V$9:$V$2508, MATCH(CT65, Materials!$B$9:$B$2508, 0)), ""))</f>
        <v/>
      </c>
      <c r="HQ65" s="59" t="str">
        <f>IF(CU65="", "", IFERROR(INDEX(Materials!$V$9:$V$2508, MATCH(CU65, Materials!$B$9:$B$2508, 0)), ""))</f>
        <v/>
      </c>
      <c r="HR65" s="59" t="str">
        <f>IF(CV65="", "", IFERROR(INDEX(Materials!$V$9:$V$2508, MATCH(CV65, Materials!$B$9:$B$2508, 0)), ""))</f>
        <v/>
      </c>
      <c r="HS65" s="59" t="str">
        <f>IF(CW65="", "", IFERROR(INDEX(Materials!$V$9:$V$2508, MATCH(CW65, Materials!$B$9:$B$2508, 0)), ""))</f>
        <v/>
      </c>
      <c r="HT65" s="59" t="str">
        <f>IF(CX65="", "", IFERROR(INDEX(Materials!$V$9:$V$2508, MATCH(CX65, Materials!$B$9:$B$2508, 0)), ""))</f>
        <v/>
      </c>
      <c r="HU65" s="59" t="str">
        <f>IF(CY65="", "", IFERROR(INDEX(Materials!$V$9:$V$2508, MATCH(CY65, Materials!$B$9:$B$2508, 0)), ""))</f>
        <v/>
      </c>
      <c r="HV65" s="59" t="str">
        <f>IF(CZ65="", "", IFERROR(INDEX(Materials!$V$9:$V$2508, MATCH(CZ65, Materials!$B$9:$B$2508, 0)), ""))</f>
        <v/>
      </c>
      <c r="HW65" s="59" t="str">
        <f>IF(DA65="", "", IFERROR(INDEX(Materials!$V$9:$V$2508, MATCH(DA65, Materials!$B$9:$B$2508, 0)), ""))</f>
        <v/>
      </c>
      <c r="HX65" s="59" t="str">
        <f>IF(DB65="", "", IFERROR(INDEX(Materials!$V$9:$V$2508, MATCH(DB65, Materials!$B$9:$B$2508, 0)), ""))</f>
        <v/>
      </c>
      <c r="HY65" s="59" t="str">
        <f>IF(DC65="", "", IFERROR(INDEX(Materials!$V$9:$V$2508, MATCH(DC65, Materials!$B$9:$B$2508, 0)), ""))</f>
        <v/>
      </c>
      <c r="HZ65" s="59" t="str">
        <f>IF(DD65="", "", IFERROR(INDEX(Materials!$V$9:$V$2508, MATCH(DD65, Materials!$B$9:$B$2508, 0)), ""))</f>
        <v/>
      </c>
      <c r="IA65" s="59" t="str">
        <f>IF(DE65="", "", IFERROR(INDEX(Materials!$V$9:$V$2508, MATCH(DE65, Materials!$B$9:$B$2508, 0)), ""))</f>
        <v/>
      </c>
      <c r="IB65" s="59" t="str">
        <f>IF(DF65="", "", IFERROR(INDEX(Materials!$V$9:$V$2508, MATCH(DF65, Materials!$B$9:$B$2508, 0)), ""))</f>
        <v/>
      </c>
      <c r="IC65" s="59" t="str">
        <f>IF(DG65="", "", IFERROR(INDEX(Materials!$V$9:$V$2508, MATCH(DG65, Materials!$B$9:$B$2508, 0)), ""))</f>
        <v/>
      </c>
      <c r="ID65" s="59" t="str">
        <f>IF(DH65="", "", IFERROR(INDEX(Materials!$V$9:$V$2508, MATCH(DH65, Materials!$B$9:$B$2508, 0)), ""))</f>
        <v/>
      </c>
      <c r="IE65" s="59" t="str">
        <f>IF(DI65="", "", IFERROR(INDEX(Materials!$V$9:$V$2508, MATCH(DI65, Materials!$B$9:$B$2508, 0)), ""))</f>
        <v/>
      </c>
      <c r="IF65" s="59" t="str">
        <f>IF(DJ65="", "", IFERROR(INDEX(Materials!$V$9:$V$2508, MATCH(DJ65, Materials!$B$9:$B$2508, 0)), ""))</f>
        <v/>
      </c>
      <c r="IG65" s="60" t="str">
        <f>IF(DK65="", "", IFERROR(INDEX(Materials!$V$9:$V$2508, MATCH(DK65, Materials!$B$9:$B$2508, 0)), ""))</f>
        <v/>
      </c>
      <c r="II65" s="9" t="str">
        <f t="shared" si="115"/>
        <v/>
      </c>
      <c r="IJ65" s="9" t="str">
        <f t="shared" si="116"/>
        <v/>
      </c>
      <c r="IK65" s="9" t="str">
        <f t="shared" si="117"/>
        <v/>
      </c>
      <c r="IL65" s="9" t="str">
        <f t="shared" si="118"/>
        <v/>
      </c>
      <c r="IN65" s="92" t="str">
        <f t="shared" si="119"/>
        <v/>
      </c>
      <c r="IO65" s="93" t="str">
        <f t="shared" si="120"/>
        <v/>
      </c>
      <c r="IP65" s="93" t="str">
        <f t="shared" si="121"/>
        <v/>
      </c>
      <c r="IQ65" s="93" t="str">
        <f t="shared" si="122"/>
        <v/>
      </c>
      <c r="IR65" s="93" t="str">
        <f t="shared" si="123"/>
        <v/>
      </c>
      <c r="IS65" s="93" t="str">
        <f t="shared" si="124"/>
        <v/>
      </c>
      <c r="IT65" s="93" t="str">
        <f t="shared" si="125"/>
        <v/>
      </c>
      <c r="IU65" s="93" t="str">
        <f t="shared" si="126"/>
        <v/>
      </c>
      <c r="IV65" s="93" t="str">
        <f t="shared" si="127"/>
        <v/>
      </c>
      <c r="IW65" s="93" t="str">
        <f t="shared" si="128"/>
        <v/>
      </c>
      <c r="IX65" s="93" t="str">
        <f t="shared" si="129"/>
        <v/>
      </c>
      <c r="IY65" s="93" t="str">
        <f t="shared" si="130"/>
        <v/>
      </c>
      <c r="IZ65" s="93" t="str">
        <f t="shared" si="131"/>
        <v/>
      </c>
      <c r="JA65" s="93" t="str">
        <f t="shared" si="132"/>
        <v/>
      </c>
      <c r="JB65" s="93" t="str">
        <f t="shared" si="133"/>
        <v/>
      </c>
      <c r="JC65" s="93" t="str">
        <f t="shared" si="134"/>
        <v/>
      </c>
      <c r="JD65" s="93" t="str">
        <f t="shared" si="135"/>
        <v/>
      </c>
      <c r="JE65" s="93" t="str">
        <f t="shared" si="136"/>
        <v/>
      </c>
      <c r="JF65" s="93" t="str">
        <f t="shared" si="137"/>
        <v/>
      </c>
      <c r="JG65" s="93" t="str">
        <f t="shared" si="138"/>
        <v/>
      </c>
      <c r="JH65" s="93" t="str">
        <f t="shared" si="139"/>
        <v/>
      </c>
      <c r="JI65" s="93" t="str">
        <f t="shared" si="140"/>
        <v/>
      </c>
      <c r="JJ65" s="93" t="str">
        <f t="shared" si="141"/>
        <v/>
      </c>
      <c r="JK65" s="93" t="str">
        <f t="shared" si="142"/>
        <v/>
      </c>
      <c r="JL65" s="93" t="str">
        <f t="shared" si="143"/>
        <v/>
      </c>
      <c r="JM65" s="93" t="str">
        <f t="shared" si="144"/>
        <v/>
      </c>
      <c r="JN65" s="93" t="str">
        <f t="shared" si="145"/>
        <v/>
      </c>
      <c r="JO65" s="93" t="str">
        <f t="shared" si="146"/>
        <v/>
      </c>
      <c r="JP65" s="93" t="str">
        <f t="shared" si="147"/>
        <v/>
      </c>
      <c r="JQ65" s="94" t="str">
        <f t="shared" si="148"/>
        <v/>
      </c>
      <c r="JS65" s="92" t="str">
        <f t="shared" si="149"/>
        <v/>
      </c>
      <c r="JT65" s="93" t="str">
        <f t="shared" si="150"/>
        <v/>
      </c>
      <c r="JU65" s="93" t="str">
        <f t="shared" si="151"/>
        <v/>
      </c>
      <c r="JV65" s="93" t="str">
        <f t="shared" si="152"/>
        <v/>
      </c>
      <c r="JW65" s="93" t="str">
        <f t="shared" si="153"/>
        <v/>
      </c>
      <c r="JX65" s="93" t="str">
        <f t="shared" si="154"/>
        <v/>
      </c>
      <c r="JY65" s="93" t="str">
        <f t="shared" si="155"/>
        <v/>
      </c>
      <c r="JZ65" s="93" t="str">
        <f t="shared" si="156"/>
        <v/>
      </c>
      <c r="KA65" s="93" t="str">
        <f t="shared" si="157"/>
        <v/>
      </c>
      <c r="KB65" s="93" t="str">
        <f t="shared" si="158"/>
        <v/>
      </c>
      <c r="KC65" s="93" t="str">
        <f t="shared" si="159"/>
        <v/>
      </c>
      <c r="KD65" s="93" t="str">
        <f t="shared" si="160"/>
        <v/>
      </c>
      <c r="KE65" s="93" t="str">
        <f t="shared" si="161"/>
        <v/>
      </c>
      <c r="KF65" s="93" t="str">
        <f t="shared" si="162"/>
        <v/>
      </c>
      <c r="KG65" s="93" t="str">
        <f t="shared" si="163"/>
        <v/>
      </c>
      <c r="KH65" s="93" t="str">
        <f t="shared" si="164"/>
        <v/>
      </c>
      <c r="KI65" s="93" t="str">
        <f t="shared" si="165"/>
        <v/>
      </c>
      <c r="KJ65" s="93" t="str">
        <f t="shared" si="166"/>
        <v/>
      </c>
      <c r="KK65" s="93" t="str">
        <f t="shared" si="167"/>
        <v/>
      </c>
      <c r="KL65" s="93" t="str">
        <f t="shared" si="168"/>
        <v/>
      </c>
      <c r="KM65" s="93" t="str">
        <f t="shared" si="169"/>
        <v/>
      </c>
      <c r="KN65" s="93" t="str">
        <f t="shared" si="170"/>
        <v/>
      </c>
      <c r="KO65" s="93" t="str">
        <f t="shared" si="171"/>
        <v/>
      </c>
      <c r="KP65" s="93" t="str">
        <f t="shared" si="172"/>
        <v/>
      </c>
      <c r="KQ65" s="93" t="str">
        <f t="shared" si="173"/>
        <v/>
      </c>
      <c r="KR65" s="93" t="str">
        <f t="shared" si="174"/>
        <v/>
      </c>
      <c r="KS65" s="93" t="str">
        <f t="shared" si="175"/>
        <v/>
      </c>
      <c r="KT65" s="93" t="str">
        <f t="shared" si="176"/>
        <v/>
      </c>
      <c r="KU65" s="93" t="str">
        <f t="shared" si="177"/>
        <v/>
      </c>
      <c r="KV65" s="94" t="str">
        <f t="shared" si="178"/>
        <v/>
      </c>
      <c r="KX65" s="81" t="str">
        <f>IF(C65="", "", C65+(C65*'Intro &amp; Setup'!$BC$6))</f>
        <v/>
      </c>
    </row>
    <row r="66" spans="1:310" x14ac:dyDescent="0.25">
      <c r="A66" s="24"/>
      <c r="B66" s="150" t="str">
        <f t="shared" si="179"/>
        <v/>
      </c>
      <c r="C66" s="139" t="str">
        <f t="shared" si="180"/>
        <v/>
      </c>
      <c r="D66" s="24"/>
      <c r="E66" s="140"/>
      <c r="F66" s="136"/>
      <c r="G66" s="139"/>
      <c r="H66" s="153"/>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24"/>
      <c r="BS66" s="9" t="str">
        <f>IF(Materials!T66="", "", Materials!T66)</f>
        <v/>
      </c>
      <c r="BU66" s="11" t="b">
        <f t="shared" si="181"/>
        <v>0</v>
      </c>
      <c r="BV66" s="9" t="str">
        <f t="shared" si="25"/>
        <v/>
      </c>
      <c r="BW66" s="9" t="str">
        <f t="shared" si="182"/>
        <v/>
      </c>
      <c r="BX66" s="9" t="str">
        <f t="shared" si="183"/>
        <v/>
      </c>
      <c r="BZ66" s="9">
        <v>58</v>
      </c>
      <c r="CB66" s="9" t="str">
        <f t="shared" si="184"/>
        <v/>
      </c>
      <c r="CC66" s="32"/>
      <c r="CD66" s="72" t="str">
        <f>IF(H66="", "", IFERROR(INDEX('Intro &amp; Setup'!$BF$3:$BF$12, MATCH(H66, 'Intro &amp; Setup'!$BE$3:$BE$12, 0)), ""))</f>
        <v/>
      </c>
      <c r="CE66" s="77"/>
      <c r="CF66" s="77"/>
      <c r="CH66" s="50" t="str">
        <f t="shared" si="185"/>
        <v/>
      </c>
      <c r="CI66" s="32" t="str">
        <f t="shared" si="26"/>
        <v/>
      </c>
      <c r="CJ66" s="32" t="str">
        <f t="shared" si="27"/>
        <v/>
      </c>
      <c r="CK66" s="32" t="str">
        <f t="shared" si="28"/>
        <v/>
      </c>
      <c r="CL66" s="32" t="str">
        <f t="shared" si="29"/>
        <v/>
      </c>
      <c r="CM66" s="32" t="str">
        <f t="shared" si="30"/>
        <v/>
      </c>
      <c r="CN66" s="32" t="str">
        <f t="shared" si="31"/>
        <v/>
      </c>
      <c r="CO66" s="32" t="str">
        <f t="shared" si="32"/>
        <v/>
      </c>
      <c r="CP66" s="32" t="str">
        <f t="shared" si="33"/>
        <v/>
      </c>
      <c r="CQ66" s="32" t="str">
        <f t="shared" si="34"/>
        <v/>
      </c>
      <c r="CR66" s="32" t="str">
        <f t="shared" si="35"/>
        <v/>
      </c>
      <c r="CS66" s="32" t="str">
        <f t="shared" si="36"/>
        <v/>
      </c>
      <c r="CT66" s="32" t="str">
        <f t="shared" si="37"/>
        <v/>
      </c>
      <c r="CU66" s="32" t="str">
        <f t="shared" si="38"/>
        <v/>
      </c>
      <c r="CV66" s="32" t="str">
        <f t="shared" si="39"/>
        <v/>
      </c>
      <c r="CW66" s="32" t="str">
        <f t="shared" si="40"/>
        <v/>
      </c>
      <c r="CX66" s="32" t="str">
        <f t="shared" si="41"/>
        <v/>
      </c>
      <c r="CY66" s="32" t="str">
        <f t="shared" si="42"/>
        <v/>
      </c>
      <c r="CZ66" s="32" t="str">
        <f t="shared" si="43"/>
        <v/>
      </c>
      <c r="DA66" s="32" t="str">
        <f t="shared" si="44"/>
        <v/>
      </c>
      <c r="DB66" s="32" t="str">
        <f t="shared" si="45"/>
        <v/>
      </c>
      <c r="DC66" s="32" t="str">
        <f t="shared" si="46"/>
        <v/>
      </c>
      <c r="DD66" s="32" t="str">
        <f t="shared" si="47"/>
        <v/>
      </c>
      <c r="DE66" s="32" t="str">
        <f t="shared" si="48"/>
        <v/>
      </c>
      <c r="DF66" s="32" t="str">
        <f t="shared" si="49"/>
        <v/>
      </c>
      <c r="DG66" s="32" t="str">
        <f t="shared" si="50"/>
        <v/>
      </c>
      <c r="DH66" s="32" t="str">
        <f t="shared" si="51"/>
        <v/>
      </c>
      <c r="DI66" s="32" t="str">
        <f t="shared" si="52"/>
        <v/>
      </c>
      <c r="DJ66" s="32" t="str">
        <f t="shared" si="53"/>
        <v/>
      </c>
      <c r="DK66" s="51" t="str">
        <f t="shared" si="54"/>
        <v/>
      </c>
      <c r="DM66" s="50" t="str">
        <f t="shared" si="55"/>
        <v/>
      </c>
      <c r="DN66" s="32" t="str">
        <f t="shared" si="56"/>
        <v/>
      </c>
      <c r="DO66" s="32" t="str">
        <f t="shared" si="57"/>
        <v/>
      </c>
      <c r="DP66" s="32" t="str">
        <f t="shared" si="58"/>
        <v/>
      </c>
      <c r="DQ66" s="32" t="str">
        <f t="shared" si="59"/>
        <v/>
      </c>
      <c r="DR66" s="32" t="str">
        <f t="shared" si="60"/>
        <v/>
      </c>
      <c r="DS66" s="32" t="str">
        <f t="shared" si="61"/>
        <v/>
      </c>
      <c r="DT66" s="32" t="str">
        <f t="shared" si="62"/>
        <v/>
      </c>
      <c r="DU66" s="32" t="str">
        <f t="shared" si="63"/>
        <v/>
      </c>
      <c r="DV66" s="32" t="str">
        <f t="shared" si="64"/>
        <v/>
      </c>
      <c r="DW66" s="32" t="str">
        <f t="shared" si="65"/>
        <v/>
      </c>
      <c r="DX66" s="32" t="str">
        <f t="shared" si="66"/>
        <v/>
      </c>
      <c r="DY66" s="32" t="str">
        <f t="shared" si="67"/>
        <v/>
      </c>
      <c r="DZ66" s="32" t="str">
        <f t="shared" si="68"/>
        <v/>
      </c>
      <c r="EA66" s="32" t="str">
        <f t="shared" si="69"/>
        <v/>
      </c>
      <c r="EB66" s="32" t="str">
        <f t="shared" si="70"/>
        <v/>
      </c>
      <c r="EC66" s="32" t="str">
        <f t="shared" si="71"/>
        <v/>
      </c>
      <c r="ED66" s="32" t="str">
        <f t="shared" si="72"/>
        <v/>
      </c>
      <c r="EE66" s="32" t="str">
        <f t="shared" si="73"/>
        <v/>
      </c>
      <c r="EF66" s="32" t="str">
        <f t="shared" si="74"/>
        <v/>
      </c>
      <c r="EG66" s="32" t="str">
        <f t="shared" si="75"/>
        <v/>
      </c>
      <c r="EH66" s="32" t="str">
        <f t="shared" si="76"/>
        <v/>
      </c>
      <c r="EI66" s="32" t="str">
        <f t="shared" si="77"/>
        <v/>
      </c>
      <c r="EJ66" s="32" t="str">
        <f t="shared" si="78"/>
        <v/>
      </c>
      <c r="EK66" s="32" t="str">
        <f t="shared" si="79"/>
        <v/>
      </c>
      <c r="EL66" s="32" t="str">
        <f t="shared" si="80"/>
        <v/>
      </c>
      <c r="EM66" s="32" t="str">
        <f t="shared" si="81"/>
        <v/>
      </c>
      <c r="EN66" s="32" t="str">
        <f t="shared" si="82"/>
        <v/>
      </c>
      <c r="EO66" s="32" t="str">
        <f t="shared" si="83"/>
        <v/>
      </c>
      <c r="EP66" s="51" t="str">
        <f t="shared" si="84"/>
        <v/>
      </c>
      <c r="ER66" s="58" t="str">
        <f>IF(CH66="", "", IFERROR(INDEX(Materials!$F$9:$F$2508, MATCH(CH66, Materials!$B$9:$B$2508, 0)), ""))</f>
        <v/>
      </c>
      <c r="ES66" s="59" t="str">
        <f>IF(CI66="", "", IFERROR(INDEX(Materials!$F$9:$F$2508, MATCH(CI66, Materials!$B$9:$B$2508, 0)), ""))</f>
        <v/>
      </c>
      <c r="ET66" s="59" t="str">
        <f>IF(CJ66="", "", IFERROR(INDEX(Materials!$F$9:$F$2508, MATCH(CJ66, Materials!$B$9:$B$2508, 0)), ""))</f>
        <v/>
      </c>
      <c r="EU66" s="59" t="str">
        <f>IF(CK66="", "", IFERROR(INDEX(Materials!$F$9:$F$2508, MATCH(CK66, Materials!$B$9:$B$2508, 0)), ""))</f>
        <v/>
      </c>
      <c r="EV66" s="59" t="str">
        <f>IF(CL66="", "", IFERROR(INDEX(Materials!$F$9:$F$2508, MATCH(CL66, Materials!$B$9:$B$2508, 0)), ""))</f>
        <v/>
      </c>
      <c r="EW66" s="59" t="str">
        <f>IF(CM66="", "", IFERROR(INDEX(Materials!$F$9:$F$2508, MATCH(CM66, Materials!$B$9:$B$2508, 0)), ""))</f>
        <v/>
      </c>
      <c r="EX66" s="59" t="str">
        <f>IF(CN66="", "", IFERROR(INDEX(Materials!$F$9:$F$2508, MATCH(CN66, Materials!$B$9:$B$2508, 0)), ""))</f>
        <v/>
      </c>
      <c r="EY66" s="59" t="str">
        <f>IF(CO66="", "", IFERROR(INDEX(Materials!$F$9:$F$2508, MATCH(CO66, Materials!$B$9:$B$2508, 0)), ""))</f>
        <v/>
      </c>
      <c r="EZ66" s="59" t="str">
        <f>IF(CP66="", "", IFERROR(INDEX(Materials!$F$9:$F$2508, MATCH(CP66, Materials!$B$9:$B$2508, 0)), ""))</f>
        <v/>
      </c>
      <c r="FA66" s="59" t="str">
        <f>IF(CQ66="", "", IFERROR(INDEX(Materials!$F$9:$F$2508, MATCH(CQ66, Materials!$B$9:$B$2508, 0)), ""))</f>
        <v/>
      </c>
      <c r="FB66" s="59" t="str">
        <f>IF(CR66="", "", IFERROR(INDEX(Materials!$F$9:$F$2508, MATCH(CR66, Materials!$B$9:$B$2508, 0)), ""))</f>
        <v/>
      </c>
      <c r="FC66" s="59" t="str">
        <f>IF(CS66="", "", IFERROR(INDEX(Materials!$F$9:$F$2508, MATCH(CS66, Materials!$B$9:$B$2508, 0)), ""))</f>
        <v/>
      </c>
      <c r="FD66" s="59" t="str">
        <f>IF(CT66="", "", IFERROR(INDEX(Materials!$F$9:$F$2508, MATCH(CT66, Materials!$B$9:$B$2508, 0)), ""))</f>
        <v/>
      </c>
      <c r="FE66" s="59" t="str">
        <f>IF(CU66="", "", IFERROR(INDEX(Materials!$F$9:$F$2508, MATCH(CU66, Materials!$B$9:$B$2508, 0)), ""))</f>
        <v/>
      </c>
      <c r="FF66" s="59" t="str">
        <f>IF(CV66="", "", IFERROR(INDEX(Materials!$F$9:$F$2508, MATCH(CV66, Materials!$B$9:$B$2508, 0)), ""))</f>
        <v/>
      </c>
      <c r="FG66" s="59" t="str">
        <f>IF(CW66="", "", IFERROR(INDEX(Materials!$F$9:$F$2508, MATCH(CW66, Materials!$B$9:$B$2508, 0)), ""))</f>
        <v/>
      </c>
      <c r="FH66" s="59" t="str">
        <f>IF(CX66="", "", IFERROR(INDEX(Materials!$F$9:$F$2508, MATCH(CX66, Materials!$B$9:$B$2508, 0)), ""))</f>
        <v/>
      </c>
      <c r="FI66" s="59" t="str">
        <f>IF(CY66="", "", IFERROR(INDEX(Materials!$F$9:$F$2508, MATCH(CY66, Materials!$B$9:$B$2508, 0)), ""))</f>
        <v/>
      </c>
      <c r="FJ66" s="59" t="str">
        <f>IF(CZ66="", "", IFERROR(INDEX(Materials!$F$9:$F$2508, MATCH(CZ66, Materials!$B$9:$B$2508, 0)), ""))</f>
        <v/>
      </c>
      <c r="FK66" s="59" t="str">
        <f>IF(DA66="", "", IFERROR(INDEX(Materials!$F$9:$F$2508, MATCH(DA66, Materials!$B$9:$B$2508, 0)), ""))</f>
        <v/>
      </c>
      <c r="FL66" s="59" t="str">
        <f>IF(DB66="", "", IFERROR(INDEX(Materials!$F$9:$F$2508, MATCH(DB66, Materials!$B$9:$B$2508, 0)), ""))</f>
        <v/>
      </c>
      <c r="FM66" s="59" t="str">
        <f>IF(DC66="", "", IFERROR(INDEX(Materials!$F$9:$F$2508, MATCH(DC66, Materials!$B$9:$B$2508, 0)), ""))</f>
        <v/>
      </c>
      <c r="FN66" s="59" t="str">
        <f>IF(DD66="", "", IFERROR(INDEX(Materials!$F$9:$F$2508, MATCH(DD66, Materials!$B$9:$B$2508, 0)), ""))</f>
        <v/>
      </c>
      <c r="FO66" s="59" t="str">
        <f>IF(DE66="", "", IFERROR(INDEX(Materials!$F$9:$F$2508, MATCH(DE66, Materials!$B$9:$B$2508, 0)), ""))</f>
        <v/>
      </c>
      <c r="FP66" s="59" t="str">
        <f>IF(DF66="", "", IFERROR(INDEX(Materials!$F$9:$F$2508, MATCH(DF66, Materials!$B$9:$B$2508, 0)), ""))</f>
        <v/>
      </c>
      <c r="FQ66" s="59" t="str">
        <f>IF(DG66="", "", IFERROR(INDEX(Materials!$F$9:$F$2508, MATCH(DG66, Materials!$B$9:$B$2508, 0)), ""))</f>
        <v/>
      </c>
      <c r="FR66" s="59" t="str">
        <f>IF(DH66="", "", IFERROR(INDEX(Materials!$F$9:$F$2508, MATCH(DH66, Materials!$B$9:$B$2508, 0)), ""))</f>
        <v/>
      </c>
      <c r="FS66" s="59" t="str">
        <f>IF(DI66="", "", IFERROR(INDEX(Materials!$F$9:$F$2508, MATCH(DI66, Materials!$B$9:$B$2508, 0)), ""))</f>
        <v/>
      </c>
      <c r="FT66" s="59" t="str">
        <f>IF(DJ66="", "", IFERROR(INDEX(Materials!$F$9:$F$2508, MATCH(DJ66, Materials!$B$9:$B$2508, 0)), ""))</f>
        <v/>
      </c>
      <c r="FU66" s="60" t="str">
        <f>IF(DK66="", "", IFERROR(INDEX(Materials!$F$9:$F$2508, MATCH(DK66, Materials!$B$9:$B$2508, 0)), ""))</f>
        <v/>
      </c>
      <c r="FW66" s="58" t="str">
        <f t="shared" si="85"/>
        <v/>
      </c>
      <c r="FX66" s="59" t="str">
        <f t="shared" si="86"/>
        <v/>
      </c>
      <c r="FY66" s="59" t="str">
        <f t="shared" si="87"/>
        <v/>
      </c>
      <c r="FZ66" s="59" t="str">
        <f t="shared" si="88"/>
        <v/>
      </c>
      <c r="GA66" s="59" t="str">
        <f t="shared" si="89"/>
        <v/>
      </c>
      <c r="GB66" s="59" t="str">
        <f t="shared" si="90"/>
        <v/>
      </c>
      <c r="GC66" s="59" t="str">
        <f t="shared" si="91"/>
        <v/>
      </c>
      <c r="GD66" s="59" t="str">
        <f t="shared" si="92"/>
        <v/>
      </c>
      <c r="GE66" s="59" t="str">
        <f t="shared" si="93"/>
        <v/>
      </c>
      <c r="GF66" s="59" t="str">
        <f t="shared" si="94"/>
        <v/>
      </c>
      <c r="GG66" s="59" t="str">
        <f t="shared" si="95"/>
        <v/>
      </c>
      <c r="GH66" s="59" t="str">
        <f t="shared" si="96"/>
        <v/>
      </c>
      <c r="GI66" s="59" t="str">
        <f t="shared" si="97"/>
        <v/>
      </c>
      <c r="GJ66" s="59" t="str">
        <f t="shared" si="98"/>
        <v/>
      </c>
      <c r="GK66" s="59" t="str">
        <f t="shared" si="99"/>
        <v/>
      </c>
      <c r="GL66" s="59" t="str">
        <f t="shared" si="100"/>
        <v/>
      </c>
      <c r="GM66" s="59" t="str">
        <f t="shared" si="101"/>
        <v/>
      </c>
      <c r="GN66" s="59" t="str">
        <f t="shared" si="102"/>
        <v/>
      </c>
      <c r="GO66" s="59" t="str">
        <f t="shared" si="103"/>
        <v/>
      </c>
      <c r="GP66" s="59" t="str">
        <f t="shared" si="104"/>
        <v/>
      </c>
      <c r="GQ66" s="59" t="str">
        <f t="shared" si="105"/>
        <v/>
      </c>
      <c r="GR66" s="59" t="str">
        <f t="shared" si="106"/>
        <v/>
      </c>
      <c r="GS66" s="59" t="str">
        <f t="shared" si="107"/>
        <v/>
      </c>
      <c r="GT66" s="59" t="str">
        <f t="shared" si="108"/>
        <v/>
      </c>
      <c r="GU66" s="59" t="str">
        <f t="shared" si="109"/>
        <v/>
      </c>
      <c r="GV66" s="59" t="str">
        <f t="shared" si="110"/>
        <v/>
      </c>
      <c r="GW66" s="59" t="str">
        <f t="shared" si="111"/>
        <v/>
      </c>
      <c r="GX66" s="59" t="str">
        <f t="shared" si="112"/>
        <v/>
      </c>
      <c r="GY66" s="59" t="str">
        <f t="shared" si="113"/>
        <v/>
      </c>
      <c r="GZ66" s="60" t="str">
        <f t="shared" si="114"/>
        <v/>
      </c>
      <c r="HB66" s="81" t="str">
        <f t="shared" si="186"/>
        <v/>
      </c>
      <c r="HD66" s="58" t="str">
        <f>IF(CH66="", "", IFERROR(INDEX(Materials!$V$9:$V$2508, MATCH(CH66, Materials!$B$9:$B$2508, 0)), ""))</f>
        <v/>
      </c>
      <c r="HE66" s="59" t="str">
        <f>IF(CI66="", "", IFERROR(INDEX(Materials!$V$9:$V$2508, MATCH(CI66, Materials!$B$9:$B$2508, 0)), ""))</f>
        <v/>
      </c>
      <c r="HF66" s="59" t="str">
        <f>IF(CJ66="", "", IFERROR(INDEX(Materials!$V$9:$V$2508, MATCH(CJ66, Materials!$B$9:$B$2508, 0)), ""))</f>
        <v/>
      </c>
      <c r="HG66" s="59" t="str">
        <f>IF(CK66="", "", IFERROR(INDEX(Materials!$V$9:$V$2508, MATCH(CK66, Materials!$B$9:$B$2508, 0)), ""))</f>
        <v/>
      </c>
      <c r="HH66" s="59" t="str">
        <f>IF(CL66="", "", IFERROR(INDEX(Materials!$V$9:$V$2508, MATCH(CL66, Materials!$B$9:$B$2508, 0)), ""))</f>
        <v/>
      </c>
      <c r="HI66" s="59" t="str">
        <f>IF(CM66="", "", IFERROR(INDEX(Materials!$V$9:$V$2508, MATCH(CM66, Materials!$B$9:$B$2508, 0)), ""))</f>
        <v/>
      </c>
      <c r="HJ66" s="59" t="str">
        <f>IF(CN66="", "", IFERROR(INDEX(Materials!$V$9:$V$2508, MATCH(CN66, Materials!$B$9:$B$2508, 0)), ""))</f>
        <v/>
      </c>
      <c r="HK66" s="59" t="str">
        <f>IF(CO66="", "", IFERROR(INDEX(Materials!$V$9:$V$2508, MATCH(CO66, Materials!$B$9:$B$2508, 0)), ""))</f>
        <v/>
      </c>
      <c r="HL66" s="59" t="str">
        <f>IF(CP66="", "", IFERROR(INDEX(Materials!$V$9:$V$2508, MATCH(CP66, Materials!$B$9:$B$2508, 0)), ""))</f>
        <v/>
      </c>
      <c r="HM66" s="59" t="str">
        <f>IF(CQ66="", "", IFERROR(INDEX(Materials!$V$9:$V$2508, MATCH(CQ66, Materials!$B$9:$B$2508, 0)), ""))</f>
        <v/>
      </c>
      <c r="HN66" s="59" t="str">
        <f>IF(CR66="", "", IFERROR(INDEX(Materials!$V$9:$V$2508, MATCH(CR66, Materials!$B$9:$B$2508, 0)), ""))</f>
        <v/>
      </c>
      <c r="HO66" s="59" t="str">
        <f>IF(CS66="", "", IFERROR(INDEX(Materials!$V$9:$V$2508, MATCH(CS66, Materials!$B$9:$B$2508, 0)), ""))</f>
        <v/>
      </c>
      <c r="HP66" s="59" t="str">
        <f>IF(CT66="", "", IFERROR(INDEX(Materials!$V$9:$V$2508, MATCH(CT66, Materials!$B$9:$B$2508, 0)), ""))</f>
        <v/>
      </c>
      <c r="HQ66" s="59" t="str">
        <f>IF(CU66="", "", IFERROR(INDEX(Materials!$V$9:$V$2508, MATCH(CU66, Materials!$B$9:$B$2508, 0)), ""))</f>
        <v/>
      </c>
      <c r="HR66" s="59" t="str">
        <f>IF(CV66="", "", IFERROR(INDEX(Materials!$V$9:$V$2508, MATCH(CV66, Materials!$B$9:$B$2508, 0)), ""))</f>
        <v/>
      </c>
      <c r="HS66" s="59" t="str">
        <f>IF(CW66="", "", IFERROR(INDEX(Materials!$V$9:$V$2508, MATCH(CW66, Materials!$B$9:$B$2508, 0)), ""))</f>
        <v/>
      </c>
      <c r="HT66" s="59" t="str">
        <f>IF(CX66="", "", IFERROR(INDEX(Materials!$V$9:$V$2508, MATCH(CX66, Materials!$B$9:$B$2508, 0)), ""))</f>
        <v/>
      </c>
      <c r="HU66" s="59" t="str">
        <f>IF(CY66="", "", IFERROR(INDEX(Materials!$V$9:$V$2508, MATCH(CY66, Materials!$B$9:$B$2508, 0)), ""))</f>
        <v/>
      </c>
      <c r="HV66" s="59" t="str">
        <f>IF(CZ66="", "", IFERROR(INDEX(Materials!$V$9:$V$2508, MATCH(CZ66, Materials!$B$9:$B$2508, 0)), ""))</f>
        <v/>
      </c>
      <c r="HW66" s="59" t="str">
        <f>IF(DA66="", "", IFERROR(INDEX(Materials!$V$9:$V$2508, MATCH(DA66, Materials!$B$9:$B$2508, 0)), ""))</f>
        <v/>
      </c>
      <c r="HX66" s="59" t="str">
        <f>IF(DB66="", "", IFERROR(INDEX(Materials!$V$9:$V$2508, MATCH(DB66, Materials!$B$9:$B$2508, 0)), ""))</f>
        <v/>
      </c>
      <c r="HY66" s="59" t="str">
        <f>IF(DC66="", "", IFERROR(INDEX(Materials!$V$9:$V$2508, MATCH(DC66, Materials!$B$9:$B$2508, 0)), ""))</f>
        <v/>
      </c>
      <c r="HZ66" s="59" t="str">
        <f>IF(DD66="", "", IFERROR(INDEX(Materials!$V$9:$V$2508, MATCH(DD66, Materials!$B$9:$B$2508, 0)), ""))</f>
        <v/>
      </c>
      <c r="IA66" s="59" t="str">
        <f>IF(DE66="", "", IFERROR(INDEX(Materials!$V$9:$V$2508, MATCH(DE66, Materials!$B$9:$B$2508, 0)), ""))</f>
        <v/>
      </c>
      <c r="IB66" s="59" t="str">
        <f>IF(DF66="", "", IFERROR(INDEX(Materials!$V$9:$V$2508, MATCH(DF66, Materials!$B$9:$B$2508, 0)), ""))</f>
        <v/>
      </c>
      <c r="IC66" s="59" t="str">
        <f>IF(DG66="", "", IFERROR(INDEX(Materials!$V$9:$V$2508, MATCH(DG66, Materials!$B$9:$B$2508, 0)), ""))</f>
        <v/>
      </c>
      <c r="ID66" s="59" t="str">
        <f>IF(DH66="", "", IFERROR(INDEX(Materials!$V$9:$V$2508, MATCH(DH66, Materials!$B$9:$B$2508, 0)), ""))</f>
        <v/>
      </c>
      <c r="IE66" s="59" t="str">
        <f>IF(DI66="", "", IFERROR(INDEX(Materials!$V$9:$V$2508, MATCH(DI66, Materials!$B$9:$B$2508, 0)), ""))</f>
        <v/>
      </c>
      <c r="IF66" s="59" t="str">
        <f>IF(DJ66="", "", IFERROR(INDEX(Materials!$V$9:$V$2508, MATCH(DJ66, Materials!$B$9:$B$2508, 0)), ""))</f>
        <v/>
      </c>
      <c r="IG66" s="60" t="str">
        <f>IF(DK66="", "", IFERROR(INDEX(Materials!$V$9:$V$2508, MATCH(DK66, Materials!$B$9:$B$2508, 0)), ""))</f>
        <v/>
      </c>
      <c r="II66" s="9" t="str">
        <f t="shared" si="115"/>
        <v/>
      </c>
      <c r="IJ66" s="9" t="str">
        <f t="shared" si="116"/>
        <v/>
      </c>
      <c r="IK66" s="9" t="str">
        <f t="shared" si="117"/>
        <v/>
      </c>
      <c r="IL66" s="9" t="str">
        <f t="shared" si="118"/>
        <v/>
      </c>
      <c r="IN66" s="92" t="str">
        <f t="shared" si="119"/>
        <v/>
      </c>
      <c r="IO66" s="93" t="str">
        <f t="shared" si="120"/>
        <v/>
      </c>
      <c r="IP66" s="93" t="str">
        <f t="shared" si="121"/>
        <v/>
      </c>
      <c r="IQ66" s="93" t="str">
        <f t="shared" si="122"/>
        <v/>
      </c>
      <c r="IR66" s="93" t="str">
        <f t="shared" si="123"/>
        <v/>
      </c>
      <c r="IS66" s="93" t="str">
        <f t="shared" si="124"/>
        <v/>
      </c>
      <c r="IT66" s="93" t="str">
        <f t="shared" si="125"/>
        <v/>
      </c>
      <c r="IU66" s="93" t="str">
        <f t="shared" si="126"/>
        <v/>
      </c>
      <c r="IV66" s="93" t="str">
        <f t="shared" si="127"/>
        <v/>
      </c>
      <c r="IW66" s="93" t="str">
        <f t="shared" si="128"/>
        <v/>
      </c>
      <c r="IX66" s="93" t="str">
        <f t="shared" si="129"/>
        <v/>
      </c>
      <c r="IY66" s="93" t="str">
        <f t="shared" si="130"/>
        <v/>
      </c>
      <c r="IZ66" s="93" t="str">
        <f t="shared" si="131"/>
        <v/>
      </c>
      <c r="JA66" s="93" t="str">
        <f t="shared" si="132"/>
        <v/>
      </c>
      <c r="JB66" s="93" t="str">
        <f t="shared" si="133"/>
        <v/>
      </c>
      <c r="JC66" s="93" t="str">
        <f t="shared" si="134"/>
        <v/>
      </c>
      <c r="JD66" s="93" t="str">
        <f t="shared" si="135"/>
        <v/>
      </c>
      <c r="JE66" s="93" t="str">
        <f t="shared" si="136"/>
        <v/>
      </c>
      <c r="JF66" s="93" t="str">
        <f t="shared" si="137"/>
        <v/>
      </c>
      <c r="JG66" s="93" t="str">
        <f t="shared" si="138"/>
        <v/>
      </c>
      <c r="JH66" s="93" t="str">
        <f t="shared" si="139"/>
        <v/>
      </c>
      <c r="JI66" s="93" t="str">
        <f t="shared" si="140"/>
        <v/>
      </c>
      <c r="JJ66" s="93" t="str">
        <f t="shared" si="141"/>
        <v/>
      </c>
      <c r="JK66" s="93" t="str">
        <f t="shared" si="142"/>
        <v/>
      </c>
      <c r="JL66" s="93" t="str">
        <f t="shared" si="143"/>
        <v/>
      </c>
      <c r="JM66" s="93" t="str">
        <f t="shared" si="144"/>
        <v/>
      </c>
      <c r="JN66" s="93" t="str">
        <f t="shared" si="145"/>
        <v/>
      </c>
      <c r="JO66" s="93" t="str">
        <f t="shared" si="146"/>
        <v/>
      </c>
      <c r="JP66" s="93" t="str">
        <f t="shared" si="147"/>
        <v/>
      </c>
      <c r="JQ66" s="94" t="str">
        <f t="shared" si="148"/>
        <v/>
      </c>
      <c r="JS66" s="92" t="str">
        <f t="shared" si="149"/>
        <v/>
      </c>
      <c r="JT66" s="93" t="str">
        <f t="shared" si="150"/>
        <v/>
      </c>
      <c r="JU66" s="93" t="str">
        <f t="shared" si="151"/>
        <v/>
      </c>
      <c r="JV66" s="93" t="str">
        <f t="shared" si="152"/>
        <v/>
      </c>
      <c r="JW66" s="93" t="str">
        <f t="shared" si="153"/>
        <v/>
      </c>
      <c r="JX66" s="93" t="str">
        <f t="shared" si="154"/>
        <v/>
      </c>
      <c r="JY66" s="93" t="str">
        <f t="shared" si="155"/>
        <v/>
      </c>
      <c r="JZ66" s="93" t="str">
        <f t="shared" si="156"/>
        <v/>
      </c>
      <c r="KA66" s="93" t="str">
        <f t="shared" si="157"/>
        <v/>
      </c>
      <c r="KB66" s="93" t="str">
        <f t="shared" si="158"/>
        <v/>
      </c>
      <c r="KC66" s="93" t="str">
        <f t="shared" si="159"/>
        <v/>
      </c>
      <c r="KD66" s="93" t="str">
        <f t="shared" si="160"/>
        <v/>
      </c>
      <c r="KE66" s="93" t="str">
        <f t="shared" si="161"/>
        <v/>
      </c>
      <c r="KF66" s="93" t="str">
        <f t="shared" si="162"/>
        <v/>
      </c>
      <c r="KG66" s="93" t="str">
        <f t="shared" si="163"/>
        <v/>
      </c>
      <c r="KH66" s="93" t="str">
        <f t="shared" si="164"/>
        <v/>
      </c>
      <c r="KI66" s="93" t="str">
        <f t="shared" si="165"/>
        <v/>
      </c>
      <c r="KJ66" s="93" t="str">
        <f t="shared" si="166"/>
        <v/>
      </c>
      <c r="KK66" s="93" t="str">
        <f t="shared" si="167"/>
        <v/>
      </c>
      <c r="KL66" s="93" t="str">
        <f t="shared" si="168"/>
        <v/>
      </c>
      <c r="KM66" s="93" t="str">
        <f t="shared" si="169"/>
        <v/>
      </c>
      <c r="KN66" s="93" t="str">
        <f t="shared" si="170"/>
        <v/>
      </c>
      <c r="KO66" s="93" t="str">
        <f t="shared" si="171"/>
        <v/>
      </c>
      <c r="KP66" s="93" t="str">
        <f t="shared" si="172"/>
        <v/>
      </c>
      <c r="KQ66" s="93" t="str">
        <f t="shared" si="173"/>
        <v/>
      </c>
      <c r="KR66" s="93" t="str">
        <f t="shared" si="174"/>
        <v/>
      </c>
      <c r="KS66" s="93" t="str">
        <f t="shared" si="175"/>
        <v/>
      </c>
      <c r="KT66" s="93" t="str">
        <f t="shared" si="176"/>
        <v/>
      </c>
      <c r="KU66" s="93" t="str">
        <f t="shared" si="177"/>
        <v/>
      </c>
      <c r="KV66" s="94" t="str">
        <f t="shared" si="178"/>
        <v/>
      </c>
      <c r="KX66" s="81" t="str">
        <f>IF(C66="", "", C66+(C66*'Intro &amp; Setup'!$BC$6))</f>
        <v/>
      </c>
    </row>
    <row r="67" spans="1:310" x14ac:dyDescent="0.25">
      <c r="A67" s="24"/>
      <c r="B67" s="150" t="str">
        <f t="shared" si="179"/>
        <v/>
      </c>
      <c r="C67" s="139" t="str">
        <f t="shared" si="180"/>
        <v/>
      </c>
      <c r="D67" s="24"/>
      <c r="E67" s="140"/>
      <c r="F67" s="136"/>
      <c r="G67" s="139"/>
      <c r="H67" s="153"/>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24"/>
      <c r="BS67" s="9" t="str">
        <f>IF(Materials!T67="", "", Materials!T67)</f>
        <v/>
      </c>
      <c r="BU67" s="11" t="b">
        <f t="shared" si="181"/>
        <v>0</v>
      </c>
      <c r="BV67" s="9" t="str">
        <f t="shared" si="25"/>
        <v/>
      </c>
      <c r="BW67" s="9" t="str">
        <f t="shared" si="182"/>
        <v/>
      </c>
      <c r="BX67" s="9" t="str">
        <f t="shared" si="183"/>
        <v/>
      </c>
      <c r="BZ67" s="9">
        <v>59</v>
      </c>
      <c r="CB67" s="9" t="str">
        <f t="shared" si="184"/>
        <v/>
      </c>
      <c r="CC67" s="32"/>
      <c r="CD67" s="72" t="str">
        <f>IF(H67="", "", IFERROR(INDEX('Intro &amp; Setup'!$BF$3:$BF$12, MATCH(H67, 'Intro &amp; Setup'!$BE$3:$BE$12, 0)), ""))</f>
        <v/>
      </c>
      <c r="CE67" s="77"/>
      <c r="CF67" s="77"/>
      <c r="CH67" s="50" t="str">
        <f t="shared" si="185"/>
        <v/>
      </c>
      <c r="CI67" s="32" t="str">
        <f t="shared" si="26"/>
        <v/>
      </c>
      <c r="CJ67" s="32" t="str">
        <f t="shared" si="27"/>
        <v/>
      </c>
      <c r="CK67" s="32" t="str">
        <f t="shared" si="28"/>
        <v/>
      </c>
      <c r="CL67" s="32" t="str">
        <f t="shared" si="29"/>
        <v/>
      </c>
      <c r="CM67" s="32" t="str">
        <f t="shared" si="30"/>
        <v/>
      </c>
      <c r="CN67" s="32" t="str">
        <f t="shared" si="31"/>
        <v/>
      </c>
      <c r="CO67" s="32" t="str">
        <f t="shared" si="32"/>
        <v/>
      </c>
      <c r="CP67" s="32" t="str">
        <f t="shared" si="33"/>
        <v/>
      </c>
      <c r="CQ67" s="32" t="str">
        <f t="shared" si="34"/>
        <v/>
      </c>
      <c r="CR67" s="32" t="str">
        <f t="shared" si="35"/>
        <v/>
      </c>
      <c r="CS67" s="32" t="str">
        <f t="shared" si="36"/>
        <v/>
      </c>
      <c r="CT67" s="32" t="str">
        <f t="shared" si="37"/>
        <v/>
      </c>
      <c r="CU67" s="32" t="str">
        <f t="shared" si="38"/>
        <v/>
      </c>
      <c r="CV67" s="32" t="str">
        <f t="shared" si="39"/>
        <v/>
      </c>
      <c r="CW67" s="32" t="str">
        <f t="shared" si="40"/>
        <v/>
      </c>
      <c r="CX67" s="32" t="str">
        <f t="shared" si="41"/>
        <v/>
      </c>
      <c r="CY67" s="32" t="str">
        <f t="shared" si="42"/>
        <v/>
      </c>
      <c r="CZ67" s="32" t="str">
        <f t="shared" si="43"/>
        <v/>
      </c>
      <c r="DA67" s="32" t="str">
        <f t="shared" si="44"/>
        <v/>
      </c>
      <c r="DB67" s="32" t="str">
        <f t="shared" si="45"/>
        <v/>
      </c>
      <c r="DC67" s="32" t="str">
        <f t="shared" si="46"/>
        <v/>
      </c>
      <c r="DD67" s="32" t="str">
        <f t="shared" si="47"/>
        <v/>
      </c>
      <c r="DE67" s="32" t="str">
        <f t="shared" si="48"/>
        <v/>
      </c>
      <c r="DF67" s="32" t="str">
        <f t="shared" si="49"/>
        <v/>
      </c>
      <c r="DG67" s="32" t="str">
        <f t="shared" si="50"/>
        <v/>
      </c>
      <c r="DH67" s="32" t="str">
        <f t="shared" si="51"/>
        <v/>
      </c>
      <c r="DI67" s="32" t="str">
        <f t="shared" si="52"/>
        <v/>
      </c>
      <c r="DJ67" s="32" t="str">
        <f t="shared" si="53"/>
        <v/>
      </c>
      <c r="DK67" s="51" t="str">
        <f t="shared" si="54"/>
        <v/>
      </c>
      <c r="DM67" s="50" t="str">
        <f t="shared" si="55"/>
        <v/>
      </c>
      <c r="DN67" s="32" t="str">
        <f t="shared" si="56"/>
        <v/>
      </c>
      <c r="DO67" s="32" t="str">
        <f t="shared" si="57"/>
        <v/>
      </c>
      <c r="DP67" s="32" t="str">
        <f t="shared" si="58"/>
        <v/>
      </c>
      <c r="DQ67" s="32" t="str">
        <f t="shared" si="59"/>
        <v/>
      </c>
      <c r="DR67" s="32" t="str">
        <f t="shared" si="60"/>
        <v/>
      </c>
      <c r="DS67" s="32" t="str">
        <f t="shared" si="61"/>
        <v/>
      </c>
      <c r="DT67" s="32" t="str">
        <f t="shared" si="62"/>
        <v/>
      </c>
      <c r="DU67" s="32" t="str">
        <f t="shared" si="63"/>
        <v/>
      </c>
      <c r="DV67" s="32" t="str">
        <f t="shared" si="64"/>
        <v/>
      </c>
      <c r="DW67" s="32" t="str">
        <f t="shared" si="65"/>
        <v/>
      </c>
      <c r="DX67" s="32" t="str">
        <f t="shared" si="66"/>
        <v/>
      </c>
      <c r="DY67" s="32" t="str">
        <f t="shared" si="67"/>
        <v/>
      </c>
      <c r="DZ67" s="32" t="str">
        <f t="shared" si="68"/>
        <v/>
      </c>
      <c r="EA67" s="32" t="str">
        <f t="shared" si="69"/>
        <v/>
      </c>
      <c r="EB67" s="32" t="str">
        <f t="shared" si="70"/>
        <v/>
      </c>
      <c r="EC67" s="32" t="str">
        <f t="shared" si="71"/>
        <v/>
      </c>
      <c r="ED67" s="32" t="str">
        <f t="shared" si="72"/>
        <v/>
      </c>
      <c r="EE67" s="32" t="str">
        <f t="shared" si="73"/>
        <v/>
      </c>
      <c r="EF67" s="32" t="str">
        <f t="shared" si="74"/>
        <v/>
      </c>
      <c r="EG67" s="32" t="str">
        <f t="shared" si="75"/>
        <v/>
      </c>
      <c r="EH67" s="32" t="str">
        <f t="shared" si="76"/>
        <v/>
      </c>
      <c r="EI67" s="32" t="str">
        <f t="shared" si="77"/>
        <v/>
      </c>
      <c r="EJ67" s="32" t="str">
        <f t="shared" si="78"/>
        <v/>
      </c>
      <c r="EK67" s="32" t="str">
        <f t="shared" si="79"/>
        <v/>
      </c>
      <c r="EL67" s="32" t="str">
        <f t="shared" si="80"/>
        <v/>
      </c>
      <c r="EM67" s="32" t="str">
        <f t="shared" si="81"/>
        <v/>
      </c>
      <c r="EN67" s="32" t="str">
        <f t="shared" si="82"/>
        <v/>
      </c>
      <c r="EO67" s="32" t="str">
        <f t="shared" si="83"/>
        <v/>
      </c>
      <c r="EP67" s="51" t="str">
        <f t="shared" si="84"/>
        <v/>
      </c>
      <c r="ER67" s="58" t="str">
        <f>IF(CH67="", "", IFERROR(INDEX(Materials!$F$9:$F$2508, MATCH(CH67, Materials!$B$9:$B$2508, 0)), ""))</f>
        <v/>
      </c>
      <c r="ES67" s="59" t="str">
        <f>IF(CI67="", "", IFERROR(INDEX(Materials!$F$9:$F$2508, MATCH(CI67, Materials!$B$9:$B$2508, 0)), ""))</f>
        <v/>
      </c>
      <c r="ET67" s="59" t="str">
        <f>IF(CJ67="", "", IFERROR(INDEX(Materials!$F$9:$F$2508, MATCH(CJ67, Materials!$B$9:$B$2508, 0)), ""))</f>
        <v/>
      </c>
      <c r="EU67" s="59" t="str">
        <f>IF(CK67="", "", IFERROR(INDEX(Materials!$F$9:$F$2508, MATCH(CK67, Materials!$B$9:$B$2508, 0)), ""))</f>
        <v/>
      </c>
      <c r="EV67" s="59" t="str">
        <f>IF(CL67="", "", IFERROR(INDEX(Materials!$F$9:$F$2508, MATCH(CL67, Materials!$B$9:$B$2508, 0)), ""))</f>
        <v/>
      </c>
      <c r="EW67" s="59" t="str">
        <f>IF(CM67="", "", IFERROR(INDEX(Materials!$F$9:$F$2508, MATCH(CM67, Materials!$B$9:$B$2508, 0)), ""))</f>
        <v/>
      </c>
      <c r="EX67" s="59" t="str">
        <f>IF(CN67="", "", IFERROR(INDEX(Materials!$F$9:$F$2508, MATCH(CN67, Materials!$B$9:$B$2508, 0)), ""))</f>
        <v/>
      </c>
      <c r="EY67" s="59" t="str">
        <f>IF(CO67="", "", IFERROR(INDEX(Materials!$F$9:$F$2508, MATCH(CO67, Materials!$B$9:$B$2508, 0)), ""))</f>
        <v/>
      </c>
      <c r="EZ67" s="59" t="str">
        <f>IF(CP67="", "", IFERROR(INDEX(Materials!$F$9:$F$2508, MATCH(CP67, Materials!$B$9:$B$2508, 0)), ""))</f>
        <v/>
      </c>
      <c r="FA67" s="59" t="str">
        <f>IF(CQ67="", "", IFERROR(INDEX(Materials!$F$9:$F$2508, MATCH(CQ67, Materials!$B$9:$B$2508, 0)), ""))</f>
        <v/>
      </c>
      <c r="FB67" s="59" t="str">
        <f>IF(CR67="", "", IFERROR(INDEX(Materials!$F$9:$F$2508, MATCH(CR67, Materials!$B$9:$B$2508, 0)), ""))</f>
        <v/>
      </c>
      <c r="FC67" s="59" t="str">
        <f>IF(CS67="", "", IFERROR(INDEX(Materials!$F$9:$F$2508, MATCH(CS67, Materials!$B$9:$B$2508, 0)), ""))</f>
        <v/>
      </c>
      <c r="FD67" s="59" t="str">
        <f>IF(CT67="", "", IFERROR(INDEX(Materials!$F$9:$F$2508, MATCH(CT67, Materials!$B$9:$B$2508, 0)), ""))</f>
        <v/>
      </c>
      <c r="FE67" s="59" t="str">
        <f>IF(CU67="", "", IFERROR(INDEX(Materials!$F$9:$F$2508, MATCH(CU67, Materials!$B$9:$B$2508, 0)), ""))</f>
        <v/>
      </c>
      <c r="FF67" s="59" t="str">
        <f>IF(CV67="", "", IFERROR(INDEX(Materials!$F$9:$F$2508, MATCH(CV67, Materials!$B$9:$B$2508, 0)), ""))</f>
        <v/>
      </c>
      <c r="FG67" s="59" t="str">
        <f>IF(CW67="", "", IFERROR(INDEX(Materials!$F$9:$F$2508, MATCH(CW67, Materials!$B$9:$B$2508, 0)), ""))</f>
        <v/>
      </c>
      <c r="FH67" s="59" t="str">
        <f>IF(CX67="", "", IFERROR(INDEX(Materials!$F$9:$F$2508, MATCH(CX67, Materials!$B$9:$B$2508, 0)), ""))</f>
        <v/>
      </c>
      <c r="FI67" s="59" t="str">
        <f>IF(CY67="", "", IFERROR(INDEX(Materials!$F$9:$F$2508, MATCH(CY67, Materials!$B$9:$B$2508, 0)), ""))</f>
        <v/>
      </c>
      <c r="FJ67" s="59" t="str">
        <f>IF(CZ67="", "", IFERROR(INDEX(Materials!$F$9:$F$2508, MATCH(CZ67, Materials!$B$9:$B$2508, 0)), ""))</f>
        <v/>
      </c>
      <c r="FK67" s="59" t="str">
        <f>IF(DA67="", "", IFERROR(INDEX(Materials!$F$9:$F$2508, MATCH(DA67, Materials!$B$9:$B$2508, 0)), ""))</f>
        <v/>
      </c>
      <c r="FL67" s="59" t="str">
        <f>IF(DB67="", "", IFERROR(INDEX(Materials!$F$9:$F$2508, MATCH(DB67, Materials!$B$9:$B$2508, 0)), ""))</f>
        <v/>
      </c>
      <c r="FM67" s="59" t="str">
        <f>IF(DC67="", "", IFERROR(INDEX(Materials!$F$9:$F$2508, MATCH(DC67, Materials!$B$9:$B$2508, 0)), ""))</f>
        <v/>
      </c>
      <c r="FN67" s="59" t="str">
        <f>IF(DD67="", "", IFERROR(INDEX(Materials!$F$9:$F$2508, MATCH(DD67, Materials!$B$9:$B$2508, 0)), ""))</f>
        <v/>
      </c>
      <c r="FO67" s="59" t="str">
        <f>IF(DE67="", "", IFERROR(INDEX(Materials!$F$9:$F$2508, MATCH(DE67, Materials!$B$9:$B$2508, 0)), ""))</f>
        <v/>
      </c>
      <c r="FP67" s="59" t="str">
        <f>IF(DF67="", "", IFERROR(INDEX(Materials!$F$9:$F$2508, MATCH(DF67, Materials!$B$9:$B$2508, 0)), ""))</f>
        <v/>
      </c>
      <c r="FQ67" s="59" t="str">
        <f>IF(DG67="", "", IFERROR(INDEX(Materials!$F$9:$F$2508, MATCH(DG67, Materials!$B$9:$B$2508, 0)), ""))</f>
        <v/>
      </c>
      <c r="FR67" s="59" t="str">
        <f>IF(DH67="", "", IFERROR(INDEX(Materials!$F$9:$F$2508, MATCH(DH67, Materials!$B$9:$B$2508, 0)), ""))</f>
        <v/>
      </c>
      <c r="FS67" s="59" t="str">
        <f>IF(DI67="", "", IFERROR(INDEX(Materials!$F$9:$F$2508, MATCH(DI67, Materials!$B$9:$B$2508, 0)), ""))</f>
        <v/>
      </c>
      <c r="FT67" s="59" t="str">
        <f>IF(DJ67="", "", IFERROR(INDEX(Materials!$F$9:$F$2508, MATCH(DJ67, Materials!$B$9:$B$2508, 0)), ""))</f>
        <v/>
      </c>
      <c r="FU67" s="60" t="str">
        <f>IF(DK67="", "", IFERROR(INDEX(Materials!$F$9:$F$2508, MATCH(DK67, Materials!$B$9:$B$2508, 0)), ""))</f>
        <v/>
      </c>
      <c r="FW67" s="58" t="str">
        <f t="shared" si="85"/>
        <v/>
      </c>
      <c r="FX67" s="59" t="str">
        <f t="shared" si="86"/>
        <v/>
      </c>
      <c r="FY67" s="59" t="str">
        <f t="shared" si="87"/>
        <v/>
      </c>
      <c r="FZ67" s="59" t="str">
        <f t="shared" si="88"/>
        <v/>
      </c>
      <c r="GA67" s="59" t="str">
        <f t="shared" si="89"/>
        <v/>
      </c>
      <c r="GB67" s="59" t="str">
        <f t="shared" si="90"/>
        <v/>
      </c>
      <c r="GC67" s="59" t="str">
        <f t="shared" si="91"/>
        <v/>
      </c>
      <c r="GD67" s="59" t="str">
        <f t="shared" si="92"/>
        <v/>
      </c>
      <c r="GE67" s="59" t="str">
        <f t="shared" si="93"/>
        <v/>
      </c>
      <c r="GF67" s="59" t="str">
        <f t="shared" si="94"/>
        <v/>
      </c>
      <c r="GG67" s="59" t="str">
        <f t="shared" si="95"/>
        <v/>
      </c>
      <c r="GH67" s="59" t="str">
        <f t="shared" si="96"/>
        <v/>
      </c>
      <c r="GI67" s="59" t="str">
        <f t="shared" si="97"/>
        <v/>
      </c>
      <c r="GJ67" s="59" t="str">
        <f t="shared" si="98"/>
        <v/>
      </c>
      <c r="GK67" s="59" t="str">
        <f t="shared" si="99"/>
        <v/>
      </c>
      <c r="GL67" s="59" t="str">
        <f t="shared" si="100"/>
        <v/>
      </c>
      <c r="GM67" s="59" t="str">
        <f t="shared" si="101"/>
        <v/>
      </c>
      <c r="GN67" s="59" t="str">
        <f t="shared" si="102"/>
        <v/>
      </c>
      <c r="GO67" s="59" t="str">
        <f t="shared" si="103"/>
        <v/>
      </c>
      <c r="GP67" s="59" t="str">
        <f t="shared" si="104"/>
        <v/>
      </c>
      <c r="GQ67" s="59" t="str">
        <f t="shared" si="105"/>
        <v/>
      </c>
      <c r="GR67" s="59" t="str">
        <f t="shared" si="106"/>
        <v/>
      </c>
      <c r="GS67" s="59" t="str">
        <f t="shared" si="107"/>
        <v/>
      </c>
      <c r="GT67" s="59" t="str">
        <f t="shared" si="108"/>
        <v/>
      </c>
      <c r="GU67" s="59" t="str">
        <f t="shared" si="109"/>
        <v/>
      </c>
      <c r="GV67" s="59" t="str">
        <f t="shared" si="110"/>
        <v/>
      </c>
      <c r="GW67" s="59" t="str">
        <f t="shared" si="111"/>
        <v/>
      </c>
      <c r="GX67" s="59" t="str">
        <f t="shared" si="112"/>
        <v/>
      </c>
      <c r="GY67" s="59" t="str">
        <f t="shared" si="113"/>
        <v/>
      </c>
      <c r="GZ67" s="60" t="str">
        <f t="shared" si="114"/>
        <v/>
      </c>
      <c r="HB67" s="81" t="str">
        <f t="shared" si="186"/>
        <v/>
      </c>
      <c r="HD67" s="58" t="str">
        <f>IF(CH67="", "", IFERROR(INDEX(Materials!$V$9:$V$2508, MATCH(CH67, Materials!$B$9:$B$2508, 0)), ""))</f>
        <v/>
      </c>
      <c r="HE67" s="59" t="str">
        <f>IF(CI67="", "", IFERROR(INDEX(Materials!$V$9:$V$2508, MATCH(CI67, Materials!$B$9:$B$2508, 0)), ""))</f>
        <v/>
      </c>
      <c r="HF67" s="59" t="str">
        <f>IF(CJ67="", "", IFERROR(INDEX(Materials!$V$9:$V$2508, MATCH(CJ67, Materials!$B$9:$B$2508, 0)), ""))</f>
        <v/>
      </c>
      <c r="HG67" s="59" t="str">
        <f>IF(CK67="", "", IFERROR(INDEX(Materials!$V$9:$V$2508, MATCH(CK67, Materials!$B$9:$B$2508, 0)), ""))</f>
        <v/>
      </c>
      <c r="HH67" s="59" t="str">
        <f>IF(CL67="", "", IFERROR(INDEX(Materials!$V$9:$V$2508, MATCH(CL67, Materials!$B$9:$B$2508, 0)), ""))</f>
        <v/>
      </c>
      <c r="HI67" s="59" t="str">
        <f>IF(CM67="", "", IFERROR(INDEX(Materials!$V$9:$V$2508, MATCH(CM67, Materials!$B$9:$B$2508, 0)), ""))</f>
        <v/>
      </c>
      <c r="HJ67" s="59" t="str">
        <f>IF(CN67="", "", IFERROR(INDEX(Materials!$V$9:$V$2508, MATCH(CN67, Materials!$B$9:$B$2508, 0)), ""))</f>
        <v/>
      </c>
      <c r="HK67" s="59" t="str">
        <f>IF(CO67="", "", IFERROR(INDEX(Materials!$V$9:$V$2508, MATCH(CO67, Materials!$B$9:$B$2508, 0)), ""))</f>
        <v/>
      </c>
      <c r="HL67" s="59" t="str">
        <f>IF(CP67="", "", IFERROR(INDEX(Materials!$V$9:$V$2508, MATCH(CP67, Materials!$B$9:$B$2508, 0)), ""))</f>
        <v/>
      </c>
      <c r="HM67" s="59" t="str">
        <f>IF(CQ67="", "", IFERROR(INDEX(Materials!$V$9:$V$2508, MATCH(CQ67, Materials!$B$9:$B$2508, 0)), ""))</f>
        <v/>
      </c>
      <c r="HN67" s="59" t="str">
        <f>IF(CR67="", "", IFERROR(INDEX(Materials!$V$9:$V$2508, MATCH(CR67, Materials!$B$9:$B$2508, 0)), ""))</f>
        <v/>
      </c>
      <c r="HO67" s="59" t="str">
        <f>IF(CS67="", "", IFERROR(INDEX(Materials!$V$9:$V$2508, MATCH(CS67, Materials!$B$9:$B$2508, 0)), ""))</f>
        <v/>
      </c>
      <c r="HP67" s="59" t="str">
        <f>IF(CT67="", "", IFERROR(INDEX(Materials!$V$9:$V$2508, MATCH(CT67, Materials!$B$9:$B$2508, 0)), ""))</f>
        <v/>
      </c>
      <c r="HQ67" s="59" t="str">
        <f>IF(CU67="", "", IFERROR(INDEX(Materials!$V$9:$V$2508, MATCH(CU67, Materials!$B$9:$B$2508, 0)), ""))</f>
        <v/>
      </c>
      <c r="HR67" s="59" t="str">
        <f>IF(CV67="", "", IFERROR(INDEX(Materials!$V$9:$V$2508, MATCH(CV67, Materials!$B$9:$B$2508, 0)), ""))</f>
        <v/>
      </c>
      <c r="HS67" s="59" t="str">
        <f>IF(CW67="", "", IFERROR(INDEX(Materials!$V$9:$V$2508, MATCH(CW67, Materials!$B$9:$B$2508, 0)), ""))</f>
        <v/>
      </c>
      <c r="HT67" s="59" t="str">
        <f>IF(CX67="", "", IFERROR(INDEX(Materials!$V$9:$V$2508, MATCH(CX67, Materials!$B$9:$B$2508, 0)), ""))</f>
        <v/>
      </c>
      <c r="HU67" s="59" t="str">
        <f>IF(CY67="", "", IFERROR(INDEX(Materials!$V$9:$V$2508, MATCH(CY67, Materials!$B$9:$B$2508, 0)), ""))</f>
        <v/>
      </c>
      <c r="HV67" s="59" t="str">
        <f>IF(CZ67="", "", IFERROR(INDEX(Materials!$V$9:$V$2508, MATCH(CZ67, Materials!$B$9:$B$2508, 0)), ""))</f>
        <v/>
      </c>
      <c r="HW67" s="59" t="str">
        <f>IF(DA67="", "", IFERROR(INDEX(Materials!$V$9:$V$2508, MATCH(DA67, Materials!$B$9:$B$2508, 0)), ""))</f>
        <v/>
      </c>
      <c r="HX67" s="59" t="str">
        <f>IF(DB67="", "", IFERROR(INDEX(Materials!$V$9:$V$2508, MATCH(DB67, Materials!$B$9:$B$2508, 0)), ""))</f>
        <v/>
      </c>
      <c r="HY67" s="59" t="str">
        <f>IF(DC67="", "", IFERROR(INDEX(Materials!$V$9:$V$2508, MATCH(DC67, Materials!$B$9:$B$2508, 0)), ""))</f>
        <v/>
      </c>
      <c r="HZ67" s="59" t="str">
        <f>IF(DD67="", "", IFERROR(INDEX(Materials!$V$9:$V$2508, MATCH(DD67, Materials!$B$9:$B$2508, 0)), ""))</f>
        <v/>
      </c>
      <c r="IA67" s="59" t="str">
        <f>IF(DE67="", "", IFERROR(INDEX(Materials!$V$9:$V$2508, MATCH(DE67, Materials!$B$9:$B$2508, 0)), ""))</f>
        <v/>
      </c>
      <c r="IB67" s="59" t="str">
        <f>IF(DF67="", "", IFERROR(INDEX(Materials!$V$9:$V$2508, MATCH(DF67, Materials!$B$9:$B$2508, 0)), ""))</f>
        <v/>
      </c>
      <c r="IC67" s="59" t="str">
        <f>IF(DG67="", "", IFERROR(INDEX(Materials!$V$9:$V$2508, MATCH(DG67, Materials!$B$9:$B$2508, 0)), ""))</f>
        <v/>
      </c>
      <c r="ID67" s="59" t="str">
        <f>IF(DH67="", "", IFERROR(INDEX(Materials!$V$9:$V$2508, MATCH(DH67, Materials!$B$9:$B$2508, 0)), ""))</f>
        <v/>
      </c>
      <c r="IE67" s="59" t="str">
        <f>IF(DI67="", "", IFERROR(INDEX(Materials!$V$9:$V$2508, MATCH(DI67, Materials!$B$9:$B$2508, 0)), ""))</f>
        <v/>
      </c>
      <c r="IF67" s="59" t="str">
        <f>IF(DJ67="", "", IFERROR(INDEX(Materials!$V$9:$V$2508, MATCH(DJ67, Materials!$B$9:$B$2508, 0)), ""))</f>
        <v/>
      </c>
      <c r="IG67" s="60" t="str">
        <f>IF(DK67="", "", IFERROR(INDEX(Materials!$V$9:$V$2508, MATCH(DK67, Materials!$B$9:$B$2508, 0)), ""))</f>
        <v/>
      </c>
      <c r="II67" s="9" t="str">
        <f t="shared" si="115"/>
        <v/>
      </c>
      <c r="IJ67" s="9" t="str">
        <f t="shared" si="116"/>
        <v/>
      </c>
      <c r="IK67" s="9" t="str">
        <f t="shared" si="117"/>
        <v/>
      </c>
      <c r="IL67" s="9" t="str">
        <f t="shared" si="118"/>
        <v/>
      </c>
      <c r="IN67" s="92" t="str">
        <f t="shared" si="119"/>
        <v/>
      </c>
      <c r="IO67" s="93" t="str">
        <f t="shared" si="120"/>
        <v/>
      </c>
      <c r="IP67" s="93" t="str">
        <f t="shared" si="121"/>
        <v/>
      </c>
      <c r="IQ67" s="93" t="str">
        <f t="shared" si="122"/>
        <v/>
      </c>
      <c r="IR67" s="93" t="str">
        <f t="shared" si="123"/>
        <v/>
      </c>
      <c r="IS67" s="93" t="str">
        <f t="shared" si="124"/>
        <v/>
      </c>
      <c r="IT67" s="93" t="str">
        <f t="shared" si="125"/>
        <v/>
      </c>
      <c r="IU67" s="93" t="str">
        <f t="shared" si="126"/>
        <v/>
      </c>
      <c r="IV67" s="93" t="str">
        <f t="shared" si="127"/>
        <v/>
      </c>
      <c r="IW67" s="93" t="str">
        <f t="shared" si="128"/>
        <v/>
      </c>
      <c r="IX67" s="93" t="str">
        <f t="shared" si="129"/>
        <v/>
      </c>
      <c r="IY67" s="93" t="str">
        <f t="shared" si="130"/>
        <v/>
      </c>
      <c r="IZ67" s="93" t="str">
        <f t="shared" si="131"/>
        <v/>
      </c>
      <c r="JA67" s="93" t="str">
        <f t="shared" si="132"/>
        <v/>
      </c>
      <c r="JB67" s="93" t="str">
        <f t="shared" si="133"/>
        <v/>
      </c>
      <c r="JC67" s="93" t="str">
        <f t="shared" si="134"/>
        <v/>
      </c>
      <c r="JD67" s="93" t="str">
        <f t="shared" si="135"/>
        <v/>
      </c>
      <c r="JE67" s="93" t="str">
        <f t="shared" si="136"/>
        <v/>
      </c>
      <c r="JF67" s="93" t="str">
        <f t="shared" si="137"/>
        <v/>
      </c>
      <c r="JG67" s="93" t="str">
        <f t="shared" si="138"/>
        <v/>
      </c>
      <c r="JH67" s="93" t="str">
        <f t="shared" si="139"/>
        <v/>
      </c>
      <c r="JI67" s="93" t="str">
        <f t="shared" si="140"/>
        <v/>
      </c>
      <c r="JJ67" s="93" t="str">
        <f t="shared" si="141"/>
        <v/>
      </c>
      <c r="JK67" s="93" t="str">
        <f t="shared" si="142"/>
        <v/>
      </c>
      <c r="JL67" s="93" t="str">
        <f t="shared" si="143"/>
        <v/>
      </c>
      <c r="JM67" s="93" t="str">
        <f t="shared" si="144"/>
        <v/>
      </c>
      <c r="JN67" s="93" t="str">
        <f t="shared" si="145"/>
        <v/>
      </c>
      <c r="JO67" s="93" t="str">
        <f t="shared" si="146"/>
        <v/>
      </c>
      <c r="JP67" s="93" t="str">
        <f t="shared" si="147"/>
        <v/>
      </c>
      <c r="JQ67" s="94" t="str">
        <f t="shared" si="148"/>
        <v/>
      </c>
      <c r="JS67" s="92" t="str">
        <f t="shared" si="149"/>
        <v/>
      </c>
      <c r="JT67" s="93" t="str">
        <f t="shared" si="150"/>
        <v/>
      </c>
      <c r="JU67" s="93" t="str">
        <f t="shared" si="151"/>
        <v/>
      </c>
      <c r="JV67" s="93" t="str">
        <f t="shared" si="152"/>
        <v/>
      </c>
      <c r="JW67" s="93" t="str">
        <f t="shared" si="153"/>
        <v/>
      </c>
      <c r="JX67" s="93" t="str">
        <f t="shared" si="154"/>
        <v/>
      </c>
      <c r="JY67" s="93" t="str">
        <f t="shared" si="155"/>
        <v/>
      </c>
      <c r="JZ67" s="93" t="str">
        <f t="shared" si="156"/>
        <v/>
      </c>
      <c r="KA67" s="93" t="str">
        <f t="shared" si="157"/>
        <v/>
      </c>
      <c r="KB67" s="93" t="str">
        <f t="shared" si="158"/>
        <v/>
      </c>
      <c r="KC67" s="93" t="str">
        <f t="shared" si="159"/>
        <v/>
      </c>
      <c r="KD67" s="93" t="str">
        <f t="shared" si="160"/>
        <v/>
      </c>
      <c r="KE67" s="93" t="str">
        <f t="shared" si="161"/>
        <v/>
      </c>
      <c r="KF67" s="93" t="str">
        <f t="shared" si="162"/>
        <v/>
      </c>
      <c r="KG67" s="93" t="str">
        <f t="shared" si="163"/>
        <v/>
      </c>
      <c r="KH67" s="93" t="str">
        <f t="shared" si="164"/>
        <v/>
      </c>
      <c r="KI67" s="93" t="str">
        <f t="shared" si="165"/>
        <v/>
      </c>
      <c r="KJ67" s="93" t="str">
        <f t="shared" si="166"/>
        <v/>
      </c>
      <c r="KK67" s="93" t="str">
        <f t="shared" si="167"/>
        <v/>
      </c>
      <c r="KL67" s="93" t="str">
        <f t="shared" si="168"/>
        <v/>
      </c>
      <c r="KM67" s="93" t="str">
        <f t="shared" si="169"/>
        <v/>
      </c>
      <c r="KN67" s="93" t="str">
        <f t="shared" si="170"/>
        <v/>
      </c>
      <c r="KO67" s="93" t="str">
        <f t="shared" si="171"/>
        <v/>
      </c>
      <c r="KP67" s="93" t="str">
        <f t="shared" si="172"/>
        <v/>
      </c>
      <c r="KQ67" s="93" t="str">
        <f t="shared" si="173"/>
        <v/>
      </c>
      <c r="KR67" s="93" t="str">
        <f t="shared" si="174"/>
        <v/>
      </c>
      <c r="KS67" s="93" t="str">
        <f t="shared" si="175"/>
        <v/>
      </c>
      <c r="KT67" s="93" t="str">
        <f t="shared" si="176"/>
        <v/>
      </c>
      <c r="KU67" s="93" t="str">
        <f t="shared" si="177"/>
        <v/>
      </c>
      <c r="KV67" s="94" t="str">
        <f t="shared" si="178"/>
        <v/>
      </c>
      <c r="KX67" s="81" t="str">
        <f>IF(C67="", "", C67+(C67*'Intro &amp; Setup'!$BC$6))</f>
        <v/>
      </c>
    </row>
    <row r="68" spans="1:310" x14ac:dyDescent="0.25">
      <c r="A68" s="24"/>
      <c r="B68" s="150" t="str">
        <f t="shared" si="179"/>
        <v/>
      </c>
      <c r="C68" s="139" t="str">
        <f t="shared" si="180"/>
        <v/>
      </c>
      <c r="D68" s="24"/>
      <c r="E68" s="140"/>
      <c r="F68" s="136"/>
      <c r="G68" s="139"/>
      <c r="H68" s="153"/>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24"/>
      <c r="BS68" s="9" t="str">
        <f>IF(Materials!T68="", "", Materials!T68)</f>
        <v/>
      </c>
      <c r="BU68" s="11" t="b">
        <f t="shared" si="181"/>
        <v>0</v>
      </c>
      <c r="BV68" s="9" t="str">
        <f t="shared" si="25"/>
        <v/>
      </c>
      <c r="BW68" s="9" t="str">
        <f t="shared" si="182"/>
        <v/>
      </c>
      <c r="BX68" s="9" t="str">
        <f t="shared" si="183"/>
        <v/>
      </c>
      <c r="BZ68" s="9">
        <v>60</v>
      </c>
      <c r="CB68" s="9" t="str">
        <f t="shared" si="184"/>
        <v/>
      </c>
      <c r="CC68" s="32"/>
      <c r="CD68" s="72" t="str">
        <f>IF(H68="", "", IFERROR(INDEX('Intro &amp; Setup'!$BF$3:$BF$12, MATCH(H68, 'Intro &amp; Setup'!$BE$3:$BE$12, 0)), ""))</f>
        <v/>
      </c>
      <c r="CE68" s="77"/>
      <c r="CF68" s="77"/>
      <c r="CH68" s="50" t="str">
        <f t="shared" si="185"/>
        <v/>
      </c>
      <c r="CI68" s="32" t="str">
        <f t="shared" si="26"/>
        <v/>
      </c>
      <c r="CJ68" s="32" t="str">
        <f t="shared" si="27"/>
        <v/>
      </c>
      <c r="CK68" s="32" t="str">
        <f t="shared" si="28"/>
        <v/>
      </c>
      <c r="CL68" s="32" t="str">
        <f t="shared" si="29"/>
        <v/>
      </c>
      <c r="CM68" s="32" t="str">
        <f t="shared" si="30"/>
        <v/>
      </c>
      <c r="CN68" s="32" t="str">
        <f t="shared" si="31"/>
        <v/>
      </c>
      <c r="CO68" s="32" t="str">
        <f t="shared" si="32"/>
        <v/>
      </c>
      <c r="CP68" s="32" t="str">
        <f t="shared" si="33"/>
        <v/>
      </c>
      <c r="CQ68" s="32" t="str">
        <f t="shared" si="34"/>
        <v/>
      </c>
      <c r="CR68" s="32" t="str">
        <f t="shared" si="35"/>
        <v/>
      </c>
      <c r="CS68" s="32" t="str">
        <f t="shared" si="36"/>
        <v/>
      </c>
      <c r="CT68" s="32" t="str">
        <f t="shared" si="37"/>
        <v/>
      </c>
      <c r="CU68" s="32" t="str">
        <f t="shared" si="38"/>
        <v/>
      </c>
      <c r="CV68" s="32" t="str">
        <f t="shared" si="39"/>
        <v/>
      </c>
      <c r="CW68" s="32" t="str">
        <f t="shared" si="40"/>
        <v/>
      </c>
      <c r="CX68" s="32" t="str">
        <f t="shared" si="41"/>
        <v/>
      </c>
      <c r="CY68" s="32" t="str">
        <f t="shared" si="42"/>
        <v/>
      </c>
      <c r="CZ68" s="32" t="str">
        <f t="shared" si="43"/>
        <v/>
      </c>
      <c r="DA68" s="32" t="str">
        <f t="shared" si="44"/>
        <v/>
      </c>
      <c r="DB68" s="32" t="str">
        <f t="shared" si="45"/>
        <v/>
      </c>
      <c r="DC68" s="32" t="str">
        <f t="shared" si="46"/>
        <v/>
      </c>
      <c r="DD68" s="32" t="str">
        <f t="shared" si="47"/>
        <v/>
      </c>
      <c r="DE68" s="32" t="str">
        <f t="shared" si="48"/>
        <v/>
      </c>
      <c r="DF68" s="32" t="str">
        <f t="shared" si="49"/>
        <v/>
      </c>
      <c r="DG68" s="32" t="str">
        <f t="shared" si="50"/>
        <v/>
      </c>
      <c r="DH68" s="32" t="str">
        <f t="shared" si="51"/>
        <v/>
      </c>
      <c r="DI68" s="32" t="str">
        <f t="shared" si="52"/>
        <v/>
      </c>
      <c r="DJ68" s="32" t="str">
        <f t="shared" si="53"/>
        <v/>
      </c>
      <c r="DK68" s="51" t="str">
        <f t="shared" si="54"/>
        <v/>
      </c>
      <c r="DM68" s="50" t="str">
        <f t="shared" si="55"/>
        <v/>
      </c>
      <c r="DN68" s="32" t="str">
        <f t="shared" si="56"/>
        <v/>
      </c>
      <c r="DO68" s="32" t="str">
        <f t="shared" si="57"/>
        <v/>
      </c>
      <c r="DP68" s="32" t="str">
        <f t="shared" si="58"/>
        <v/>
      </c>
      <c r="DQ68" s="32" t="str">
        <f t="shared" si="59"/>
        <v/>
      </c>
      <c r="DR68" s="32" t="str">
        <f t="shared" si="60"/>
        <v/>
      </c>
      <c r="DS68" s="32" t="str">
        <f t="shared" si="61"/>
        <v/>
      </c>
      <c r="DT68" s="32" t="str">
        <f t="shared" si="62"/>
        <v/>
      </c>
      <c r="DU68" s="32" t="str">
        <f t="shared" si="63"/>
        <v/>
      </c>
      <c r="DV68" s="32" t="str">
        <f t="shared" si="64"/>
        <v/>
      </c>
      <c r="DW68" s="32" t="str">
        <f t="shared" si="65"/>
        <v/>
      </c>
      <c r="DX68" s="32" t="str">
        <f t="shared" si="66"/>
        <v/>
      </c>
      <c r="DY68" s="32" t="str">
        <f t="shared" si="67"/>
        <v/>
      </c>
      <c r="DZ68" s="32" t="str">
        <f t="shared" si="68"/>
        <v/>
      </c>
      <c r="EA68" s="32" t="str">
        <f t="shared" si="69"/>
        <v/>
      </c>
      <c r="EB68" s="32" t="str">
        <f t="shared" si="70"/>
        <v/>
      </c>
      <c r="EC68" s="32" t="str">
        <f t="shared" si="71"/>
        <v/>
      </c>
      <c r="ED68" s="32" t="str">
        <f t="shared" si="72"/>
        <v/>
      </c>
      <c r="EE68" s="32" t="str">
        <f t="shared" si="73"/>
        <v/>
      </c>
      <c r="EF68" s="32" t="str">
        <f t="shared" si="74"/>
        <v/>
      </c>
      <c r="EG68" s="32" t="str">
        <f t="shared" si="75"/>
        <v/>
      </c>
      <c r="EH68" s="32" t="str">
        <f t="shared" si="76"/>
        <v/>
      </c>
      <c r="EI68" s="32" t="str">
        <f t="shared" si="77"/>
        <v/>
      </c>
      <c r="EJ68" s="32" t="str">
        <f t="shared" si="78"/>
        <v/>
      </c>
      <c r="EK68" s="32" t="str">
        <f t="shared" si="79"/>
        <v/>
      </c>
      <c r="EL68" s="32" t="str">
        <f t="shared" si="80"/>
        <v/>
      </c>
      <c r="EM68" s="32" t="str">
        <f t="shared" si="81"/>
        <v/>
      </c>
      <c r="EN68" s="32" t="str">
        <f t="shared" si="82"/>
        <v/>
      </c>
      <c r="EO68" s="32" t="str">
        <f t="shared" si="83"/>
        <v/>
      </c>
      <c r="EP68" s="51" t="str">
        <f t="shared" si="84"/>
        <v/>
      </c>
      <c r="ER68" s="58" t="str">
        <f>IF(CH68="", "", IFERROR(INDEX(Materials!$F$9:$F$2508, MATCH(CH68, Materials!$B$9:$B$2508, 0)), ""))</f>
        <v/>
      </c>
      <c r="ES68" s="59" t="str">
        <f>IF(CI68="", "", IFERROR(INDEX(Materials!$F$9:$F$2508, MATCH(CI68, Materials!$B$9:$B$2508, 0)), ""))</f>
        <v/>
      </c>
      <c r="ET68" s="59" t="str">
        <f>IF(CJ68="", "", IFERROR(INDEX(Materials!$F$9:$F$2508, MATCH(CJ68, Materials!$B$9:$B$2508, 0)), ""))</f>
        <v/>
      </c>
      <c r="EU68" s="59" t="str">
        <f>IF(CK68="", "", IFERROR(INDEX(Materials!$F$9:$F$2508, MATCH(CK68, Materials!$B$9:$B$2508, 0)), ""))</f>
        <v/>
      </c>
      <c r="EV68" s="59" t="str">
        <f>IF(CL68="", "", IFERROR(INDEX(Materials!$F$9:$F$2508, MATCH(CL68, Materials!$B$9:$B$2508, 0)), ""))</f>
        <v/>
      </c>
      <c r="EW68" s="59" t="str">
        <f>IF(CM68="", "", IFERROR(INDEX(Materials!$F$9:$F$2508, MATCH(CM68, Materials!$B$9:$B$2508, 0)), ""))</f>
        <v/>
      </c>
      <c r="EX68" s="59" t="str">
        <f>IF(CN68="", "", IFERROR(INDEX(Materials!$F$9:$F$2508, MATCH(CN68, Materials!$B$9:$B$2508, 0)), ""))</f>
        <v/>
      </c>
      <c r="EY68" s="59" t="str">
        <f>IF(CO68="", "", IFERROR(INDEX(Materials!$F$9:$F$2508, MATCH(CO68, Materials!$B$9:$B$2508, 0)), ""))</f>
        <v/>
      </c>
      <c r="EZ68" s="59" t="str">
        <f>IF(CP68="", "", IFERROR(INDEX(Materials!$F$9:$F$2508, MATCH(CP68, Materials!$B$9:$B$2508, 0)), ""))</f>
        <v/>
      </c>
      <c r="FA68" s="59" t="str">
        <f>IF(CQ68="", "", IFERROR(INDEX(Materials!$F$9:$F$2508, MATCH(CQ68, Materials!$B$9:$B$2508, 0)), ""))</f>
        <v/>
      </c>
      <c r="FB68" s="59" t="str">
        <f>IF(CR68="", "", IFERROR(INDEX(Materials!$F$9:$F$2508, MATCH(CR68, Materials!$B$9:$B$2508, 0)), ""))</f>
        <v/>
      </c>
      <c r="FC68" s="59" t="str">
        <f>IF(CS68="", "", IFERROR(INDEX(Materials!$F$9:$F$2508, MATCH(CS68, Materials!$B$9:$B$2508, 0)), ""))</f>
        <v/>
      </c>
      <c r="FD68" s="59" t="str">
        <f>IF(CT68="", "", IFERROR(INDEX(Materials!$F$9:$F$2508, MATCH(CT68, Materials!$B$9:$B$2508, 0)), ""))</f>
        <v/>
      </c>
      <c r="FE68" s="59" t="str">
        <f>IF(CU68="", "", IFERROR(INDEX(Materials!$F$9:$F$2508, MATCH(CU68, Materials!$B$9:$B$2508, 0)), ""))</f>
        <v/>
      </c>
      <c r="FF68" s="59" t="str">
        <f>IF(CV68="", "", IFERROR(INDEX(Materials!$F$9:$F$2508, MATCH(CV68, Materials!$B$9:$B$2508, 0)), ""))</f>
        <v/>
      </c>
      <c r="FG68" s="59" t="str">
        <f>IF(CW68="", "", IFERROR(INDEX(Materials!$F$9:$F$2508, MATCH(CW68, Materials!$B$9:$B$2508, 0)), ""))</f>
        <v/>
      </c>
      <c r="FH68" s="59" t="str">
        <f>IF(CX68="", "", IFERROR(INDEX(Materials!$F$9:$F$2508, MATCH(CX68, Materials!$B$9:$B$2508, 0)), ""))</f>
        <v/>
      </c>
      <c r="FI68" s="59" t="str">
        <f>IF(CY68="", "", IFERROR(INDEX(Materials!$F$9:$F$2508, MATCH(CY68, Materials!$B$9:$B$2508, 0)), ""))</f>
        <v/>
      </c>
      <c r="FJ68" s="59" t="str">
        <f>IF(CZ68="", "", IFERROR(INDEX(Materials!$F$9:$F$2508, MATCH(CZ68, Materials!$B$9:$B$2508, 0)), ""))</f>
        <v/>
      </c>
      <c r="FK68" s="59" t="str">
        <f>IF(DA68="", "", IFERROR(INDEX(Materials!$F$9:$F$2508, MATCH(DA68, Materials!$B$9:$B$2508, 0)), ""))</f>
        <v/>
      </c>
      <c r="FL68" s="59" t="str">
        <f>IF(DB68="", "", IFERROR(INDEX(Materials!$F$9:$F$2508, MATCH(DB68, Materials!$B$9:$B$2508, 0)), ""))</f>
        <v/>
      </c>
      <c r="FM68" s="59" t="str">
        <f>IF(DC68="", "", IFERROR(INDEX(Materials!$F$9:$F$2508, MATCH(DC68, Materials!$B$9:$B$2508, 0)), ""))</f>
        <v/>
      </c>
      <c r="FN68" s="59" t="str">
        <f>IF(DD68="", "", IFERROR(INDEX(Materials!$F$9:$F$2508, MATCH(DD68, Materials!$B$9:$B$2508, 0)), ""))</f>
        <v/>
      </c>
      <c r="FO68" s="59" t="str">
        <f>IF(DE68="", "", IFERROR(INDEX(Materials!$F$9:$F$2508, MATCH(DE68, Materials!$B$9:$B$2508, 0)), ""))</f>
        <v/>
      </c>
      <c r="FP68" s="59" t="str">
        <f>IF(DF68="", "", IFERROR(INDEX(Materials!$F$9:$F$2508, MATCH(DF68, Materials!$B$9:$B$2508, 0)), ""))</f>
        <v/>
      </c>
      <c r="FQ68" s="59" t="str">
        <f>IF(DG68="", "", IFERROR(INDEX(Materials!$F$9:$F$2508, MATCH(DG68, Materials!$B$9:$B$2508, 0)), ""))</f>
        <v/>
      </c>
      <c r="FR68" s="59" t="str">
        <f>IF(DH68="", "", IFERROR(INDEX(Materials!$F$9:$F$2508, MATCH(DH68, Materials!$B$9:$B$2508, 0)), ""))</f>
        <v/>
      </c>
      <c r="FS68" s="59" t="str">
        <f>IF(DI68="", "", IFERROR(INDEX(Materials!$F$9:$F$2508, MATCH(DI68, Materials!$B$9:$B$2508, 0)), ""))</f>
        <v/>
      </c>
      <c r="FT68" s="59" t="str">
        <f>IF(DJ68="", "", IFERROR(INDEX(Materials!$F$9:$F$2508, MATCH(DJ68, Materials!$B$9:$B$2508, 0)), ""))</f>
        <v/>
      </c>
      <c r="FU68" s="60" t="str">
        <f>IF(DK68="", "", IFERROR(INDEX(Materials!$F$9:$F$2508, MATCH(DK68, Materials!$B$9:$B$2508, 0)), ""))</f>
        <v/>
      </c>
      <c r="FW68" s="58" t="str">
        <f t="shared" si="85"/>
        <v/>
      </c>
      <c r="FX68" s="59" t="str">
        <f t="shared" si="86"/>
        <v/>
      </c>
      <c r="FY68" s="59" t="str">
        <f t="shared" si="87"/>
        <v/>
      </c>
      <c r="FZ68" s="59" t="str">
        <f t="shared" si="88"/>
        <v/>
      </c>
      <c r="GA68" s="59" t="str">
        <f t="shared" si="89"/>
        <v/>
      </c>
      <c r="GB68" s="59" t="str">
        <f t="shared" si="90"/>
        <v/>
      </c>
      <c r="GC68" s="59" t="str">
        <f t="shared" si="91"/>
        <v/>
      </c>
      <c r="GD68" s="59" t="str">
        <f t="shared" si="92"/>
        <v/>
      </c>
      <c r="GE68" s="59" t="str">
        <f t="shared" si="93"/>
        <v/>
      </c>
      <c r="GF68" s="59" t="str">
        <f t="shared" si="94"/>
        <v/>
      </c>
      <c r="GG68" s="59" t="str">
        <f t="shared" si="95"/>
        <v/>
      </c>
      <c r="GH68" s="59" t="str">
        <f t="shared" si="96"/>
        <v/>
      </c>
      <c r="GI68" s="59" t="str">
        <f t="shared" si="97"/>
        <v/>
      </c>
      <c r="GJ68" s="59" t="str">
        <f t="shared" si="98"/>
        <v/>
      </c>
      <c r="GK68" s="59" t="str">
        <f t="shared" si="99"/>
        <v/>
      </c>
      <c r="GL68" s="59" t="str">
        <f t="shared" si="100"/>
        <v/>
      </c>
      <c r="GM68" s="59" t="str">
        <f t="shared" si="101"/>
        <v/>
      </c>
      <c r="GN68" s="59" t="str">
        <f t="shared" si="102"/>
        <v/>
      </c>
      <c r="GO68" s="59" t="str">
        <f t="shared" si="103"/>
        <v/>
      </c>
      <c r="GP68" s="59" t="str">
        <f t="shared" si="104"/>
        <v/>
      </c>
      <c r="GQ68" s="59" t="str">
        <f t="shared" si="105"/>
        <v/>
      </c>
      <c r="GR68" s="59" t="str">
        <f t="shared" si="106"/>
        <v/>
      </c>
      <c r="GS68" s="59" t="str">
        <f t="shared" si="107"/>
        <v/>
      </c>
      <c r="GT68" s="59" t="str">
        <f t="shared" si="108"/>
        <v/>
      </c>
      <c r="GU68" s="59" t="str">
        <f t="shared" si="109"/>
        <v/>
      </c>
      <c r="GV68" s="59" t="str">
        <f t="shared" si="110"/>
        <v/>
      </c>
      <c r="GW68" s="59" t="str">
        <f t="shared" si="111"/>
        <v/>
      </c>
      <c r="GX68" s="59" t="str">
        <f t="shared" si="112"/>
        <v/>
      </c>
      <c r="GY68" s="59" t="str">
        <f t="shared" si="113"/>
        <v/>
      </c>
      <c r="GZ68" s="60" t="str">
        <f t="shared" si="114"/>
        <v/>
      </c>
      <c r="HB68" s="81" t="str">
        <f t="shared" si="186"/>
        <v/>
      </c>
      <c r="HD68" s="58" t="str">
        <f>IF(CH68="", "", IFERROR(INDEX(Materials!$V$9:$V$2508, MATCH(CH68, Materials!$B$9:$B$2508, 0)), ""))</f>
        <v/>
      </c>
      <c r="HE68" s="59" t="str">
        <f>IF(CI68="", "", IFERROR(INDEX(Materials!$V$9:$V$2508, MATCH(CI68, Materials!$B$9:$B$2508, 0)), ""))</f>
        <v/>
      </c>
      <c r="HF68" s="59" t="str">
        <f>IF(CJ68="", "", IFERROR(INDEX(Materials!$V$9:$V$2508, MATCH(CJ68, Materials!$B$9:$B$2508, 0)), ""))</f>
        <v/>
      </c>
      <c r="HG68" s="59" t="str">
        <f>IF(CK68="", "", IFERROR(INDEX(Materials!$V$9:$V$2508, MATCH(CK68, Materials!$B$9:$B$2508, 0)), ""))</f>
        <v/>
      </c>
      <c r="HH68" s="59" t="str">
        <f>IF(CL68="", "", IFERROR(INDEX(Materials!$V$9:$V$2508, MATCH(CL68, Materials!$B$9:$B$2508, 0)), ""))</f>
        <v/>
      </c>
      <c r="HI68" s="59" t="str">
        <f>IF(CM68="", "", IFERROR(INDEX(Materials!$V$9:$V$2508, MATCH(CM68, Materials!$B$9:$B$2508, 0)), ""))</f>
        <v/>
      </c>
      <c r="HJ68" s="59" t="str">
        <f>IF(CN68="", "", IFERROR(INDEX(Materials!$V$9:$V$2508, MATCH(CN68, Materials!$B$9:$B$2508, 0)), ""))</f>
        <v/>
      </c>
      <c r="HK68" s="59" t="str">
        <f>IF(CO68="", "", IFERROR(INDEX(Materials!$V$9:$V$2508, MATCH(CO68, Materials!$B$9:$B$2508, 0)), ""))</f>
        <v/>
      </c>
      <c r="HL68" s="59" t="str">
        <f>IF(CP68="", "", IFERROR(INDEX(Materials!$V$9:$V$2508, MATCH(CP68, Materials!$B$9:$B$2508, 0)), ""))</f>
        <v/>
      </c>
      <c r="HM68" s="59" t="str">
        <f>IF(CQ68="", "", IFERROR(INDEX(Materials!$V$9:$V$2508, MATCH(CQ68, Materials!$B$9:$B$2508, 0)), ""))</f>
        <v/>
      </c>
      <c r="HN68" s="59" t="str">
        <f>IF(CR68="", "", IFERROR(INDEX(Materials!$V$9:$V$2508, MATCH(CR68, Materials!$B$9:$B$2508, 0)), ""))</f>
        <v/>
      </c>
      <c r="HO68" s="59" t="str">
        <f>IF(CS68="", "", IFERROR(INDEX(Materials!$V$9:$V$2508, MATCH(CS68, Materials!$B$9:$B$2508, 0)), ""))</f>
        <v/>
      </c>
      <c r="HP68" s="59" t="str">
        <f>IF(CT68="", "", IFERROR(INDEX(Materials!$V$9:$V$2508, MATCH(CT68, Materials!$B$9:$B$2508, 0)), ""))</f>
        <v/>
      </c>
      <c r="HQ68" s="59" t="str">
        <f>IF(CU68="", "", IFERROR(INDEX(Materials!$V$9:$V$2508, MATCH(CU68, Materials!$B$9:$B$2508, 0)), ""))</f>
        <v/>
      </c>
      <c r="HR68" s="59" t="str">
        <f>IF(CV68="", "", IFERROR(INDEX(Materials!$V$9:$V$2508, MATCH(CV68, Materials!$B$9:$B$2508, 0)), ""))</f>
        <v/>
      </c>
      <c r="HS68" s="59" t="str">
        <f>IF(CW68="", "", IFERROR(INDEX(Materials!$V$9:$V$2508, MATCH(CW68, Materials!$B$9:$B$2508, 0)), ""))</f>
        <v/>
      </c>
      <c r="HT68" s="59" t="str">
        <f>IF(CX68="", "", IFERROR(INDEX(Materials!$V$9:$V$2508, MATCH(CX68, Materials!$B$9:$B$2508, 0)), ""))</f>
        <v/>
      </c>
      <c r="HU68" s="59" t="str">
        <f>IF(CY68="", "", IFERROR(INDEX(Materials!$V$9:$V$2508, MATCH(CY68, Materials!$B$9:$B$2508, 0)), ""))</f>
        <v/>
      </c>
      <c r="HV68" s="59" t="str">
        <f>IF(CZ68="", "", IFERROR(INDEX(Materials!$V$9:$V$2508, MATCH(CZ68, Materials!$B$9:$B$2508, 0)), ""))</f>
        <v/>
      </c>
      <c r="HW68" s="59" t="str">
        <f>IF(DA68="", "", IFERROR(INDEX(Materials!$V$9:$V$2508, MATCH(DA68, Materials!$B$9:$B$2508, 0)), ""))</f>
        <v/>
      </c>
      <c r="HX68" s="59" t="str">
        <f>IF(DB68="", "", IFERROR(INDEX(Materials!$V$9:$V$2508, MATCH(DB68, Materials!$B$9:$B$2508, 0)), ""))</f>
        <v/>
      </c>
      <c r="HY68" s="59" t="str">
        <f>IF(DC68="", "", IFERROR(INDEX(Materials!$V$9:$V$2508, MATCH(DC68, Materials!$B$9:$B$2508, 0)), ""))</f>
        <v/>
      </c>
      <c r="HZ68" s="59" t="str">
        <f>IF(DD68="", "", IFERROR(INDEX(Materials!$V$9:$V$2508, MATCH(DD68, Materials!$B$9:$B$2508, 0)), ""))</f>
        <v/>
      </c>
      <c r="IA68" s="59" t="str">
        <f>IF(DE68="", "", IFERROR(INDEX(Materials!$V$9:$V$2508, MATCH(DE68, Materials!$B$9:$B$2508, 0)), ""))</f>
        <v/>
      </c>
      <c r="IB68" s="59" t="str">
        <f>IF(DF68="", "", IFERROR(INDEX(Materials!$V$9:$V$2508, MATCH(DF68, Materials!$B$9:$B$2508, 0)), ""))</f>
        <v/>
      </c>
      <c r="IC68" s="59" t="str">
        <f>IF(DG68="", "", IFERROR(INDEX(Materials!$V$9:$V$2508, MATCH(DG68, Materials!$B$9:$B$2508, 0)), ""))</f>
        <v/>
      </c>
      <c r="ID68" s="59" t="str">
        <f>IF(DH68="", "", IFERROR(INDEX(Materials!$V$9:$V$2508, MATCH(DH68, Materials!$B$9:$B$2508, 0)), ""))</f>
        <v/>
      </c>
      <c r="IE68" s="59" t="str">
        <f>IF(DI68="", "", IFERROR(INDEX(Materials!$V$9:$V$2508, MATCH(DI68, Materials!$B$9:$B$2508, 0)), ""))</f>
        <v/>
      </c>
      <c r="IF68" s="59" t="str">
        <f>IF(DJ68="", "", IFERROR(INDEX(Materials!$V$9:$V$2508, MATCH(DJ68, Materials!$B$9:$B$2508, 0)), ""))</f>
        <v/>
      </c>
      <c r="IG68" s="60" t="str">
        <f>IF(DK68="", "", IFERROR(INDEX(Materials!$V$9:$V$2508, MATCH(DK68, Materials!$B$9:$B$2508, 0)), ""))</f>
        <v/>
      </c>
      <c r="II68" s="9" t="str">
        <f t="shared" si="115"/>
        <v/>
      </c>
      <c r="IJ68" s="9" t="str">
        <f t="shared" si="116"/>
        <v/>
      </c>
      <c r="IK68" s="9" t="str">
        <f t="shared" si="117"/>
        <v/>
      </c>
      <c r="IL68" s="9" t="str">
        <f t="shared" si="118"/>
        <v/>
      </c>
      <c r="IN68" s="92" t="str">
        <f t="shared" si="119"/>
        <v/>
      </c>
      <c r="IO68" s="93" t="str">
        <f t="shared" si="120"/>
        <v/>
      </c>
      <c r="IP68" s="93" t="str">
        <f t="shared" si="121"/>
        <v/>
      </c>
      <c r="IQ68" s="93" t="str">
        <f t="shared" si="122"/>
        <v/>
      </c>
      <c r="IR68" s="93" t="str">
        <f t="shared" si="123"/>
        <v/>
      </c>
      <c r="IS68" s="93" t="str">
        <f t="shared" si="124"/>
        <v/>
      </c>
      <c r="IT68" s="93" t="str">
        <f t="shared" si="125"/>
        <v/>
      </c>
      <c r="IU68" s="93" t="str">
        <f t="shared" si="126"/>
        <v/>
      </c>
      <c r="IV68" s="93" t="str">
        <f t="shared" si="127"/>
        <v/>
      </c>
      <c r="IW68" s="93" t="str">
        <f t="shared" si="128"/>
        <v/>
      </c>
      <c r="IX68" s="93" t="str">
        <f t="shared" si="129"/>
        <v/>
      </c>
      <c r="IY68" s="93" t="str">
        <f t="shared" si="130"/>
        <v/>
      </c>
      <c r="IZ68" s="93" t="str">
        <f t="shared" si="131"/>
        <v/>
      </c>
      <c r="JA68" s="93" t="str">
        <f t="shared" si="132"/>
        <v/>
      </c>
      <c r="JB68" s="93" t="str">
        <f t="shared" si="133"/>
        <v/>
      </c>
      <c r="JC68" s="93" t="str">
        <f t="shared" si="134"/>
        <v/>
      </c>
      <c r="JD68" s="93" t="str">
        <f t="shared" si="135"/>
        <v/>
      </c>
      <c r="JE68" s="93" t="str">
        <f t="shared" si="136"/>
        <v/>
      </c>
      <c r="JF68" s="93" t="str">
        <f t="shared" si="137"/>
        <v/>
      </c>
      <c r="JG68" s="93" t="str">
        <f t="shared" si="138"/>
        <v/>
      </c>
      <c r="JH68" s="93" t="str">
        <f t="shared" si="139"/>
        <v/>
      </c>
      <c r="JI68" s="93" t="str">
        <f t="shared" si="140"/>
        <v/>
      </c>
      <c r="JJ68" s="93" t="str">
        <f t="shared" si="141"/>
        <v/>
      </c>
      <c r="JK68" s="93" t="str">
        <f t="shared" si="142"/>
        <v/>
      </c>
      <c r="JL68" s="93" t="str">
        <f t="shared" si="143"/>
        <v/>
      </c>
      <c r="JM68" s="93" t="str">
        <f t="shared" si="144"/>
        <v/>
      </c>
      <c r="JN68" s="93" t="str">
        <f t="shared" si="145"/>
        <v/>
      </c>
      <c r="JO68" s="93" t="str">
        <f t="shared" si="146"/>
        <v/>
      </c>
      <c r="JP68" s="93" t="str">
        <f t="shared" si="147"/>
        <v/>
      </c>
      <c r="JQ68" s="94" t="str">
        <f t="shared" si="148"/>
        <v/>
      </c>
      <c r="JS68" s="92" t="str">
        <f t="shared" si="149"/>
        <v/>
      </c>
      <c r="JT68" s="93" t="str">
        <f t="shared" si="150"/>
        <v/>
      </c>
      <c r="JU68" s="93" t="str">
        <f t="shared" si="151"/>
        <v/>
      </c>
      <c r="JV68" s="93" t="str">
        <f t="shared" si="152"/>
        <v/>
      </c>
      <c r="JW68" s="93" t="str">
        <f t="shared" si="153"/>
        <v/>
      </c>
      <c r="JX68" s="93" t="str">
        <f t="shared" si="154"/>
        <v/>
      </c>
      <c r="JY68" s="93" t="str">
        <f t="shared" si="155"/>
        <v/>
      </c>
      <c r="JZ68" s="93" t="str">
        <f t="shared" si="156"/>
        <v/>
      </c>
      <c r="KA68" s="93" t="str">
        <f t="shared" si="157"/>
        <v/>
      </c>
      <c r="KB68" s="93" t="str">
        <f t="shared" si="158"/>
        <v/>
      </c>
      <c r="KC68" s="93" t="str">
        <f t="shared" si="159"/>
        <v/>
      </c>
      <c r="KD68" s="93" t="str">
        <f t="shared" si="160"/>
        <v/>
      </c>
      <c r="KE68" s="93" t="str">
        <f t="shared" si="161"/>
        <v/>
      </c>
      <c r="KF68" s="93" t="str">
        <f t="shared" si="162"/>
        <v/>
      </c>
      <c r="KG68" s="93" t="str">
        <f t="shared" si="163"/>
        <v/>
      </c>
      <c r="KH68" s="93" t="str">
        <f t="shared" si="164"/>
        <v/>
      </c>
      <c r="KI68" s="93" t="str">
        <f t="shared" si="165"/>
        <v/>
      </c>
      <c r="KJ68" s="93" t="str">
        <f t="shared" si="166"/>
        <v/>
      </c>
      <c r="KK68" s="93" t="str">
        <f t="shared" si="167"/>
        <v/>
      </c>
      <c r="KL68" s="93" t="str">
        <f t="shared" si="168"/>
        <v/>
      </c>
      <c r="KM68" s="93" t="str">
        <f t="shared" si="169"/>
        <v/>
      </c>
      <c r="KN68" s="93" t="str">
        <f t="shared" si="170"/>
        <v/>
      </c>
      <c r="KO68" s="93" t="str">
        <f t="shared" si="171"/>
        <v/>
      </c>
      <c r="KP68" s="93" t="str">
        <f t="shared" si="172"/>
        <v/>
      </c>
      <c r="KQ68" s="93" t="str">
        <f t="shared" si="173"/>
        <v/>
      </c>
      <c r="KR68" s="93" t="str">
        <f t="shared" si="174"/>
        <v/>
      </c>
      <c r="KS68" s="93" t="str">
        <f t="shared" si="175"/>
        <v/>
      </c>
      <c r="KT68" s="93" t="str">
        <f t="shared" si="176"/>
        <v/>
      </c>
      <c r="KU68" s="93" t="str">
        <f t="shared" si="177"/>
        <v/>
      </c>
      <c r="KV68" s="94" t="str">
        <f t="shared" si="178"/>
        <v/>
      </c>
      <c r="KX68" s="81" t="str">
        <f>IF(C68="", "", C68+(C68*'Intro &amp; Setup'!$BC$6))</f>
        <v/>
      </c>
    </row>
    <row r="69" spans="1:310" x14ac:dyDescent="0.25">
      <c r="A69" s="24"/>
      <c r="B69" s="150" t="str">
        <f t="shared" si="179"/>
        <v/>
      </c>
      <c r="C69" s="139" t="str">
        <f t="shared" si="180"/>
        <v/>
      </c>
      <c r="D69" s="24"/>
      <c r="E69" s="140"/>
      <c r="F69" s="136"/>
      <c r="G69" s="139"/>
      <c r="H69" s="153"/>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24"/>
      <c r="BS69" s="9" t="str">
        <f>IF(Materials!T69="", "", Materials!T69)</f>
        <v/>
      </c>
      <c r="BU69" s="11" t="b">
        <f t="shared" si="181"/>
        <v>0</v>
      </c>
      <c r="BV69" s="9" t="str">
        <f t="shared" si="25"/>
        <v/>
      </c>
      <c r="BW69" s="9" t="str">
        <f t="shared" si="182"/>
        <v/>
      </c>
      <c r="BX69" s="9" t="str">
        <f t="shared" si="183"/>
        <v/>
      </c>
      <c r="BZ69" s="9">
        <v>61</v>
      </c>
      <c r="CB69" s="9" t="str">
        <f t="shared" si="184"/>
        <v/>
      </c>
      <c r="CC69" s="32"/>
      <c r="CD69" s="72" t="str">
        <f>IF(H69="", "", IFERROR(INDEX('Intro &amp; Setup'!$BF$3:$BF$12, MATCH(H69, 'Intro &amp; Setup'!$BE$3:$BE$12, 0)), ""))</f>
        <v/>
      </c>
      <c r="CE69" s="77"/>
      <c r="CF69" s="77"/>
      <c r="CH69" s="50" t="str">
        <f t="shared" si="185"/>
        <v/>
      </c>
      <c r="CI69" s="32" t="str">
        <f t="shared" si="26"/>
        <v/>
      </c>
      <c r="CJ69" s="32" t="str">
        <f t="shared" si="27"/>
        <v/>
      </c>
      <c r="CK69" s="32" t="str">
        <f t="shared" si="28"/>
        <v/>
      </c>
      <c r="CL69" s="32" t="str">
        <f t="shared" si="29"/>
        <v/>
      </c>
      <c r="CM69" s="32" t="str">
        <f t="shared" si="30"/>
        <v/>
      </c>
      <c r="CN69" s="32" t="str">
        <f t="shared" si="31"/>
        <v/>
      </c>
      <c r="CO69" s="32" t="str">
        <f t="shared" si="32"/>
        <v/>
      </c>
      <c r="CP69" s="32" t="str">
        <f t="shared" si="33"/>
        <v/>
      </c>
      <c r="CQ69" s="32" t="str">
        <f t="shared" si="34"/>
        <v/>
      </c>
      <c r="CR69" s="32" t="str">
        <f t="shared" si="35"/>
        <v/>
      </c>
      <c r="CS69" s="32" t="str">
        <f t="shared" si="36"/>
        <v/>
      </c>
      <c r="CT69" s="32" t="str">
        <f t="shared" si="37"/>
        <v/>
      </c>
      <c r="CU69" s="32" t="str">
        <f t="shared" si="38"/>
        <v/>
      </c>
      <c r="CV69" s="32" t="str">
        <f t="shared" si="39"/>
        <v/>
      </c>
      <c r="CW69" s="32" t="str">
        <f t="shared" si="40"/>
        <v/>
      </c>
      <c r="CX69" s="32" t="str">
        <f t="shared" si="41"/>
        <v/>
      </c>
      <c r="CY69" s="32" t="str">
        <f t="shared" si="42"/>
        <v/>
      </c>
      <c r="CZ69" s="32" t="str">
        <f t="shared" si="43"/>
        <v/>
      </c>
      <c r="DA69" s="32" t="str">
        <f t="shared" si="44"/>
        <v/>
      </c>
      <c r="DB69" s="32" t="str">
        <f t="shared" si="45"/>
        <v/>
      </c>
      <c r="DC69" s="32" t="str">
        <f t="shared" si="46"/>
        <v/>
      </c>
      <c r="DD69" s="32" t="str">
        <f t="shared" si="47"/>
        <v/>
      </c>
      <c r="DE69" s="32" t="str">
        <f t="shared" si="48"/>
        <v/>
      </c>
      <c r="DF69" s="32" t="str">
        <f t="shared" si="49"/>
        <v/>
      </c>
      <c r="DG69" s="32" t="str">
        <f t="shared" si="50"/>
        <v/>
      </c>
      <c r="DH69" s="32" t="str">
        <f t="shared" si="51"/>
        <v/>
      </c>
      <c r="DI69" s="32" t="str">
        <f t="shared" si="52"/>
        <v/>
      </c>
      <c r="DJ69" s="32" t="str">
        <f t="shared" si="53"/>
        <v/>
      </c>
      <c r="DK69" s="51" t="str">
        <f t="shared" si="54"/>
        <v/>
      </c>
      <c r="DM69" s="50" t="str">
        <f t="shared" si="55"/>
        <v/>
      </c>
      <c r="DN69" s="32" t="str">
        <f t="shared" si="56"/>
        <v/>
      </c>
      <c r="DO69" s="32" t="str">
        <f t="shared" si="57"/>
        <v/>
      </c>
      <c r="DP69" s="32" t="str">
        <f t="shared" si="58"/>
        <v/>
      </c>
      <c r="DQ69" s="32" t="str">
        <f t="shared" si="59"/>
        <v/>
      </c>
      <c r="DR69" s="32" t="str">
        <f t="shared" si="60"/>
        <v/>
      </c>
      <c r="DS69" s="32" t="str">
        <f t="shared" si="61"/>
        <v/>
      </c>
      <c r="DT69" s="32" t="str">
        <f t="shared" si="62"/>
        <v/>
      </c>
      <c r="DU69" s="32" t="str">
        <f t="shared" si="63"/>
        <v/>
      </c>
      <c r="DV69" s="32" t="str">
        <f t="shared" si="64"/>
        <v/>
      </c>
      <c r="DW69" s="32" t="str">
        <f t="shared" si="65"/>
        <v/>
      </c>
      <c r="DX69" s="32" t="str">
        <f t="shared" si="66"/>
        <v/>
      </c>
      <c r="DY69" s="32" t="str">
        <f t="shared" si="67"/>
        <v/>
      </c>
      <c r="DZ69" s="32" t="str">
        <f t="shared" si="68"/>
        <v/>
      </c>
      <c r="EA69" s="32" t="str">
        <f t="shared" si="69"/>
        <v/>
      </c>
      <c r="EB69" s="32" t="str">
        <f t="shared" si="70"/>
        <v/>
      </c>
      <c r="EC69" s="32" t="str">
        <f t="shared" si="71"/>
        <v/>
      </c>
      <c r="ED69" s="32" t="str">
        <f t="shared" si="72"/>
        <v/>
      </c>
      <c r="EE69" s="32" t="str">
        <f t="shared" si="73"/>
        <v/>
      </c>
      <c r="EF69" s="32" t="str">
        <f t="shared" si="74"/>
        <v/>
      </c>
      <c r="EG69" s="32" t="str">
        <f t="shared" si="75"/>
        <v/>
      </c>
      <c r="EH69" s="32" t="str">
        <f t="shared" si="76"/>
        <v/>
      </c>
      <c r="EI69" s="32" t="str">
        <f t="shared" si="77"/>
        <v/>
      </c>
      <c r="EJ69" s="32" t="str">
        <f t="shared" si="78"/>
        <v/>
      </c>
      <c r="EK69" s="32" t="str">
        <f t="shared" si="79"/>
        <v/>
      </c>
      <c r="EL69" s="32" t="str">
        <f t="shared" si="80"/>
        <v/>
      </c>
      <c r="EM69" s="32" t="str">
        <f t="shared" si="81"/>
        <v/>
      </c>
      <c r="EN69" s="32" t="str">
        <f t="shared" si="82"/>
        <v/>
      </c>
      <c r="EO69" s="32" t="str">
        <f t="shared" si="83"/>
        <v/>
      </c>
      <c r="EP69" s="51" t="str">
        <f t="shared" si="84"/>
        <v/>
      </c>
      <c r="ER69" s="58" t="str">
        <f>IF(CH69="", "", IFERROR(INDEX(Materials!$F$9:$F$2508, MATCH(CH69, Materials!$B$9:$B$2508, 0)), ""))</f>
        <v/>
      </c>
      <c r="ES69" s="59" t="str">
        <f>IF(CI69="", "", IFERROR(INDEX(Materials!$F$9:$F$2508, MATCH(CI69, Materials!$B$9:$B$2508, 0)), ""))</f>
        <v/>
      </c>
      <c r="ET69" s="59" t="str">
        <f>IF(CJ69="", "", IFERROR(INDEX(Materials!$F$9:$F$2508, MATCH(CJ69, Materials!$B$9:$B$2508, 0)), ""))</f>
        <v/>
      </c>
      <c r="EU69" s="59" t="str">
        <f>IF(CK69="", "", IFERROR(INDEX(Materials!$F$9:$F$2508, MATCH(CK69, Materials!$B$9:$B$2508, 0)), ""))</f>
        <v/>
      </c>
      <c r="EV69" s="59" t="str">
        <f>IF(CL69="", "", IFERROR(INDEX(Materials!$F$9:$F$2508, MATCH(CL69, Materials!$B$9:$B$2508, 0)), ""))</f>
        <v/>
      </c>
      <c r="EW69" s="59" t="str">
        <f>IF(CM69="", "", IFERROR(INDEX(Materials!$F$9:$F$2508, MATCH(CM69, Materials!$B$9:$B$2508, 0)), ""))</f>
        <v/>
      </c>
      <c r="EX69" s="59" t="str">
        <f>IF(CN69="", "", IFERROR(INDEX(Materials!$F$9:$F$2508, MATCH(CN69, Materials!$B$9:$B$2508, 0)), ""))</f>
        <v/>
      </c>
      <c r="EY69" s="59" t="str">
        <f>IF(CO69="", "", IFERROR(INDEX(Materials!$F$9:$F$2508, MATCH(CO69, Materials!$B$9:$B$2508, 0)), ""))</f>
        <v/>
      </c>
      <c r="EZ69" s="59" t="str">
        <f>IF(CP69="", "", IFERROR(INDEX(Materials!$F$9:$F$2508, MATCH(CP69, Materials!$B$9:$B$2508, 0)), ""))</f>
        <v/>
      </c>
      <c r="FA69" s="59" t="str">
        <f>IF(CQ69="", "", IFERROR(INDEX(Materials!$F$9:$F$2508, MATCH(CQ69, Materials!$B$9:$B$2508, 0)), ""))</f>
        <v/>
      </c>
      <c r="FB69" s="59" t="str">
        <f>IF(CR69="", "", IFERROR(INDEX(Materials!$F$9:$F$2508, MATCH(CR69, Materials!$B$9:$B$2508, 0)), ""))</f>
        <v/>
      </c>
      <c r="FC69" s="59" t="str">
        <f>IF(CS69="", "", IFERROR(INDEX(Materials!$F$9:$F$2508, MATCH(CS69, Materials!$B$9:$B$2508, 0)), ""))</f>
        <v/>
      </c>
      <c r="FD69" s="59" t="str">
        <f>IF(CT69="", "", IFERROR(INDEX(Materials!$F$9:$F$2508, MATCH(CT69, Materials!$B$9:$B$2508, 0)), ""))</f>
        <v/>
      </c>
      <c r="FE69" s="59" t="str">
        <f>IF(CU69="", "", IFERROR(INDEX(Materials!$F$9:$F$2508, MATCH(CU69, Materials!$B$9:$B$2508, 0)), ""))</f>
        <v/>
      </c>
      <c r="FF69" s="59" t="str">
        <f>IF(CV69="", "", IFERROR(INDEX(Materials!$F$9:$F$2508, MATCH(CV69, Materials!$B$9:$B$2508, 0)), ""))</f>
        <v/>
      </c>
      <c r="FG69" s="59" t="str">
        <f>IF(CW69="", "", IFERROR(INDEX(Materials!$F$9:$F$2508, MATCH(CW69, Materials!$B$9:$B$2508, 0)), ""))</f>
        <v/>
      </c>
      <c r="FH69" s="59" t="str">
        <f>IF(CX69="", "", IFERROR(INDEX(Materials!$F$9:$F$2508, MATCH(CX69, Materials!$B$9:$B$2508, 0)), ""))</f>
        <v/>
      </c>
      <c r="FI69" s="59" t="str">
        <f>IF(CY69="", "", IFERROR(INDEX(Materials!$F$9:$F$2508, MATCH(CY69, Materials!$B$9:$B$2508, 0)), ""))</f>
        <v/>
      </c>
      <c r="FJ69" s="59" t="str">
        <f>IF(CZ69="", "", IFERROR(INDEX(Materials!$F$9:$F$2508, MATCH(CZ69, Materials!$B$9:$B$2508, 0)), ""))</f>
        <v/>
      </c>
      <c r="FK69" s="59" t="str">
        <f>IF(DA69="", "", IFERROR(INDEX(Materials!$F$9:$F$2508, MATCH(DA69, Materials!$B$9:$B$2508, 0)), ""))</f>
        <v/>
      </c>
      <c r="FL69" s="59" t="str">
        <f>IF(DB69="", "", IFERROR(INDEX(Materials!$F$9:$F$2508, MATCH(DB69, Materials!$B$9:$B$2508, 0)), ""))</f>
        <v/>
      </c>
      <c r="FM69" s="59" t="str">
        <f>IF(DC69="", "", IFERROR(INDEX(Materials!$F$9:$F$2508, MATCH(DC69, Materials!$B$9:$B$2508, 0)), ""))</f>
        <v/>
      </c>
      <c r="FN69" s="59" t="str">
        <f>IF(DD69="", "", IFERROR(INDEX(Materials!$F$9:$F$2508, MATCH(DD69, Materials!$B$9:$B$2508, 0)), ""))</f>
        <v/>
      </c>
      <c r="FO69" s="59" t="str">
        <f>IF(DE69="", "", IFERROR(INDEX(Materials!$F$9:$F$2508, MATCH(DE69, Materials!$B$9:$B$2508, 0)), ""))</f>
        <v/>
      </c>
      <c r="FP69" s="59" t="str">
        <f>IF(DF69="", "", IFERROR(INDEX(Materials!$F$9:$F$2508, MATCH(DF69, Materials!$B$9:$B$2508, 0)), ""))</f>
        <v/>
      </c>
      <c r="FQ69" s="59" t="str">
        <f>IF(DG69="", "", IFERROR(INDEX(Materials!$F$9:$F$2508, MATCH(DG69, Materials!$B$9:$B$2508, 0)), ""))</f>
        <v/>
      </c>
      <c r="FR69" s="59" t="str">
        <f>IF(DH69="", "", IFERROR(INDEX(Materials!$F$9:$F$2508, MATCH(DH69, Materials!$B$9:$B$2508, 0)), ""))</f>
        <v/>
      </c>
      <c r="FS69" s="59" t="str">
        <f>IF(DI69="", "", IFERROR(INDEX(Materials!$F$9:$F$2508, MATCH(DI69, Materials!$B$9:$B$2508, 0)), ""))</f>
        <v/>
      </c>
      <c r="FT69" s="59" t="str">
        <f>IF(DJ69="", "", IFERROR(INDEX(Materials!$F$9:$F$2508, MATCH(DJ69, Materials!$B$9:$B$2508, 0)), ""))</f>
        <v/>
      </c>
      <c r="FU69" s="60" t="str">
        <f>IF(DK69="", "", IFERROR(INDEX(Materials!$F$9:$F$2508, MATCH(DK69, Materials!$B$9:$B$2508, 0)), ""))</f>
        <v/>
      </c>
      <c r="FW69" s="58" t="str">
        <f t="shared" si="85"/>
        <v/>
      </c>
      <c r="FX69" s="59" t="str">
        <f t="shared" si="86"/>
        <v/>
      </c>
      <c r="FY69" s="59" t="str">
        <f t="shared" si="87"/>
        <v/>
      </c>
      <c r="FZ69" s="59" t="str">
        <f t="shared" si="88"/>
        <v/>
      </c>
      <c r="GA69" s="59" t="str">
        <f t="shared" si="89"/>
        <v/>
      </c>
      <c r="GB69" s="59" t="str">
        <f t="shared" si="90"/>
        <v/>
      </c>
      <c r="GC69" s="59" t="str">
        <f t="shared" si="91"/>
        <v/>
      </c>
      <c r="GD69" s="59" t="str">
        <f t="shared" si="92"/>
        <v/>
      </c>
      <c r="GE69" s="59" t="str">
        <f t="shared" si="93"/>
        <v/>
      </c>
      <c r="GF69" s="59" t="str">
        <f t="shared" si="94"/>
        <v/>
      </c>
      <c r="GG69" s="59" t="str">
        <f t="shared" si="95"/>
        <v/>
      </c>
      <c r="GH69" s="59" t="str">
        <f t="shared" si="96"/>
        <v/>
      </c>
      <c r="GI69" s="59" t="str">
        <f t="shared" si="97"/>
        <v/>
      </c>
      <c r="GJ69" s="59" t="str">
        <f t="shared" si="98"/>
        <v/>
      </c>
      <c r="GK69" s="59" t="str">
        <f t="shared" si="99"/>
        <v/>
      </c>
      <c r="GL69" s="59" t="str">
        <f t="shared" si="100"/>
        <v/>
      </c>
      <c r="GM69" s="59" t="str">
        <f t="shared" si="101"/>
        <v/>
      </c>
      <c r="GN69" s="59" t="str">
        <f t="shared" si="102"/>
        <v/>
      </c>
      <c r="GO69" s="59" t="str">
        <f t="shared" si="103"/>
        <v/>
      </c>
      <c r="GP69" s="59" t="str">
        <f t="shared" si="104"/>
        <v/>
      </c>
      <c r="GQ69" s="59" t="str">
        <f t="shared" si="105"/>
        <v/>
      </c>
      <c r="GR69" s="59" t="str">
        <f t="shared" si="106"/>
        <v/>
      </c>
      <c r="GS69" s="59" t="str">
        <f t="shared" si="107"/>
        <v/>
      </c>
      <c r="GT69" s="59" t="str">
        <f t="shared" si="108"/>
        <v/>
      </c>
      <c r="GU69" s="59" t="str">
        <f t="shared" si="109"/>
        <v/>
      </c>
      <c r="GV69" s="59" t="str">
        <f t="shared" si="110"/>
        <v/>
      </c>
      <c r="GW69" s="59" t="str">
        <f t="shared" si="111"/>
        <v/>
      </c>
      <c r="GX69" s="59" t="str">
        <f t="shared" si="112"/>
        <v/>
      </c>
      <c r="GY69" s="59" t="str">
        <f t="shared" si="113"/>
        <v/>
      </c>
      <c r="GZ69" s="60" t="str">
        <f t="shared" si="114"/>
        <v/>
      </c>
      <c r="HB69" s="81" t="str">
        <f t="shared" si="186"/>
        <v/>
      </c>
      <c r="HD69" s="58" t="str">
        <f>IF(CH69="", "", IFERROR(INDEX(Materials!$V$9:$V$2508, MATCH(CH69, Materials!$B$9:$B$2508, 0)), ""))</f>
        <v/>
      </c>
      <c r="HE69" s="59" t="str">
        <f>IF(CI69="", "", IFERROR(INDEX(Materials!$V$9:$V$2508, MATCH(CI69, Materials!$B$9:$B$2508, 0)), ""))</f>
        <v/>
      </c>
      <c r="HF69" s="59" t="str">
        <f>IF(CJ69="", "", IFERROR(INDEX(Materials!$V$9:$V$2508, MATCH(CJ69, Materials!$B$9:$B$2508, 0)), ""))</f>
        <v/>
      </c>
      <c r="HG69" s="59" t="str">
        <f>IF(CK69="", "", IFERROR(INDEX(Materials!$V$9:$V$2508, MATCH(CK69, Materials!$B$9:$B$2508, 0)), ""))</f>
        <v/>
      </c>
      <c r="HH69" s="59" t="str">
        <f>IF(CL69="", "", IFERROR(INDEX(Materials!$V$9:$V$2508, MATCH(CL69, Materials!$B$9:$B$2508, 0)), ""))</f>
        <v/>
      </c>
      <c r="HI69" s="59" t="str">
        <f>IF(CM69="", "", IFERROR(INDEX(Materials!$V$9:$V$2508, MATCH(CM69, Materials!$B$9:$B$2508, 0)), ""))</f>
        <v/>
      </c>
      <c r="HJ69" s="59" t="str">
        <f>IF(CN69="", "", IFERROR(INDEX(Materials!$V$9:$V$2508, MATCH(CN69, Materials!$B$9:$B$2508, 0)), ""))</f>
        <v/>
      </c>
      <c r="HK69" s="59" t="str">
        <f>IF(CO69="", "", IFERROR(INDEX(Materials!$V$9:$V$2508, MATCH(CO69, Materials!$B$9:$B$2508, 0)), ""))</f>
        <v/>
      </c>
      <c r="HL69" s="59" t="str">
        <f>IF(CP69="", "", IFERROR(INDEX(Materials!$V$9:$V$2508, MATCH(CP69, Materials!$B$9:$B$2508, 0)), ""))</f>
        <v/>
      </c>
      <c r="HM69" s="59" t="str">
        <f>IF(CQ69="", "", IFERROR(INDEX(Materials!$V$9:$V$2508, MATCH(CQ69, Materials!$B$9:$B$2508, 0)), ""))</f>
        <v/>
      </c>
      <c r="HN69" s="59" t="str">
        <f>IF(CR69="", "", IFERROR(INDEX(Materials!$V$9:$V$2508, MATCH(CR69, Materials!$B$9:$B$2508, 0)), ""))</f>
        <v/>
      </c>
      <c r="HO69" s="59" t="str">
        <f>IF(CS69="", "", IFERROR(INDEX(Materials!$V$9:$V$2508, MATCH(CS69, Materials!$B$9:$B$2508, 0)), ""))</f>
        <v/>
      </c>
      <c r="HP69" s="59" t="str">
        <f>IF(CT69="", "", IFERROR(INDEX(Materials!$V$9:$V$2508, MATCH(CT69, Materials!$B$9:$B$2508, 0)), ""))</f>
        <v/>
      </c>
      <c r="HQ69" s="59" t="str">
        <f>IF(CU69="", "", IFERROR(INDEX(Materials!$V$9:$V$2508, MATCH(CU69, Materials!$B$9:$B$2508, 0)), ""))</f>
        <v/>
      </c>
      <c r="HR69" s="59" t="str">
        <f>IF(CV69="", "", IFERROR(INDEX(Materials!$V$9:$V$2508, MATCH(CV69, Materials!$B$9:$B$2508, 0)), ""))</f>
        <v/>
      </c>
      <c r="HS69" s="59" t="str">
        <f>IF(CW69="", "", IFERROR(INDEX(Materials!$V$9:$V$2508, MATCH(CW69, Materials!$B$9:$B$2508, 0)), ""))</f>
        <v/>
      </c>
      <c r="HT69" s="59" t="str">
        <f>IF(CX69="", "", IFERROR(INDEX(Materials!$V$9:$V$2508, MATCH(CX69, Materials!$B$9:$B$2508, 0)), ""))</f>
        <v/>
      </c>
      <c r="HU69" s="59" t="str">
        <f>IF(CY69="", "", IFERROR(INDEX(Materials!$V$9:$V$2508, MATCH(CY69, Materials!$B$9:$B$2508, 0)), ""))</f>
        <v/>
      </c>
      <c r="HV69" s="59" t="str">
        <f>IF(CZ69="", "", IFERROR(INDEX(Materials!$V$9:$V$2508, MATCH(CZ69, Materials!$B$9:$B$2508, 0)), ""))</f>
        <v/>
      </c>
      <c r="HW69" s="59" t="str">
        <f>IF(DA69="", "", IFERROR(INDEX(Materials!$V$9:$V$2508, MATCH(DA69, Materials!$B$9:$B$2508, 0)), ""))</f>
        <v/>
      </c>
      <c r="HX69" s="59" t="str">
        <f>IF(DB69="", "", IFERROR(INDEX(Materials!$V$9:$V$2508, MATCH(DB69, Materials!$B$9:$B$2508, 0)), ""))</f>
        <v/>
      </c>
      <c r="HY69" s="59" t="str">
        <f>IF(DC69="", "", IFERROR(INDEX(Materials!$V$9:$V$2508, MATCH(DC69, Materials!$B$9:$B$2508, 0)), ""))</f>
        <v/>
      </c>
      <c r="HZ69" s="59" t="str">
        <f>IF(DD69="", "", IFERROR(INDEX(Materials!$V$9:$V$2508, MATCH(DD69, Materials!$B$9:$B$2508, 0)), ""))</f>
        <v/>
      </c>
      <c r="IA69" s="59" t="str">
        <f>IF(DE69="", "", IFERROR(INDEX(Materials!$V$9:$V$2508, MATCH(DE69, Materials!$B$9:$B$2508, 0)), ""))</f>
        <v/>
      </c>
      <c r="IB69" s="59" t="str">
        <f>IF(DF69="", "", IFERROR(INDEX(Materials!$V$9:$V$2508, MATCH(DF69, Materials!$B$9:$B$2508, 0)), ""))</f>
        <v/>
      </c>
      <c r="IC69" s="59" t="str">
        <f>IF(DG69="", "", IFERROR(INDEX(Materials!$V$9:$V$2508, MATCH(DG69, Materials!$B$9:$B$2508, 0)), ""))</f>
        <v/>
      </c>
      <c r="ID69" s="59" t="str">
        <f>IF(DH69="", "", IFERROR(INDEX(Materials!$V$9:$V$2508, MATCH(DH69, Materials!$B$9:$B$2508, 0)), ""))</f>
        <v/>
      </c>
      <c r="IE69" s="59" t="str">
        <f>IF(DI69="", "", IFERROR(INDEX(Materials!$V$9:$V$2508, MATCH(DI69, Materials!$B$9:$B$2508, 0)), ""))</f>
        <v/>
      </c>
      <c r="IF69" s="59" t="str">
        <f>IF(DJ69="", "", IFERROR(INDEX(Materials!$V$9:$V$2508, MATCH(DJ69, Materials!$B$9:$B$2508, 0)), ""))</f>
        <v/>
      </c>
      <c r="IG69" s="60" t="str">
        <f>IF(DK69="", "", IFERROR(INDEX(Materials!$V$9:$V$2508, MATCH(DK69, Materials!$B$9:$B$2508, 0)), ""))</f>
        <v/>
      </c>
      <c r="II69" s="9" t="str">
        <f t="shared" si="115"/>
        <v/>
      </c>
      <c r="IJ69" s="9" t="str">
        <f t="shared" si="116"/>
        <v/>
      </c>
      <c r="IK69" s="9" t="str">
        <f t="shared" si="117"/>
        <v/>
      </c>
      <c r="IL69" s="9" t="str">
        <f t="shared" si="118"/>
        <v/>
      </c>
      <c r="IN69" s="92" t="str">
        <f t="shared" si="119"/>
        <v/>
      </c>
      <c r="IO69" s="93" t="str">
        <f t="shared" si="120"/>
        <v/>
      </c>
      <c r="IP69" s="93" t="str">
        <f t="shared" si="121"/>
        <v/>
      </c>
      <c r="IQ69" s="93" t="str">
        <f t="shared" si="122"/>
        <v/>
      </c>
      <c r="IR69" s="93" t="str">
        <f t="shared" si="123"/>
        <v/>
      </c>
      <c r="IS69" s="93" t="str">
        <f t="shared" si="124"/>
        <v/>
      </c>
      <c r="IT69" s="93" t="str">
        <f t="shared" si="125"/>
        <v/>
      </c>
      <c r="IU69" s="93" t="str">
        <f t="shared" si="126"/>
        <v/>
      </c>
      <c r="IV69" s="93" t="str">
        <f t="shared" si="127"/>
        <v/>
      </c>
      <c r="IW69" s="93" t="str">
        <f t="shared" si="128"/>
        <v/>
      </c>
      <c r="IX69" s="93" t="str">
        <f t="shared" si="129"/>
        <v/>
      </c>
      <c r="IY69" s="93" t="str">
        <f t="shared" si="130"/>
        <v/>
      </c>
      <c r="IZ69" s="93" t="str">
        <f t="shared" si="131"/>
        <v/>
      </c>
      <c r="JA69" s="93" t="str">
        <f t="shared" si="132"/>
        <v/>
      </c>
      <c r="JB69" s="93" t="str">
        <f t="shared" si="133"/>
        <v/>
      </c>
      <c r="JC69" s="93" t="str">
        <f t="shared" si="134"/>
        <v/>
      </c>
      <c r="JD69" s="93" t="str">
        <f t="shared" si="135"/>
        <v/>
      </c>
      <c r="JE69" s="93" t="str">
        <f t="shared" si="136"/>
        <v/>
      </c>
      <c r="JF69" s="93" t="str">
        <f t="shared" si="137"/>
        <v/>
      </c>
      <c r="JG69" s="93" t="str">
        <f t="shared" si="138"/>
        <v/>
      </c>
      <c r="JH69" s="93" t="str">
        <f t="shared" si="139"/>
        <v/>
      </c>
      <c r="JI69" s="93" t="str">
        <f t="shared" si="140"/>
        <v/>
      </c>
      <c r="JJ69" s="93" t="str">
        <f t="shared" si="141"/>
        <v/>
      </c>
      <c r="JK69" s="93" t="str">
        <f t="shared" si="142"/>
        <v/>
      </c>
      <c r="JL69" s="93" t="str">
        <f t="shared" si="143"/>
        <v/>
      </c>
      <c r="JM69" s="93" t="str">
        <f t="shared" si="144"/>
        <v/>
      </c>
      <c r="JN69" s="93" t="str">
        <f t="shared" si="145"/>
        <v/>
      </c>
      <c r="JO69" s="93" t="str">
        <f t="shared" si="146"/>
        <v/>
      </c>
      <c r="JP69" s="93" t="str">
        <f t="shared" si="147"/>
        <v/>
      </c>
      <c r="JQ69" s="94" t="str">
        <f t="shared" si="148"/>
        <v/>
      </c>
      <c r="JS69" s="92" t="str">
        <f t="shared" si="149"/>
        <v/>
      </c>
      <c r="JT69" s="93" t="str">
        <f t="shared" si="150"/>
        <v/>
      </c>
      <c r="JU69" s="93" t="str">
        <f t="shared" si="151"/>
        <v/>
      </c>
      <c r="JV69" s="93" t="str">
        <f t="shared" si="152"/>
        <v/>
      </c>
      <c r="JW69" s="93" t="str">
        <f t="shared" si="153"/>
        <v/>
      </c>
      <c r="JX69" s="93" t="str">
        <f t="shared" si="154"/>
        <v/>
      </c>
      <c r="JY69" s="93" t="str">
        <f t="shared" si="155"/>
        <v/>
      </c>
      <c r="JZ69" s="93" t="str">
        <f t="shared" si="156"/>
        <v/>
      </c>
      <c r="KA69" s="93" t="str">
        <f t="shared" si="157"/>
        <v/>
      </c>
      <c r="KB69" s="93" t="str">
        <f t="shared" si="158"/>
        <v/>
      </c>
      <c r="KC69" s="93" t="str">
        <f t="shared" si="159"/>
        <v/>
      </c>
      <c r="KD69" s="93" t="str">
        <f t="shared" si="160"/>
        <v/>
      </c>
      <c r="KE69" s="93" t="str">
        <f t="shared" si="161"/>
        <v/>
      </c>
      <c r="KF69" s="93" t="str">
        <f t="shared" si="162"/>
        <v/>
      </c>
      <c r="KG69" s="93" t="str">
        <f t="shared" si="163"/>
        <v/>
      </c>
      <c r="KH69" s="93" t="str">
        <f t="shared" si="164"/>
        <v/>
      </c>
      <c r="KI69" s="93" t="str">
        <f t="shared" si="165"/>
        <v/>
      </c>
      <c r="KJ69" s="93" t="str">
        <f t="shared" si="166"/>
        <v/>
      </c>
      <c r="KK69" s="93" t="str">
        <f t="shared" si="167"/>
        <v/>
      </c>
      <c r="KL69" s="93" t="str">
        <f t="shared" si="168"/>
        <v/>
      </c>
      <c r="KM69" s="93" t="str">
        <f t="shared" si="169"/>
        <v/>
      </c>
      <c r="KN69" s="93" t="str">
        <f t="shared" si="170"/>
        <v/>
      </c>
      <c r="KO69" s="93" t="str">
        <f t="shared" si="171"/>
        <v/>
      </c>
      <c r="KP69" s="93" t="str">
        <f t="shared" si="172"/>
        <v/>
      </c>
      <c r="KQ69" s="93" t="str">
        <f t="shared" si="173"/>
        <v/>
      </c>
      <c r="KR69" s="93" t="str">
        <f t="shared" si="174"/>
        <v/>
      </c>
      <c r="KS69" s="93" t="str">
        <f t="shared" si="175"/>
        <v/>
      </c>
      <c r="KT69" s="93" t="str">
        <f t="shared" si="176"/>
        <v/>
      </c>
      <c r="KU69" s="93" t="str">
        <f t="shared" si="177"/>
        <v/>
      </c>
      <c r="KV69" s="94" t="str">
        <f t="shared" si="178"/>
        <v/>
      </c>
      <c r="KX69" s="81" t="str">
        <f>IF(C69="", "", C69+(C69*'Intro &amp; Setup'!$BC$6))</f>
        <v/>
      </c>
    </row>
    <row r="70" spans="1:310" x14ac:dyDescent="0.25">
      <c r="A70" s="24"/>
      <c r="B70" s="150" t="str">
        <f t="shared" si="179"/>
        <v/>
      </c>
      <c r="C70" s="139" t="str">
        <f t="shared" si="180"/>
        <v/>
      </c>
      <c r="D70" s="24"/>
      <c r="E70" s="140"/>
      <c r="F70" s="136"/>
      <c r="G70" s="139"/>
      <c r="H70" s="153"/>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24"/>
      <c r="BS70" s="9" t="str">
        <f>IF(Materials!T70="", "", Materials!T70)</f>
        <v/>
      </c>
      <c r="BU70" s="11" t="b">
        <f t="shared" si="181"/>
        <v>0</v>
      </c>
      <c r="BV70" s="9" t="str">
        <f t="shared" si="25"/>
        <v/>
      </c>
      <c r="BW70" s="9" t="str">
        <f t="shared" si="182"/>
        <v/>
      </c>
      <c r="BX70" s="9" t="str">
        <f t="shared" si="183"/>
        <v/>
      </c>
      <c r="BZ70" s="9">
        <v>62</v>
      </c>
      <c r="CB70" s="9" t="str">
        <f t="shared" si="184"/>
        <v/>
      </c>
      <c r="CC70" s="32"/>
      <c r="CD70" s="72" t="str">
        <f>IF(H70="", "", IFERROR(INDEX('Intro &amp; Setup'!$BF$3:$BF$12, MATCH(H70, 'Intro &amp; Setup'!$BE$3:$BE$12, 0)), ""))</f>
        <v/>
      </c>
      <c r="CE70" s="77"/>
      <c r="CF70" s="77"/>
      <c r="CH70" s="50" t="str">
        <f t="shared" si="185"/>
        <v/>
      </c>
      <c r="CI70" s="32" t="str">
        <f t="shared" si="26"/>
        <v/>
      </c>
      <c r="CJ70" s="32" t="str">
        <f t="shared" si="27"/>
        <v/>
      </c>
      <c r="CK70" s="32" t="str">
        <f t="shared" si="28"/>
        <v/>
      </c>
      <c r="CL70" s="32" t="str">
        <f t="shared" si="29"/>
        <v/>
      </c>
      <c r="CM70" s="32" t="str">
        <f t="shared" si="30"/>
        <v/>
      </c>
      <c r="CN70" s="32" t="str">
        <f t="shared" si="31"/>
        <v/>
      </c>
      <c r="CO70" s="32" t="str">
        <f t="shared" si="32"/>
        <v/>
      </c>
      <c r="CP70" s="32" t="str">
        <f t="shared" si="33"/>
        <v/>
      </c>
      <c r="CQ70" s="32" t="str">
        <f t="shared" si="34"/>
        <v/>
      </c>
      <c r="CR70" s="32" t="str">
        <f t="shared" si="35"/>
        <v/>
      </c>
      <c r="CS70" s="32" t="str">
        <f t="shared" si="36"/>
        <v/>
      </c>
      <c r="CT70" s="32" t="str">
        <f t="shared" si="37"/>
        <v/>
      </c>
      <c r="CU70" s="32" t="str">
        <f t="shared" si="38"/>
        <v/>
      </c>
      <c r="CV70" s="32" t="str">
        <f t="shared" si="39"/>
        <v/>
      </c>
      <c r="CW70" s="32" t="str">
        <f t="shared" si="40"/>
        <v/>
      </c>
      <c r="CX70" s="32" t="str">
        <f t="shared" si="41"/>
        <v/>
      </c>
      <c r="CY70" s="32" t="str">
        <f t="shared" si="42"/>
        <v/>
      </c>
      <c r="CZ70" s="32" t="str">
        <f t="shared" si="43"/>
        <v/>
      </c>
      <c r="DA70" s="32" t="str">
        <f t="shared" si="44"/>
        <v/>
      </c>
      <c r="DB70" s="32" t="str">
        <f t="shared" si="45"/>
        <v/>
      </c>
      <c r="DC70" s="32" t="str">
        <f t="shared" si="46"/>
        <v/>
      </c>
      <c r="DD70" s="32" t="str">
        <f t="shared" si="47"/>
        <v/>
      </c>
      <c r="DE70" s="32" t="str">
        <f t="shared" si="48"/>
        <v/>
      </c>
      <c r="DF70" s="32" t="str">
        <f t="shared" si="49"/>
        <v/>
      </c>
      <c r="DG70" s="32" t="str">
        <f t="shared" si="50"/>
        <v/>
      </c>
      <c r="DH70" s="32" t="str">
        <f t="shared" si="51"/>
        <v/>
      </c>
      <c r="DI70" s="32" t="str">
        <f t="shared" si="52"/>
        <v/>
      </c>
      <c r="DJ70" s="32" t="str">
        <f t="shared" si="53"/>
        <v/>
      </c>
      <c r="DK70" s="51" t="str">
        <f t="shared" si="54"/>
        <v/>
      </c>
      <c r="DM70" s="50" t="str">
        <f t="shared" si="55"/>
        <v/>
      </c>
      <c r="DN70" s="32" t="str">
        <f t="shared" si="56"/>
        <v/>
      </c>
      <c r="DO70" s="32" t="str">
        <f t="shared" si="57"/>
        <v/>
      </c>
      <c r="DP70" s="32" t="str">
        <f t="shared" si="58"/>
        <v/>
      </c>
      <c r="DQ70" s="32" t="str">
        <f t="shared" si="59"/>
        <v/>
      </c>
      <c r="DR70" s="32" t="str">
        <f t="shared" si="60"/>
        <v/>
      </c>
      <c r="DS70" s="32" t="str">
        <f t="shared" si="61"/>
        <v/>
      </c>
      <c r="DT70" s="32" t="str">
        <f t="shared" si="62"/>
        <v/>
      </c>
      <c r="DU70" s="32" t="str">
        <f t="shared" si="63"/>
        <v/>
      </c>
      <c r="DV70" s="32" t="str">
        <f t="shared" si="64"/>
        <v/>
      </c>
      <c r="DW70" s="32" t="str">
        <f t="shared" si="65"/>
        <v/>
      </c>
      <c r="DX70" s="32" t="str">
        <f t="shared" si="66"/>
        <v/>
      </c>
      <c r="DY70" s="32" t="str">
        <f t="shared" si="67"/>
        <v/>
      </c>
      <c r="DZ70" s="32" t="str">
        <f t="shared" si="68"/>
        <v/>
      </c>
      <c r="EA70" s="32" t="str">
        <f t="shared" si="69"/>
        <v/>
      </c>
      <c r="EB70" s="32" t="str">
        <f t="shared" si="70"/>
        <v/>
      </c>
      <c r="EC70" s="32" t="str">
        <f t="shared" si="71"/>
        <v/>
      </c>
      <c r="ED70" s="32" t="str">
        <f t="shared" si="72"/>
        <v/>
      </c>
      <c r="EE70" s="32" t="str">
        <f t="shared" si="73"/>
        <v/>
      </c>
      <c r="EF70" s="32" t="str">
        <f t="shared" si="74"/>
        <v/>
      </c>
      <c r="EG70" s="32" t="str">
        <f t="shared" si="75"/>
        <v/>
      </c>
      <c r="EH70" s="32" t="str">
        <f t="shared" si="76"/>
        <v/>
      </c>
      <c r="EI70" s="32" t="str">
        <f t="shared" si="77"/>
        <v/>
      </c>
      <c r="EJ70" s="32" t="str">
        <f t="shared" si="78"/>
        <v/>
      </c>
      <c r="EK70" s="32" t="str">
        <f t="shared" si="79"/>
        <v/>
      </c>
      <c r="EL70" s="32" t="str">
        <f t="shared" si="80"/>
        <v/>
      </c>
      <c r="EM70" s="32" t="str">
        <f t="shared" si="81"/>
        <v/>
      </c>
      <c r="EN70" s="32" t="str">
        <f t="shared" si="82"/>
        <v/>
      </c>
      <c r="EO70" s="32" t="str">
        <f t="shared" si="83"/>
        <v/>
      </c>
      <c r="EP70" s="51" t="str">
        <f t="shared" si="84"/>
        <v/>
      </c>
      <c r="ER70" s="58" t="str">
        <f>IF(CH70="", "", IFERROR(INDEX(Materials!$F$9:$F$2508, MATCH(CH70, Materials!$B$9:$B$2508, 0)), ""))</f>
        <v/>
      </c>
      <c r="ES70" s="59" t="str">
        <f>IF(CI70="", "", IFERROR(INDEX(Materials!$F$9:$F$2508, MATCH(CI70, Materials!$B$9:$B$2508, 0)), ""))</f>
        <v/>
      </c>
      <c r="ET70" s="59" t="str">
        <f>IF(CJ70="", "", IFERROR(INDEX(Materials!$F$9:$F$2508, MATCH(CJ70, Materials!$B$9:$B$2508, 0)), ""))</f>
        <v/>
      </c>
      <c r="EU70" s="59" t="str">
        <f>IF(CK70="", "", IFERROR(INDEX(Materials!$F$9:$F$2508, MATCH(CK70, Materials!$B$9:$B$2508, 0)), ""))</f>
        <v/>
      </c>
      <c r="EV70" s="59" t="str">
        <f>IF(CL70="", "", IFERROR(INDEX(Materials!$F$9:$F$2508, MATCH(CL70, Materials!$B$9:$B$2508, 0)), ""))</f>
        <v/>
      </c>
      <c r="EW70" s="59" t="str">
        <f>IF(CM70="", "", IFERROR(INDEX(Materials!$F$9:$F$2508, MATCH(CM70, Materials!$B$9:$B$2508, 0)), ""))</f>
        <v/>
      </c>
      <c r="EX70" s="59" t="str">
        <f>IF(CN70="", "", IFERROR(INDEX(Materials!$F$9:$F$2508, MATCH(CN70, Materials!$B$9:$B$2508, 0)), ""))</f>
        <v/>
      </c>
      <c r="EY70" s="59" t="str">
        <f>IF(CO70="", "", IFERROR(INDEX(Materials!$F$9:$F$2508, MATCH(CO70, Materials!$B$9:$B$2508, 0)), ""))</f>
        <v/>
      </c>
      <c r="EZ70" s="59" t="str">
        <f>IF(CP70="", "", IFERROR(INDEX(Materials!$F$9:$F$2508, MATCH(CP70, Materials!$B$9:$B$2508, 0)), ""))</f>
        <v/>
      </c>
      <c r="FA70" s="59" t="str">
        <f>IF(CQ70="", "", IFERROR(INDEX(Materials!$F$9:$F$2508, MATCH(CQ70, Materials!$B$9:$B$2508, 0)), ""))</f>
        <v/>
      </c>
      <c r="FB70" s="59" t="str">
        <f>IF(CR70="", "", IFERROR(INDEX(Materials!$F$9:$F$2508, MATCH(CR70, Materials!$B$9:$B$2508, 0)), ""))</f>
        <v/>
      </c>
      <c r="FC70" s="59" t="str">
        <f>IF(CS70="", "", IFERROR(INDEX(Materials!$F$9:$F$2508, MATCH(CS70, Materials!$B$9:$B$2508, 0)), ""))</f>
        <v/>
      </c>
      <c r="FD70" s="59" t="str">
        <f>IF(CT70="", "", IFERROR(INDEX(Materials!$F$9:$F$2508, MATCH(CT70, Materials!$B$9:$B$2508, 0)), ""))</f>
        <v/>
      </c>
      <c r="FE70" s="59" t="str">
        <f>IF(CU70="", "", IFERROR(INDEX(Materials!$F$9:$F$2508, MATCH(CU70, Materials!$B$9:$B$2508, 0)), ""))</f>
        <v/>
      </c>
      <c r="FF70" s="59" t="str">
        <f>IF(CV70="", "", IFERROR(INDEX(Materials!$F$9:$F$2508, MATCH(CV70, Materials!$B$9:$B$2508, 0)), ""))</f>
        <v/>
      </c>
      <c r="FG70" s="59" t="str">
        <f>IF(CW70="", "", IFERROR(INDEX(Materials!$F$9:$F$2508, MATCH(CW70, Materials!$B$9:$B$2508, 0)), ""))</f>
        <v/>
      </c>
      <c r="FH70" s="59" t="str">
        <f>IF(CX70="", "", IFERROR(INDEX(Materials!$F$9:$F$2508, MATCH(CX70, Materials!$B$9:$B$2508, 0)), ""))</f>
        <v/>
      </c>
      <c r="FI70" s="59" t="str">
        <f>IF(CY70="", "", IFERROR(INDEX(Materials!$F$9:$F$2508, MATCH(CY70, Materials!$B$9:$B$2508, 0)), ""))</f>
        <v/>
      </c>
      <c r="FJ70" s="59" t="str">
        <f>IF(CZ70="", "", IFERROR(INDEX(Materials!$F$9:$F$2508, MATCH(CZ70, Materials!$B$9:$B$2508, 0)), ""))</f>
        <v/>
      </c>
      <c r="FK70" s="59" t="str">
        <f>IF(DA70="", "", IFERROR(INDEX(Materials!$F$9:$F$2508, MATCH(DA70, Materials!$B$9:$B$2508, 0)), ""))</f>
        <v/>
      </c>
      <c r="FL70" s="59" t="str">
        <f>IF(DB70="", "", IFERROR(INDEX(Materials!$F$9:$F$2508, MATCH(DB70, Materials!$B$9:$B$2508, 0)), ""))</f>
        <v/>
      </c>
      <c r="FM70" s="59" t="str">
        <f>IF(DC70="", "", IFERROR(INDEX(Materials!$F$9:$F$2508, MATCH(DC70, Materials!$B$9:$B$2508, 0)), ""))</f>
        <v/>
      </c>
      <c r="FN70" s="59" t="str">
        <f>IF(DD70="", "", IFERROR(INDEX(Materials!$F$9:$F$2508, MATCH(DD70, Materials!$B$9:$B$2508, 0)), ""))</f>
        <v/>
      </c>
      <c r="FO70" s="59" t="str">
        <f>IF(DE70="", "", IFERROR(INDEX(Materials!$F$9:$F$2508, MATCH(DE70, Materials!$B$9:$B$2508, 0)), ""))</f>
        <v/>
      </c>
      <c r="FP70" s="59" t="str">
        <f>IF(DF70="", "", IFERROR(INDEX(Materials!$F$9:$F$2508, MATCH(DF70, Materials!$B$9:$B$2508, 0)), ""))</f>
        <v/>
      </c>
      <c r="FQ70" s="59" t="str">
        <f>IF(DG70="", "", IFERROR(INDEX(Materials!$F$9:$F$2508, MATCH(DG70, Materials!$B$9:$B$2508, 0)), ""))</f>
        <v/>
      </c>
      <c r="FR70" s="59" t="str">
        <f>IF(DH70="", "", IFERROR(INDEX(Materials!$F$9:$F$2508, MATCH(DH70, Materials!$B$9:$B$2508, 0)), ""))</f>
        <v/>
      </c>
      <c r="FS70" s="59" t="str">
        <f>IF(DI70="", "", IFERROR(INDEX(Materials!$F$9:$F$2508, MATCH(DI70, Materials!$B$9:$B$2508, 0)), ""))</f>
        <v/>
      </c>
      <c r="FT70" s="59" t="str">
        <f>IF(DJ70="", "", IFERROR(INDEX(Materials!$F$9:$F$2508, MATCH(DJ70, Materials!$B$9:$B$2508, 0)), ""))</f>
        <v/>
      </c>
      <c r="FU70" s="60" t="str">
        <f>IF(DK70="", "", IFERROR(INDEX(Materials!$F$9:$F$2508, MATCH(DK70, Materials!$B$9:$B$2508, 0)), ""))</f>
        <v/>
      </c>
      <c r="FW70" s="58" t="str">
        <f t="shared" si="85"/>
        <v/>
      </c>
      <c r="FX70" s="59" t="str">
        <f t="shared" si="86"/>
        <v/>
      </c>
      <c r="FY70" s="59" t="str">
        <f t="shared" si="87"/>
        <v/>
      </c>
      <c r="FZ70" s="59" t="str">
        <f t="shared" si="88"/>
        <v/>
      </c>
      <c r="GA70" s="59" t="str">
        <f t="shared" si="89"/>
        <v/>
      </c>
      <c r="GB70" s="59" t="str">
        <f t="shared" si="90"/>
        <v/>
      </c>
      <c r="GC70" s="59" t="str">
        <f t="shared" si="91"/>
        <v/>
      </c>
      <c r="GD70" s="59" t="str">
        <f t="shared" si="92"/>
        <v/>
      </c>
      <c r="GE70" s="59" t="str">
        <f t="shared" si="93"/>
        <v/>
      </c>
      <c r="GF70" s="59" t="str">
        <f t="shared" si="94"/>
        <v/>
      </c>
      <c r="GG70" s="59" t="str">
        <f t="shared" si="95"/>
        <v/>
      </c>
      <c r="GH70" s="59" t="str">
        <f t="shared" si="96"/>
        <v/>
      </c>
      <c r="GI70" s="59" t="str">
        <f t="shared" si="97"/>
        <v/>
      </c>
      <c r="GJ70" s="59" t="str">
        <f t="shared" si="98"/>
        <v/>
      </c>
      <c r="GK70" s="59" t="str">
        <f t="shared" si="99"/>
        <v/>
      </c>
      <c r="GL70" s="59" t="str">
        <f t="shared" si="100"/>
        <v/>
      </c>
      <c r="GM70" s="59" t="str">
        <f t="shared" si="101"/>
        <v/>
      </c>
      <c r="GN70" s="59" t="str">
        <f t="shared" si="102"/>
        <v/>
      </c>
      <c r="GO70" s="59" t="str">
        <f t="shared" si="103"/>
        <v/>
      </c>
      <c r="GP70" s="59" t="str">
        <f t="shared" si="104"/>
        <v/>
      </c>
      <c r="GQ70" s="59" t="str">
        <f t="shared" si="105"/>
        <v/>
      </c>
      <c r="GR70" s="59" t="str">
        <f t="shared" si="106"/>
        <v/>
      </c>
      <c r="GS70" s="59" t="str">
        <f t="shared" si="107"/>
        <v/>
      </c>
      <c r="GT70" s="59" t="str">
        <f t="shared" si="108"/>
        <v/>
      </c>
      <c r="GU70" s="59" t="str">
        <f t="shared" si="109"/>
        <v/>
      </c>
      <c r="GV70" s="59" t="str">
        <f t="shared" si="110"/>
        <v/>
      </c>
      <c r="GW70" s="59" t="str">
        <f t="shared" si="111"/>
        <v/>
      </c>
      <c r="GX70" s="59" t="str">
        <f t="shared" si="112"/>
        <v/>
      </c>
      <c r="GY70" s="59" t="str">
        <f t="shared" si="113"/>
        <v/>
      </c>
      <c r="GZ70" s="60" t="str">
        <f t="shared" si="114"/>
        <v/>
      </c>
      <c r="HB70" s="81" t="str">
        <f t="shared" si="186"/>
        <v/>
      </c>
      <c r="HD70" s="58" t="str">
        <f>IF(CH70="", "", IFERROR(INDEX(Materials!$V$9:$V$2508, MATCH(CH70, Materials!$B$9:$B$2508, 0)), ""))</f>
        <v/>
      </c>
      <c r="HE70" s="59" t="str">
        <f>IF(CI70="", "", IFERROR(INDEX(Materials!$V$9:$V$2508, MATCH(CI70, Materials!$B$9:$B$2508, 0)), ""))</f>
        <v/>
      </c>
      <c r="HF70" s="59" t="str">
        <f>IF(CJ70="", "", IFERROR(INDEX(Materials!$V$9:$V$2508, MATCH(CJ70, Materials!$B$9:$B$2508, 0)), ""))</f>
        <v/>
      </c>
      <c r="HG70" s="59" t="str">
        <f>IF(CK70="", "", IFERROR(INDEX(Materials!$V$9:$V$2508, MATCH(CK70, Materials!$B$9:$B$2508, 0)), ""))</f>
        <v/>
      </c>
      <c r="HH70" s="59" t="str">
        <f>IF(CL70="", "", IFERROR(INDEX(Materials!$V$9:$V$2508, MATCH(CL70, Materials!$B$9:$B$2508, 0)), ""))</f>
        <v/>
      </c>
      <c r="HI70" s="59" t="str">
        <f>IF(CM70="", "", IFERROR(INDEX(Materials!$V$9:$V$2508, MATCH(CM70, Materials!$B$9:$B$2508, 0)), ""))</f>
        <v/>
      </c>
      <c r="HJ70" s="59" t="str">
        <f>IF(CN70="", "", IFERROR(INDEX(Materials!$V$9:$V$2508, MATCH(CN70, Materials!$B$9:$B$2508, 0)), ""))</f>
        <v/>
      </c>
      <c r="HK70" s="59" t="str">
        <f>IF(CO70="", "", IFERROR(INDEX(Materials!$V$9:$V$2508, MATCH(CO70, Materials!$B$9:$B$2508, 0)), ""))</f>
        <v/>
      </c>
      <c r="HL70" s="59" t="str">
        <f>IF(CP70="", "", IFERROR(INDEX(Materials!$V$9:$V$2508, MATCH(CP70, Materials!$B$9:$B$2508, 0)), ""))</f>
        <v/>
      </c>
      <c r="HM70" s="59" t="str">
        <f>IF(CQ70="", "", IFERROR(INDEX(Materials!$V$9:$V$2508, MATCH(CQ70, Materials!$B$9:$B$2508, 0)), ""))</f>
        <v/>
      </c>
      <c r="HN70" s="59" t="str">
        <f>IF(CR70="", "", IFERROR(INDEX(Materials!$V$9:$V$2508, MATCH(CR70, Materials!$B$9:$B$2508, 0)), ""))</f>
        <v/>
      </c>
      <c r="HO70" s="59" t="str">
        <f>IF(CS70="", "", IFERROR(INDEX(Materials!$V$9:$V$2508, MATCH(CS70, Materials!$B$9:$B$2508, 0)), ""))</f>
        <v/>
      </c>
      <c r="HP70" s="59" t="str">
        <f>IF(CT70="", "", IFERROR(INDEX(Materials!$V$9:$V$2508, MATCH(CT70, Materials!$B$9:$B$2508, 0)), ""))</f>
        <v/>
      </c>
      <c r="HQ70" s="59" t="str">
        <f>IF(CU70="", "", IFERROR(INDEX(Materials!$V$9:$V$2508, MATCH(CU70, Materials!$B$9:$B$2508, 0)), ""))</f>
        <v/>
      </c>
      <c r="HR70" s="59" t="str">
        <f>IF(CV70="", "", IFERROR(INDEX(Materials!$V$9:$V$2508, MATCH(CV70, Materials!$B$9:$B$2508, 0)), ""))</f>
        <v/>
      </c>
      <c r="HS70" s="59" t="str">
        <f>IF(CW70="", "", IFERROR(INDEX(Materials!$V$9:$V$2508, MATCH(CW70, Materials!$B$9:$B$2508, 0)), ""))</f>
        <v/>
      </c>
      <c r="HT70" s="59" t="str">
        <f>IF(CX70="", "", IFERROR(INDEX(Materials!$V$9:$V$2508, MATCH(CX70, Materials!$B$9:$B$2508, 0)), ""))</f>
        <v/>
      </c>
      <c r="HU70" s="59" t="str">
        <f>IF(CY70="", "", IFERROR(INDEX(Materials!$V$9:$V$2508, MATCH(CY70, Materials!$B$9:$B$2508, 0)), ""))</f>
        <v/>
      </c>
      <c r="HV70" s="59" t="str">
        <f>IF(CZ70="", "", IFERROR(INDEX(Materials!$V$9:$V$2508, MATCH(CZ70, Materials!$B$9:$B$2508, 0)), ""))</f>
        <v/>
      </c>
      <c r="HW70" s="59" t="str">
        <f>IF(DA70="", "", IFERROR(INDEX(Materials!$V$9:$V$2508, MATCH(DA70, Materials!$B$9:$B$2508, 0)), ""))</f>
        <v/>
      </c>
      <c r="HX70" s="59" t="str">
        <f>IF(DB70="", "", IFERROR(INDEX(Materials!$V$9:$V$2508, MATCH(DB70, Materials!$B$9:$B$2508, 0)), ""))</f>
        <v/>
      </c>
      <c r="HY70" s="59" t="str">
        <f>IF(DC70="", "", IFERROR(INDEX(Materials!$V$9:$V$2508, MATCH(DC70, Materials!$B$9:$B$2508, 0)), ""))</f>
        <v/>
      </c>
      <c r="HZ70" s="59" t="str">
        <f>IF(DD70="", "", IFERROR(INDEX(Materials!$V$9:$V$2508, MATCH(DD70, Materials!$B$9:$B$2508, 0)), ""))</f>
        <v/>
      </c>
      <c r="IA70" s="59" t="str">
        <f>IF(DE70="", "", IFERROR(INDEX(Materials!$V$9:$V$2508, MATCH(DE70, Materials!$B$9:$B$2508, 0)), ""))</f>
        <v/>
      </c>
      <c r="IB70" s="59" t="str">
        <f>IF(DF70="", "", IFERROR(INDEX(Materials!$V$9:$V$2508, MATCH(DF70, Materials!$B$9:$B$2508, 0)), ""))</f>
        <v/>
      </c>
      <c r="IC70" s="59" t="str">
        <f>IF(DG70="", "", IFERROR(INDEX(Materials!$V$9:$V$2508, MATCH(DG70, Materials!$B$9:$B$2508, 0)), ""))</f>
        <v/>
      </c>
      <c r="ID70" s="59" t="str">
        <f>IF(DH70="", "", IFERROR(INDEX(Materials!$V$9:$V$2508, MATCH(DH70, Materials!$B$9:$B$2508, 0)), ""))</f>
        <v/>
      </c>
      <c r="IE70" s="59" t="str">
        <f>IF(DI70="", "", IFERROR(INDEX(Materials!$V$9:$V$2508, MATCH(DI70, Materials!$B$9:$B$2508, 0)), ""))</f>
        <v/>
      </c>
      <c r="IF70" s="59" t="str">
        <f>IF(DJ70="", "", IFERROR(INDEX(Materials!$V$9:$V$2508, MATCH(DJ70, Materials!$B$9:$B$2508, 0)), ""))</f>
        <v/>
      </c>
      <c r="IG70" s="60" t="str">
        <f>IF(DK70="", "", IFERROR(INDEX(Materials!$V$9:$V$2508, MATCH(DK70, Materials!$B$9:$B$2508, 0)), ""))</f>
        <v/>
      </c>
      <c r="II70" s="9" t="str">
        <f t="shared" si="115"/>
        <v/>
      </c>
      <c r="IJ70" s="9" t="str">
        <f t="shared" si="116"/>
        <v/>
      </c>
      <c r="IK70" s="9" t="str">
        <f t="shared" si="117"/>
        <v/>
      </c>
      <c r="IL70" s="9" t="str">
        <f t="shared" si="118"/>
        <v/>
      </c>
      <c r="IN70" s="92" t="str">
        <f t="shared" si="119"/>
        <v/>
      </c>
      <c r="IO70" s="93" t="str">
        <f t="shared" si="120"/>
        <v/>
      </c>
      <c r="IP70" s="93" t="str">
        <f t="shared" si="121"/>
        <v/>
      </c>
      <c r="IQ70" s="93" t="str">
        <f t="shared" si="122"/>
        <v/>
      </c>
      <c r="IR70" s="93" t="str">
        <f t="shared" si="123"/>
        <v/>
      </c>
      <c r="IS70" s="93" t="str">
        <f t="shared" si="124"/>
        <v/>
      </c>
      <c r="IT70" s="93" t="str">
        <f t="shared" si="125"/>
        <v/>
      </c>
      <c r="IU70" s="93" t="str">
        <f t="shared" si="126"/>
        <v/>
      </c>
      <c r="IV70" s="93" t="str">
        <f t="shared" si="127"/>
        <v/>
      </c>
      <c r="IW70" s="93" t="str">
        <f t="shared" si="128"/>
        <v/>
      </c>
      <c r="IX70" s="93" t="str">
        <f t="shared" si="129"/>
        <v/>
      </c>
      <c r="IY70" s="93" t="str">
        <f t="shared" si="130"/>
        <v/>
      </c>
      <c r="IZ70" s="93" t="str">
        <f t="shared" si="131"/>
        <v/>
      </c>
      <c r="JA70" s="93" t="str">
        <f t="shared" si="132"/>
        <v/>
      </c>
      <c r="JB70" s="93" t="str">
        <f t="shared" si="133"/>
        <v/>
      </c>
      <c r="JC70" s="93" t="str">
        <f t="shared" si="134"/>
        <v/>
      </c>
      <c r="JD70" s="93" t="str">
        <f t="shared" si="135"/>
        <v/>
      </c>
      <c r="JE70" s="93" t="str">
        <f t="shared" si="136"/>
        <v/>
      </c>
      <c r="JF70" s="93" t="str">
        <f t="shared" si="137"/>
        <v/>
      </c>
      <c r="JG70" s="93" t="str">
        <f t="shared" si="138"/>
        <v/>
      </c>
      <c r="JH70" s="93" t="str">
        <f t="shared" si="139"/>
        <v/>
      </c>
      <c r="JI70" s="93" t="str">
        <f t="shared" si="140"/>
        <v/>
      </c>
      <c r="JJ70" s="93" t="str">
        <f t="shared" si="141"/>
        <v/>
      </c>
      <c r="JK70" s="93" t="str">
        <f t="shared" si="142"/>
        <v/>
      </c>
      <c r="JL70" s="93" t="str">
        <f t="shared" si="143"/>
        <v/>
      </c>
      <c r="JM70" s="93" t="str">
        <f t="shared" si="144"/>
        <v/>
      </c>
      <c r="JN70" s="93" t="str">
        <f t="shared" si="145"/>
        <v/>
      </c>
      <c r="JO70" s="93" t="str">
        <f t="shared" si="146"/>
        <v/>
      </c>
      <c r="JP70" s="93" t="str">
        <f t="shared" si="147"/>
        <v/>
      </c>
      <c r="JQ70" s="94" t="str">
        <f t="shared" si="148"/>
        <v/>
      </c>
      <c r="JS70" s="92" t="str">
        <f t="shared" si="149"/>
        <v/>
      </c>
      <c r="JT70" s="93" t="str">
        <f t="shared" si="150"/>
        <v/>
      </c>
      <c r="JU70" s="93" t="str">
        <f t="shared" si="151"/>
        <v/>
      </c>
      <c r="JV70" s="93" t="str">
        <f t="shared" si="152"/>
        <v/>
      </c>
      <c r="JW70" s="93" t="str">
        <f t="shared" si="153"/>
        <v/>
      </c>
      <c r="JX70" s="93" t="str">
        <f t="shared" si="154"/>
        <v/>
      </c>
      <c r="JY70" s="93" t="str">
        <f t="shared" si="155"/>
        <v/>
      </c>
      <c r="JZ70" s="93" t="str">
        <f t="shared" si="156"/>
        <v/>
      </c>
      <c r="KA70" s="93" t="str">
        <f t="shared" si="157"/>
        <v/>
      </c>
      <c r="KB70" s="93" t="str">
        <f t="shared" si="158"/>
        <v/>
      </c>
      <c r="KC70" s="93" t="str">
        <f t="shared" si="159"/>
        <v/>
      </c>
      <c r="KD70" s="93" t="str">
        <f t="shared" si="160"/>
        <v/>
      </c>
      <c r="KE70" s="93" t="str">
        <f t="shared" si="161"/>
        <v/>
      </c>
      <c r="KF70" s="93" t="str">
        <f t="shared" si="162"/>
        <v/>
      </c>
      <c r="KG70" s="93" t="str">
        <f t="shared" si="163"/>
        <v/>
      </c>
      <c r="KH70" s="93" t="str">
        <f t="shared" si="164"/>
        <v/>
      </c>
      <c r="KI70" s="93" t="str">
        <f t="shared" si="165"/>
        <v/>
      </c>
      <c r="KJ70" s="93" t="str">
        <f t="shared" si="166"/>
        <v/>
      </c>
      <c r="KK70" s="93" t="str">
        <f t="shared" si="167"/>
        <v/>
      </c>
      <c r="KL70" s="93" t="str">
        <f t="shared" si="168"/>
        <v/>
      </c>
      <c r="KM70" s="93" t="str">
        <f t="shared" si="169"/>
        <v/>
      </c>
      <c r="KN70" s="93" t="str">
        <f t="shared" si="170"/>
        <v/>
      </c>
      <c r="KO70" s="93" t="str">
        <f t="shared" si="171"/>
        <v/>
      </c>
      <c r="KP70" s="93" t="str">
        <f t="shared" si="172"/>
        <v/>
      </c>
      <c r="KQ70" s="93" t="str">
        <f t="shared" si="173"/>
        <v/>
      </c>
      <c r="KR70" s="93" t="str">
        <f t="shared" si="174"/>
        <v/>
      </c>
      <c r="KS70" s="93" t="str">
        <f t="shared" si="175"/>
        <v/>
      </c>
      <c r="KT70" s="93" t="str">
        <f t="shared" si="176"/>
        <v/>
      </c>
      <c r="KU70" s="93" t="str">
        <f t="shared" si="177"/>
        <v/>
      </c>
      <c r="KV70" s="94" t="str">
        <f t="shared" si="178"/>
        <v/>
      </c>
      <c r="KX70" s="81" t="str">
        <f>IF(C70="", "", C70+(C70*'Intro &amp; Setup'!$BC$6))</f>
        <v/>
      </c>
    </row>
    <row r="71" spans="1:310" x14ac:dyDescent="0.25">
      <c r="A71" s="24"/>
      <c r="B71" s="150" t="str">
        <f t="shared" si="179"/>
        <v/>
      </c>
      <c r="C71" s="139" t="str">
        <f t="shared" si="180"/>
        <v/>
      </c>
      <c r="D71" s="24"/>
      <c r="E71" s="140"/>
      <c r="F71" s="136"/>
      <c r="G71" s="139"/>
      <c r="H71" s="153"/>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24"/>
      <c r="BS71" s="9" t="str">
        <f>IF(Materials!T71="", "", Materials!T71)</f>
        <v/>
      </c>
      <c r="BU71" s="11" t="b">
        <f t="shared" si="181"/>
        <v>0</v>
      </c>
      <c r="BV71" s="9" t="str">
        <f t="shared" si="25"/>
        <v/>
      </c>
      <c r="BW71" s="9" t="str">
        <f t="shared" si="182"/>
        <v/>
      </c>
      <c r="BX71" s="9" t="str">
        <f t="shared" si="183"/>
        <v/>
      </c>
      <c r="BZ71" s="9">
        <v>63</v>
      </c>
      <c r="CB71" s="9" t="str">
        <f t="shared" si="184"/>
        <v/>
      </c>
      <c r="CC71" s="32"/>
      <c r="CD71" s="72" t="str">
        <f>IF(H71="", "", IFERROR(INDEX('Intro &amp; Setup'!$BF$3:$BF$12, MATCH(H71, 'Intro &amp; Setup'!$BE$3:$BE$12, 0)), ""))</f>
        <v/>
      </c>
      <c r="CE71" s="77"/>
      <c r="CF71" s="77"/>
      <c r="CH71" s="50" t="str">
        <f t="shared" si="185"/>
        <v/>
      </c>
      <c r="CI71" s="32" t="str">
        <f t="shared" si="26"/>
        <v/>
      </c>
      <c r="CJ71" s="32" t="str">
        <f t="shared" si="27"/>
        <v/>
      </c>
      <c r="CK71" s="32" t="str">
        <f t="shared" si="28"/>
        <v/>
      </c>
      <c r="CL71" s="32" t="str">
        <f t="shared" si="29"/>
        <v/>
      </c>
      <c r="CM71" s="32" t="str">
        <f t="shared" si="30"/>
        <v/>
      </c>
      <c r="CN71" s="32" t="str">
        <f t="shared" si="31"/>
        <v/>
      </c>
      <c r="CO71" s="32" t="str">
        <f t="shared" si="32"/>
        <v/>
      </c>
      <c r="CP71" s="32" t="str">
        <f t="shared" si="33"/>
        <v/>
      </c>
      <c r="CQ71" s="32" t="str">
        <f t="shared" si="34"/>
        <v/>
      </c>
      <c r="CR71" s="32" t="str">
        <f t="shared" si="35"/>
        <v/>
      </c>
      <c r="CS71" s="32" t="str">
        <f t="shared" si="36"/>
        <v/>
      </c>
      <c r="CT71" s="32" t="str">
        <f t="shared" si="37"/>
        <v/>
      </c>
      <c r="CU71" s="32" t="str">
        <f t="shared" si="38"/>
        <v/>
      </c>
      <c r="CV71" s="32" t="str">
        <f t="shared" si="39"/>
        <v/>
      </c>
      <c r="CW71" s="32" t="str">
        <f t="shared" si="40"/>
        <v/>
      </c>
      <c r="CX71" s="32" t="str">
        <f t="shared" si="41"/>
        <v/>
      </c>
      <c r="CY71" s="32" t="str">
        <f t="shared" si="42"/>
        <v/>
      </c>
      <c r="CZ71" s="32" t="str">
        <f t="shared" si="43"/>
        <v/>
      </c>
      <c r="DA71" s="32" t="str">
        <f t="shared" si="44"/>
        <v/>
      </c>
      <c r="DB71" s="32" t="str">
        <f t="shared" si="45"/>
        <v/>
      </c>
      <c r="DC71" s="32" t="str">
        <f t="shared" si="46"/>
        <v/>
      </c>
      <c r="DD71" s="32" t="str">
        <f t="shared" si="47"/>
        <v/>
      </c>
      <c r="DE71" s="32" t="str">
        <f t="shared" si="48"/>
        <v/>
      </c>
      <c r="DF71" s="32" t="str">
        <f t="shared" si="49"/>
        <v/>
      </c>
      <c r="DG71" s="32" t="str">
        <f t="shared" si="50"/>
        <v/>
      </c>
      <c r="DH71" s="32" t="str">
        <f t="shared" si="51"/>
        <v/>
      </c>
      <c r="DI71" s="32" t="str">
        <f t="shared" si="52"/>
        <v/>
      </c>
      <c r="DJ71" s="32" t="str">
        <f t="shared" si="53"/>
        <v/>
      </c>
      <c r="DK71" s="51" t="str">
        <f t="shared" si="54"/>
        <v/>
      </c>
      <c r="DM71" s="50" t="str">
        <f t="shared" si="55"/>
        <v/>
      </c>
      <c r="DN71" s="32" t="str">
        <f t="shared" si="56"/>
        <v/>
      </c>
      <c r="DO71" s="32" t="str">
        <f t="shared" si="57"/>
        <v/>
      </c>
      <c r="DP71" s="32" t="str">
        <f t="shared" si="58"/>
        <v/>
      </c>
      <c r="DQ71" s="32" t="str">
        <f t="shared" si="59"/>
        <v/>
      </c>
      <c r="DR71" s="32" t="str">
        <f t="shared" si="60"/>
        <v/>
      </c>
      <c r="DS71" s="32" t="str">
        <f t="shared" si="61"/>
        <v/>
      </c>
      <c r="DT71" s="32" t="str">
        <f t="shared" si="62"/>
        <v/>
      </c>
      <c r="DU71" s="32" t="str">
        <f t="shared" si="63"/>
        <v/>
      </c>
      <c r="DV71" s="32" t="str">
        <f t="shared" si="64"/>
        <v/>
      </c>
      <c r="DW71" s="32" t="str">
        <f t="shared" si="65"/>
        <v/>
      </c>
      <c r="DX71" s="32" t="str">
        <f t="shared" si="66"/>
        <v/>
      </c>
      <c r="DY71" s="32" t="str">
        <f t="shared" si="67"/>
        <v/>
      </c>
      <c r="DZ71" s="32" t="str">
        <f t="shared" si="68"/>
        <v/>
      </c>
      <c r="EA71" s="32" t="str">
        <f t="shared" si="69"/>
        <v/>
      </c>
      <c r="EB71" s="32" t="str">
        <f t="shared" si="70"/>
        <v/>
      </c>
      <c r="EC71" s="32" t="str">
        <f t="shared" si="71"/>
        <v/>
      </c>
      <c r="ED71" s="32" t="str">
        <f t="shared" si="72"/>
        <v/>
      </c>
      <c r="EE71" s="32" t="str">
        <f t="shared" si="73"/>
        <v/>
      </c>
      <c r="EF71" s="32" t="str">
        <f t="shared" si="74"/>
        <v/>
      </c>
      <c r="EG71" s="32" t="str">
        <f t="shared" si="75"/>
        <v/>
      </c>
      <c r="EH71" s="32" t="str">
        <f t="shared" si="76"/>
        <v/>
      </c>
      <c r="EI71" s="32" t="str">
        <f t="shared" si="77"/>
        <v/>
      </c>
      <c r="EJ71" s="32" t="str">
        <f t="shared" si="78"/>
        <v/>
      </c>
      <c r="EK71" s="32" t="str">
        <f t="shared" si="79"/>
        <v/>
      </c>
      <c r="EL71" s="32" t="str">
        <f t="shared" si="80"/>
        <v/>
      </c>
      <c r="EM71" s="32" t="str">
        <f t="shared" si="81"/>
        <v/>
      </c>
      <c r="EN71" s="32" t="str">
        <f t="shared" si="82"/>
        <v/>
      </c>
      <c r="EO71" s="32" t="str">
        <f t="shared" si="83"/>
        <v/>
      </c>
      <c r="EP71" s="51" t="str">
        <f t="shared" si="84"/>
        <v/>
      </c>
      <c r="ER71" s="58" t="str">
        <f>IF(CH71="", "", IFERROR(INDEX(Materials!$F$9:$F$2508, MATCH(CH71, Materials!$B$9:$B$2508, 0)), ""))</f>
        <v/>
      </c>
      <c r="ES71" s="59" t="str">
        <f>IF(CI71="", "", IFERROR(INDEX(Materials!$F$9:$F$2508, MATCH(CI71, Materials!$B$9:$B$2508, 0)), ""))</f>
        <v/>
      </c>
      <c r="ET71" s="59" t="str">
        <f>IF(CJ71="", "", IFERROR(INDEX(Materials!$F$9:$F$2508, MATCH(CJ71, Materials!$B$9:$B$2508, 0)), ""))</f>
        <v/>
      </c>
      <c r="EU71" s="59" t="str">
        <f>IF(CK71="", "", IFERROR(INDEX(Materials!$F$9:$F$2508, MATCH(CK71, Materials!$B$9:$B$2508, 0)), ""))</f>
        <v/>
      </c>
      <c r="EV71" s="59" t="str">
        <f>IF(CL71="", "", IFERROR(INDEX(Materials!$F$9:$F$2508, MATCH(CL71, Materials!$B$9:$B$2508, 0)), ""))</f>
        <v/>
      </c>
      <c r="EW71" s="59" t="str">
        <f>IF(CM71="", "", IFERROR(INDEX(Materials!$F$9:$F$2508, MATCH(CM71, Materials!$B$9:$B$2508, 0)), ""))</f>
        <v/>
      </c>
      <c r="EX71" s="59" t="str">
        <f>IF(CN71="", "", IFERROR(INDEX(Materials!$F$9:$F$2508, MATCH(CN71, Materials!$B$9:$B$2508, 0)), ""))</f>
        <v/>
      </c>
      <c r="EY71" s="59" t="str">
        <f>IF(CO71="", "", IFERROR(INDEX(Materials!$F$9:$F$2508, MATCH(CO71, Materials!$B$9:$B$2508, 0)), ""))</f>
        <v/>
      </c>
      <c r="EZ71" s="59" t="str">
        <f>IF(CP71="", "", IFERROR(INDEX(Materials!$F$9:$F$2508, MATCH(CP71, Materials!$B$9:$B$2508, 0)), ""))</f>
        <v/>
      </c>
      <c r="FA71" s="59" t="str">
        <f>IF(CQ71="", "", IFERROR(INDEX(Materials!$F$9:$F$2508, MATCH(CQ71, Materials!$B$9:$B$2508, 0)), ""))</f>
        <v/>
      </c>
      <c r="FB71" s="59" t="str">
        <f>IF(CR71="", "", IFERROR(INDEX(Materials!$F$9:$F$2508, MATCH(CR71, Materials!$B$9:$B$2508, 0)), ""))</f>
        <v/>
      </c>
      <c r="FC71" s="59" t="str">
        <f>IF(CS71="", "", IFERROR(INDEX(Materials!$F$9:$F$2508, MATCH(CS71, Materials!$B$9:$B$2508, 0)), ""))</f>
        <v/>
      </c>
      <c r="FD71" s="59" t="str">
        <f>IF(CT71="", "", IFERROR(INDEX(Materials!$F$9:$F$2508, MATCH(CT71, Materials!$B$9:$B$2508, 0)), ""))</f>
        <v/>
      </c>
      <c r="FE71" s="59" t="str">
        <f>IF(CU71="", "", IFERROR(INDEX(Materials!$F$9:$F$2508, MATCH(CU71, Materials!$B$9:$B$2508, 0)), ""))</f>
        <v/>
      </c>
      <c r="FF71" s="59" t="str">
        <f>IF(CV71="", "", IFERROR(INDEX(Materials!$F$9:$F$2508, MATCH(CV71, Materials!$B$9:$B$2508, 0)), ""))</f>
        <v/>
      </c>
      <c r="FG71" s="59" t="str">
        <f>IF(CW71="", "", IFERROR(INDEX(Materials!$F$9:$F$2508, MATCH(CW71, Materials!$B$9:$B$2508, 0)), ""))</f>
        <v/>
      </c>
      <c r="FH71" s="59" t="str">
        <f>IF(CX71="", "", IFERROR(INDEX(Materials!$F$9:$F$2508, MATCH(CX71, Materials!$B$9:$B$2508, 0)), ""))</f>
        <v/>
      </c>
      <c r="FI71" s="59" t="str">
        <f>IF(CY71="", "", IFERROR(INDEX(Materials!$F$9:$F$2508, MATCH(CY71, Materials!$B$9:$B$2508, 0)), ""))</f>
        <v/>
      </c>
      <c r="FJ71" s="59" t="str">
        <f>IF(CZ71="", "", IFERROR(INDEX(Materials!$F$9:$F$2508, MATCH(CZ71, Materials!$B$9:$B$2508, 0)), ""))</f>
        <v/>
      </c>
      <c r="FK71" s="59" t="str">
        <f>IF(DA71="", "", IFERROR(INDEX(Materials!$F$9:$F$2508, MATCH(DA71, Materials!$B$9:$B$2508, 0)), ""))</f>
        <v/>
      </c>
      <c r="FL71" s="59" t="str">
        <f>IF(DB71="", "", IFERROR(INDEX(Materials!$F$9:$F$2508, MATCH(DB71, Materials!$B$9:$B$2508, 0)), ""))</f>
        <v/>
      </c>
      <c r="FM71" s="59" t="str">
        <f>IF(DC71="", "", IFERROR(INDEX(Materials!$F$9:$F$2508, MATCH(DC71, Materials!$B$9:$B$2508, 0)), ""))</f>
        <v/>
      </c>
      <c r="FN71" s="59" t="str">
        <f>IF(DD71="", "", IFERROR(INDEX(Materials!$F$9:$F$2508, MATCH(DD71, Materials!$B$9:$B$2508, 0)), ""))</f>
        <v/>
      </c>
      <c r="FO71" s="59" t="str">
        <f>IF(DE71="", "", IFERROR(INDEX(Materials!$F$9:$F$2508, MATCH(DE71, Materials!$B$9:$B$2508, 0)), ""))</f>
        <v/>
      </c>
      <c r="FP71" s="59" t="str">
        <f>IF(DF71="", "", IFERROR(INDEX(Materials!$F$9:$F$2508, MATCH(DF71, Materials!$B$9:$B$2508, 0)), ""))</f>
        <v/>
      </c>
      <c r="FQ71" s="59" t="str">
        <f>IF(DG71="", "", IFERROR(INDEX(Materials!$F$9:$F$2508, MATCH(DG71, Materials!$B$9:$B$2508, 0)), ""))</f>
        <v/>
      </c>
      <c r="FR71" s="59" t="str">
        <f>IF(DH71="", "", IFERROR(INDEX(Materials!$F$9:$F$2508, MATCH(DH71, Materials!$B$9:$B$2508, 0)), ""))</f>
        <v/>
      </c>
      <c r="FS71" s="59" t="str">
        <f>IF(DI71="", "", IFERROR(INDEX(Materials!$F$9:$F$2508, MATCH(DI71, Materials!$B$9:$B$2508, 0)), ""))</f>
        <v/>
      </c>
      <c r="FT71" s="59" t="str">
        <f>IF(DJ71="", "", IFERROR(INDEX(Materials!$F$9:$F$2508, MATCH(DJ71, Materials!$B$9:$B$2508, 0)), ""))</f>
        <v/>
      </c>
      <c r="FU71" s="60" t="str">
        <f>IF(DK71="", "", IFERROR(INDEX(Materials!$F$9:$F$2508, MATCH(DK71, Materials!$B$9:$B$2508, 0)), ""))</f>
        <v/>
      </c>
      <c r="FW71" s="58" t="str">
        <f t="shared" si="85"/>
        <v/>
      </c>
      <c r="FX71" s="59" t="str">
        <f t="shared" si="86"/>
        <v/>
      </c>
      <c r="FY71" s="59" t="str">
        <f t="shared" si="87"/>
        <v/>
      </c>
      <c r="FZ71" s="59" t="str">
        <f t="shared" si="88"/>
        <v/>
      </c>
      <c r="GA71" s="59" t="str">
        <f t="shared" si="89"/>
        <v/>
      </c>
      <c r="GB71" s="59" t="str">
        <f t="shared" si="90"/>
        <v/>
      </c>
      <c r="GC71" s="59" t="str">
        <f t="shared" si="91"/>
        <v/>
      </c>
      <c r="GD71" s="59" t="str">
        <f t="shared" si="92"/>
        <v/>
      </c>
      <c r="GE71" s="59" t="str">
        <f t="shared" si="93"/>
        <v/>
      </c>
      <c r="GF71" s="59" t="str">
        <f t="shared" si="94"/>
        <v/>
      </c>
      <c r="GG71" s="59" t="str">
        <f t="shared" si="95"/>
        <v/>
      </c>
      <c r="GH71" s="59" t="str">
        <f t="shared" si="96"/>
        <v/>
      </c>
      <c r="GI71" s="59" t="str">
        <f t="shared" si="97"/>
        <v/>
      </c>
      <c r="GJ71" s="59" t="str">
        <f t="shared" si="98"/>
        <v/>
      </c>
      <c r="GK71" s="59" t="str">
        <f t="shared" si="99"/>
        <v/>
      </c>
      <c r="GL71" s="59" t="str">
        <f t="shared" si="100"/>
        <v/>
      </c>
      <c r="GM71" s="59" t="str">
        <f t="shared" si="101"/>
        <v/>
      </c>
      <c r="GN71" s="59" t="str">
        <f t="shared" si="102"/>
        <v/>
      </c>
      <c r="GO71" s="59" t="str">
        <f t="shared" si="103"/>
        <v/>
      </c>
      <c r="GP71" s="59" t="str">
        <f t="shared" si="104"/>
        <v/>
      </c>
      <c r="GQ71" s="59" t="str">
        <f t="shared" si="105"/>
        <v/>
      </c>
      <c r="GR71" s="59" t="str">
        <f t="shared" si="106"/>
        <v/>
      </c>
      <c r="GS71" s="59" t="str">
        <f t="shared" si="107"/>
        <v/>
      </c>
      <c r="GT71" s="59" t="str">
        <f t="shared" si="108"/>
        <v/>
      </c>
      <c r="GU71" s="59" t="str">
        <f t="shared" si="109"/>
        <v/>
      </c>
      <c r="GV71" s="59" t="str">
        <f t="shared" si="110"/>
        <v/>
      </c>
      <c r="GW71" s="59" t="str">
        <f t="shared" si="111"/>
        <v/>
      </c>
      <c r="GX71" s="59" t="str">
        <f t="shared" si="112"/>
        <v/>
      </c>
      <c r="GY71" s="59" t="str">
        <f t="shared" si="113"/>
        <v/>
      </c>
      <c r="GZ71" s="60" t="str">
        <f t="shared" si="114"/>
        <v/>
      </c>
      <c r="HB71" s="81" t="str">
        <f t="shared" si="186"/>
        <v/>
      </c>
      <c r="HD71" s="58" t="str">
        <f>IF(CH71="", "", IFERROR(INDEX(Materials!$V$9:$V$2508, MATCH(CH71, Materials!$B$9:$B$2508, 0)), ""))</f>
        <v/>
      </c>
      <c r="HE71" s="59" t="str">
        <f>IF(CI71="", "", IFERROR(INDEX(Materials!$V$9:$V$2508, MATCH(CI71, Materials!$B$9:$B$2508, 0)), ""))</f>
        <v/>
      </c>
      <c r="HF71" s="59" t="str">
        <f>IF(CJ71="", "", IFERROR(INDEX(Materials!$V$9:$V$2508, MATCH(CJ71, Materials!$B$9:$B$2508, 0)), ""))</f>
        <v/>
      </c>
      <c r="HG71" s="59" t="str">
        <f>IF(CK71="", "", IFERROR(INDEX(Materials!$V$9:$V$2508, MATCH(CK71, Materials!$B$9:$B$2508, 0)), ""))</f>
        <v/>
      </c>
      <c r="HH71" s="59" t="str">
        <f>IF(CL71="", "", IFERROR(INDEX(Materials!$V$9:$V$2508, MATCH(CL71, Materials!$B$9:$B$2508, 0)), ""))</f>
        <v/>
      </c>
      <c r="HI71" s="59" t="str">
        <f>IF(CM71="", "", IFERROR(INDEX(Materials!$V$9:$V$2508, MATCH(CM71, Materials!$B$9:$B$2508, 0)), ""))</f>
        <v/>
      </c>
      <c r="HJ71" s="59" t="str">
        <f>IF(CN71="", "", IFERROR(INDEX(Materials!$V$9:$V$2508, MATCH(CN71, Materials!$B$9:$B$2508, 0)), ""))</f>
        <v/>
      </c>
      <c r="HK71" s="59" t="str">
        <f>IF(CO71="", "", IFERROR(INDEX(Materials!$V$9:$V$2508, MATCH(CO71, Materials!$B$9:$B$2508, 0)), ""))</f>
        <v/>
      </c>
      <c r="HL71" s="59" t="str">
        <f>IF(CP71="", "", IFERROR(INDEX(Materials!$V$9:$V$2508, MATCH(CP71, Materials!$B$9:$B$2508, 0)), ""))</f>
        <v/>
      </c>
      <c r="HM71" s="59" t="str">
        <f>IF(CQ71="", "", IFERROR(INDEX(Materials!$V$9:$V$2508, MATCH(CQ71, Materials!$B$9:$B$2508, 0)), ""))</f>
        <v/>
      </c>
      <c r="HN71" s="59" t="str">
        <f>IF(CR71="", "", IFERROR(INDEX(Materials!$V$9:$V$2508, MATCH(CR71, Materials!$B$9:$B$2508, 0)), ""))</f>
        <v/>
      </c>
      <c r="HO71" s="59" t="str">
        <f>IF(CS71="", "", IFERROR(INDEX(Materials!$V$9:$V$2508, MATCH(CS71, Materials!$B$9:$B$2508, 0)), ""))</f>
        <v/>
      </c>
      <c r="HP71" s="59" t="str">
        <f>IF(CT71="", "", IFERROR(INDEX(Materials!$V$9:$V$2508, MATCH(CT71, Materials!$B$9:$B$2508, 0)), ""))</f>
        <v/>
      </c>
      <c r="HQ71" s="59" t="str">
        <f>IF(CU71="", "", IFERROR(INDEX(Materials!$V$9:$V$2508, MATCH(CU71, Materials!$B$9:$B$2508, 0)), ""))</f>
        <v/>
      </c>
      <c r="HR71" s="59" t="str">
        <f>IF(CV71="", "", IFERROR(INDEX(Materials!$V$9:$V$2508, MATCH(CV71, Materials!$B$9:$B$2508, 0)), ""))</f>
        <v/>
      </c>
      <c r="HS71" s="59" t="str">
        <f>IF(CW71="", "", IFERROR(INDEX(Materials!$V$9:$V$2508, MATCH(CW71, Materials!$B$9:$B$2508, 0)), ""))</f>
        <v/>
      </c>
      <c r="HT71" s="59" t="str">
        <f>IF(CX71="", "", IFERROR(INDEX(Materials!$V$9:$V$2508, MATCH(CX71, Materials!$B$9:$B$2508, 0)), ""))</f>
        <v/>
      </c>
      <c r="HU71" s="59" t="str">
        <f>IF(CY71="", "", IFERROR(INDEX(Materials!$V$9:$V$2508, MATCH(CY71, Materials!$B$9:$B$2508, 0)), ""))</f>
        <v/>
      </c>
      <c r="HV71" s="59" t="str">
        <f>IF(CZ71="", "", IFERROR(INDEX(Materials!$V$9:$V$2508, MATCH(CZ71, Materials!$B$9:$B$2508, 0)), ""))</f>
        <v/>
      </c>
      <c r="HW71" s="59" t="str">
        <f>IF(DA71="", "", IFERROR(INDEX(Materials!$V$9:$V$2508, MATCH(DA71, Materials!$B$9:$B$2508, 0)), ""))</f>
        <v/>
      </c>
      <c r="HX71" s="59" t="str">
        <f>IF(DB71="", "", IFERROR(INDEX(Materials!$V$9:$V$2508, MATCH(DB71, Materials!$B$9:$B$2508, 0)), ""))</f>
        <v/>
      </c>
      <c r="HY71" s="59" t="str">
        <f>IF(DC71="", "", IFERROR(INDEX(Materials!$V$9:$V$2508, MATCH(DC71, Materials!$B$9:$B$2508, 0)), ""))</f>
        <v/>
      </c>
      <c r="HZ71" s="59" t="str">
        <f>IF(DD71="", "", IFERROR(INDEX(Materials!$V$9:$V$2508, MATCH(DD71, Materials!$B$9:$B$2508, 0)), ""))</f>
        <v/>
      </c>
      <c r="IA71" s="59" t="str">
        <f>IF(DE71="", "", IFERROR(INDEX(Materials!$V$9:$V$2508, MATCH(DE71, Materials!$B$9:$B$2508, 0)), ""))</f>
        <v/>
      </c>
      <c r="IB71" s="59" t="str">
        <f>IF(DF71="", "", IFERROR(INDEX(Materials!$V$9:$V$2508, MATCH(DF71, Materials!$B$9:$B$2508, 0)), ""))</f>
        <v/>
      </c>
      <c r="IC71" s="59" t="str">
        <f>IF(DG71="", "", IFERROR(INDEX(Materials!$V$9:$V$2508, MATCH(DG71, Materials!$B$9:$B$2508, 0)), ""))</f>
        <v/>
      </c>
      <c r="ID71" s="59" t="str">
        <f>IF(DH71="", "", IFERROR(INDEX(Materials!$V$9:$V$2508, MATCH(DH71, Materials!$B$9:$B$2508, 0)), ""))</f>
        <v/>
      </c>
      <c r="IE71" s="59" t="str">
        <f>IF(DI71="", "", IFERROR(INDEX(Materials!$V$9:$V$2508, MATCH(DI71, Materials!$B$9:$B$2508, 0)), ""))</f>
        <v/>
      </c>
      <c r="IF71" s="59" t="str">
        <f>IF(DJ71="", "", IFERROR(INDEX(Materials!$V$9:$V$2508, MATCH(DJ71, Materials!$B$9:$B$2508, 0)), ""))</f>
        <v/>
      </c>
      <c r="IG71" s="60" t="str">
        <f>IF(DK71="", "", IFERROR(INDEX(Materials!$V$9:$V$2508, MATCH(DK71, Materials!$B$9:$B$2508, 0)), ""))</f>
        <v/>
      </c>
      <c r="II71" s="9" t="str">
        <f t="shared" si="115"/>
        <v/>
      </c>
      <c r="IJ71" s="9" t="str">
        <f t="shared" si="116"/>
        <v/>
      </c>
      <c r="IK71" s="9" t="str">
        <f t="shared" si="117"/>
        <v/>
      </c>
      <c r="IL71" s="9" t="str">
        <f t="shared" si="118"/>
        <v/>
      </c>
      <c r="IN71" s="92" t="str">
        <f t="shared" si="119"/>
        <v/>
      </c>
      <c r="IO71" s="93" t="str">
        <f t="shared" si="120"/>
        <v/>
      </c>
      <c r="IP71" s="93" t="str">
        <f t="shared" si="121"/>
        <v/>
      </c>
      <c r="IQ71" s="93" t="str">
        <f t="shared" si="122"/>
        <v/>
      </c>
      <c r="IR71" s="93" t="str">
        <f t="shared" si="123"/>
        <v/>
      </c>
      <c r="IS71" s="93" t="str">
        <f t="shared" si="124"/>
        <v/>
      </c>
      <c r="IT71" s="93" t="str">
        <f t="shared" si="125"/>
        <v/>
      </c>
      <c r="IU71" s="93" t="str">
        <f t="shared" si="126"/>
        <v/>
      </c>
      <c r="IV71" s="93" t="str">
        <f t="shared" si="127"/>
        <v/>
      </c>
      <c r="IW71" s="93" t="str">
        <f t="shared" si="128"/>
        <v/>
      </c>
      <c r="IX71" s="93" t="str">
        <f t="shared" si="129"/>
        <v/>
      </c>
      <c r="IY71" s="93" t="str">
        <f t="shared" si="130"/>
        <v/>
      </c>
      <c r="IZ71" s="93" t="str">
        <f t="shared" si="131"/>
        <v/>
      </c>
      <c r="JA71" s="93" t="str">
        <f t="shared" si="132"/>
        <v/>
      </c>
      <c r="JB71" s="93" t="str">
        <f t="shared" si="133"/>
        <v/>
      </c>
      <c r="JC71" s="93" t="str">
        <f t="shared" si="134"/>
        <v/>
      </c>
      <c r="JD71" s="93" t="str">
        <f t="shared" si="135"/>
        <v/>
      </c>
      <c r="JE71" s="93" t="str">
        <f t="shared" si="136"/>
        <v/>
      </c>
      <c r="JF71" s="93" t="str">
        <f t="shared" si="137"/>
        <v/>
      </c>
      <c r="JG71" s="93" t="str">
        <f t="shared" si="138"/>
        <v/>
      </c>
      <c r="JH71" s="93" t="str">
        <f t="shared" si="139"/>
        <v/>
      </c>
      <c r="JI71" s="93" t="str">
        <f t="shared" si="140"/>
        <v/>
      </c>
      <c r="JJ71" s="93" t="str">
        <f t="shared" si="141"/>
        <v/>
      </c>
      <c r="JK71" s="93" t="str">
        <f t="shared" si="142"/>
        <v/>
      </c>
      <c r="JL71" s="93" t="str">
        <f t="shared" si="143"/>
        <v/>
      </c>
      <c r="JM71" s="93" t="str">
        <f t="shared" si="144"/>
        <v/>
      </c>
      <c r="JN71" s="93" t="str">
        <f t="shared" si="145"/>
        <v/>
      </c>
      <c r="JO71" s="93" t="str">
        <f t="shared" si="146"/>
        <v/>
      </c>
      <c r="JP71" s="93" t="str">
        <f t="shared" si="147"/>
        <v/>
      </c>
      <c r="JQ71" s="94" t="str">
        <f t="shared" si="148"/>
        <v/>
      </c>
      <c r="JS71" s="92" t="str">
        <f t="shared" si="149"/>
        <v/>
      </c>
      <c r="JT71" s="93" t="str">
        <f t="shared" si="150"/>
        <v/>
      </c>
      <c r="JU71" s="93" t="str">
        <f t="shared" si="151"/>
        <v/>
      </c>
      <c r="JV71" s="93" t="str">
        <f t="shared" si="152"/>
        <v/>
      </c>
      <c r="JW71" s="93" t="str">
        <f t="shared" si="153"/>
        <v/>
      </c>
      <c r="JX71" s="93" t="str">
        <f t="shared" si="154"/>
        <v/>
      </c>
      <c r="JY71" s="93" t="str">
        <f t="shared" si="155"/>
        <v/>
      </c>
      <c r="JZ71" s="93" t="str">
        <f t="shared" si="156"/>
        <v/>
      </c>
      <c r="KA71" s="93" t="str">
        <f t="shared" si="157"/>
        <v/>
      </c>
      <c r="KB71" s="93" t="str">
        <f t="shared" si="158"/>
        <v/>
      </c>
      <c r="KC71" s="93" t="str">
        <f t="shared" si="159"/>
        <v/>
      </c>
      <c r="KD71" s="93" t="str">
        <f t="shared" si="160"/>
        <v/>
      </c>
      <c r="KE71" s="93" t="str">
        <f t="shared" si="161"/>
        <v/>
      </c>
      <c r="KF71" s="93" t="str">
        <f t="shared" si="162"/>
        <v/>
      </c>
      <c r="KG71" s="93" t="str">
        <f t="shared" si="163"/>
        <v/>
      </c>
      <c r="KH71" s="93" t="str">
        <f t="shared" si="164"/>
        <v/>
      </c>
      <c r="KI71" s="93" t="str">
        <f t="shared" si="165"/>
        <v/>
      </c>
      <c r="KJ71" s="93" t="str">
        <f t="shared" si="166"/>
        <v/>
      </c>
      <c r="KK71" s="93" t="str">
        <f t="shared" si="167"/>
        <v/>
      </c>
      <c r="KL71" s="93" t="str">
        <f t="shared" si="168"/>
        <v/>
      </c>
      <c r="KM71" s="93" t="str">
        <f t="shared" si="169"/>
        <v/>
      </c>
      <c r="KN71" s="93" t="str">
        <f t="shared" si="170"/>
        <v/>
      </c>
      <c r="KO71" s="93" t="str">
        <f t="shared" si="171"/>
        <v/>
      </c>
      <c r="KP71" s="93" t="str">
        <f t="shared" si="172"/>
        <v/>
      </c>
      <c r="KQ71" s="93" t="str">
        <f t="shared" si="173"/>
        <v/>
      </c>
      <c r="KR71" s="93" t="str">
        <f t="shared" si="174"/>
        <v/>
      </c>
      <c r="KS71" s="93" t="str">
        <f t="shared" si="175"/>
        <v/>
      </c>
      <c r="KT71" s="93" t="str">
        <f t="shared" si="176"/>
        <v/>
      </c>
      <c r="KU71" s="93" t="str">
        <f t="shared" si="177"/>
        <v/>
      </c>
      <c r="KV71" s="94" t="str">
        <f t="shared" si="178"/>
        <v/>
      </c>
      <c r="KX71" s="81" t="str">
        <f>IF(C71="", "", C71+(C71*'Intro &amp; Setup'!$BC$6))</f>
        <v/>
      </c>
    </row>
    <row r="72" spans="1:310" x14ac:dyDescent="0.25">
      <c r="A72" s="24"/>
      <c r="B72" s="150" t="str">
        <f t="shared" si="179"/>
        <v/>
      </c>
      <c r="C72" s="139" t="str">
        <f t="shared" si="180"/>
        <v/>
      </c>
      <c r="D72" s="24"/>
      <c r="E72" s="140"/>
      <c r="F72" s="136"/>
      <c r="G72" s="139"/>
      <c r="H72" s="153"/>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24"/>
      <c r="BS72" s="9" t="str">
        <f>IF(Materials!T72="", "", Materials!T72)</f>
        <v/>
      </c>
      <c r="BU72" s="11" t="b">
        <f t="shared" si="181"/>
        <v>0</v>
      </c>
      <c r="BV72" s="9" t="str">
        <f t="shared" si="25"/>
        <v/>
      </c>
      <c r="BW72" s="9" t="str">
        <f t="shared" si="182"/>
        <v/>
      </c>
      <c r="BX72" s="9" t="str">
        <f t="shared" si="183"/>
        <v/>
      </c>
      <c r="BZ72" s="9">
        <v>64</v>
      </c>
      <c r="CB72" s="9" t="str">
        <f t="shared" si="184"/>
        <v/>
      </c>
      <c r="CC72" s="32"/>
      <c r="CD72" s="72" t="str">
        <f>IF(H72="", "", IFERROR(INDEX('Intro &amp; Setup'!$BF$3:$BF$12, MATCH(H72, 'Intro &amp; Setup'!$BE$3:$BE$12, 0)), ""))</f>
        <v/>
      </c>
      <c r="CE72" s="77"/>
      <c r="CF72" s="77"/>
      <c r="CH72" s="50" t="str">
        <f t="shared" si="185"/>
        <v/>
      </c>
      <c r="CI72" s="32" t="str">
        <f t="shared" si="26"/>
        <v/>
      </c>
      <c r="CJ72" s="32" t="str">
        <f t="shared" si="27"/>
        <v/>
      </c>
      <c r="CK72" s="32" t="str">
        <f t="shared" si="28"/>
        <v/>
      </c>
      <c r="CL72" s="32" t="str">
        <f t="shared" si="29"/>
        <v/>
      </c>
      <c r="CM72" s="32" t="str">
        <f t="shared" si="30"/>
        <v/>
      </c>
      <c r="CN72" s="32" t="str">
        <f t="shared" si="31"/>
        <v/>
      </c>
      <c r="CO72" s="32" t="str">
        <f t="shared" si="32"/>
        <v/>
      </c>
      <c r="CP72" s="32" t="str">
        <f t="shared" si="33"/>
        <v/>
      </c>
      <c r="CQ72" s="32" t="str">
        <f t="shared" si="34"/>
        <v/>
      </c>
      <c r="CR72" s="32" t="str">
        <f t="shared" si="35"/>
        <v/>
      </c>
      <c r="CS72" s="32" t="str">
        <f t="shared" si="36"/>
        <v/>
      </c>
      <c r="CT72" s="32" t="str">
        <f t="shared" si="37"/>
        <v/>
      </c>
      <c r="CU72" s="32" t="str">
        <f t="shared" si="38"/>
        <v/>
      </c>
      <c r="CV72" s="32" t="str">
        <f t="shared" si="39"/>
        <v/>
      </c>
      <c r="CW72" s="32" t="str">
        <f t="shared" si="40"/>
        <v/>
      </c>
      <c r="CX72" s="32" t="str">
        <f t="shared" si="41"/>
        <v/>
      </c>
      <c r="CY72" s="32" t="str">
        <f t="shared" si="42"/>
        <v/>
      </c>
      <c r="CZ72" s="32" t="str">
        <f t="shared" si="43"/>
        <v/>
      </c>
      <c r="DA72" s="32" t="str">
        <f t="shared" si="44"/>
        <v/>
      </c>
      <c r="DB72" s="32" t="str">
        <f t="shared" si="45"/>
        <v/>
      </c>
      <c r="DC72" s="32" t="str">
        <f t="shared" si="46"/>
        <v/>
      </c>
      <c r="DD72" s="32" t="str">
        <f t="shared" si="47"/>
        <v/>
      </c>
      <c r="DE72" s="32" t="str">
        <f t="shared" si="48"/>
        <v/>
      </c>
      <c r="DF72" s="32" t="str">
        <f t="shared" si="49"/>
        <v/>
      </c>
      <c r="DG72" s="32" t="str">
        <f t="shared" si="50"/>
        <v/>
      </c>
      <c r="DH72" s="32" t="str">
        <f t="shared" si="51"/>
        <v/>
      </c>
      <c r="DI72" s="32" t="str">
        <f t="shared" si="52"/>
        <v/>
      </c>
      <c r="DJ72" s="32" t="str">
        <f t="shared" si="53"/>
        <v/>
      </c>
      <c r="DK72" s="51" t="str">
        <f t="shared" si="54"/>
        <v/>
      </c>
      <c r="DM72" s="50" t="str">
        <f t="shared" si="55"/>
        <v/>
      </c>
      <c r="DN72" s="32" t="str">
        <f t="shared" si="56"/>
        <v/>
      </c>
      <c r="DO72" s="32" t="str">
        <f t="shared" si="57"/>
        <v/>
      </c>
      <c r="DP72" s="32" t="str">
        <f t="shared" si="58"/>
        <v/>
      </c>
      <c r="DQ72" s="32" t="str">
        <f t="shared" si="59"/>
        <v/>
      </c>
      <c r="DR72" s="32" t="str">
        <f t="shared" si="60"/>
        <v/>
      </c>
      <c r="DS72" s="32" t="str">
        <f t="shared" si="61"/>
        <v/>
      </c>
      <c r="DT72" s="32" t="str">
        <f t="shared" si="62"/>
        <v/>
      </c>
      <c r="DU72" s="32" t="str">
        <f t="shared" si="63"/>
        <v/>
      </c>
      <c r="DV72" s="32" t="str">
        <f t="shared" si="64"/>
        <v/>
      </c>
      <c r="DW72" s="32" t="str">
        <f t="shared" si="65"/>
        <v/>
      </c>
      <c r="DX72" s="32" t="str">
        <f t="shared" si="66"/>
        <v/>
      </c>
      <c r="DY72" s="32" t="str">
        <f t="shared" si="67"/>
        <v/>
      </c>
      <c r="DZ72" s="32" t="str">
        <f t="shared" si="68"/>
        <v/>
      </c>
      <c r="EA72" s="32" t="str">
        <f t="shared" si="69"/>
        <v/>
      </c>
      <c r="EB72" s="32" t="str">
        <f t="shared" si="70"/>
        <v/>
      </c>
      <c r="EC72" s="32" t="str">
        <f t="shared" si="71"/>
        <v/>
      </c>
      <c r="ED72" s="32" t="str">
        <f t="shared" si="72"/>
        <v/>
      </c>
      <c r="EE72" s="32" t="str">
        <f t="shared" si="73"/>
        <v/>
      </c>
      <c r="EF72" s="32" t="str">
        <f t="shared" si="74"/>
        <v/>
      </c>
      <c r="EG72" s="32" t="str">
        <f t="shared" si="75"/>
        <v/>
      </c>
      <c r="EH72" s="32" t="str">
        <f t="shared" si="76"/>
        <v/>
      </c>
      <c r="EI72" s="32" t="str">
        <f t="shared" si="77"/>
        <v/>
      </c>
      <c r="EJ72" s="32" t="str">
        <f t="shared" si="78"/>
        <v/>
      </c>
      <c r="EK72" s="32" t="str">
        <f t="shared" si="79"/>
        <v/>
      </c>
      <c r="EL72" s="32" t="str">
        <f t="shared" si="80"/>
        <v/>
      </c>
      <c r="EM72" s="32" t="str">
        <f t="shared" si="81"/>
        <v/>
      </c>
      <c r="EN72" s="32" t="str">
        <f t="shared" si="82"/>
        <v/>
      </c>
      <c r="EO72" s="32" t="str">
        <f t="shared" si="83"/>
        <v/>
      </c>
      <c r="EP72" s="51" t="str">
        <f t="shared" si="84"/>
        <v/>
      </c>
      <c r="ER72" s="58" t="str">
        <f>IF(CH72="", "", IFERROR(INDEX(Materials!$F$9:$F$2508, MATCH(CH72, Materials!$B$9:$B$2508, 0)), ""))</f>
        <v/>
      </c>
      <c r="ES72" s="59" t="str">
        <f>IF(CI72="", "", IFERROR(INDEX(Materials!$F$9:$F$2508, MATCH(CI72, Materials!$B$9:$B$2508, 0)), ""))</f>
        <v/>
      </c>
      <c r="ET72" s="59" t="str">
        <f>IF(CJ72="", "", IFERROR(INDEX(Materials!$F$9:$F$2508, MATCH(CJ72, Materials!$B$9:$B$2508, 0)), ""))</f>
        <v/>
      </c>
      <c r="EU72" s="59" t="str">
        <f>IF(CK72="", "", IFERROR(INDEX(Materials!$F$9:$F$2508, MATCH(CK72, Materials!$B$9:$B$2508, 0)), ""))</f>
        <v/>
      </c>
      <c r="EV72" s="59" t="str">
        <f>IF(CL72="", "", IFERROR(INDEX(Materials!$F$9:$F$2508, MATCH(CL72, Materials!$B$9:$B$2508, 0)), ""))</f>
        <v/>
      </c>
      <c r="EW72" s="59" t="str">
        <f>IF(CM72="", "", IFERROR(INDEX(Materials!$F$9:$F$2508, MATCH(CM72, Materials!$B$9:$B$2508, 0)), ""))</f>
        <v/>
      </c>
      <c r="EX72" s="59" t="str">
        <f>IF(CN72="", "", IFERROR(INDEX(Materials!$F$9:$F$2508, MATCH(CN72, Materials!$B$9:$B$2508, 0)), ""))</f>
        <v/>
      </c>
      <c r="EY72" s="59" t="str">
        <f>IF(CO72="", "", IFERROR(INDEX(Materials!$F$9:$F$2508, MATCH(CO72, Materials!$B$9:$B$2508, 0)), ""))</f>
        <v/>
      </c>
      <c r="EZ72" s="59" t="str">
        <f>IF(CP72="", "", IFERROR(INDEX(Materials!$F$9:$F$2508, MATCH(CP72, Materials!$B$9:$B$2508, 0)), ""))</f>
        <v/>
      </c>
      <c r="FA72" s="59" t="str">
        <f>IF(CQ72="", "", IFERROR(INDEX(Materials!$F$9:$F$2508, MATCH(CQ72, Materials!$B$9:$B$2508, 0)), ""))</f>
        <v/>
      </c>
      <c r="FB72" s="59" t="str">
        <f>IF(CR72="", "", IFERROR(INDEX(Materials!$F$9:$F$2508, MATCH(CR72, Materials!$B$9:$B$2508, 0)), ""))</f>
        <v/>
      </c>
      <c r="FC72" s="59" t="str">
        <f>IF(CS72="", "", IFERROR(INDEX(Materials!$F$9:$F$2508, MATCH(CS72, Materials!$B$9:$B$2508, 0)), ""))</f>
        <v/>
      </c>
      <c r="FD72" s="59" t="str">
        <f>IF(CT72="", "", IFERROR(INDEX(Materials!$F$9:$F$2508, MATCH(CT72, Materials!$B$9:$B$2508, 0)), ""))</f>
        <v/>
      </c>
      <c r="FE72" s="59" t="str">
        <f>IF(CU72="", "", IFERROR(INDEX(Materials!$F$9:$F$2508, MATCH(CU72, Materials!$B$9:$B$2508, 0)), ""))</f>
        <v/>
      </c>
      <c r="FF72" s="59" t="str">
        <f>IF(CV72="", "", IFERROR(INDEX(Materials!$F$9:$F$2508, MATCH(CV72, Materials!$B$9:$B$2508, 0)), ""))</f>
        <v/>
      </c>
      <c r="FG72" s="59" t="str">
        <f>IF(CW72="", "", IFERROR(INDEX(Materials!$F$9:$F$2508, MATCH(CW72, Materials!$B$9:$B$2508, 0)), ""))</f>
        <v/>
      </c>
      <c r="FH72" s="59" t="str">
        <f>IF(CX72="", "", IFERROR(INDEX(Materials!$F$9:$F$2508, MATCH(CX72, Materials!$B$9:$B$2508, 0)), ""))</f>
        <v/>
      </c>
      <c r="FI72" s="59" t="str">
        <f>IF(CY72="", "", IFERROR(INDEX(Materials!$F$9:$F$2508, MATCH(CY72, Materials!$B$9:$B$2508, 0)), ""))</f>
        <v/>
      </c>
      <c r="FJ72" s="59" t="str">
        <f>IF(CZ72="", "", IFERROR(INDEX(Materials!$F$9:$F$2508, MATCH(CZ72, Materials!$B$9:$B$2508, 0)), ""))</f>
        <v/>
      </c>
      <c r="FK72" s="59" t="str">
        <f>IF(DA72="", "", IFERROR(INDEX(Materials!$F$9:$F$2508, MATCH(DA72, Materials!$B$9:$B$2508, 0)), ""))</f>
        <v/>
      </c>
      <c r="FL72" s="59" t="str">
        <f>IF(DB72="", "", IFERROR(INDEX(Materials!$F$9:$F$2508, MATCH(DB72, Materials!$B$9:$B$2508, 0)), ""))</f>
        <v/>
      </c>
      <c r="FM72" s="59" t="str">
        <f>IF(DC72="", "", IFERROR(INDEX(Materials!$F$9:$F$2508, MATCH(DC72, Materials!$B$9:$B$2508, 0)), ""))</f>
        <v/>
      </c>
      <c r="FN72" s="59" t="str">
        <f>IF(DD72="", "", IFERROR(INDEX(Materials!$F$9:$F$2508, MATCH(DD72, Materials!$B$9:$B$2508, 0)), ""))</f>
        <v/>
      </c>
      <c r="FO72" s="59" t="str">
        <f>IF(DE72="", "", IFERROR(INDEX(Materials!$F$9:$F$2508, MATCH(DE72, Materials!$B$9:$B$2508, 0)), ""))</f>
        <v/>
      </c>
      <c r="FP72" s="59" t="str">
        <f>IF(DF72="", "", IFERROR(INDEX(Materials!$F$9:$F$2508, MATCH(DF72, Materials!$B$9:$B$2508, 0)), ""))</f>
        <v/>
      </c>
      <c r="FQ72" s="59" t="str">
        <f>IF(DG72="", "", IFERROR(INDEX(Materials!$F$9:$F$2508, MATCH(DG72, Materials!$B$9:$B$2508, 0)), ""))</f>
        <v/>
      </c>
      <c r="FR72" s="59" t="str">
        <f>IF(DH72="", "", IFERROR(INDEX(Materials!$F$9:$F$2508, MATCH(DH72, Materials!$B$9:$B$2508, 0)), ""))</f>
        <v/>
      </c>
      <c r="FS72" s="59" t="str">
        <f>IF(DI72="", "", IFERROR(INDEX(Materials!$F$9:$F$2508, MATCH(DI72, Materials!$B$9:$B$2508, 0)), ""))</f>
        <v/>
      </c>
      <c r="FT72" s="59" t="str">
        <f>IF(DJ72="", "", IFERROR(INDEX(Materials!$F$9:$F$2508, MATCH(DJ72, Materials!$B$9:$B$2508, 0)), ""))</f>
        <v/>
      </c>
      <c r="FU72" s="60" t="str">
        <f>IF(DK72="", "", IFERROR(INDEX(Materials!$F$9:$F$2508, MATCH(DK72, Materials!$B$9:$B$2508, 0)), ""))</f>
        <v/>
      </c>
      <c r="FW72" s="58" t="str">
        <f t="shared" si="85"/>
        <v/>
      </c>
      <c r="FX72" s="59" t="str">
        <f t="shared" si="86"/>
        <v/>
      </c>
      <c r="FY72" s="59" t="str">
        <f t="shared" si="87"/>
        <v/>
      </c>
      <c r="FZ72" s="59" t="str">
        <f t="shared" si="88"/>
        <v/>
      </c>
      <c r="GA72" s="59" t="str">
        <f t="shared" si="89"/>
        <v/>
      </c>
      <c r="GB72" s="59" t="str">
        <f t="shared" si="90"/>
        <v/>
      </c>
      <c r="GC72" s="59" t="str">
        <f t="shared" si="91"/>
        <v/>
      </c>
      <c r="GD72" s="59" t="str">
        <f t="shared" si="92"/>
        <v/>
      </c>
      <c r="GE72" s="59" t="str">
        <f t="shared" si="93"/>
        <v/>
      </c>
      <c r="GF72" s="59" t="str">
        <f t="shared" si="94"/>
        <v/>
      </c>
      <c r="GG72" s="59" t="str">
        <f t="shared" si="95"/>
        <v/>
      </c>
      <c r="GH72" s="59" t="str">
        <f t="shared" si="96"/>
        <v/>
      </c>
      <c r="GI72" s="59" t="str">
        <f t="shared" si="97"/>
        <v/>
      </c>
      <c r="GJ72" s="59" t="str">
        <f t="shared" si="98"/>
        <v/>
      </c>
      <c r="GK72" s="59" t="str">
        <f t="shared" si="99"/>
        <v/>
      </c>
      <c r="GL72" s="59" t="str">
        <f t="shared" si="100"/>
        <v/>
      </c>
      <c r="GM72" s="59" t="str">
        <f t="shared" si="101"/>
        <v/>
      </c>
      <c r="GN72" s="59" t="str">
        <f t="shared" si="102"/>
        <v/>
      </c>
      <c r="GO72" s="59" t="str">
        <f t="shared" si="103"/>
        <v/>
      </c>
      <c r="GP72" s="59" t="str">
        <f t="shared" si="104"/>
        <v/>
      </c>
      <c r="GQ72" s="59" t="str">
        <f t="shared" si="105"/>
        <v/>
      </c>
      <c r="GR72" s="59" t="str">
        <f t="shared" si="106"/>
        <v/>
      </c>
      <c r="GS72" s="59" t="str">
        <f t="shared" si="107"/>
        <v/>
      </c>
      <c r="GT72" s="59" t="str">
        <f t="shared" si="108"/>
        <v/>
      </c>
      <c r="GU72" s="59" t="str">
        <f t="shared" si="109"/>
        <v/>
      </c>
      <c r="GV72" s="59" t="str">
        <f t="shared" si="110"/>
        <v/>
      </c>
      <c r="GW72" s="59" t="str">
        <f t="shared" si="111"/>
        <v/>
      </c>
      <c r="GX72" s="59" t="str">
        <f t="shared" si="112"/>
        <v/>
      </c>
      <c r="GY72" s="59" t="str">
        <f t="shared" si="113"/>
        <v/>
      </c>
      <c r="GZ72" s="60" t="str">
        <f t="shared" si="114"/>
        <v/>
      </c>
      <c r="HB72" s="81" t="str">
        <f t="shared" si="186"/>
        <v/>
      </c>
      <c r="HD72" s="58" t="str">
        <f>IF(CH72="", "", IFERROR(INDEX(Materials!$V$9:$V$2508, MATCH(CH72, Materials!$B$9:$B$2508, 0)), ""))</f>
        <v/>
      </c>
      <c r="HE72" s="59" t="str">
        <f>IF(CI72="", "", IFERROR(INDEX(Materials!$V$9:$V$2508, MATCH(CI72, Materials!$B$9:$B$2508, 0)), ""))</f>
        <v/>
      </c>
      <c r="HF72" s="59" t="str">
        <f>IF(CJ72="", "", IFERROR(INDEX(Materials!$V$9:$V$2508, MATCH(CJ72, Materials!$B$9:$B$2508, 0)), ""))</f>
        <v/>
      </c>
      <c r="HG72" s="59" t="str">
        <f>IF(CK72="", "", IFERROR(INDEX(Materials!$V$9:$V$2508, MATCH(CK72, Materials!$B$9:$B$2508, 0)), ""))</f>
        <v/>
      </c>
      <c r="HH72" s="59" t="str">
        <f>IF(CL72="", "", IFERROR(INDEX(Materials!$V$9:$V$2508, MATCH(CL72, Materials!$B$9:$B$2508, 0)), ""))</f>
        <v/>
      </c>
      <c r="HI72" s="59" t="str">
        <f>IF(CM72="", "", IFERROR(INDEX(Materials!$V$9:$V$2508, MATCH(CM72, Materials!$B$9:$B$2508, 0)), ""))</f>
        <v/>
      </c>
      <c r="HJ72" s="59" t="str">
        <f>IF(CN72="", "", IFERROR(INDEX(Materials!$V$9:$V$2508, MATCH(CN72, Materials!$B$9:$B$2508, 0)), ""))</f>
        <v/>
      </c>
      <c r="HK72" s="59" t="str">
        <f>IF(CO72="", "", IFERROR(INDEX(Materials!$V$9:$V$2508, MATCH(CO72, Materials!$B$9:$B$2508, 0)), ""))</f>
        <v/>
      </c>
      <c r="HL72" s="59" t="str">
        <f>IF(CP72="", "", IFERROR(INDEX(Materials!$V$9:$V$2508, MATCH(CP72, Materials!$B$9:$B$2508, 0)), ""))</f>
        <v/>
      </c>
      <c r="HM72" s="59" t="str">
        <f>IF(CQ72="", "", IFERROR(INDEX(Materials!$V$9:$V$2508, MATCH(CQ72, Materials!$B$9:$B$2508, 0)), ""))</f>
        <v/>
      </c>
      <c r="HN72" s="59" t="str">
        <f>IF(CR72="", "", IFERROR(INDEX(Materials!$V$9:$V$2508, MATCH(CR72, Materials!$B$9:$B$2508, 0)), ""))</f>
        <v/>
      </c>
      <c r="HO72" s="59" t="str">
        <f>IF(CS72="", "", IFERROR(INDEX(Materials!$V$9:$V$2508, MATCH(CS72, Materials!$B$9:$B$2508, 0)), ""))</f>
        <v/>
      </c>
      <c r="HP72" s="59" t="str">
        <f>IF(CT72="", "", IFERROR(INDEX(Materials!$V$9:$V$2508, MATCH(CT72, Materials!$B$9:$B$2508, 0)), ""))</f>
        <v/>
      </c>
      <c r="HQ72" s="59" t="str">
        <f>IF(CU72="", "", IFERROR(INDEX(Materials!$V$9:$V$2508, MATCH(CU72, Materials!$B$9:$B$2508, 0)), ""))</f>
        <v/>
      </c>
      <c r="HR72" s="59" t="str">
        <f>IF(CV72="", "", IFERROR(INDEX(Materials!$V$9:$V$2508, MATCH(CV72, Materials!$B$9:$B$2508, 0)), ""))</f>
        <v/>
      </c>
      <c r="HS72" s="59" t="str">
        <f>IF(CW72="", "", IFERROR(INDEX(Materials!$V$9:$V$2508, MATCH(CW72, Materials!$B$9:$B$2508, 0)), ""))</f>
        <v/>
      </c>
      <c r="HT72" s="59" t="str">
        <f>IF(CX72="", "", IFERROR(INDEX(Materials!$V$9:$V$2508, MATCH(CX72, Materials!$B$9:$B$2508, 0)), ""))</f>
        <v/>
      </c>
      <c r="HU72" s="59" t="str">
        <f>IF(CY72="", "", IFERROR(INDEX(Materials!$V$9:$V$2508, MATCH(CY72, Materials!$B$9:$B$2508, 0)), ""))</f>
        <v/>
      </c>
      <c r="HV72" s="59" t="str">
        <f>IF(CZ72="", "", IFERROR(INDEX(Materials!$V$9:$V$2508, MATCH(CZ72, Materials!$B$9:$B$2508, 0)), ""))</f>
        <v/>
      </c>
      <c r="HW72" s="59" t="str">
        <f>IF(DA72="", "", IFERROR(INDEX(Materials!$V$9:$V$2508, MATCH(DA72, Materials!$B$9:$B$2508, 0)), ""))</f>
        <v/>
      </c>
      <c r="HX72" s="59" t="str">
        <f>IF(DB72="", "", IFERROR(INDEX(Materials!$V$9:$V$2508, MATCH(DB72, Materials!$B$9:$B$2508, 0)), ""))</f>
        <v/>
      </c>
      <c r="HY72" s="59" t="str">
        <f>IF(DC72="", "", IFERROR(INDEX(Materials!$V$9:$V$2508, MATCH(DC72, Materials!$B$9:$B$2508, 0)), ""))</f>
        <v/>
      </c>
      <c r="HZ72" s="59" t="str">
        <f>IF(DD72="", "", IFERROR(INDEX(Materials!$V$9:$V$2508, MATCH(DD72, Materials!$B$9:$B$2508, 0)), ""))</f>
        <v/>
      </c>
      <c r="IA72" s="59" t="str">
        <f>IF(DE72="", "", IFERROR(INDEX(Materials!$V$9:$V$2508, MATCH(DE72, Materials!$B$9:$B$2508, 0)), ""))</f>
        <v/>
      </c>
      <c r="IB72" s="59" t="str">
        <f>IF(DF72="", "", IFERROR(INDEX(Materials!$V$9:$V$2508, MATCH(DF72, Materials!$B$9:$B$2508, 0)), ""))</f>
        <v/>
      </c>
      <c r="IC72" s="59" t="str">
        <f>IF(DG72="", "", IFERROR(INDEX(Materials!$V$9:$V$2508, MATCH(DG72, Materials!$B$9:$B$2508, 0)), ""))</f>
        <v/>
      </c>
      <c r="ID72" s="59" t="str">
        <f>IF(DH72="", "", IFERROR(INDEX(Materials!$V$9:$V$2508, MATCH(DH72, Materials!$B$9:$B$2508, 0)), ""))</f>
        <v/>
      </c>
      <c r="IE72" s="59" t="str">
        <f>IF(DI72="", "", IFERROR(INDEX(Materials!$V$9:$V$2508, MATCH(DI72, Materials!$B$9:$B$2508, 0)), ""))</f>
        <v/>
      </c>
      <c r="IF72" s="59" t="str">
        <f>IF(DJ72="", "", IFERROR(INDEX(Materials!$V$9:$V$2508, MATCH(DJ72, Materials!$B$9:$B$2508, 0)), ""))</f>
        <v/>
      </c>
      <c r="IG72" s="60" t="str">
        <f>IF(DK72="", "", IFERROR(INDEX(Materials!$V$9:$V$2508, MATCH(DK72, Materials!$B$9:$B$2508, 0)), ""))</f>
        <v/>
      </c>
      <c r="II72" s="9" t="str">
        <f t="shared" si="115"/>
        <v/>
      </c>
      <c r="IJ72" s="9" t="str">
        <f t="shared" si="116"/>
        <v/>
      </c>
      <c r="IK72" s="9" t="str">
        <f t="shared" si="117"/>
        <v/>
      </c>
      <c r="IL72" s="9" t="str">
        <f t="shared" si="118"/>
        <v/>
      </c>
      <c r="IN72" s="92" t="str">
        <f t="shared" si="119"/>
        <v/>
      </c>
      <c r="IO72" s="93" t="str">
        <f t="shared" si="120"/>
        <v/>
      </c>
      <c r="IP72" s="93" t="str">
        <f t="shared" si="121"/>
        <v/>
      </c>
      <c r="IQ72" s="93" t="str">
        <f t="shared" si="122"/>
        <v/>
      </c>
      <c r="IR72" s="93" t="str">
        <f t="shared" si="123"/>
        <v/>
      </c>
      <c r="IS72" s="93" t="str">
        <f t="shared" si="124"/>
        <v/>
      </c>
      <c r="IT72" s="93" t="str">
        <f t="shared" si="125"/>
        <v/>
      </c>
      <c r="IU72" s="93" t="str">
        <f t="shared" si="126"/>
        <v/>
      </c>
      <c r="IV72" s="93" t="str">
        <f t="shared" si="127"/>
        <v/>
      </c>
      <c r="IW72" s="93" t="str">
        <f t="shared" si="128"/>
        <v/>
      </c>
      <c r="IX72" s="93" t="str">
        <f t="shared" si="129"/>
        <v/>
      </c>
      <c r="IY72" s="93" t="str">
        <f t="shared" si="130"/>
        <v/>
      </c>
      <c r="IZ72" s="93" t="str">
        <f t="shared" si="131"/>
        <v/>
      </c>
      <c r="JA72" s="93" t="str">
        <f t="shared" si="132"/>
        <v/>
      </c>
      <c r="JB72" s="93" t="str">
        <f t="shared" si="133"/>
        <v/>
      </c>
      <c r="JC72" s="93" t="str">
        <f t="shared" si="134"/>
        <v/>
      </c>
      <c r="JD72" s="93" t="str">
        <f t="shared" si="135"/>
        <v/>
      </c>
      <c r="JE72" s="93" t="str">
        <f t="shared" si="136"/>
        <v/>
      </c>
      <c r="JF72" s="93" t="str">
        <f t="shared" si="137"/>
        <v/>
      </c>
      <c r="JG72" s="93" t="str">
        <f t="shared" si="138"/>
        <v/>
      </c>
      <c r="JH72" s="93" t="str">
        <f t="shared" si="139"/>
        <v/>
      </c>
      <c r="JI72" s="93" t="str">
        <f t="shared" si="140"/>
        <v/>
      </c>
      <c r="JJ72" s="93" t="str">
        <f t="shared" si="141"/>
        <v/>
      </c>
      <c r="JK72" s="93" t="str">
        <f t="shared" si="142"/>
        <v/>
      </c>
      <c r="JL72" s="93" t="str">
        <f t="shared" si="143"/>
        <v/>
      </c>
      <c r="JM72" s="93" t="str">
        <f t="shared" si="144"/>
        <v/>
      </c>
      <c r="JN72" s="93" t="str">
        <f t="shared" si="145"/>
        <v/>
      </c>
      <c r="JO72" s="93" t="str">
        <f t="shared" si="146"/>
        <v/>
      </c>
      <c r="JP72" s="93" t="str">
        <f t="shared" si="147"/>
        <v/>
      </c>
      <c r="JQ72" s="94" t="str">
        <f t="shared" si="148"/>
        <v/>
      </c>
      <c r="JS72" s="92" t="str">
        <f t="shared" si="149"/>
        <v/>
      </c>
      <c r="JT72" s="93" t="str">
        <f t="shared" si="150"/>
        <v/>
      </c>
      <c r="JU72" s="93" t="str">
        <f t="shared" si="151"/>
        <v/>
      </c>
      <c r="JV72" s="93" t="str">
        <f t="shared" si="152"/>
        <v/>
      </c>
      <c r="JW72" s="93" t="str">
        <f t="shared" si="153"/>
        <v/>
      </c>
      <c r="JX72" s="93" t="str">
        <f t="shared" si="154"/>
        <v/>
      </c>
      <c r="JY72" s="93" t="str">
        <f t="shared" si="155"/>
        <v/>
      </c>
      <c r="JZ72" s="93" t="str">
        <f t="shared" si="156"/>
        <v/>
      </c>
      <c r="KA72" s="93" t="str">
        <f t="shared" si="157"/>
        <v/>
      </c>
      <c r="KB72" s="93" t="str">
        <f t="shared" si="158"/>
        <v/>
      </c>
      <c r="KC72" s="93" t="str">
        <f t="shared" si="159"/>
        <v/>
      </c>
      <c r="KD72" s="93" t="str">
        <f t="shared" si="160"/>
        <v/>
      </c>
      <c r="KE72" s="93" t="str">
        <f t="shared" si="161"/>
        <v/>
      </c>
      <c r="KF72" s="93" t="str">
        <f t="shared" si="162"/>
        <v/>
      </c>
      <c r="KG72" s="93" t="str">
        <f t="shared" si="163"/>
        <v/>
      </c>
      <c r="KH72" s="93" t="str">
        <f t="shared" si="164"/>
        <v/>
      </c>
      <c r="KI72" s="93" t="str">
        <f t="shared" si="165"/>
        <v/>
      </c>
      <c r="KJ72" s="93" t="str">
        <f t="shared" si="166"/>
        <v/>
      </c>
      <c r="KK72" s="93" t="str">
        <f t="shared" si="167"/>
        <v/>
      </c>
      <c r="KL72" s="93" t="str">
        <f t="shared" si="168"/>
        <v/>
      </c>
      <c r="KM72" s="93" t="str">
        <f t="shared" si="169"/>
        <v/>
      </c>
      <c r="KN72" s="93" t="str">
        <f t="shared" si="170"/>
        <v/>
      </c>
      <c r="KO72" s="93" t="str">
        <f t="shared" si="171"/>
        <v/>
      </c>
      <c r="KP72" s="93" t="str">
        <f t="shared" si="172"/>
        <v/>
      </c>
      <c r="KQ72" s="93" t="str">
        <f t="shared" si="173"/>
        <v/>
      </c>
      <c r="KR72" s="93" t="str">
        <f t="shared" si="174"/>
        <v/>
      </c>
      <c r="KS72" s="93" t="str">
        <f t="shared" si="175"/>
        <v/>
      </c>
      <c r="KT72" s="93" t="str">
        <f t="shared" si="176"/>
        <v/>
      </c>
      <c r="KU72" s="93" t="str">
        <f t="shared" si="177"/>
        <v/>
      </c>
      <c r="KV72" s="94" t="str">
        <f t="shared" si="178"/>
        <v/>
      </c>
      <c r="KX72" s="81" t="str">
        <f>IF(C72="", "", C72+(C72*'Intro &amp; Setup'!$BC$6))</f>
        <v/>
      </c>
    </row>
    <row r="73" spans="1:310" x14ac:dyDescent="0.25">
      <c r="A73" s="24"/>
      <c r="B73" s="150" t="str">
        <f t="shared" ref="B73:B108" si="187">IF(E73="", "", IF(COUNTIF($E$9:$E$108, E73)&gt;1, $BU$2, IF(BU73=TRUE, $BU$3, "")))</f>
        <v/>
      </c>
      <c r="C73" s="139" t="str">
        <f t="shared" ref="C73:C108" si="188">IF(E73="", "", IFERROR(SUM(FW73:GZ73)+G73+((SUM(FW73:GZ73)+G73)*CD73), ""))</f>
        <v/>
      </c>
      <c r="D73" s="24"/>
      <c r="E73" s="140"/>
      <c r="F73" s="136"/>
      <c r="G73" s="139"/>
      <c r="H73" s="153"/>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24"/>
      <c r="BS73" s="9" t="str">
        <f>IF(Materials!T73="", "", Materials!T73)</f>
        <v/>
      </c>
      <c r="BU73" s="11" t="b">
        <f t="shared" ref="BU73:BU108" si="189">IF(AND(COUNTIF(F73:J73, "")&lt;3, E73=""), TRUE, FALSE)</f>
        <v>0</v>
      </c>
      <c r="BV73" s="9" t="str">
        <f t="shared" si="25"/>
        <v/>
      </c>
      <c r="BW73" s="9" t="str">
        <f t="shared" ref="BW73:BW108" si="190">IF(E73="", "", IF(ISNUMBER(E73)=TRUE, CONCATENATE("A", E73), E73))</f>
        <v/>
      </c>
      <c r="BX73" s="9" t="str">
        <f t="shared" ref="BX73:BX108" si="191">IF(BV73="", "", RANK(BV73, $BV$9:$BV$108, 1))</f>
        <v/>
      </c>
      <c r="BZ73" s="9">
        <v>65</v>
      </c>
      <c r="CB73" s="9" t="str">
        <f t="shared" ref="CB73:CB108" si="192">IFERROR(INDEX($E$9:$E$108, MATCH(BZ73, $BX$9:$BX$108, 0)), "")</f>
        <v/>
      </c>
      <c r="CC73" s="32"/>
      <c r="CD73" s="72" t="str">
        <f>IF(H73="", "", IFERROR(INDEX('Intro &amp; Setup'!$BF$3:$BF$12, MATCH(H73, 'Intro &amp; Setup'!$BE$3:$BE$12, 0)), ""))</f>
        <v/>
      </c>
      <c r="CE73" s="77"/>
      <c r="CF73" s="77"/>
      <c r="CH73" s="50" t="str">
        <f t="shared" ref="CH73:CH108" si="193">IF(I73="", "", I73)</f>
        <v/>
      </c>
      <c r="CI73" s="32" t="str">
        <f t="shared" si="26"/>
        <v/>
      </c>
      <c r="CJ73" s="32" t="str">
        <f t="shared" si="27"/>
        <v/>
      </c>
      <c r="CK73" s="32" t="str">
        <f t="shared" si="28"/>
        <v/>
      </c>
      <c r="CL73" s="32" t="str">
        <f t="shared" si="29"/>
        <v/>
      </c>
      <c r="CM73" s="32" t="str">
        <f t="shared" si="30"/>
        <v/>
      </c>
      <c r="CN73" s="32" t="str">
        <f t="shared" si="31"/>
        <v/>
      </c>
      <c r="CO73" s="32" t="str">
        <f t="shared" si="32"/>
        <v/>
      </c>
      <c r="CP73" s="32" t="str">
        <f t="shared" si="33"/>
        <v/>
      </c>
      <c r="CQ73" s="32" t="str">
        <f t="shared" si="34"/>
        <v/>
      </c>
      <c r="CR73" s="32" t="str">
        <f t="shared" si="35"/>
        <v/>
      </c>
      <c r="CS73" s="32" t="str">
        <f t="shared" si="36"/>
        <v/>
      </c>
      <c r="CT73" s="32" t="str">
        <f t="shared" si="37"/>
        <v/>
      </c>
      <c r="CU73" s="32" t="str">
        <f t="shared" si="38"/>
        <v/>
      </c>
      <c r="CV73" s="32" t="str">
        <f t="shared" si="39"/>
        <v/>
      </c>
      <c r="CW73" s="32" t="str">
        <f t="shared" si="40"/>
        <v/>
      </c>
      <c r="CX73" s="32" t="str">
        <f t="shared" si="41"/>
        <v/>
      </c>
      <c r="CY73" s="32" t="str">
        <f t="shared" si="42"/>
        <v/>
      </c>
      <c r="CZ73" s="32" t="str">
        <f t="shared" si="43"/>
        <v/>
      </c>
      <c r="DA73" s="32" t="str">
        <f t="shared" si="44"/>
        <v/>
      </c>
      <c r="DB73" s="32" t="str">
        <f t="shared" si="45"/>
        <v/>
      </c>
      <c r="DC73" s="32" t="str">
        <f t="shared" si="46"/>
        <v/>
      </c>
      <c r="DD73" s="32" t="str">
        <f t="shared" si="47"/>
        <v/>
      </c>
      <c r="DE73" s="32" t="str">
        <f t="shared" si="48"/>
        <v/>
      </c>
      <c r="DF73" s="32" t="str">
        <f t="shared" si="49"/>
        <v/>
      </c>
      <c r="DG73" s="32" t="str">
        <f t="shared" si="50"/>
        <v/>
      </c>
      <c r="DH73" s="32" t="str">
        <f t="shared" si="51"/>
        <v/>
      </c>
      <c r="DI73" s="32" t="str">
        <f t="shared" si="52"/>
        <v/>
      </c>
      <c r="DJ73" s="32" t="str">
        <f t="shared" si="53"/>
        <v/>
      </c>
      <c r="DK73" s="51" t="str">
        <f t="shared" si="54"/>
        <v/>
      </c>
      <c r="DM73" s="50" t="str">
        <f t="shared" si="55"/>
        <v/>
      </c>
      <c r="DN73" s="32" t="str">
        <f t="shared" si="56"/>
        <v/>
      </c>
      <c r="DO73" s="32" t="str">
        <f t="shared" si="57"/>
        <v/>
      </c>
      <c r="DP73" s="32" t="str">
        <f t="shared" si="58"/>
        <v/>
      </c>
      <c r="DQ73" s="32" t="str">
        <f t="shared" si="59"/>
        <v/>
      </c>
      <c r="DR73" s="32" t="str">
        <f t="shared" si="60"/>
        <v/>
      </c>
      <c r="DS73" s="32" t="str">
        <f t="shared" si="61"/>
        <v/>
      </c>
      <c r="DT73" s="32" t="str">
        <f t="shared" si="62"/>
        <v/>
      </c>
      <c r="DU73" s="32" t="str">
        <f t="shared" si="63"/>
        <v/>
      </c>
      <c r="DV73" s="32" t="str">
        <f t="shared" si="64"/>
        <v/>
      </c>
      <c r="DW73" s="32" t="str">
        <f t="shared" si="65"/>
        <v/>
      </c>
      <c r="DX73" s="32" t="str">
        <f t="shared" si="66"/>
        <v/>
      </c>
      <c r="DY73" s="32" t="str">
        <f t="shared" si="67"/>
        <v/>
      </c>
      <c r="DZ73" s="32" t="str">
        <f t="shared" si="68"/>
        <v/>
      </c>
      <c r="EA73" s="32" t="str">
        <f t="shared" si="69"/>
        <v/>
      </c>
      <c r="EB73" s="32" t="str">
        <f t="shared" si="70"/>
        <v/>
      </c>
      <c r="EC73" s="32" t="str">
        <f t="shared" si="71"/>
        <v/>
      </c>
      <c r="ED73" s="32" t="str">
        <f t="shared" si="72"/>
        <v/>
      </c>
      <c r="EE73" s="32" t="str">
        <f t="shared" si="73"/>
        <v/>
      </c>
      <c r="EF73" s="32" t="str">
        <f t="shared" si="74"/>
        <v/>
      </c>
      <c r="EG73" s="32" t="str">
        <f t="shared" si="75"/>
        <v/>
      </c>
      <c r="EH73" s="32" t="str">
        <f t="shared" si="76"/>
        <v/>
      </c>
      <c r="EI73" s="32" t="str">
        <f t="shared" si="77"/>
        <v/>
      </c>
      <c r="EJ73" s="32" t="str">
        <f t="shared" si="78"/>
        <v/>
      </c>
      <c r="EK73" s="32" t="str">
        <f t="shared" si="79"/>
        <v/>
      </c>
      <c r="EL73" s="32" t="str">
        <f t="shared" si="80"/>
        <v/>
      </c>
      <c r="EM73" s="32" t="str">
        <f t="shared" si="81"/>
        <v/>
      </c>
      <c r="EN73" s="32" t="str">
        <f t="shared" si="82"/>
        <v/>
      </c>
      <c r="EO73" s="32" t="str">
        <f t="shared" si="83"/>
        <v/>
      </c>
      <c r="EP73" s="51" t="str">
        <f t="shared" si="84"/>
        <v/>
      </c>
      <c r="ER73" s="58" t="str">
        <f>IF(CH73="", "", IFERROR(INDEX(Materials!$F$9:$F$2508, MATCH(CH73, Materials!$B$9:$B$2508, 0)), ""))</f>
        <v/>
      </c>
      <c r="ES73" s="59" t="str">
        <f>IF(CI73="", "", IFERROR(INDEX(Materials!$F$9:$F$2508, MATCH(CI73, Materials!$B$9:$B$2508, 0)), ""))</f>
        <v/>
      </c>
      <c r="ET73" s="59" t="str">
        <f>IF(CJ73="", "", IFERROR(INDEX(Materials!$F$9:$F$2508, MATCH(CJ73, Materials!$B$9:$B$2508, 0)), ""))</f>
        <v/>
      </c>
      <c r="EU73" s="59" t="str">
        <f>IF(CK73="", "", IFERROR(INDEX(Materials!$F$9:$F$2508, MATCH(CK73, Materials!$B$9:$B$2508, 0)), ""))</f>
        <v/>
      </c>
      <c r="EV73" s="59" t="str">
        <f>IF(CL73="", "", IFERROR(INDEX(Materials!$F$9:$F$2508, MATCH(CL73, Materials!$B$9:$B$2508, 0)), ""))</f>
        <v/>
      </c>
      <c r="EW73" s="59" t="str">
        <f>IF(CM73="", "", IFERROR(INDEX(Materials!$F$9:$F$2508, MATCH(CM73, Materials!$B$9:$B$2508, 0)), ""))</f>
        <v/>
      </c>
      <c r="EX73" s="59" t="str">
        <f>IF(CN73="", "", IFERROR(INDEX(Materials!$F$9:$F$2508, MATCH(CN73, Materials!$B$9:$B$2508, 0)), ""))</f>
        <v/>
      </c>
      <c r="EY73" s="59" t="str">
        <f>IF(CO73="", "", IFERROR(INDEX(Materials!$F$9:$F$2508, MATCH(CO73, Materials!$B$9:$B$2508, 0)), ""))</f>
        <v/>
      </c>
      <c r="EZ73" s="59" t="str">
        <f>IF(CP73="", "", IFERROR(INDEX(Materials!$F$9:$F$2508, MATCH(CP73, Materials!$B$9:$B$2508, 0)), ""))</f>
        <v/>
      </c>
      <c r="FA73" s="59" t="str">
        <f>IF(CQ73="", "", IFERROR(INDEX(Materials!$F$9:$F$2508, MATCH(CQ73, Materials!$B$9:$B$2508, 0)), ""))</f>
        <v/>
      </c>
      <c r="FB73" s="59" t="str">
        <f>IF(CR73="", "", IFERROR(INDEX(Materials!$F$9:$F$2508, MATCH(CR73, Materials!$B$9:$B$2508, 0)), ""))</f>
        <v/>
      </c>
      <c r="FC73" s="59" t="str">
        <f>IF(CS73="", "", IFERROR(INDEX(Materials!$F$9:$F$2508, MATCH(CS73, Materials!$B$9:$B$2508, 0)), ""))</f>
        <v/>
      </c>
      <c r="FD73" s="59" t="str">
        <f>IF(CT73="", "", IFERROR(INDEX(Materials!$F$9:$F$2508, MATCH(CT73, Materials!$B$9:$B$2508, 0)), ""))</f>
        <v/>
      </c>
      <c r="FE73" s="59" t="str">
        <f>IF(CU73="", "", IFERROR(INDEX(Materials!$F$9:$F$2508, MATCH(CU73, Materials!$B$9:$B$2508, 0)), ""))</f>
        <v/>
      </c>
      <c r="FF73" s="59" t="str">
        <f>IF(CV73="", "", IFERROR(INDEX(Materials!$F$9:$F$2508, MATCH(CV73, Materials!$B$9:$B$2508, 0)), ""))</f>
        <v/>
      </c>
      <c r="FG73" s="59" t="str">
        <f>IF(CW73="", "", IFERROR(INDEX(Materials!$F$9:$F$2508, MATCH(CW73, Materials!$B$9:$B$2508, 0)), ""))</f>
        <v/>
      </c>
      <c r="FH73" s="59" t="str">
        <f>IF(CX73="", "", IFERROR(INDEX(Materials!$F$9:$F$2508, MATCH(CX73, Materials!$B$9:$B$2508, 0)), ""))</f>
        <v/>
      </c>
      <c r="FI73" s="59" t="str">
        <f>IF(CY73="", "", IFERROR(INDEX(Materials!$F$9:$F$2508, MATCH(CY73, Materials!$B$9:$B$2508, 0)), ""))</f>
        <v/>
      </c>
      <c r="FJ73" s="59" t="str">
        <f>IF(CZ73="", "", IFERROR(INDEX(Materials!$F$9:$F$2508, MATCH(CZ73, Materials!$B$9:$B$2508, 0)), ""))</f>
        <v/>
      </c>
      <c r="FK73" s="59" t="str">
        <f>IF(DA73="", "", IFERROR(INDEX(Materials!$F$9:$F$2508, MATCH(DA73, Materials!$B$9:$B$2508, 0)), ""))</f>
        <v/>
      </c>
      <c r="FL73" s="59" t="str">
        <f>IF(DB73="", "", IFERROR(INDEX(Materials!$F$9:$F$2508, MATCH(DB73, Materials!$B$9:$B$2508, 0)), ""))</f>
        <v/>
      </c>
      <c r="FM73" s="59" t="str">
        <f>IF(DC73="", "", IFERROR(INDEX(Materials!$F$9:$F$2508, MATCH(DC73, Materials!$B$9:$B$2508, 0)), ""))</f>
        <v/>
      </c>
      <c r="FN73" s="59" t="str">
        <f>IF(DD73="", "", IFERROR(INDEX(Materials!$F$9:$F$2508, MATCH(DD73, Materials!$B$9:$B$2508, 0)), ""))</f>
        <v/>
      </c>
      <c r="FO73" s="59" t="str">
        <f>IF(DE73="", "", IFERROR(INDEX(Materials!$F$9:$F$2508, MATCH(DE73, Materials!$B$9:$B$2508, 0)), ""))</f>
        <v/>
      </c>
      <c r="FP73" s="59" t="str">
        <f>IF(DF73="", "", IFERROR(INDEX(Materials!$F$9:$F$2508, MATCH(DF73, Materials!$B$9:$B$2508, 0)), ""))</f>
        <v/>
      </c>
      <c r="FQ73" s="59" t="str">
        <f>IF(DG73="", "", IFERROR(INDEX(Materials!$F$9:$F$2508, MATCH(DG73, Materials!$B$9:$B$2508, 0)), ""))</f>
        <v/>
      </c>
      <c r="FR73" s="59" t="str">
        <f>IF(DH73="", "", IFERROR(INDEX(Materials!$F$9:$F$2508, MATCH(DH73, Materials!$B$9:$B$2508, 0)), ""))</f>
        <v/>
      </c>
      <c r="FS73" s="59" t="str">
        <f>IF(DI73="", "", IFERROR(INDEX(Materials!$F$9:$F$2508, MATCH(DI73, Materials!$B$9:$B$2508, 0)), ""))</f>
        <v/>
      </c>
      <c r="FT73" s="59" t="str">
        <f>IF(DJ73="", "", IFERROR(INDEX(Materials!$F$9:$F$2508, MATCH(DJ73, Materials!$B$9:$B$2508, 0)), ""))</f>
        <v/>
      </c>
      <c r="FU73" s="60" t="str">
        <f>IF(DK73="", "", IFERROR(INDEX(Materials!$F$9:$F$2508, MATCH(DK73, Materials!$B$9:$B$2508, 0)), ""))</f>
        <v/>
      </c>
      <c r="FW73" s="58" t="str">
        <f t="shared" si="85"/>
        <v/>
      </c>
      <c r="FX73" s="59" t="str">
        <f t="shared" si="86"/>
        <v/>
      </c>
      <c r="FY73" s="59" t="str">
        <f t="shared" si="87"/>
        <v/>
      </c>
      <c r="FZ73" s="59" t="str">
        <f t="shared" si="88"/>
        <v/>
      </c>
      <c r="GA73" s="59" t="str">
        <f t="shared" si="89"/>
        <v/>
      </c>
      <c r="GB73" s="59" t="str">
        <f t="shared" si="90"/>
        <v/>
      </c>
      <c r="GC73" s="59" t="str">
        <f t="shared" si="91"/>
        <v/>
      </c>
      <c r="GD73" s="59" t="str">
        <f t="shared" si="92"/>
        <v/>
      </c>
      <c r="GE73" s="59" t="str">
        <f t="shared" si="93"/>
        <v/>
      </c>
      <c r="GF73" s="59" t="str">
        <f t="shared" si="94"/>
        <v/>
      </c>
      <c r="GG73" s="59" t="str">
        <f t="shared" si="95"/>
        <v/>
      </c>
      <c r="GH73" s="59" t="str">
        <f t="shared" si="96"/>
        <v/>
      </c>
      <c r="GI73" s="59" t="str">
        <f t="shared" si="97"/>
        <v/>
      </c>
      <c r="GJ73" s="59" t="str">
        <f t="shared" si="98"/>
        <v/>
      </c>
      <c r="GK73" s="59" t="str">
        <f t="shared" si="99"/>
        <v/>
      </c>
      <c r="GL73" s="59" t="str">
        <f t="shared" si="100"/>
        <v/>
      </c>
      <c r="GM73" s="59" t="str">
        <f t="shared" si="101"/>
        <v/>
      </c>
      <c r="GN73" s="59" t="str">
        <f t="shared" si="102"/>
        <v/>
      </c>
      <c r="GO73" s="59" t="str">
        <f t="shared" si="103"/>
        <v/>
      </c>
      <c r="GP73" s="59" t="str">
        <f t="shared" si="104"/>
        <v/>
      </c>
      <c r="GQ73" s="59" t="str">
        <f t="shared" si="105"/>
        <v/>
      </c>
      <c r="GR73" s="59" t="str">
        <f t="shared" si="106"/>
        <v/>
      </c>
      <c r="GS73" s="59" t="str">
        <f t="shared" si="107"/>
        <v/>
      </c>
      <c r="GT73" s="59" t="str">
        <f t="shared" si="108"/>
        <v/>
      </c>
      <c r="GU73" s="59" t="str">
        <f t="shared" si="109"/>
        <v/>
      </c>
      <c r="GV73" s="59" t="str">
        <f t="shared" si="110"/>
        <v/>
      </c>
      <c r="GW73" s="59" t="str">
        <f t="shared" si="111"/>
        <v/>
      </c>
      <c r="GX73" s="59" t="str">
        <f t="shared" si="112"/>
        <v/>
      </c>
      <c r="GY73" s="59" t="str">
        <f t="shared" si="113"/>
        <v/>
      </c>
      <c r="GZ73" s="60" t="str">
        <f t="shared" si="114"/>
        <v/>
      </c>
      <c r="HB73" s="81" t="str">
        <f t="shared" ref="HB73:HB108" si="194">IF(E73="", "", SUM(FW73:GZ73))</f>
        <v/>
      </c>
      <c r="HD73" s="58" t="str">
        <f>IF(CH73="", "", IFERROR(INDEX(Materials!$V$9:$V$2508, MATCH(CH73, Materials!$B$9:$B$2508, 0)), ""))</f>
        <v/>
      </c>
      <c r="HE73" s="59" t="str">
        <f>IF(CI73="", "", IFERROR(INDEX(Materials!$V$9:$V$2508, MATCH(CI73, Materials!$B$9:$B$2508, 0)), ""))</f>
        <v/>
      </c>
      <c r="HF73" s="59" t="str">
        <f>IF(CJ73="", "", IFERROR(INDEX(Materials!$V$9:$V$2508, MATCH(CJ73, Materials!$B$9:$B$2508, 0)), ""))</f>
        <v/>
      </c>
      <c r="HG73" s="59" t="str">
        <f>IF(CK73="", "", IFERROR(INDEX(Materials!$V$9:$V$2508, MATCH(CK73, Materials!$B$9:$B$2508, 0)), ""))</f>
        <v/>
      </c>
      <c r="HH73" s="59" t="str">
        <f>IF(CL73="", "", IFERROR(INDEX(Materials!$V$9:$V$2508, MATCH(CL73, Materials!$B$9:$B$2508, 0)), ""))</f>
        <v/>
      </c>
      <c r="HI73" s="59" t="str">
        <f>IF(CM73="", "", IFERROR(INDEX(Materials!$V$9:$V$2508, MATCH(CM73, Materials!$B$9:$B$2508, 0)), ""))</f>
        <v/>
      </c>
      <c r="HJ73" s="59" t="str">
        <f>IF(CN73="", "", IFERROR(INDEX(Materials!$V$9:$V$2508, MATCH(CN73, Materials!$B$9:$B$2508, 0)), ""))</f>
        <v/>
      </c>
      <c r="HK73" s="59" t="str">
        <f>IF(CO73="", "", IFERROR(INDEX(Materials!$V$9:$V$2508, MATCH(CO73, Materials!$B$9:$B$2508, 0)), ""))</f>
        <v/>
      </c>
      <c r="HL73" s="59" t="str">
        <f>IF(CP73="", "", IFERROR(INDEX(Materials!$V$9:$V$2508, MATCH(CP73, Materials!$B$9:$B$2508, 0)), ""))</f>
        <v/>
      </c>
      <c r="HM73" s="59" t="str">
        <f>IF(CQ73="", "", IFERROR(INDEX(Materials!$V$9:$V$2508, MATCH(CQ73, Materials!$B$9:$B$2508, 0)), ""))</f>
        <v/>
      </c>
      <c r="HN73" s="59" t="str">
        <f>IF(CR73="", "", IFERROR(INDEX(Materials!$V$9:$V$2508, MATCH(CR73, Materials!$B$9:$B$2508, 0)), ""))</f>
        <v/>
      </c>
      <c r="HO73" s="59" t="str">
        <f>IF(CS73="", "", IFERROR(INDEX(Materials!$V$9:$V$2508, MATCH(CS73, Materials!$B$9:$B$2508, 0)), ""))</f>
        <v/>
      </c>
      <c r="HP73" s="59" t="str">
        <f>IF(CT73="", "", IFERROR(INDEX(Materials!$V$9:$V$2508, MATCH(CT73, Materials!$B$9:$B$2508, 0)), ""))</f>
        <v/>
      </c>
      <c r="HQ73" s="59" t="str">
        <f>IF(CU73="", "", IFERROR(INDEX(Materials!$V$9:$V$2508, MATCH(CU73, Materials!$B$9:$B$2508, 0)), ""))</f>
        <v/>
      </c>
      <c r="HR73" s="59" t="str">
        <f>IF(CV73="", "", IFERROR(INDEX(Materials!$V$9:$V$2508, MATCH(CV73, Materials!$B$9:$B$2508, 0)), ""))</f>
        <v/>
      </c>
      <c r="HS73" s="59" t="str">
        <f>IF(CW73="", "", IFERROR(INDEX(Materials!$V$9:$V$2508, MATCH(CW73, Materials!$B$9:$B$2508, 0)), ""))</f>
        <v/>
      </c>
      <c r="HT73" s="59" t="str">
        <f>IF(CX73="", "", IFERROR(INDEX(Materials!$V$9:$V$2508, MATCH(CX73, Materials!$B$9:$B$2508, 0)), ""))</f>
        <v/>
      </c>
      <c r="HU73" s="59" t="str">
        <f>IF(CY73="", "", IFERROR(INDEX(Materials!$V$9:$V$2508, MATCH(CY73, Materials!$B$9:$B$2508, 0)), ""))</f>
        <v/>
      </c>
      <c r="HV73" s="59" t="str">
        <f>IF(CZ73="", "", IFERROR(INDEX(Materials!$V$9:$V$2508, MATCH(CZ73, Materials!$B$9:$B$2508, 0)), ""))</f>
        <v/>
      </c>
      <c r="HW73" s="59" t="str">
        <f>IF(DA73="", "", IFERROR(INDEX(Materials!$V$9:$V$2508, MATCH(DA73, Materials!$B$9:$B$2508, 0)), ""))</f>
        <v/>
      </c>
      <c r="HX73" s="59" t="str">
        <f>IF(DB73="", "", IFERROR(INDEX(Materials!$V$9:$V$2508, MATCH(DB73, Materials!$B$9:$B$2508, 0)), ""))</f>
        <v/>
      </c>
      <c r="HY73" s="59" t="str">
        <f>IF(DC73="", "", IFERROR(INDEX(Materials!$V$9:$V$2508, MATCH(DC73, Materials!$B$9:$B$2508, 0)), ""))</f>
        <v/>
      </c>
      <c r="HZ73" s="59" t="str">
        <f>IF(DD73="", "", IFERROR(INDEX(Materials!$V$9:$V$2508, MATCH(DD73, Materials!$B$9:$B$2508, 0)), ""))</f>
        <v/>
      </c>
      <c r="IA73" s="59" t="str">
        <f>IF(DE73="", "", IFERROR(INDEX(Materials!$V$9:$V$2508, MATCH(DE73, Materials!$B$9:$B$2508, 0)), ""))</f>
        <v/>
      </c>
      <c r="IB73" s="59" t="str">
        <f>IF(DF73="", "", IFERROR(INDEX(Materials!$V$9:$V$2508, MATCH(DF73, Materials!$B$9:$B$2508, 0)), ""))</f>
        <v/>
      </c>
      <c r="IC73" s="59" t="str">
        <f>IF(DG73="", "", IFERROR(INDEX(Materials!$V$9:$V$2508, MATCH(DG73, Materials!$B$9:$B$2508, 0)), ""))</f>
        <v/>
      </c>
      <c r="ID73" s="59" t="str">
        <f>IF(DH73="", "", IFERROR(INDEX(Materials!$V$9:$V$2508, MATCH(DH73, Materials!$B$9:$B$2508, 0)), ""))</f>
        <v/>
      </c>
      <c r="IE73" s="59" t="str">
        <f>IF(DI73="", "", IFERROR(INDEX(Materials!$V$9:$V$2508, MATCH(DI73, Materials!$B$9:$B$2508, 0)), ""))</f>
        <v/>
      </c>
      <c r="IF73" s="59" t="str">
        <f>IF(DJ73="", "", IFERROR(INDEX(Materials!$V$9:$V$2508, MATCH(DJ73, Materials!$B$9:$B$2508, 0)), ""))</f>
        <v/>
      </c>
      <c r="IG73" s="60" t="str">
        <f>IF(DK73="", "", IFERROR(INDEX(Materials!$V$9:$V$2508, MATCH(DK73, Materials!$B$9:$B$2508, 0)), ""))</f>
        <v/>
      </c>
      <c r="II73" s="9" t="str">
        <f t="shared" si="115"/>
        <v/>
      </c>
      <c r="IJ73" s="9" t="str">
        <f t="shared" si="116"/>
        <v/>
      </c>
      <c r="IK73" s="9" t="str">
        <f t="shared" si="117"/>
        <v/>
      </c>
      <c r="IL73" s="9" t="str">
        <f t="shared" si="118"/>
        <v/>
      </c>
      <c r="IN73" s="92" t="str">
        <f t="shared" si="119"/>
        <v/>
      </c>
      <c r="IO73" s="93" t="str">
        <f t="shared" si="120"/>
        <v/>
      </c>
      <c r="IP73" s="93" t="str">
        <f t="shared" si="121"/>
        <v/>
      </c>
      <c r="IQ73" s="93" t="str">
        <f t="shared" si="122"/>
        <v/>
      </c>
      <c r="IR73" s="93" t="str">
        <f t="shared" si="123"/>
        <v/>
      </c>
      <c r="IS73" s="93" t="str">
        <f t="shared" si="124"/>
        <v/>
      </c>
      <c r="IT73" s="93" t="str">
        <f t="shared" si="125"/>
        <v/>
      </c>
      <c r="IU73" s="93" t="str">
        <f t="shared" si="126"/>
        <v/>
      </c>
      <c r="IV73" s="93" t="str">
        <f t="shared" si="127"/>
        <v/>
      </c>
      <c r="IW73" s="93" t="str">
        <f t="shared" si="128"/>
        <v/>
      </c>
      <c r="IX73" s="93" t="str">
        <f t="shared" si="129"/>
        <v/>
      </c>
      <c r="IY73" s="93" t="str">
        <f t="shared" si="130"/>
        <v/>
      </c>
      <c r="IZ73" s="93" t="str">
        <f t="shared" si="131"/>
        <v/>
      </c>
      <c r="JA73" s="93" t="str">
        <f t="shared" si="132"/>
        <v/>
      </c>
      <c r="JB73" s="93" t="str">
        <f t="shared" si="133"/>
        <v/>
      </c>
      <c r="JC73" s="93" t="str">
        <f t="shared" si="134"/>
        <v/>
      </c>
      <c r="JD73" s="93" t="str">
        <f t="shared" si="135"/>
        <v/>
      </c>
      <c r="JE73" s="93" t="str">
        <f t="shared" si="136"/>
        <v/>
      </c>
      <c r="JF73" s="93" t="str">
        <f t="shared" si="137"/>
        <v/>
      </c>
      <c r="JG73" s="93" t="str">
        <f t="shared" si="138"/>
        <v/>
      </c>
      <c r="JH73" s="93" t="str">
        <f t="shared" si="139"/>
        <v/>
      </c>
      <c r="JI73" s="93" t="str">
        <f t="shared" si="140"/>
        <v/>
      </c>
      <c r="JJ73" s="93" t="str">
        <f t="shared" si="141"/>
        <v/>
      </c>
      <c r="JK73" s="93" t="str">
        <f t="shared" si="142"/>
        <v/>
      </c>
      <c r="JL73" s="93" t="str">
        <f t="shared" si="143"/>
        <v/>
      </c>
      <c r="JM73" s="93" t="str">
        <f t="shared" si="144"/>
        <v/>
      </c>
      <c r="JN73" s="93" t="str">
        <f t="shared" si="145"/>
        <v/>
      </c>
      <c r="JO73" s="93" t="str">
        <f t="shared" si="146"/>
        <v/>
      </c>
      <c r="JP73" s="93" t="str">
        <f t="shared" si="147"/>
        <v/>
      </c>
      <c r="JQ73" s="94" t="str">
        <f t="shared" si="148"/>
        <v/>
      </c>
      <c r="JS73" s="92" t="str">
        <f t="shared" si="149"/>
        <v/>
      </c>
      <c r="JT73" s="93" t="str">
        <f t="shared" si="150"/>
        <v/>
      </c>
      <c r="JU73" s="93" t="str">
        <f t="shared" si="151"/>
        <v/>
      </c>
      <c r="JV73" s="93" t="str">
        <f t="shared" si="152"/>
        <v/>
      </c>
      <c r="JW73" s="93" t="str">
        <f t="shared" si="153"/>
        <v/>
      </c>
      <c r="JX73" s="93" t="str">
        <f t="shared" si="154"/>
        <v/>
      </c>
      <c r="JY73" s="93" t="str">
        <f t="shared" si="155"/>
        <v/>
      </c>
      <c r="JZ73" s="93" t="str">
        <f t="shared" si="156"/>
        <v/>
      </c>
      <c r="KA73" s="93" t="str">
        <f t="shared" si="157"/>
        <v/>
      </c>
      <c r="KB73" s="93" t="str">
        <f t="shared" si="158"/>
        <v/>
      </c>
      <c r="KC73" s="93" t="str">
        <f t="shared" si="159"/>
        <v/>
      </c>
      <c r="KD73" s="93" t="str">
        <f t="shared" si="160"/>
        <v/>
      </c>
      <c r="KE73" s="93" t="str">
        <f t="shared" si="161"/>
        <v/>
      </c>
      <c r="KF73" s="93" t="str">
        <f t="shared" si="162"/>
        <v/>
      </c>
      <c r="KG73" s="93" t="str">
        <f t="shared" si="163"/>
        <v/>
      </c>
      <c r="KH73" s="93" t="str">
        <f t="shared" si="164"/>
        <v/>
      </c>
      <c r="KI73" s="93" t="str">
        <f t="shared" si="165"/>
        <v/>
      </c>
      <c r="KJ73" s="93" t="str">
        <f t="shared" si="166"/>
        <v/>
      </c>
      <c r="KK73" s="93" t="str">
        <f t="shared" si="167"/>
        <v/>
      </c>
      <c r="KL73" s="93" t="str">
        <f t="shared" si="168"/>
        <v/>
      </c>
      <c r="KM73" s="93" t="str">
        <f t="shared" si="169"/>
        <v/>
      </c>
      <c r="KN73" s="93" t="str">
        <f t="shared" si="170"/>
        <v/>
      </c>
      <c r="KO73" s="93" t="str">
        <f t="shared" si="171"/>
        <v/>
      </c>
      <c r="KP73" s="93" t="str">
        <f t="shared" si="172"/>
        <v/>
      </c>
      <c r="KQ73" s="93" t="str">
        <f t="shared" si="173"/>
        <v/>
      </c>
      <c r="KR73" s="93" t="str">
        <f t="shared" si="174"/>
        <v/>
      </c>
      <c r="KS73" s="93" t="str">
        <f t="shared" si="175"/>
        <v/>
      </c>
      <c r="KT73" s="93" t="str">
        <f t="shared" si="176"/>
        <v/>
      </c>
      <c r="KU73" s="93" t="str">
        <f t="shared" si="177"/>
        <v/>
      </c>
      <c r="KV73" s="94" t="str">
        <f t="shared" si="178"/>
        <v/>
      </c>
      <c r="KX73" s="81" t="str">
        <f>IF(C73="", "", C73+(C73*'Intro &amp; Setup'!$BC$6))</f>
        <v/>
      </c>
    </row>
    <row r="74" spans="1:310" x14ac:dyDescent="0.25">
      <c r="A74" s="24"/>
      <c r="B74" s="150" t="str">
        <f t="shared" si="187"/>
        <v/>
      </c>
      <c r="C74" s="139" t="str">
        <f t="shared" si="188"/>
        <v/>
      </c>
      <c r="D74" s="24"/>
      <c r="E74" s="140"/>
      <c r="F74" s="136"/>
      <c r="G74" s="139"/>
      <c r="H74" s="153"/>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24"/>
      <c r="BS74" s="9" t="str">
        <f>IF(Materials!T74="", "", Materials!T74)</f>
        <v/>
      </c>
      <c r="BU74" s="11" t="b">
        <f t="shared" si="189"/>
        <v>0</v>
      </c>
      <c r="BV74" s="9" t="str">
        <f t="shared" ref="BV74:BV108" si="195">IF(BW74="", "", COUNTIF($BW$9:$BW$108, "&lt;"&amp;BW74))</f>
        <v/>
      </c>
      <c r="BW74" s="9" t="str">
        <f t="shared" si="190"/>
        <v/>
      </c>
      <c r="BX74" s="9" t="str">
        <f t="shared" si="191"/>
        <v/>
      </c>
      <c r="BZ74" s="9">
        <v>66</v>
      </c>
      <c r="CB74" s="9" t="str">
        <f t="shared" si="192"/>
        <v/>
      </c>
      <c r="CC74" s="32"/>
      <c r="CD74" s="72" t="str">
        <f>IF(H74="", "", IFERROR(INDEX('Intro &amp; Setup'!$BF$3:$BF$12, MATCH(H74, 'Intro &amp; Setup'!$BE$3:$BE$12, 0)), ""))</f>
        <v/>
      </c>
      <c r="CE74" s="77"/>
      <c r="CF74" s="77"/>
      <c r="CH74" s="50" t="str">
        <f t="shared" si="193"/>
        <v/>
      </c>
      <c r="CI74" s="32" t="str">
        <f t="shared" ref="CI74:CI108" si="196">IF(K74="", "", K74)</f>
        <v/>
      </c>
      <c r="CJ74" s="32" t="str">
        <f t="shared" ref="CJ74:CJ108" si="197">IF(M74="", "", M74)</f>
        <v/>
      </c>
      <c r="CK74" s="32" t="str">
        <f t="shared" ref="CK74:CK108" si="198">IF(O74="", "", O74)</f>
        <v/>
      </c>
      <c r="CL74" s="32" t="str">
        <f t="shared" ref="CL74:CL108" si="199">IF(Q74="", "", Q74)</f>
        <v/>
      </c>
      <c r="CM74" s="32" t="str">
        <f t="shared" ref="CM74:CM108" si="200">IF(S74="", "", S74)</f>
        <v/>
      </c>
      <c r="CN74" s="32" t="str">
        <f t="shared" ref="CN74:CN108" si="201">IF(U74="", "", U74)</f>
        <v/>
      </c>
      <c r="CO74" s="32" t="str">
        <f t="shared" ref="CO74:CO108" si="202">IF(W74="", "", W74)</f>
        <v/>
      </c>
      <c r="CP74" s="32" t="str">
        <f t="shared" ref="CP74:CP108" si="203">IF(Y74="", "", Y74)</f>
        <v/>
      </c>
      <c r="CQ74" s="32" t="str">
        <f t="shared" ref="CQ74:CQ108" si="204">IF(AA74="", "", AA74)</f>
        <v/>
      </c>
      <c r="CR74" s="32" t="str">
        <f t="shared" ref="CR74:CR108" si="205">IF(AC74="", "", AC74)</f>
        <v/>
      </c>
      <c r="CS74" s="32" t="str">
        <f t="shared" ref="CS74:CS108" si="206">IF(AE74="", "", AE74)</f>
        <v/>
      </c>
      <c r="CT74" s="32" t="str">
        <f t="shared" ref="CT74:CT108" si="207">IF(AG74="", "", AG74)</f>
        <v/>
      </c>
      <c r="CU74" s="32" t="str">
        <f t="shared" ref="CU74:CU108" si="208">IF(AI74="", "", AI74)</f>
        <v/>
      </c>
      <c r="CV74" s="32" t="str">
        <f t="shared" ref="CV74:CV108" si="209">IF(AK74="", "", AK74)</f>
        <v/>
      </c>
      <c r="CW74" s="32" t="str">
        <f t="shared" ref="CW74:CW108" si="210">IF(AM74="", "", AM74)</f>
        <v/>
      </c>
      <c r="CX74" s="32" t="str">
        <f t="shared" ref="CX74:CX108" si="211">IF(AO74="", "", AO74)</f>
        <v/>
      </c>
      <c r="CY74" s="32" t="str">
        <f t="shared" ref="CY74:CY108" si="212">IF(AQ74="", "", AQ74)</f>
        <v/>
      </c>
      <c r="CZ74" s="32" t="str">
        <f t="shared" ref="CZ74:CZ108" si="213">IF(AS74="", "", AS74)</f>
        <v/>
      </c>
      <c r="DA74" s="32" t="str">
        <f t="shared" ref="DA74:DA108" si="214">IF(AU74="", "", AU74)</f>
        <v/>
      </c>
      <c r="DB74" s="32" t="str">
        <f t="shared" ref="DB74:DB108" si="215">IF(AW74="", "", AW74)</f>
        <v/>
      </c>
      <c r="DC74" s="32" t="str">
        <f t="shared" ref="DC74:DC108" si="216">IF(AY74="", "", AY74)</f>
        <v/>
      </c>
      <c r="DD74" s="32" t="str">
        <f t="shared" ref="DD74:DD108" si="217">IF(BA74="", "", BA74)</f>
        <v/>
      </c>
      <c r="DE74" s="32" t="str">
        <f t="shared" ref="DE74:DE108" si="218">IF(BC74="", "", BC74)</f>
        <v/>
      </c>
      <c r="DF74" s="32" t="str">
        <f t="shared" ref="DF74:DF108" si="219">IF(BE74="", "", BE74)</f>
        <v/>
      </c>
      <c r="DG74" s="32" t="str">
        <f t="shared" ref="DG74:DG108" si="220">IF(BG74="", "", BG74)</f>
        <v/>
      </c>
      <c r="DH74" s="32" t="str">
        <f t="shared" ref="DH74:DH108" si="221">IF(BI74="", "", BI74)</f>
        <v/>
      </c>
      <c r="DI74" s="32" t="str">
        <f t="shared" ref="DI74:DI108" si="222">IF(BK74="", "", BK74)</f>
        <v/>
      </c>
      <c r="DJ74" s="32" t="str">
        <f t="shared" ref="DJ74:DJ108" si="223">IF(BM74="", "", BM74)</f>
        <v/>
      </c>
      <c r="DK74" s="51" t="str">
        <f t="shared" ref="DK74:DK108" si="224">IF(BO74="", "", BO74)</f>
        <v/>
      </c>
      <c r="DM74" s="50" t="str">
        <f t="shared" ref="DM74:DM108" si="225">IF(J74="", "", J74)</f>
        <v/>
      </c>
      <c r="DN74" s="32" t="str">
        <f t="shared" ref="DN74:DN108" si="226">IF(L74="", "", L74)</f>
        <v/>
      </c>
      <c r="DO74" s="32" t="str">
        <f t="shared" ref="DO74:DO108" si="227">IF(N74="", "", N74)</f>
        <v/>
      </c>
      <c r="DP74" s="32" t="str">
        <f t="shared" ref="DP74:DP108" si="228">IF(P74="", "", P74)</f>
        <v/>
      </c>
      <c r="DQ74" s="32" t="str">
        <f t="shared" ref="DQ74:DQ108" si="229">IF(R74="", "", R74)</f>
        <v/>
      </c>
      <c r="DR74" s="32" t="str">
        <f t="shared" ref="DR74:DR108" si="230">IF(T74="", "", T74)</f>
        <v/>
      </c>
      <c r="DS74" s="32" t="str">
        <f t="shared" ref="DS74:DS108" si="231">IF(V74="", "", V74)</f>
        <v/>
      </c>
      <c r="DT74" s="32" t="str">
        <f t="shared" ref="DT74:DT108" si="232">IF(X74="", "", X74)</f>
        <v/>
      </c>
      <c r="DU74" s="32" t="str">
        <f t="shared" ref="DU74:DU108" si="233">IF(Z74="", "", Z74)</f>
        <v/>
      </c>
      <c r="DV74" s="32" t="str">
        <f t="shared" ref="DV74:DV108" si="234">IF(AB74="", "", AB74)</f>
        <v/>
      </c>
      <c r="DW74" s="32" t="str">
        <f t="shared" ref="DW74:DW108" si="235">IF(AD74="", "", AD74)</f>
        <v/>
      </c>
      <c r="DX74" s="32" t="str">
        <f t="shared" ref="DX74:DX108" si="236">IF(AF74="", "", AF74)</f>
        <v/>
      </c>
      <c r="DY74" s="32" t="str">
        <f t="shared" ref="DY74:DY108" si="237">IF(AH74="", "", AH74)</f>
        <v/>
      </c>
      <c r="DZ74" s="32" t="str">
        <f t="shared" ref="DZ74:DZ108" si="238">IF(AJ74="", "", AJ74)</f>
        <v/>
      </c>
      <c r="EA74" s="32" t="str">
        <f t="shared" ref="EA74:EA108" si="239">IF(AL74="", "", AL74)</f>
        <v/>
      </c>
      <c r="EB74" s="32" t="str">
        <f t="shared" ref="EB74:EB108" si="240">IF(AN74="", "", AN74)</f>
        <v/>
      </c>
      <c r="EC74" s="32" t="str">
        <f t="shared" ref="EC74:EC108" si="241">IF(AP74="", "", AP74)</f>
        <v/>
      </c>
      <c r="ED74" s="32" t="str">
        <f t="shared" ref="ED74:ED108" si="242">IF(AR74="", "", AR74)</f>
        <v/>
      </c>
      <c r="EE74" s="32" t="str">
        <f t="shared" ref="EE74:EE108" si="243">IF(AT74="", "", AT74)</f>
        <v/>
      </c>
      <c r="EF74" s="32" t="str">
        <f t="shared" ref="EF74:EF108" si="244">IF(AV74="", "", AV74)</f>
        <v/>
      </c>
      <c r="EG74" s="32" t="str">
        <f t="shared" ref="EG74:EG108" si="245">IF(AX74="", "", AX74)</f>
        <v/>
      </c>
      <c r="EH74" s="32" t="str">
        <f t="shared" ref="EH74:EH108" si="246">IF(AZ74="", "", AZ74)</f>
        <v/>
      </c>
      <c r="EI74" s="32" t="str">
        <f t="shared" ref="EI74:EI108" si="247">IF(BB74="", "", BB74)</f>
        <v/>
      </c>
      <c r="EJ74" s="32" t="str">
        <f t="shared" ref="EJ74:EJ108" si="248">IF(BD74="", "", BD74)</f>
        <v/>
      </c>
      <c r="EK74" s="32" t="str">
        <f t="shared" ref="EK74:EK108" si="249">IF(BF74="", "", BF74)</f>
        <v/>
      </c>
      <c r="EL74" s="32" t="str">
        <f t="shared" ref="EL74:EL108" si="250">IF(BH74="", "", BH74)</f>
        <v/>
      </c>
      <c r="EM74" s="32" t="str">
        <f t="shared" ref="EM74:EM108" si="251">IF(BJ74="", "", BJ74)</f>
        <v/>
      </c>
      <c r="EN74" s="32" t="str">
        <f t="shared" ref="EN74:EN108" si="252">IF(BL74="", "", BL74)</f>
        <v/>
      </c>
      <c r="EO74" s="32" t="str">
        <f t="shared" ref="EO74:EO108" si="253">IF(BN74="", "", BN74)</f>
        <v/>
      </c>
      <c r="EP74" s="51" t="str">
        <f t="shared" ref="EP74:EP108" si="254">IF(BP74="", "", BP74)</f>
        <v/>
      </c>
      <c r="ER74" s="58" t="str">
        <f>IF(CH74="", "", IFERROR(INDEX(Materials!$F$9:$F$2508, MATCH(CH74, Materials!$B$9:$B$2508, 0)), ""))</f>
        <v/>
      </c>
      <c r="ES74" s="59" t="str">
        <f>IF(CI74="", "", IFERROR(INDEX(Materials!$F$9:$F$2508, MATCH(CI74, Materials!$B$9:$B$2508, 0)), ""))</f>
        <v/>
      </c>
      <c r="ET74" s="59" t="str">
        <f>IF(CJ74="", "", IFERROR(INDEX(Materials!$F$9:$F$2508, MATCH(CJ74, Materials!$B$9:$B$2508, 0)), ""))</f>
        <v/>
      </c>
      <c r="EU74" s="59" t="str">
        <f>IF(CK74="", "", IFERROR(INDEX(Materials!$F$9:$F$2508, MATCH(CK74, Materials!$B$9:$B$2508, 0)), ""))</f>
        <v/>
      </c>
      <c r="EV74" s="59" t="str">
        <f>IF(CL74="", "", IFERROR(INDEX(Materials!$F$9:$F$2508, MATCH(CL74, Materials!$B$9:$B$2508, 0)), ""))</f>
        <v/>
      </c>
      <c r="EW74" s="59" t="str">
        <f>IF(CM74="", "", IFERROR(INDEX(Materials!$F$9:$F$2508, MATCH(CM74, Materials!$B$9:$B$2508, 0)), ""))</f>
        <v/>
      </c>
      <c r="EX74" s="59" t="str">
        <f>IF(CN74="", "", IFERROR(INDEX(Materials!$F$9:$F$2508, MATCH(CN74, Materials!$B$9:$B$2508, 0)), ""))</f>
        <v/>
      </c>
      <c r="EY74" s="59" t="str">
        <f>IF(CO74="", "", IFERROR(INDEX(Materials!$F$9:$F$2508, MATCH(CO74, Materials!$B$9:$B$2508, 0)), ""))</f>
        <v/>
      </c>
      <c r="EZ74" s="59" t="str">
        <f>IF(CP74="", "", IFERROR(INDEX(Materials!$F$9:$F$2508, MATCH(CP74, Materials!$B$9:$B$2508, 0)), ""))</f>
        <v/>
      </c>
      <c r="FA74" s="59" t="str">
        <f>IF(CQ74="", "", IFERROR(INDEX(Materials!$F$9:$F$2508, MATCH(CQ74, Materials!$B$9:$B$2508, 0)), ""))</f>
        <v/>
      </c>
      <c r="FB74" s="59" t="str">
        <f>IF(CR74="", "", IFERROR(INDEX(Materials!$F$9:$F$2508, MATCH(CR74, Materials!$B$9:$B$2508, 0)), ""))</f>
        <v/>
      </c>
      <c r="FC74" s="59" t="str">
        <f>IF(CS74="", "", IFERROR(INDEX(Materials!$F$9:$F$2508, MATCH(CS74, Materials!$B$9:$B$2508, 0)), ""))</f>
        <v/>
      </c>
      <c r="FD74" s="59" t="str">
        <f>IF(CT74="", "", IFERROR(INDEX(Materials!$F$9:$F$2508, MATCH(CT74, Materials!$B$9:$B$2508, 0)), ""))</f>
        <v/>
      </c>
      <c r="FE74" s="59" t="str">
        <f>IF(CU74="", "", IFERROR(INDEX(Materials!$F$9:$F$2508, MATCH(CU74, Materials!$B$9:$B$2508, 0)), ""))</f>
        <v/>
      </c>
      <c r="FF74" s="59" t="str">
        <f>IF(CV74="", "", IFERROR(INDEX(Materials!$F$9:$F$2508, MATCH(CV74, Materials!$B$9:$B$2508, 0)), ""))</f>
        <v/>
      </c>
      <c r="FG74" s="59" t="str">
        <f>IF(CW74="", "", IFERROR(INDEX(Materials!$F$9:$F$2508, MATCH(CW74, Materials!$B$9:$B$2508, 0)), ""))</f>
        <v/>
      </c>
      <c r="FH74" s="59" t="str">
        <f>IF(CX74="", "", IFERROR(INDEX(Materials!$F$9:$F$2508, MATCH(CX74, Materials!$B$9:$B$2508, 0)), ""))</f>
        <v/>
      </c>
      <c r="FI74" s="59" t="str">
        <f>IF(CY74="", "", IFERROR(INDEX(Materials!$F$9:$F$2508, MATCH(CY74, Materials!$B$9:$B$2508, 0)), ""))</f>
        <v/>
      </c>
      <c r="FJ74" s="59" t="str">
        <f>IF(CZ74="", "", IFERROR(INDEX(Materials!$F$9:$F$2508, MATCH(CZ74, Materials!$B$9:$B$2508, 0)), ""))</f>
        <v/>
      </c>
      <c r="FK74" s="59" t="str">
        <f>IF(DA74="", "", IFERROR(INDEX(Materials!$F$9:$F$2508, MATCH(DA74, Materials!$B$9:$B$2508, 0)), ""))</f>
        <v/>
      </c>
      <c r="FL74" s="59" t="str">
        <f>IF(DB74="", "", IFERROR(INDEX(Materials!$F$9:$F$2508, MATCH(DB74, Materials!$B$9:$B$2508, 0)), ""))</f>
        <v/>
      </c>
      <c r="FM74" s="59" t="str">
        <f>IF(DC74="", "", IFERROR(INDEX(Materials!$F$9:$F$2508, MATCH(DC74, Materials!$B$9:$B$2508, 0)), ""))</f>
        <v/>
      </c>
      <c r="FN74" s="59" t="str">
        <f>IF(DD74="", "", IFERROR(INDEX(Materials!$F$9:$F$2508, MATCH(DD74, Materials!$B$9:$B$2508, 0)), ""))</f>
        <v/>
      </c>
      <c r="FO74" s="59" t="str">
        <f>IF(DE74="", "", IFERROR(INDEX(Materials!$F$9:$F$2508, MATCH(DE74, Materials!$B$9:$B$2508, 0)), ""))</f>
        <v/>
      </c>
      <c r="FP74" s="59" t="str">
        <f>IF(DF74="", "", IFERROR(INDEX(Materials!$F$9:$F$2508, MATCH(DF74, Materials!$B$9:$B$2508, 0)), ""))</f>
        <v/>
      </c>
      <c r="FQ74" s="59" t="str">
        <f>IF(DG74="", "", IFERROR(INDEX(Materials!$F$9:$F$2508, MATCH(DG74, Materials!$B$9:$B$2508, 0)), ""))</f>
        <v/>
      </c>
      <c r="FR74" s="59" t="str">
        <f>IF(DH74="", "", IFERROR(INDEX(Materials!$F$9:$F$2508, MATCH(DH74, Materials!$B$9:$B$2508, 0)), ""))</f>
        <v/>
      </c>
      <c r="FS74" s="59" t="str">
        <f>IF(DI74="", "", IFERROR(INDEX(Materials!$F$9:$F$2508, MATCH(DI74, Materials!$B$9:$B$2508, 0)), ""))</f>
        <v/>
      </c>
      <c r="FT74" s="59" t="str">
        <f>IF(DJ74="", "", IFERROR(INDEX(Materials!$F$9:$F$2508, MATCH(DJ74, Materials!$B$9:$B$2508, 0)), ""))</f>
        <v/>
      </c>
      <c r="FU74" s="60" t="str">
        <f>IF(DK74="", "", IFERROR(INDEX(Materials!$F$9:$F$2508, MATCH(DK74, Materials!$B$9:$B$2508, 0)), ""))</f>
        <v/>
      </c>
      <c r="FW74" s="58" t="str">
        <f t="shared" ref="FW74:FW108" si="255">IF(DM74="", "", IFERROR(DM74*ER74, 0))</f>
        <v/>
      </c>
      <c r="FX74" s="59" t="str">
        <f t="shared" ref="FX74:FX108" si="256">IF(DN74="", "", IFERROR(DN74*ES74, 0))</f>
        <v/>
      </c>
      <c r="FY74" s="59" t="str">
        <f t="shared" ref="FY74:FY108" si="257">IF(DO74="", "", IFERROR(DO74*ET74, 0))</f>
        <v/>
      </c>
      <c r="FZ74" s="59" t="str">
        <f t="shared" ref="FZ74:FZ108" si="258">IF(DP74="", "", IFERROR(DP74*EU74, 0))</f>
        <v/>
      </c>
      <c r="GA74" s="59" t="str">
        <f t="shared" ref="GA74:GA108" si="259">IF(DQ74="", "", IFERROR(DQ74*EV74, 0))</f>
        <v/>
      </c>
      <c r="GB74" s="59" t="str">
        <f t="shared" ref="GB74:GB108" si="260">IF(DR74="", "", IFERROR(DR74*EW74, 0))</f>
        <v/>
      </c>
      <c r="GC74" s="59" t="str">
        <f t="shared" ref="GC74:GC108" si="261">IF(DS74="", "", IFERROR(DS74*EX74, 0))</f>
        <v/>
      </c>
      <c r="GD74" s="59" t="str">
        <f t="shared" ref="GD74:GD108" si="262">IF(DT74="", "", IFERROR(DT74*EY74, 0))</f>
        <v/>
      </c>
      <c r="GE74" s="59" t="str">
        <f t="shared" ref="GE74:GE108" si="263">IF(DU74="", "", IFERROR(DU74*EZ74, 0))</f>
        <v/>
      </c>
      <c r="GF74" s="59" t="str">
        <f t="shared" ref="GF74:GF108" si="264">IF(DV74="", "", IFERROR(DV74*FA74, 0))</f>
        <v/>
      </c>
      <c r="GG74" s="59" t="str">
        <f t="shared" ref="GG74:GG108" si="265">IF(DW74="", "", IFERROR(DW74*FB74, 0))</f>
        <v/>
      </c>
      <c r="GH74" s="59" t="str">
        <f t="shared" ref="GH74:GH108" si="266">IF(DX74="", "", IFERROR(DX74*FC74, 0))</f>
        <v/>
      </c>
      <c r="GI74" s="59" t="str">
        <f t="shared" ref="GI74:GI108" si="267">IF(DY74="", "", IFERROR(DY74*FD74, 0))</f>
        <v/>
      </c>
      <c r="GJ74" s="59" t="str">
        <f t="shared" ref="GJ74:GJ108" si="268">IF(DZ74="", "", IFERROR(DZ74*FE74, 0))</f>
        <v/>
      </c>
      <c r="GK74" s="59" t="str">
        <f t="shared" ref="GK74:GK108" si="269">IF(EA74="", "", IFERROR(EA74*FF74, 0))</f>
        <v/>
      </c>
      <c r="GL74" s="59" t="str">
        <f t="shared" ref="GL74:GL108" si="270">IF(EB74="", "", IFERROR(EB74*FG74, 0))</f>
        <v/>
      </c>
      <c r="GM74" s="59" t="str">
        <f t="shared" ref="GM74:GM108" si="271">IF(EC74="", "", IFERROR(EC74*FH74, 0))</f>
        <v/>
      </c>
      <c r="GN74" s="59" t="str">
        <f t="shared" ref="GN74:GN108" si="272">IF(ED74="", "", IFERROR(ED74*FI74, 0))</f>
        <v/>
      </c>
      <c r="GO74" s="59" t="str">
        <f t="shared" ref="GO74:GO108" si="273">IF(EE74="", "", IFERROR(EE74*FJ74, 0))</f>
        <v/>
      </c>
      <c r="GP74" s="59" t="str">
        <f t="shared" ref="GP74:GP108" si="274">IF(EF74="", "", IFERROR(EF74*FK74, 0))</f>
        <v/>
      </c>
      <c r="GQ74" s="59" t="str">
        <f t="shared" ref="GQ74:GQ108" si="275">IF(EG74="", "", IFERROR(EG74*FL74, 0))</f>
        <v/>
      </c>
      <c r="GR74" s="59" t="str">
        <f t="shared" ref="GR74:GR108" si="276">IF(EH74="", "", IFERROR(EH74*FM74, 0))</f>
        <v/>
      </c>
      <c r="GS74" s="59" t="str">
        <f t="shared" ref="GS74:GS108" si="277">IF(EI74="", "", IFERROR(EI74*FN74, 0))</f>
        <v/>
      </c>
      <c r="GT74" s="59" t="str">
        <f t="shared" ref="GT74:GT108" si="278">IF(EJ74="", "", IFERROR(EJ74*FO74, 0))</f>
        <v/>
      </c>
      <c r="GU74" s="59" t="str">
        <f t="shared" ref="GU74:GU108" si="279">IF(EK74="", "", IFERROR(EK74*FP74, 0))</f>
        <v/>
      </c>
      <c r="GV74" s="59" t="str">
        <f t="shared" ref="GV74:GV108" si="280">IF(EL74="", "", IFERROR(EL74*FQ74, 0))</f>
        <v/>
      </c>
      <c r="GW74" s="59" t="str">
        <f t="shared" ref="GW74:GW108" si="281">IF(EM74="", "", IFERROR(EM74*FR74, 0))</f>
        <v/>
      </c>
      <c r="GX74" s="59" t="str">
        <f t="shared" ref="GX74:GX108" si="282">IF(EN74="", "", IFERROR(EN74*FS74, 0))</f>
        <v/>
      </c>
      <c r="GY74" s="59" t="str">
        <f t="shared" ref="GY74:GY108" si="283">IF(EO74="", "", IFERROR(EO74*FT74, 0))</f>
        <v/>
      </c>
      <c r="GZ74" s="60" t="str">
        <f t="shared" ref="GZ74:GZ108" si="284">IF(EP74="", "", IFERROR(EP74*FU74, 0))</f>
        <v/>
      </c>
      <c r="HB74" s="81" t="str">
        <f t="shared" si="194"/>
        <v/>
      </c>
      <c r="HD74" s="58" t="str">
        <f>IF(CH74="", "", IFERROR(INDEX(Materials!$V$9:$V$2508, MATCH(CH74, Materials!$B$9:$B$2508, 0)), ""))</f>
        <v/>
      </c>
      <c r="HE74" s="59" t="str">
        <f>IF(CI74="", "", IFERROR(INDEX(Materials!$V$9:$V$2508, MATCH(CI74, Materials!$B$9:$B$2508, 0)), ""))</f>
        <v/>
      </c>
      <c r="HF74" s="59" t="str">
        <f>IF(CJ74="", "", IFERROR(INDEX(Materials!$V$9:$V$2508, MATCH(CJ74, Materials!$B$9:$B$2508, 0)), ""))</f>
        <v/>
      </c>
      <c r="HG74" s="59" t="str">
        <f>IF(CK74="", "", IFERROR(INDEX(Materials!$V$9:$V$2508, MATCH(CK74, Materials!$B$9:$B$2508, 0)), ""))</f>
        <v/>
      </c>
      <c r="HH74" s="59" t="str">
        <f>IF(CL74="", "", IFERROR(INDEX(Materials!$V$9:$V$2508, MATCH(CL74, Materials!$B$9:$B$2508, 0)), ""))</f>
        <v/>
      </c>
      <c r="HI74" s="59" t="str">
        <f>IF(CM74="", "", IFERROR(INDEX(Materials!$V$9:$V$2508, MATCH(CM74, Materials!$B$9:$B$2508, 0)), ""))</f>
        <v/>
      </c>
      <c r="HJ74" s="59" t="str">
        <f>IF(CN74="", "", IFERROR(INDEX(Materials!$V$9:$V$2508, MATCH(CN74, Materials!$B$9:$B$2508, 0)), ""))</f>
        <v/>
      </c>
      <c r="HK74" s="59" t="str">
        <f>IF(CO74="", "", IFERROR(INDEX(Materials!$V$9:$V$2508, MATCH(CO74, Materials!$B$9:$B$2508, 0)), ""))</f>
        <v/>
      </c>
      <c r="HL74" s="59" t="str">
        <f>IF(CP74="", "", IFERROR(INDEX(Materials!$V$9:$V$2508, MATCH(CP74, Materials!$B$9:$B$2508, 0)), ""))</f>
        <v/>
      </c>
      <c r="HM74" s="59" t="str">
        <f>IF(CQ74="", "", IFERROR(INDEX(Materials!$V$9:$V$2508, MATCH(CQ74, Materials!$B$9:$B$2508, 0)), ""))</f>
        <v/>
      </c>
      <c r="HN74" s="59" t="str">
        <f>IF(CR74="", "", IFERROR(INDEX(Materials!$V$9:$V$2508, MATCH(CR74, Materials!$B$9:$B$2508, 0)), ""))</f>
        <v/>
      </c>
      <c r="HO74" s="59" t="str">
        <f>IF(CS74="", "", IFERROR(INDEX(Materials!$V$9:$V$2508, MATCH(CS74, Materials!$B$9:$B$2508, 0)), ""))</f>
        <v/>
      </c>
      <c r="HP74" s="59" t="str">
        <f>IF(CT74="", "", IFERROR(INDEX(Materials!$V$9:$V$2508, MATCH(CT74, Materials!$B$9:$B$2508, 0)), ""))</f>
        <v/>
      </c>
      <c r="HQ74" s="59" t="str">
        <f>IF(CU74="", "", IFERROR(INDEX(Materials!$V$9:$V$2508, MATCH(CU74, Materials!$B$9:$B$2508, 0)), ""))</f>
        <v/>
      </c>
      <c r="HR74" s="59" t="str">
        <f>IF(CV74="", "", IFERROR(INDEX(Materials!$V$9:$V$2508, MATCH(CV74, Materials!$B$9:$B$2508, 0)), ""))</f>
        <v/>
      </c>
      <c r="HS74" s="59" t="str">
        <f>IF(CW74="", "", IFERROR(INDEX(Materials!$V$9:$V$2508, MATCH(CW74, Materials!$B$9:$B$2508, 0)), ""))</f>
        <v/>
      </c>
      <c r="HT74" s="59" t="str">
        <f>IF(CX74="", "", IFERROR(INDEX(Materials!$V$9:$V$2508, MATCH(CX74, Materials!$B$9:$B$2508, 0)), ""))</f>
        <v/>
      </c>
      <c r="HU74" s="59" t="str">
        <f>IF(CY74="", "", IFERROR(INDEX(Materials!$V$9:$V$2508, MATCH(CY74, Materials!$B$9:$B$2508, 0)), ""))</f>
        <v/>
      </c>
      <c r="HV74" s="59" t="str">
        <f>IF(CZ74="", "", IFERROR(INDEX(Materials!$V$9:$V$2508, MATCH(CZ74, Materials!$B$9:$B$2508, 0)), ""))</f>
        <v/>
      </c>
      <c r="HW74" s="59" t="str">
        <f>IF(DA74="", "", IFERROR(INDEX(Materials!$V$9:$V$2508, MATCH(DA74, Materials!$B$9:$B$2508, 0)), ""))</f>
        <v/>
      </c>
      <c r="HX74" s="59" t="str">
        <f>IF(DB74="", "", IFERROR(INDEX(Materials!$V$9:$V$2508, MATCH(DB74, Materials!$B$9:$B$2508, 0)), ""))</f>
        <v/>
      </c>
      <c r="HY74" s="59" t="str">
        <f>IF(DC74="", "", IFERROR(INDEX(Materials!$V$9:$V$2508, MATCH(DC74, Materials!$B$9:$B$2508, 0)), ""))</f>
        <v/>
      </c>
      <c r="HZ74" s="59" t="str">
        <f>IF(DD74="", "", IFERROR(INDEX(Materials!$V$9:$V$2508, MATCH(DD74, Materials!$B$9:$B$2508, 0)), ""))</f>
        <v/>
      </c>
      <c r="IA74" s="59" t="str">
        <f>IF(DE74="", "", IFERROR(INDEX(Materials!$V$9:$V$2508, MATCH(DE74, Materials!$B$9:$B$2508, 0)), ""))</f>
        <v/>
      </c>
      <c r="IB74" s="59" t="str">
        <f>IF(DF74="", "", IFERROR(INDEX(Materials!$V$9:$V$2508, MATCH(DF74, Materials!$B$9:$B$2508, 0)), ""))</f>
        <v/>
      </c>
      <c r="IC74" s="59" t="str">
        <f>IF(DG74="", "", IFERROR(INDEX(Materials!$V$9:$V$2508, MATCH(DG74, Materials!$B$9:$B$2508, 0)), ""))</f>
        <v/>
      </c>
      <c r="ID74" s="59" t="str">
        <f>IF(DH74="", "", IFERROR(INDEX(Materials!$V$9:$V$2508, MATCH(DH74, Materials!$B$9:$B$2508, 0)), ""))</f>
        <v/>
      </c>
      <c r="IE74" s="59" t="str">
        <f>IF(DI74="", "", IFERROR(INDEX(Materials!$V$9:$V$2508, MATCH(DI74, Materials!$B$9:$B$2508, 0)), ""))</f>
        <v/>
      </c>
      <c r="IF74" s="59" t="str">
        <f>IF(DJ74="", "", IFERROR(INDEX(Materials!$V$9:$V$2508, MATCH(DJ74, Materials!$B$9:$B$2508, 0)), ""))</f>
        <v/>
      </c>
      <c r="IG74" s="60" t="str">
        <f>IF(DK74="", "", IFERROR(INDEX(Materials!$V$9:$V$2508, MATCH(DK74, Materials!$B$9:$B$2508, 0)), ""))</f>
        <v/>
      </c>
      <c r="II74" s="9" t="str">
        <f t="shared" ref="II74:II108" si="285">IF($E74="", "", COUNTIF(HD74:IG74, "P"))</f>
        <v/>
      </c>
      <c r="IJ74" s="9" t="str">
        <f t="shared" ref="IJ74:IJ108" si="286">IF($E74="", "", SUM(IN74:JQ74))</f>
        <v/>
      </c>
      <c r="IK74" s="9" t="str">
        <f t="shared" ref="IK74:IK108" si="287">IF($E74="", "", COUNTIF(HD74:IG74, "A"))</f>
        <v/>
      </c>
      <c r="IL74" s="9" t="str">
        <f t="shared" ref="IL74:IL108" si="288">IF($E74="", "", SUM(JS74:KV74))</f>
        <v/>
      </c>
      <c r="IN74" s="92" t="str">
        <f t="shared" ref="IN74:IN108" si="289">IF(HD74="", "", IF(HD74="P", DM74, 0))</f>
        <v/>
      </c>
      <c r="IO74" s="93" t="str">
        <f t="shared" ref="IO74:IO108" si="290">IF(HE74="", "", IF(HE74="P", DN74, 0))</f>
        <v/>
      </c>
      <c r="IP74" s="93" t="str">
        <f t="shared" ref="IP74:IP108" si="291">IF(HF74="", "", IF(HF74="P", DO74, 0))</f>
        <v/>
      </c>
      <c r="IQ74" s="93" t="str">
        <f t="shared" ref="IQ74:IQ108" si="292">IF(HG74="", "", IF(HG74="P", DP74, 0))</f>
        <v/>
      </c>
      <c r="IR74" s="93" t="str">
        <f t="shared" ref="IR74:IR108" si="293">IF(HH74="", "", IF(HH74="P", DQ74, 0))</f>
        <v/>
      </c>
      <c r="IS74" s="93" t="str">
        <f t="shared" ref="IS74:IS108" si="294">IF(HI74="", "", IF(HI74="P", DR74, 0))</f>
        <v/>
      </c>
      <c r="IT74" s="93" t="str">
        <f t="shared" ref="IT74:IT108" si="295">IF(HJ74="", "", IF(HJ74="P", DS74, 0))</f>
        <v/>
      </c>
      <c r="IU74" s="93" t="str">
        <f t="shared" ref="IU74:IU108" si="296">IF(HK74="", "", IF(HK74="P", DT74, 0))</f>
        <v/>
      </c>
      <c r="IV74" s="93" t="str">
        <f t="shared" ref="IV74:IV108" si="297">IF(HL74="", "", IF(HL74="P", DU74, 0))</f>
        <v/>
      </c>
      <c r="IW74" s="93" t="str">
        <f t="shared" ref="IW74:IW108" si="298">IF(HM74="", "", IF(HM74="P", DV74, 0))</f>
        <v/>
      </c>
      <c r="IX74" s="93" t="str">
        <f t="shared" ref="IX74:IX108" si="299">IF(HN74="", "", IF(HN74="P", DW74, 0))</f>
        <v/>
      </c>
      <c r="IY74" s="93" t="str">
        <f t="shared" ref="IY74:IY108" si="300">IF(HO74="", "", IF(HO74="P", DX74, 0))</f>
        <v/>
      </c>
      <c r="IZ74" s="93" t="str">
        <f t="shared" ref="IZ74:IZ108" si="301">IF(HP74="", "", IF(HP74="P", DY74, 0))</f>
        <v/>
      </c>
      <c r="JA74" s="93" t="str">
        <f t="shared" ref="JA74:JA108" si="302">IF(HQ74="", "", IF(HQ74="P", DZ74, 0))</f>
        <v/>
      </c>
      <c r="JB74" s="93" t="str">
        <f t="shared" ref="JB74:JB108" si="303">IF(HR74="", "", IF(HR74="P", EA74, 0))</f>
        <v/>
      </c>
      <c r="JC74" s="93" t="str">
        <f t="shared" ref="JC74:JC108" si="304">IF(HS74="", "", IF(HS74="P", EB74, 0))</f>
        <v/>
      </c>
      <c r="JD74" s="93" t="str">
        <f t="shared" ref="JD74:JD108" si="305">IF(HT74="", "", IF(HT74="P", EC74, 0))</f>
        <v/>
      </c>
      <c r="JE74" s="93" t="str">
        <f t="shared" ref="JE74:JE108" si="306">IF(HU74="", "", IF(HU74="P", ED74, 0))</f>
        <v/>
      </c>
      <c r="JF74" s="93" t="str">
        <f t="shared" ref="JF74:JF108" si="307">IF(HV74="", "", IF(HV74="P", EE74, 0))</f>
        <v/>
      </c>
      <c r="JG74" s="93" t="str">
        <f t="shared" ref="JG74:JG108" si="308">IF(HW74="", "", IF(HW74="P", EF74, 0))</f>
        <v/>
      </c>
      <c r="JH74" s="93" t="str">
        <f t="shared" ref="JH74:JH108" si="309">IF(HX74="", "", IF(HX74="P", EG74, 0))</f>
        <v/>
      </c>
      <c r="JI74" s="93" t="str">
        <f t="shared" ref="JI74:JI108" si="310">IF(HY74="", "", IF(HY74="P", EH74, 0))</f>
        <v/>
      </c>
      <c r="JJ74" s="93" t="str">
        <f t="shared" ref="JJ74:JJ108" si="311">IF(HZ74="", "", IF(HZ74="P", EI74, 0))</f>
        <v/>
      </c>
      <c r="JK74" s="93" t="str">
        <f t="shared" ref="JK74:JK108" si="312">IF(IA74="", "", IF(IA74="P", EJ74, 0))</f>
        <v/>
      </c>
      <c r="JL74" s="93" t="str">
        <f t="shared" ref="JL74:JL108" si="313">IF(IB74="", "", IF(IB74="P", EK74, 0))</f>
        <v/>
      </c>
      <c r="JM74" s="93" t="str">
        <f t="shared" ref="JM74:JM108" si="314">IF(IC74="", "", IF(IC74="P", EL74, 0))</f>
        <v/>
      </c>
      <c r="JN74" s="93" t="str">
        <f t="shared" ref="JN74:JN108" si="315">IF(ID74="", "", IF(ID74="P", EM74, 0))</f>
        <v/>
      </c>
      <c r="JO74" s="93" t="str">
        <f t="shared" ref="JO74:JO108" si="316">IF(IE74="", "", IF(IE74="P", EN74, 0))</f>
        <v/>
      </c>
      <c r="JP74" s="93" t="str">
        <f t="shared" ref="JP74:JP108" si="317">IF(IF74="", "", IF(IF74="P", EO74, 0))</f>
        <v/>
      </c>
      <c r="JQ74" s="94" t="str">
        <f t="shared" ref="JQ74:JQ108" si="318">IF(IG74="", "", IF(IG74="P", EP74, 0))</f>
        <v/>
      </c>
      <c r="JS74" s="92" t="str">
        <f t="shared" ref="JS74:JS108" si="319">IF(HD74="", "", IF(HD74="A", DM74, 0))</f>
        <v/>
      </c>
      <c r="JT74" s="93" t="str">
        <f t="shared" ref="JT74:JT108" si="320">IF(HE74="", "", IF(HE74="A", DN74, 0))</f>
        <v/>
      </c>
      <c r="JU74" s="93" t="str">
        <f t="shared" ref="JU74:JU108" si="321">IF(HF74="", "", IF(HF74="A", DO74, 0))</f>
        <v/>
      </c>
      <c r="JV74" s="93" t="str">
        <f t="shared" ref="JV74:JV108" si="322">IF(HG74="", "", IF(HG74="A", DP74, 0))</f>
        <v/>
      </c>
      <c r="JW74" s="93" t="str">
        <f t="shared" ref="JW74:JW108" si="323">IF(HH74="", "", IF(HH74="A", DQ74, 0))</f>
        <v/>
      </c>
      <c r="JX74" s="93" t="str">
        <f t="shared" ref="JX74:JX108" si="324">IF(HI74="", "", IF(HI74="A", DR74, 0))</f>
        <v/>
      </c>
      <c r="JY74" s="93" t="str">
        <f t="shared" ref="JY74:JY108" si="325">IF(HJ74="", "", IF(HJ74="A", DS74, 0))</f>
        <v/>
      </c>
      <c r="JZ74" s="93" t="str">
        <f t="shared" ref="JZ74:JZ108" si="326">IF(HK74="", "", IF(HK74="A", DT74, 0))</f>
        <v/>
      </c>
      <c r="KA74" s="93" t="str">
        <f t="shared" ref="KA74:KA108" si="327">IF(HL74="", "", IF(HL74="A", DU74, 0))</f>
        <v/>
      </c>
      <c r="KB74" s="93" t="str">
        <f t="shared" ref="KB74:KB108" si="328">IF(HM74="", "", IF(HM74="A", DV74, 0))</f>
        <v/>
      </c>
      <c r="KC74" s="93" t="str">
        <f t="shared" ref="KC74:KC108" si="329">IF(HN74="", "", IF(HN74="A", DW74, 0))</f>
        <v/>
      </c>
      <c r="KD74" s="93" t="str">
        <f t="shared" ref="KD74:KD108" si="330">IF(HO74="", "", IF(HO74="A", DX74, 0))</f>
        <v/>
      </c>
      <c r="KE74" s="93" t="str">
        <f t="shared" ref="KE74:KE108" si="331">IF(HP74="", "", IF(HP74="A", DY74, 0))</f>
        <v/>
      </c>
      <c r="KF74" s="93" t="str">
        <f t="shared" ref="KF74:KF108" si="332">IF(HQ74="", "", IF(HQ74="A", DZ74, 0))</f>
        <v/>
      </c>
      <c r="KG74" s="93" t="str">
        <f t="shared" ref="KG74:KG108" si="333">IF(HR74="", "", IF(HR74="A", EA74, 0))</f>
        <v/>
      </c>
      <c r="KH74" s="93" t="str">
        <f t="shared" ref="KH74:KH108" si="334">IF(HS74="", "", IF(HS74="A", EB74, 0))</f>
        <v/>
      </c>
      <c r="KI74" s="93" t="str">
        <f t="shared" ref="KI74:KI108" si="335">IF(HT74="", "", IF(HT74="A", EC74, 0))</f>
        <v/>
      </c>
      <c r="KJ74" s="93" t="str">
        <f t="shared" ref="KJ74:KJ108" si="336">IF(HU74="", "", IF(HU74="A", ED74, 0))</f>
        <v/>
      </c>
      <c r="KK74" s="93" t="str">
        <f t="shared" ref="KK74:KK108" si="337">IF(HV74="", "", IF(HV74="A", EE74, 0))</f>
        <v/>
      </c>
      <c r="KL74" s="93" t="str">
        <f t="shared" ref="KL74:KL108" si="338">IF(HW74="", "", IF(HW74="A", EF74, 0))</f>
        <v/>
      </c>
      <c r="KM74" s="93" t="str">
        <f t="shared" ref="KM74:KM108" si="339">IF(HX74="", "", IF(HX74="A", EG74, 0))</f>
        <v/>
      </c>
      <c r="KN74" s="93" t="str">
        <f t="shared" ref="KN74:KN108" si="340">IF(HY74="", "", IF(HY74="A", EH74, 0))</f>
        <v/>
      </c>
      <c r="KO74" s="93" t="str">
        <f t="shared" ref="KO74:KO108" si="341">IF(HZ74="", "", IF(HZ74="A", EI74, 0))</f>
        <v/>
      </c>
      <c r="KP74" s="93" t="str">
        <f t="shared" ref="KP74:KP108" si="342">IF(IA74="", "", IF(IA74="A", EJ74, 0))</f>
        <v/>
      </c>
      <c r="KQ74" s="93" t="str">
        <f t="shared" ref="KQ74:KQ108" si="343">IF(IB74="", "", IF(IB74="A", EK74, 0))</f>
        <v/>
      </c>
      <c r="KR74" s="93" t="str">
        <f t="shared" ref="KR74:KR108" si="344">IF(IC74="", "", IF(IC74="A", EL74, 0))</f>
        <v/>
      </c>
      <c r="KS74" s="93" t="str">
        <f t="shared" ref="KS74:KS108" si="345">IF(ID74="", "", IF(ID74="A", EM74, 0))</f>
        <v/>
      </c>
      <c r="KT74" s="93" t="str">
        <f t="shared" ref="KT74:KT108" si="346">IF(IE74="", "", IF(IE74="A", EN74, 0))</f>
        <v/>
      </c>
      <c r="KU74" s="93" t="str">
        <f t="shared" ref="KU74:KU108" si="347">IF(IF74="", "", IF(IF74="A", EO74, 0))</f>
        <v/>
      </c>
      <c r="KV74" s="94" t="str">
        <f t="shared" ref="KV74:KV108" si="348">IF(IG74="", "", IF(IG74="A", EP74, 0))</f>
        <v/>
      </c>
      <c r="KX74" s="81" t="str">
        <f>IF(C74="", "", C74+(C74*'Intro &amp; Setup'!$BC$6))</f>
        <v/>
      </c>
    </row>
    <row r="75" spans="1:310" x14ac:dyDescent="0.25">
      <c r="A75" s="24"/>
      <c r="B75" s="150" t="str">
        <f t="shared" si="187"/>
        <v/>
      </c>
      <c r="C75" s="139" t="str">
        <f t="shared" si="188"/>
        <v/>
      </c>
      <c r="D75" s="24"/>
      <c r="E75" s="140"/>
      <c r="F75" s="136"/>
      <c r="G75" s="139"/>
      <c r="H75" s="153"/>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24"/>
      <c r="BS75" s="9" t="str">
        <f>IF(Materials!T75="", "", Materials!T75)</f>
        <v/>
      </c>
      <c r="BU75" s="11" t="b">
        <f t="shared" si="189"/>
        <v>0</v>
      </c>
      <c r="BV75" s="9" t="str">
        <f t="shared" si="195"/>
        <v/>
      </c>
      <c r="BW75" s="9" t="str">
        <f t="shared" si="190"/>
        <v/>
      </c>
      <c r="BX75" s="9" t="str">
        <f t="shared" si="191"/>
        <v/>
      </c>
      <c r="BZ75" s="9">
        <v>67</v>
      </c>
      <c r="CB75" s="9" t="str">
        <f t="shared" si="192"/>
        <v/>
      </c>
      <c r="CC75" s="32"/>
      <c r="CD75" s="72" t="str">
        <f>IF(H75="", "", IFERROR(INDEX('Intro &amp; Setup'!$BF$3:$BF$12, MATCH(H75, 'Intro &amp; Setup'!$BE$3:$BE$12, 0)), ""))</f>
        <v/>
      </c>
      <c r="CE75" s="77"/>
      <c r="CF75" s="77"/>
      <c r="CH75" s="50" t="str">
        <f t="shared" si="193"/>
        <v/>
      </c>
      <c r="CI75" s="32" t="str">
        <f t="shared" si="196"/>
        <v/>
      </c>
      <c r="CJ75" s="32" t="str">
        <f t="shared" si="197"/>
        <v/>
      </c>
      <c r="CK75" s="32" t="str">
        <f t="shared" si="198"/>
        <v/>
      </c>
      <c r="CL75" s="32" t="str">
        <f t="shared" si="199"/>
        <v/>
      </c>
      <c r="CM75" s="32" t="str">
        <f t="shared" si="200"/>
        <v/>
      </c>
      <c r="CN75" s="32" t="str">
        <f t="shared" si="201"/>
        <v/>
      </c>
      <c r="CO75" s="32" t="str">
        <f t="shared" si="202"/>
        <v/>
      </c>
      <c r="CP75" s="32" t="str">
        <f t="shared" si="203"/>
        <v/>
      </c>
      <c r="CQ75" s="32" t="str">
        <f t="shared" si="204"/>
        <v/>
      </c>
      <c r="CR75" s="32" t="str">
        <f t="shared" si="205"/>
        <v/>
      </c>
      <c r="CS75" s="32" t="str">
        <f t="shared" si="206"/>
        <v/>
      </c>
      <c r="CT75" s="32" t="str">
        <f t="shared" si="207"/>
        <v/>
      </c>
      <c r="CU75" s="32" t="str">
        <f t="shared" si="208"/>
        <v/>
      </c>
      <c r="CV75" s="32" t="str">
        <f t="shared" si="209"/>
        <v/>
      </c>
      <c r="CW75" s="32" t="str">
        <f t="shared" si="210"/>
        <v/>
      </c>
      <c r="CX75" s="32" t="str">
        <f t="shared" si="211"/>
        <v/>
      </c>
      <c r="CY75" s="32" t="str">
        <f t="shared" si="212"/>
        <v/>
      </c>
      <c r="CZ75" s="32" t="str">
        <f t="shared" si="213"/>
        <v/>
      </c>
      <c r="DA75" s="32" t="str">
        <f t="shared" si="214"/>
        <v/>
      </c>
      <c r="DB75" s="32" t="str">
        <f t="shared" si="215"/>
        <v/>
      </c>
      <c r="DC75" s="32" t="str">
        <f t="shared" si="216"/>
        <v/>
      </c>
      <c r="DD75" s="32" t="str">
        <f t="shared" si="217"/>
        <v/>
      </c>
      <c r="DE75" s="32" t="str">
        <f t="shared" si="218"/>
        <v/>
      </c>
      <c r="DF75" s="32" t="str">
        <f t="shared" si="219"/>
        <v/>
      </c>
      <c r="DG75" s="32" t="str">
        <f t="shared" si="220"/>
        <v/>
      </c>
      <c r="DH75" s="32" t="str">
        <f t="shared" si="221"/>
        <v/>
      </c>
      <c r="DI75" s="32" t="str">
        <f t="shared" si="222"/>
        <v/>
      </c>
      <c r="DJ75" s="32" t="str">
        <f t="shared" si="223"/>
        <v/>
      </c>
      <c r="DK75" s="51" t="str">
        <f t="shared" si="224"/>
        <v/>
      </c>
      <c r="DM75" s="50" t="str">
        <f t="shared" si="225"/>
        <v/>
      </c>
      <c r="DN75" s="32" t="str">
        <f t="shared" si="226"/>
        <v/>
      </c>
      <c r="DO75" s="32" t="str">
        <f t="shared" si="227"/>
        <v/>
      </c>
      <c r="DP75" s="32" t="str">
        <f t="shared" si="228"/>
        <v/>
      </c>
      <c r="DQ75" s="32" t="str">
        <f t="shared" si="229"/>
        <v/>
      </c>
      <c r="DR75" s="32" t="str">
        <f t="shared" si="230"/>
        <v/>
      </c>
      <c r="DS75" s="32" t="str">
        <f t="shared" si="231"/>
        <v/>
      </c>
      <c r="DT75" s="32" t="str">
        <f t="shared" si="232"/>
        <v/>
      </c>
      <c r="DU75" s="32" t="str">
        <f t="shared" si="233"/>
        <v/>
      </c>
      <c r="DV75" s="32" t="str">
        <f t="shared" si="234"/>
        <v/>
      </c>
      <c r="DW75" s="32" t="str">
        <f t="shared" si="235"/>
        <v/>
      </c>
      <c r="DX75" s="32" t="str">
        <f t="shared" si="236"/>
        <v/>
      </c>
      <c r="DY75" s="32" t="str">
        <f t="shared" si="237"/>
        <v/>
      </c>
      <c r="DZ75" s="32" t="str">
        <f t="shared" si="238"/>
        <v/>
      </c>
      <c r="EA75" s="32" t="str">
        <f t="shared" si="239"/>
        <v/>
      </c>
      <c r="EB75" s="32" t="str">
        <f t="shared" si="240"/>
        <v/>
      </c>
      <c r="EC75" s="32" t="str">
        <f t="shared" si="241"/>
        <v/>
      </c>
      <c r="ED75" s="32" t="str">
        <f t="shared" si="242"/>
        <v/>
      </c>
      <c r="EE75" s="32" t="str">
        <f t="shared" si="243"/>
        <v/>
      </c>
      <c r="EF75" s="32" t="str">
        <f t="shared" si="244"/>
        <v/>
      </c>
      <c r="EG75" s="32" t="str">
        <f t="shared" si="245"/>
        <v/>
      </c>
      <c r="EH75" s="32" t="str">
        <f t="shared" si="246"/>
        <v/>
      </c>
      <c r="EI75" s="32" t="str">
        <f t="shared" si="247"/>
        <v/>
      </c>
      <c r="EJ75" s="32" t="str">
        <f t="shared" si="248"/>
        <v/>
      </c>
      <c r="EK75" s="32" t="str">
        <f t="shared" si="249"/>
        <v/>
      </c>
      <c r="EL75" s="32" t="str">
        <f t="shared" si="250"/>
        <v/>
      </c>
      <c r="EM75" s="32" t="str">
        <f t="shared" si="251"/>
        <v/>
      </c>
      <c r="EN75" s="32" t="str">
        <f t="shared" si="252"/>
        <v/>
      </c>
      <c r="EO75" s="32" t="str">
        <f t="shared" si="253"/>
        <v/>
      </c>
      <c r="EP75" s="51" t="str">
        <f t="shared" si="254"/>
        <v/>
      </c>
      <c r="ER75" s="58" t="str">
        <f>IF(CH75="", "", IFERROR(INDEX(Materials!$F$9:$F$2508, MATCH(CH75, Materials!$B$9:$B$2508, 0)), ""))</f>
        <v/>
      </c>
      <c r="ES75" s="59" t="str">
        <f>IF(CI75="", "", IFERROR(INDEX(Materials!$F$9:$F$2508, MATCH(CI75, Materials!$B$9:$B$2508, 0)), ""))</f>
        <v/>
      </c>
      <c r="ET75" s="59" t="str">
        <f>IF(CJ75="", "", IFERROR(INDEX(Materials!$F$9:$F$2508, MATCH(CJ75, Materials!$B$9:$B$2508, 0)), ""))</f>
        <v/>
      </c>
      <c r="EU75" s="59" t="str">
        <f>IF(CK75="", "", IFERROR(INDEX(Materials!$F$9:$F$2508, MATCH(CK75, Materials!$B$9:$B$2508, 0)), ""))</f>
        <v/>
      </c>
      <c r="EV75" s="59" t="str">
        <f>IF(CL75="", "", IFERROR(INDEX(Materials!$F$9:$F$2508, MATCH(CL75, Materials!$B$9:$B$2508, 0)), ""))</f>
        <v/>
      </c>
      <c r="EW75" s="59" t="str">
        <f>IF(CM75="", "", IFERROR(INDEX(Materials!$F$9:$F$2508, MATCH(CM75, Materials!$B$9:$B$2508, 0)), ""))</f>
        <v/>
      </c>
      <c r="EX75" s="59" t="str">
        <f>IF(CN75="", "", IFERROR(INDEX(Materials!$F$9:$F$2508, MATCH(CN75, Materials!$B$9:$B$2508, 0)), ""))</f>
        <v/>
      </c>
      <c r="EY75" s="59" t="str">
        <f>IF(CO75="", "", IFERROR(INDEX(Materials!$F$9:$F$2508, MATCH(CO75, Materials!$B$9:$B$2508, 0)), ""))</f>
        <v/>
      </c>
      <c r="EZ75" s="59" t="str">
        <f>IF(CP75="", "", IFERROR(INDEX(Materials!$F$9:$F$2508, MATCH(CP75, Materials!$B$9:$B$2508, 0)), ""))</f>
        <v/>
      </c>
      <c r="FA75" s="59" t="str">
        <f>IF(CQ75="", "", IFERROR(INDEX(Materials!$F$9:$F$2508, MATCH(CQ75, Materials!$B$9:$B$2508, 0)), ""))</f>
        <v/>
      </c>
      <c r="FB75" s="59" t="str">
        <f>IF(CR75="", "", IFERROR(INDEX(Materials!$F$9:$F$2508, MATCH(CR75, Materials!$B$9:$B$2508, 0)), ""))</f>
        <v/>
      </c>
      <c r="FC75" s="59" t="str">
        <f>IF(CS75="", "", IFERROR(INDEX(Materials!$F$9:$F$2508, MATCH(CS75, Materials!$B$9:$B$2508, 0)), ""))</f>
        <v/>
      </c>
      <c r="FD75" s="59" t="str">
        <f>IF(CT75="", "", IFERROR(INDEX(Materials!$F$9:$F$2508, MATCH(CT75, Materials!$B$9:$B$2508, 0)), ""))</f>
        <v/>
      </c>
      <c r="FE75" s="59" t="str">
        <f>IF(CU75="", "", IFERROR(INDEX(Materials!$F$9:$F$2508, MATCH(CU75, Materials!$B$9:$B$2508, 0)), ""))</f>
        <v/>
      </c>
      <c r="FF75" s="59" t="str">
        <f>IF(CV75="", "", IFERROR(INDEX(Materials!$F$9:$F$2508, MATCH(CV75, Materials!$B$9:$B$2508, 0)), ""))</f>
        <v/>
      </c>
      <c r="FG75" s="59" t="str">
        <f>IF(CW75="", "", IFERROR(INDEX(Materials!$F$9:$F$2508, MATCH(CW75, Materials!$B$9:$B$2508, 0)), ""))</f>
        <v/>
      </c>
      <c r="FH75" s="59" t="str">
        <f>IF(CX75="", "", IFERROR(INDEX(Materials!$F$9:$F$2508, MATCH(CX75, Materials!$B$9:$B$2508, 0)), ""))</f>
        <v/>
      </c>
      <c r="FI75" s="59" t="str">
        <f>IF(CY75="", "", IFERROR(INDEX(Materials!$F$9:$F$2508, MATCH(CY75, Materials!$B$9:$B$2508, 0)), ""))</f>
        <v/>
      </c>
      <c r="FJ75" s="59" t="str">
        <f>IF(CZ75="", "", IFERROR(INDEX(Materials!$F$9:$F$2508, MATCH(CZ75, Materials!$B$9:$B$2508, 0)), ""))</f>
        <v/>
      </c>
      <c r="FK75" s="59" t="str">
        <f>IF(DA75="", "", IFERROR(INDEX(Materials!$F$9:$F$2508, MATCH(DA75, Materials!$B$9:$B$2508, 0)), ""))</f>
        <v/>
      </c>
      <c r="FL75" s="59" t="str">
        <f>IF(DB75="", "", IFERROR(INDEX(Materials!$F$9:$F$2508, MATCH(DB75, Materials!$B$9:$B$2508, 0)), ""))</f>
        <v/>
      </c>
      <c r="FM75" s="59" t="str">
        <f>IF(DC75="", "", IFERROR(INDEX(Materials!$F$9:$F$2508, MATCH(DC75, Materials!$B$9:$B$2508, 0)), ""))</f>
        <v/>
      </c>
      <c r="FN75" s="59" t="str">
        <f>IF(DD75="", "", IFERROR(INDEX(Materials!$F$9:$F$2508, MATCH(DD75, Materials!$B$9:$B$2508, 0)), ""))</f>
        <v/>
      </c>
      <c r="FO75" s="59" t="str">
        <f>IF(DE75="", "", IFERROR(INDEX(Materials!$F$9:$F$2508, MATCH(DE75, Materials!$B$9:$B$2508, 0)), ""))</f>
        <v/>
      </c>
      <c r="FP75" s="59" t="str">
        <f>IF(DF75="", "", IFERROR(INDEX(Materials!$F$9:$F$2508, MATCH(DF75, Materials!$B$9:$B$2508, 0)), ""))</f>
        <v/>
      </c>
      <c r="FQ75" s="59" t="str">
        <f>IF(DG75="", "", IFERROR(INDEX(Materials!$F$9:$F$2508, MATCH(DG75, Materials!$B$9:$B$2508, 0)), ""))</f>
        <v/>
      </c>
      <c r="FR75" s="59" t="str">
        <f>IF(DH75="", "", IFERROR(INDEX(Materials!$F$9:$F$2508, MATCH(DH75, Materials!$B$9:$B$2508, 0)), ""))</f>
        <v/>
      </c>
      <c r="FS75" s="59" t="str">
        <f>IF(DI75="", "", IFERROR(INDEX(Materials!$F$9:$F$2508, MATCH(DI75, Materials!$B$9:$B$2508, 0)), ""))</f>
        <v/>
      </c>
      <c r="FT75" s="59" t="str">
        <f>IF(DJ75="", "", IFERROR(INDEX(Materials!$F$9:$F$2508, MATCH(DJ75, Materials!$B$9:$B$2508, 0)), ""))</f>
        <v/>
      </c>
      <c r="FU75" s="60" t="str">
        <f>IF(DK75="", "", IFERROR(INDEX(Materials!$F$9:$F$2508, MATCH(DK75, Materials!$B$9:$B$2508, 0)), ""))</f>
        <v/>
      </c>
      <c r="FW75" s="58" t="str">
        <f t="shared" si="255"/>
        <v/>
      </c>
      <c r="FX75" s="59" t="str">
        <f t="shared" si="256"/>
        <v/>
      </c>
      <c r="FY75" s="59" t="str">
        <f t="shared" si="257"/>
        <v/>
      </c>
      <c r="FZ75" s="59" t="str">
        <f t="shared" si="258"/>
        <v/>
      </c>
      <c r="GA75" s="59" t="str">
        <f t="shared" si="259"/>
        <v/>
      </c>
      <c r="GB75" s="59" t="str">
        <f t="shared" si="260"/>
        <v/>
      </c>
      <c r="GC75" s="59" t="str">
        <f t="shared" si="261"/>
        <v/>
      </c>
      <c r="GD75" s="59" t="str">
        <f t="shared" si="262"/>
        <v/>
      </c>
      <c r="GE75" s="59" t="str">
        <f t="shared" si="263"/>
        <v/>
      </c>
      <c r="GF75" s="59" t="str">
        <f t="shared" si="264"/>
        <v/>
      </c>
      <c r="GG75" s="59" t="str">
        <f t="shared" si="265"/>
        <v/>
      </c>
      <c r="GH75" s="59" t="str">
        <f t="shared" si="266"/>
        <v/>
      </c>
      <c r="GI75" s="59" t="str">
        <f t="shared" si="267"/>
        <v/>
      </c>
      <c r="GJ75" s="59" t="str">
        <f t="shared" si="268"/>
        <v/>
      </c>
      <c r="GK75" s="59" t="str">
        <f t="shared" si="269"/>
        <v/>
      </c>
      <c r="GL75" s="59" t="str">
        <f t="shared" si="270"/>
        <v/>
      </c>
      <c r="GM75" s="59" t="str">
        <f t="shared" si="271"/>
        <v/>
      </c>
      <c r="GN75" s="59" t="str">
        <f t="shared" si="272"/>
        <v/>
      </c>
      <c r="GO75" s="59" t="str">
        <f t="shared" si="273"/>
        <v/>
      </c>
      <c r="GP75" s="59" t="str">
        <f t="shared" si="274"/>
        <v/>
      </c>
      <c r="GQ75" s="59" t="str">
        <f t="shared" si="275"/>
        <v/>
      </c>
      <c r="GR75" s="59" t="str">
        <f t="shared" si="276"/>
        <v/>
      </c>
      <c r="GS75" s="59" t="str">
        <f t="shared" si="277"/>
        <v/>
      </c>
      <c r="GT75" s="59" t="str">
        <f t="shared" si="278"/>
        <v/>
      </c>
      <c r="GU75" s="59" t="str">
        <f t="shared" si="279"/>
        <v/>
      </c>
      <c r="GV75" s="59" t="str">
        <f t="shared" si="280"/>
        <v/>
      </c>
      <c r="GW75" s="59" t="str">
        <f t="shared" si="281"/>
        <v/>
      </c>
      <c r="GX75" s="59" t="str">
        <f t="shared" si="282"/>
        <v/>
      </c>
      <c r="GY75" s="59" t="str">
        <f t="shared" si="283"/>
        <v/>
      </c>
      <c r="GZ75" s="60" t="str">
        <f t="shared" si="284"/>
        <v/>
      </c>
      <c r="HB75" s="81" t="str">
        <f t="shared" si="194"/>
        <v/>
      </c>
      <c r="HD75" s="58" t="str">
        <f>IF(CH75="", "", IFERROR(INDEX(Materials!$V$9:$V$2508, MATCH(CH75, Materials!$B$9:$B$2508, 0)), ""))</f>
        <v/>
      </c>
      <c r="HE75" s="59" t="str">
        <f>IF(CI75="", "", IFERROR(INDEX(Materials!$V$9:$V$2508, MATCH(CI75, Materials!$B$9:$B$2508, 0)), ""))</f>
        <v/>
      </c>
      <c r="HF75" s="59" t="str">
        <f>IF(CJ75="", "", IFERROR(INDEX(Materials!$V$9:$V$2508, MATCH(CJ75, Materials!$B$9:$B$2508, 0)), ""))</f>
        <v/>
      </c>
      <c r="HG75" s="59" t="str">
        <f>IF(CK75="", "", IFERROR(INDEX(Materials!$V$9:$V$2508, MATCH(CK75, Materials!$B$9:$B$2508, 0)), ""))</f>
        <v/>
      </c>
      <c r="HH75" s="59" t="str">
        <f>IF(CL75="", "", IFERROR(INDEX(Materials!$V$9:$V$2508, MATCH(CL75, Materials!$B$9:$B$2508, 0)), ""))</f>
        <v/>
      </c>
      <c r="HI75" s="59" t="str">
        <f>IF(CM75="", "", IFERROR(INDEX(Materials!$V$9:$V$2508, MATCH(CM75, Materials!$B$9:$B$2508, 0)), ""))</f>
        <v/>
      </c>
      <c r="HJ75" s="59" t="str">
        <f>IF(CN75="", "", IFERROR(INDEX(Materials!$V$9:$V$2508, MATCH(CN75, Materials!$B$9:$B$2508, 0)), ""))</f>
        <v/>
      </c>
      <c r="HK75" s="59" t="str">
        <f>IF(CO75="", "", IFERROR(INDEX(Materials!$V$9:$V$2508, MATCH(CO75, Materials!$B$9:$B$2508, 0)), ""))</f>
        <v/>
      </c>
      <c r="HL75" s="59" t="str">
        <f>IF(CP75="", "", IFERROR(INDEX(Materials!$V$9:$V$2508, MATCH(CP75, Materials!$B$9:$B$2508, 0)), ""))</f>
        <v/>
      </c>
      <c r="HM75" s="59" t="str">
        <f>IF(CQ75="", "", IFERROR(INDEX(Materials!$V$9:$V$2508, MATCH(CQ75, Materials!$B$9:$B$2508, 0)), ""))</f>
        <v/>
      </c>
      <c r="HN75" s="59" t="str">
        <f>IF(CR75="", "", IFERROR(INDEX(Materials!$V$9:$V$2508, MATCH(CR75, Materials!$B$9:$B$2508, 0)), ""))</f>
        <v/>
      </c>
      <c r="HO75" s="59" t="str">
        <f>IF(CS75="", "", IFERROR(INDEX(Materials!$V$9:$V$2508, MATCH(CS75, Materials!$B$9:$B$2508, 0)), ""))</f>
        <v/>
      </c>
      <c r="HP75" s="59" t="str">
        <f>IF(CT75="", "", IFERROR(INDEX(Materials!$V$9:$V$2508, MATCH(CT75, Materials!$B$9:$B$2508, 0)), ""))</f>
        <v/>
      </c>
      <c r="HQ75" s="59" t="str">
        <f>IF(CU75="", "", IFERROR(INDEX(Materials!$V$9:$V$2508, MATCH(CU75, Materials!$B$9:$B$2508, 0)), ""))</f>
        <v/>
      </c>
      <c r="HR75" s="59" t="str">
        <f>IF(CV75="", "", IFERROR(INDEX(Materials!$V$9:$V$2508, MATCH(CV75, Materials!$B$9:$B$2508, 0)), ""))</f>
        <v/>
      </c>
      <c r="HS75" s="59" t="str">
        <f>IF(CW75="", "", IFERROR(INDEX(Materials!$V$9:$V$2508, MATCH(CW75, Materials!$B$9:$B$2508, 0)), ""))</f>
        <v/>
      </c>
      <c r="HT75" s="59" t="str">
        <f>IF(CX75="", "", IFERROR(INDEX(Materials!$V$9:$V$2508, MATCH(CX75, Materials!$B$9:$B$2508, 0)), ""))</f>
        <v/>
      </c>
      <c r="HU75" s="59" t="str">
        <f>IF(CY75="", "", IFERROR(INDEX(Materials!$V$9:$V$2508, MATCH(CY75, Materials!$B$9:$B$2508, 0)), ""))</f>
        <v/>
      </c>
      <c r="HV75" s="59" t="str">
        <f>IF(CZ75="", "", IFERROR(INDEX(Materials!$V$9:$V$2508, MATCH(CZ75, Materials!$B$9:$B$2508, 0)), ""))</f>
        <v/>
      </c>
      <c r="HW75" s="59" t="str">
        <f>IF(DA75="", "", IFERROR(INDEX(Materials!$V$9:$V$2508, MATCH(DA75, Materials!$B$9:$B$2508, 0)), ""))</f>
        <v/>
      </c>
      <c r="HX75" s="59" t="str">
        <f>IF(DB75="", "", IFERROR(INDEX(Materials!$V$9:$V$2508, MATCH(DB75, Materials!$B$9:$B$2508, 0)), ""))</f>
        <v/>
      </c>
      <c r="HY75" s="59" t="str">
        <f>IF(DC75="", "", IFERROR(INDEX(Materials!$V$9:$V$2508, MATCH(DC75, Materials!$B$9:$B$2508, 0)), ""))</f>
        <v/>
      </c>
      <c r="HZ75" s="59" t="str">
        <f>IF(DD75="", "", IFERROR(INDEX(Materials!$V$9:$V$2508, MATCH(DD75, Materials!$B$9:$B$2508, 0)), ""))</f>
        <v/>
      </c>
      <c r="IA75" s="59" t="str">
        <f>IF(DE75="", "", IFERROR(INDEX(Materials!$V$9:$V$2508, MATCH(DE75, Materials!$B$9:$B$2508, 0)), ""))</f>
        <v/>
      </c>
      <c r="IB75" s="59" t="str">
        <f>IF(DF75="", "", IFERROR(INDEX(Materials!$V$9:$V$2508, MATCH(DF75, Materials!$B$9:$B$2508, 0)), ""))</f>
        <v/>
      </c>
      <c r="IC75" s="59" t="str">
        <f>IF(DG75="", "", IFERROR(INDEX(Materials!$V$9:$V$2508, MATCH(DG75, Materials!$B$9:$B$2508, 0)), ""))</f>
        <v/>
      </c>
      <c r="ID75" s="59" t="str">
        <f>IF(DH75="", "", IFERROR(INDEX(Materials!$V$9:$V$2508, MATCH(DH75, Materials!$B$9:$B$2508, 0)), ""))</f>
        <v/>
      </c>
      <c r="IE75" s="59" t="str">
        <f>IF(DI75="", "", IFERROR(INDEX(Materials!$V$9:$V$2508, MATCH(DI75, Materials!$B$9:$B$2508, 0)), ""))</f>
        <v/>
      </c>
      <c r="IF75" s="59" t="str">
        <f>IF(DJ75="", "", IFERROR(INDEX(Materials!$V$9:$V$2508, MATCH(DJ75, Materials!$B$9:$B$2508, 0)), ""))</f>
        <v/>
      </c>
      <c r="IG75" s="60" t="str">
        <f>IF(DK75="", "", IFERROR(INDEX(Materials!$V$9:$V$2508, MATCH(DK75, Materials!$B$9:$B$2508, 0)), ""))</f>
        <v/>
      </c>
      <c r="II75" s="9" t="str">
        <f t="shared" si="285"/>
        <v/>
      </c>
      <c r="IJ75" s="9" t="str">
        <f t="shared" si="286"/>
        <v/>
      </c>
      <c r="IK75" s="9" t="str">
        <f t="shared" si="287"/>
        <v/>
      </c>
      <c r="IL75" s="9" t="str">
        <f t="shared" si="288"/>
        <v/>
      </c>
      <c r="IN75" s="92" t="str">
        <f t="shared" si="289"/>
        <v/>
      </c>
      <c r="IO75" s="93" t="str">
        <f t="shared" si="290"/>
        <v/>
      </c>
      <c r="IP75" s="93" t="str">
        <f t="shared" si="291"/>
        <v/>
      </c>
      <c r="IQ75" s="93" t="str">
        <f t="shared" si="292"/>
        <v/>
      </c>
      <c r="IR75" s="93" t="str">
        <f t="shared" si="293"/>
        <v/>
      </c>
      <c r="IS75" s="93" t="str">
        <f t="shared" si="294"/>
        <v/>
      </c>
      <c r="IT75" s="93" t="str">
        <f t="shared" si="295"/>
        <v/>
      </c>
      <c r="IU75" s="93" t="str">
        <f t="shared" si="296"/>
        <v/>
      </c>
      <c r="IV75" s="93" t="str">
        <f t="shared" si="297"/>
        <v/>
      </c>
      <c r="IW75" s="93" t="str">
        <f t="shared" si="298"/>
        <v/>
      </c>
      <c r="IX75" s="93" t="str">
        <f t="shared" si="299"/>
        <v/>
      </c>
      <c r="IY75" s="93" t="str">
        <f t="shared" si="300"/>
        <v/>
      </c>
      <c r="IZ75" s="93" t="str">
        <f t="shared" si="301"/>
        <v/>
      </c>
      <c r="JA75" s="93" t="str">
        <f t="shared" si="302"/>
        <v/>
      </c>
      <c r="JB75" s="93" t="str">
        <f t="shared" si="303"/>
        <v/>
      </c>
      <c r="JC75" s="93" t="str">
        <f t="shared" si="304"/>
        <v/>
      </c>
      <c r="JD75" s="93" t="str">
        <f t="shared" si="305"/>
        <v/>
      </c>
      <c r="JE75" s="93" t="str">
        <f t="shared" si="306"/>
        <v/>
      </c>
      <c r="JF75" s="93" t="str">
        <f t="shared" si="307"/>
        <v/>
      </c>
      <c r="JG75" s="93" t="str">
        <f t="shared" si="308"/>
        <v/>
      </c>
      <c r="JH75" s="93" t="str">
        <f t="shared" si="309"/>
        <v/>
      </c>
      <c r="JI75" s="93" t="str">
        <f t="shared" si="310"/>
        <v/>
      </c>
      <c r="JJ75" s="93" t="str">
        <f t="shared" si="311"/>
        <v/>
      </c>
      <c r="JK75" s="93" t="str">
        <f t="shared" si="312"/>
        <v/>
      </c>
      <c r="JL75" s="93" t="str">
        <f t="shared" si="313"/>
        <v/>
      </c>
      <c r="JM75" s="93" t="str">
        <f t="shared" si="314"/>
        <v/>
      </c>
      <c r="JN75" s="93" t="str">
        <f t="shared" si="315"/>
        <v/>
      </c>
      <c r="JO75" s="93" t="str">
        <f t="shared" si="316"/>
        <v/>
      </c>
      <c r="JP75" s="93" t="str">
        <f t="shared" si="317"/>
        <v/>
      </c>
      <c r="JQ75" s="94" t="str">
        <f t="shared" si="318"/>
        <v/>
      </c>
      <c r="JS75" s="92" t="str">
        <f t="shared" si="319"/>
        <v/>
      </c>
      <c r="JT75" s="93" t="str">
        <f t="shared" si="320"/>
        <v/>
      </c>
      <c r="JU75" s="93" t="str">
        <f t="shared" si="321"/>
        <v/>
      </c>
      <c r="JV75" s="93" t="str">
        <f t="shared" si="322"/>
        <v/>
      </c>
      <c r="JW75" s="93" t="str">
        <f t="shared" si="323"/>
        <v/>
      </c>
      <c r="JX75" s="93" t="str">
        <f t="shared" si="324"/>
        <v/>
      </c>
      <c r="JY75" s="93" t="str">
        <f t="shared" si="325"/>
        <v/>
      </c>
      <c r="JZ75" s="93" t="str">
        <f t="shared" si="326"/>
        <v/>
      </c>
      <c r="KA75" s="93" t="str">
        <f t="shared" si="327"/>
        <v/>
      </c>
      <c r="KB75" s="93" t="str">
        <f t="shared" si="328"/>
        <v/>
      </c>
      <c r="KC75" s="93" t="str">
        <f t="shared" si="329"/>
        <v/>
      </c>
      <c r="KD75" s="93" t="str">
        <f t="shared" si="330"/>
        <v/>
      </c>
      <c r="KE75" s="93" t="str">
        <f t="shared" si="331"/>
        <v/>
      </c>
      <c r="KF75" s="93" t="str">
        <f t="shared" si="332"/>
        <v/>
      </c>
      <c r="KG75" s="93" t="str">
        <f t="shared" si="333"/>
        <v/>
      </c>
      <c r="KH75" s="93" t="str">
        <f t="shared" si="334"/>
        <v/>
      </c>
      <c r="KI75" s="93" t="str">
        <f t="shared" si="335"/>
        <v/>
      </c>
      <c r="KJ75" s="93" t="str">
        <f t="shared" si="336"/>
        <v/>
      </c>
      <c r="KK75" s="93" t="str">
        <f t="shared" si="337"/>
        <v/>
      </c>
      <c r="KL75" s="93" t="str">
        <f t="shared" si="338"/>
        <v/>
      </c>
      <c r="KM75" s="93" t="str">
        <f t="shared" si="339"/>
        <v/>
      </c>
      <c r="KN75" s="93" t="str">
        <f t="shared" si="340"/>
        <v/>
      </c>
      <c r="KO75" s="93" t="str">
        <f t="shared" si="341"/>
        <v/>
      </c>
      <c r="KP75" s="93" t="str">
        <f t="shared" si="342"/>
        <v/>
      </c>
      <c r="KQ75" s="93" t="str">
        <f t="shared" si="343"/>
        <v/>
      </c>
      <c r="KR75" s="93" t="str">
        <f t="shared" si="344"/>
        <v/>
      </c>
      <c r="KS75" s="93" t="str">
        <f t="shared" si="345"/>
        <v/>
      </c>
      <c r="KT75" s="93" t="str">
        <f t="shared" si="346"/>
        <v/>
      </c>
      <c r="KU75" s="93" t="str">
        <f t="shared" si="347"/>
        <v/>
      </c>
      <c r="KV75" s="94" t="str">
        <f t="shared" si="348"/>
        <v/>
      </c>
      <c r="KX75" s="81" t="str">
        <f>IF(C75="", "", C75+(C75*'Intro &amp; Setup'!$BC$6))</f>
        <v/>
      </c>
    </row>
    <row r="76" spans="1:310" x14ac:dyDescent="0.25">
      <c r="A76" s="24"/>
      <c r="B76" s="150" t="str">
        <f t="shared" si="187"/>
        <v/>
      </c>
      <c r="C76" s="139" t="str">
        <f t="shared" si="188"/>
        <v/>
      </c>
      <c r="D76" s="24"/>
      <c r="E76" s="140"/>
      <c r="F76" s="136"/>
      <c r="G76" s="139"/>
      <c r="H76" s="153"/>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24"/>
      <c r="BS76" s="9" t="str">
        <f>IF(Materials!T76="", "", Materials!T76)</f>
        <v/>
      </c>
      <c r="BU76" s="11" t="b">
        <f t="shared" si="189"/>
        <v>0</v>
      </c>
      <c r="BV76" s="9" t="str">
        <f t="shared" si="195"/>
        <v/>
      </c>
      <c r="BW76" s="9" t="str">
        <f t="shared" si="190"/>
        <v/>
      </c>
      <c r="BX76" s="9" t="str">
        <f t="shared" si="191"/>
        <v/>
      </c>
      <c r="BZ76" s="9">
        <v>68</v>
      </c>
      <c r="CB76" s="9" t="str">
        <f t="shared" si="192"/>
        <v/>
      </c>
      <c r="CC76" s="32"/>
      <c r="CD76" s="72" t="str">
        <f>IF(H76="", "", IFERROR(INDEX('Intro &amp; Setup'!$BF$3:$BF$12, MATCH(H76, 'Intro &amp; Setup'!$BE$3:$BE$12, 0)), ""))</f>
        <v/>
      </c>
      <c r="CE76" s="77"/>
      <c r="CF76" s="77"/>
      <c r="CH76" s="50" t="str">
        <f t="shared" si="193"/>
        <v/>
      </c>
      <c r="CI76" s="32" t="str">
        <f t="shared" si="196"/>
        <v/>
      </c>
      <c r="CJ76" s="32" t="str">
        <f t="shared" si="197"/>
        <v/>
      </c>
      <c r="CK76" s="32" t="str">
        <f t="shared" si="198"/>
        <v/>
      </c>
      <c r="CL76" s="32" t="str">
        <f t="shared" si="199"/>
        <v/>
      </c>
      <c r="CM76" s="32" t="str">
        <f t="shared" si="200"/>
        <v/>
      </c>
      <c r="CN76" s="32" t="str">
        <f t="shared" si="201"/>
        <v/>
      </c>
      <c r="CO76" s="32" t="str">
        <f t="shared" si="202"/>
        <v/>
      </c>
      <c r="CP76" s="32" t="str">
        <f t="shared" si="203"/>
        <v/>
      </c>
      <c r="CQ76" s="32" t="str">
        <f t="shared" si="204"/>
        <v/>
      </c>
      <c r="CR76" s="32" t="str">
        <f t="shared" si="205"/>
        <v/>
      </c>
      <c r="CS76" s="32" t="str">
        <f t="shared" si="206"/>
        <v/>
      </c>
      <c r="CT76" s="32" t="str">
        <f t="shared" si="207"/>
        <v/>
      </c>
      <c r="CU76" s="32" t="str">
        <f t="shared" si="208"/>
        <v/>
      </c>
      <c r="CV76" s="32" t="str">
        <f t="shared" si="209"/>
        <v/>
      </c>
      <c r="CW76" s="32" t="str">
        <f t="shared" si="210"/>
        <v/>
      </c>
      <c r="CX76" s="32" t="str">
        <f t="shared" si="211"/>
        <v/>
      </c>
      <c r="CY76" s="32" t="str">
        <f t="shared" si="212"/>
        <v/>
      </c>
      <c r="CZ76" s="32" t="str">
        <f t="shared" si="213"/>
        <v/>
      </c>
      <c r="DA76" s="32" t="str">
        <f t="shared" si="214"/>
        <v/>
      </c>
      <c r="DB76" s="32" t="str">
        <f t="shared" si="215"/>
        <v/>
      </c>
      <c r="DC76" s="32" t="str">
        <f t="shared" si="216"/>
        <v/>
      </c>
      <c r="DD76" s="32" t="str">
        <f t="shared" si="217"/>
        <v/>
      </c>
      <c r="DE76" s="32" t="str">
        <f t="shared" si="218"/>
        <v/>
      </c>
      <c r="DF76" s="32" t="str">
        <f t="shared" si="219"/>
        <v/>
      </c>
      <c r="DG76" s="32" t="str">
        <f t="shared" si="220"/>
        <v/>
      </c>
      <c r="DH76" s="32" t="str">
        <f t="shared" si="221"/>
        <v/>
      </c>
      <c r="DI76" s="32" t="str">
        <f t="shared" si="222"/>
        <v/>
      </c>
      <c r="DJ76" s="32" t="str">
        <f t="shared" si="223"/>
        <v/>
      </c>
      <c r="DK76" s="51" t="str">
        <f t="shared" si="224"/>
        <v/>
      </c>
      <c r="DM76" s="50" t="str">
        <f t="shared" si="225"/>
        <v/>
      </c>
      <c r="DN76" s="32" t="str">
        <f t="shared" si="226"/>
        <v/>
      </c>
      <c r="DO76" s="32" t="str">
        <f t="shared" si="227"/>
        <v/>
      </c>
      <c r="DP76" s="32" t="str">
        <f t="shared" si="228"/>
        <v/>
      </c>
      <c r="DQ76" s="32" t="str">
        <f t="shared" si="229"/>
        <v/>
      </c>
      <c r="DR76" s="32" t="str">
        <f t="shared" si="230"/>
        <v/>
      </c>
      <c r="DS76" s="32" t="str">
        <f t="shared" si="231"/>
        <v/>
      </c>
      <c r="DT76" s="32" t="str">
        <f t="shared" si="232"/>
        <v/>
      </c>
      <c r="DU76" s="32" t="str">
        <f t="shared" si="233"/>
        <v/>
      </c>
      <c r="DV76" s="32" t="str">
        <f t="shared" si="234"/>
        <v/>
      </c>
      <c r="DW76" s="32" t="str">
        <f t="shared" si="235"/>
        <v/>
      </c>
      <c r="DX76" s="32" t="str">
        <f t="shared" si="236"/>
        <v/>
      </c>
      <c r="DY76" s="32" t="str">
        <f t="shared" si="237"/>
        <v/>
      </c>
      <c r="DZ76" s="32" t="str">
        <f t="shared" si="238"/>
        <v/>
      </c>
      <c r="EA76" s="32" t="str">
        <f t="shared" si="239"/>
        <v/>
      </c>
      <c r="EB76" s="32" t="str">
        <f t="shared" si="240"/>
        <v/>
      </c>
      <c r="EC76" s="32" t="str">
        <f t="shared" si="241"/>
        <v/>
      </c>
      <c r="ED76" s="32" t="str">
        <f t="shared" si="242"/>
        <v/>
      </c>
      <c r="EE76" s="32" t="str">
        <f t="shared" si="243"/>
        <v/>
      </c>
      <c r="EF76" s="32" t="str">
        <f t="shared" si="244"/>
        <v/>
      </c>
      <c r="EG76" s="32" t="str">
        <f t="shared" si="245"/>
        <v/>
      </c>
      <c r="EH76" s="32" t="str">
        <f t="shared" si="246"/>
        <v/>
      </c>
      <c r="EI76" s="32" t="str">
        <f t="shared" si="247"/>
        <v/>
      </c>
      <c r="EJ76" s="32" t="str">
        <f t="shared" si="248"/>
        <v/>
      </c>
      <c r="EK76" s="32" t="str">
        <f t="shared" si="249"/>
        <v/>
      </c>
      <c r="EL76" s="32" t="str">
        <f t="shared" si="250"/>
        <v/>
      </c>
      <c r="EM76" s="32" t="str">
        <f t="shared" si="251"/>
        <v/>
      </c>
      <c r="EN76" s="32" t="str">
        <f t="shared" si="252"/>
        <v/>
      </c>
      <c r="EO76" s="32" t="str">
        <f t="shared" si="253"/>
        <v/>
      </c>
      <c r="EP76" s="51" t="str">
        <f t="shared" si="254"/>
        <v/>
      </c>
      <c r="ER76" s="58" t="str">
        <f>IF(CH76="", "", IFERROR(INDEX(Materials!$F$9:$F$2508, MATCH(CH76, Materials!$B$9:$B$2508, 0)), ""))</f>
        <v/>
      </c>
      <c r="ES76" s="59" t="str">
        <f>IF(CI76="", "", IFERROR(INDEX(Materials!$F$9:$F$2508, MATCH(CI76, Materials!$B$9:$B$2508, 0)), ""))</f>
        <v/>
      </c>
      <c r="ET76" s="59" t="str">
        <f>IF(CJ76="", "", IFERROR(INDEX(Materials!$F$9:$F$2508, MATCH(CJ76, Materials!$B$9:$B$2508, 0)), ""))</f>
        <v/>
      </c>
      <c r="EU76" s="59" t="str">
        <f>IF(CK76="", "", IFERROR(INDEX(Materials!$F$9:$F$2508, MATCH(CK76, Materials!$B$9:$B$2508, 0)), ""))</f>
        <v/>
      </c>
      <c r="EV76" s="59" t="str">
        <f>IF(CL76="", "", IFERROR(INDEX(Materials!$F$9:$F$2508, MATCH(CL76, Materials!$B$9:$B$2508, 0)), ""))</f>
        <v/>
      </c>
      <c r="EW76" s="59" t="str">
        <f>IF(CM76="", "", IFERROR(INDEX(Materials!$F$9:$F$2508, MATCH(CM76, Materials!$B$9:$B$2508, 0)), ""))</f>
        <v/>
      </c>
      <c r="EX76" s="59" t="str">
        <f>IF(CN76="", "", IFERROR(INDEX(Materials!$F$9:$F$2508, MATCH(CN76, Materials!$B$9:$B$2508, 0)), ""))</f>
        <v/>
      </c>
      <c r="EY76" s="59" t="str">
        <f>IF(CO76="", "", IFERROR(INDEX(Materials!$F$9:$F$2508, MATCH(CO76, Materials!$B$9:$B$2508, 0)), ""))</f>
        <v/>
      </c>
      <c r="EZ76" s="59" t="str">
        <f>IF(CP76="", "", IFERROR(INDEX(Materials!$F$9:$F$2508, MATCH(CP76, Materials!$B$9:$B$2508, 0)), ""))</f>
        <v/>
      </c>
      <c r="FA76" s="59" t="str">
        <f>IF(CQ76="", "", IFERROR(INDEX(Materials!$F$9:$F$2508, MATCH(CQ76, Materials!$B$9:$B$2508, 0)), ""))</f>
        <v/>
      </c>
      <c r="FB76" s="59" t="str">
        <f>IF(CR76="", "", IFERROR(INDEX(Materials!$F$9:$F$2508, MATCH(CR76, Materials!$B$9:$B$2508, 0)), ""))</f>
        <v/>
      </c>
      <c r="FC76" s="59" t="str">
        <f>IF(CS76="", "", IFERROR(INDEX(Materials!$F$9:$F$2508, MATCH(CS76, Materials!$B$9:$B$2508, 0)), ""))</f>
        <v/>
      </c>
      <c r="FD76" s="59" t="str">
        <f>IF(CT76="", "", IFERROR(INDEX(Materials!$F$9:$F$2508, MATCH(CT76, Materials!$B$9:$B$2508, 0)), ""))</f>
        <v/>
      </c>
      <c r="FE76" s="59" t="str">
        <f>IF(CU76="", "", IFERROR(INDEX(Materials!$F$9:$F$2508, MATCH(CU76, Materials!$B$9:$B$2508, 0)), ""))</f>
        <v/>
      </c>
      <c r="FF76" s="59" t="str">
        <f>IF(CV76="", "", IFERROR(INDEX(Materials!$F$9:$F$2508, MATCH(CV76, Materials!$B$9:$B$2508, 0)), ""))</f>
        <v/>
      </c>
      <c r="FG76" s="59" t="str">
        <f>IF(CW76="", "", IFERROR(INDEX(Materials!$F$9:$F$2508, MATCH(CW76, Materials!$B$9:$B$2508, 0)), ""))</f>
        <v/>
      </c>
      <c r="FH76" s="59" t="str">
        <f>IF(CX76="", "", IFERROR(INDEX(Materials!$F$9:$F$2508, MATCH(CX76, Materials!$B$9:$B$2508, 0)), ""))</f>
        <v/>
      </c>
      <c r="FI76" s="59" t="str">
        <f>IF(CY76="", "", IFERROR(INDEX(Materials!$F$9:$F$2508, MATCH(CY76, Materials!$B$9:$B$2508, 0)), ""))</f>
        <v/>
      </c>
      <c r="FJ76" s="59" t="str">
        <f>IF(CZ76="", "", IFERROR(INDEX(Materials!$F$9:$F$2508, MATCH(CZ76, Materials!$B$9:$B$2508, 0)), ""))</f>
        <v/>
      </c>
      <c r="FK76" s="59" t="str">
        <f>IF(DA76="", "", IFERROR(INDEX(Materials!$F$9:$F$2508, MATCH(DA76, Materials!$B$9:$B$2508, 0)), ""))</f>
        <v/>
      </c>
      <c r="FL76" s="59" t="str">
        <f>IF(DB76="", "", IFERROR(INDEX(Materials!$F$9:$F$2508, MATCH(DB76, Materials!$B$9:$B$2508, 0)), ""))</f>
        <v/>
      </c>
      <c r="FM76" s="59" t="str">
        <f>IF(DC76="", "", IFERROR(INDEX(Materials!$F$9:$F$2508, MATCH(DC76, Materials!$B$9:$B$2508, 0)), ""))</f>
        <v/>
      </c>
      <c r="FN76" s="59" t="str">
        <f>IF(DD76="", "", IFERROR(INDEX(Materials!$F$9:$F$2508, MATCH(DD76, Materials!$B$9:$B$2508, 0)), ""))</f>
        <v/>
      </c>
      <c r="FO76" s="59" t="str">
        <f>IF(DE76="", "", IFERROR(INDEX(Materials!$F$9:$F$2508, MATCH(DE76, Materials!$B$9:$B$2508, 0)), ""))</f>
        <v/>
      </c>
      <c r="FP76" s="59" t="str">
        <f>IF(DF76="", "", IFERROR(INDEX(Materials!$F$9:$F$2508, MATCH(DF76, Materials!$B$9:$B$2508, 0)), ""))</f>
        <v/>
      </c>
      <c r="FQ76" s="59" t="str">
        <f>IF(DG76="", "", IFERROR(INDEX(Materials!$F$9:$F$2508, MATCH(DG76, Materials!$B$9:$B$2508, 0)), ""))</f>
        <v/>
      </c>
      <c r="FR76" s="59" t="str">
        <f>IF(DH76="", "", IFERROR(INDEX(Materials!$F$9:$F$2508, MATCH(DH76, Materials!$B$9:$B$2508, 0)), ""))</f>
        <v/>
      </c>
      <c r="FS76" s="59" t="str">
        <f>IF(DI76="", "", IFERROR(INDEX(Materials!$F$9:$F$2508, MATCH(DI76, Materials!$B$9:$B$2508, 0)), ""))</f>
        <v/>
      </c>
      <c r="FT76" s="59" t="str">
        <f>IF(DJ76="", "", IFERROR(INDEX(Materials!$F$9:$F$2508, MATCH(DJ76, Materials!$B$9:$B$2508, 0)), ""))</f>
        <v/>
      </c>
      <c r="FU76" s="60" t="str">
        <f>IF(DK76="", "", IFERROR(INDEX(Materials!$F$9:$F$2508, MATCH(DK76, Materials!$B$9:$B$2508, 0)), ""))</f>
        <v/>
      </c>
      <c r="FW76" s="58" t="str">
        <f t="shared" si="255"/>
        <v/>
      </c>
      <c r="FX76" s="59" t="str">
        <f t="shared" si="256"/>
        <v/>
      </c>
      <c r="FY76" s="59" t="str">
        <f t="shared" si="257"/>
        <v/>
      </c>
      <c r="FZ76" s="59" t="str">
        <f t="shared" si="258"/>
        <v/>
      </c>
      <c r="GA76" s="59" t="str">
        <f t="shared" si="259"/>
        <v/>
      </c>
      <c r="GB76" s="59" t="str">
        <f t="shared" si="260"/>
        <v/>
      </c>
      <c r="GC76" s="59" t="str">
        <f t="shared" si="261"/>
        <v/>
      </c>
      <c r="GD76" s="59" t="str">
        <f t="shared" si="262"/>
        <v/>
      </c>
      <c r="GE76" s="59" t="str">
        <f t="shared" si="263"/>
        <v/>
      </c>
      <c r="GF76" s="59" t="str">
        <f t="shared" si="264"/>
        <v/>
      </c>
      <c r="GG76" s="59" t="str">
        <f t="shared" si="265"/>
        <v/>
      </c>
      <c r="GH76" s="59" t="str">
        <f t="shared" si="266"/>
        <v/>
      </c>
      <c r="GI76" s="59" t="str">
        <f t="shared" si="267"/>
        <v/>
      </c>
      <c r="GJ76" s="59" t="str">
        <f t="shared" si="268"/>
        <v/>
      </c>
      <c r="GK76" s="59" t="str">
        <f t="shared" si="269"/>
        <v/>
      </c>
      <c r="GL76" s="59" t="str">
        <f t="shared" si="270"/>
        <v/>
      </c>
      <c r="GM76" s="59" t="str">
        <f t="shared" si="271"/>
        <v/>
      </c>
      <c r="GN76" s="59" t="str">
        <f t="shared" si="272"/>
        <v/>
      </c>
      <c r="GO76" s="59" t="str">
        <f t="shared" si="273"/>
        <v/>
      </c>
      <c r="GP76" s="59" t="str">
        <f t="shared" si="274"/>
        <v/>
      </c>
      <c r="GQ76" s="59" t="str">
        <f t="shared" si="275"/>
        <v/>
      </c>
      <c r="GR76" s="59" t="str">
        <f t="shared" si="276"/>
        <v/>
      </c>
      <c r="GS76" s="59" t="str">
        <f t="shared" si="277"/>
        <v/>
      </c>
      <c r="GT76" s="59" t="str">
        <f t="shared" si="278"/>
        <v/>
      </c>
      <c r="GU76" s="59" t="str">
        <f t="shared" si="279"/>
        <v/>
      </c>
      <c r="GV76" s="59" t="str">
        <f t="shared" si="280"/>
        <v/>
      </c>
      <c r="GW76" s="59" t="str">
        <f t="shared" si="281"/>
        <v/>
      </c>
      <c r="GX76" s="59" t="str">
        <f t="shared" si="282"/>
        <v/>
      </c>
      <c r="GY76" s="59" t="str">
        <f t="shared" si="283"/>
        <v/>
      </c>
      <c r="GZ76" s="60" t="str">
        <f t="shared" si="284"/>
        <v/>
      </c>
      <c r="HB76" s="81" t="str">
        <f t="shared" si="194"/>
        <v/>
      </c>
      <c r="HD76" s="58" t="str">
        <f>IF(CH76="", "", IFERROR(INDEX(Materials!$V$9:$V$2508, MATCH(CH76, Materials!$B$9:$B$2508, 0)), ""))</f>
        <v/>
      </c>
      <c r="HE76" s="59" t="str">
        <f>IF(CI76="", "", IFERROR(INDEX(Materials!$V$9:$V$2508, MATCH(CI76, Materials!$B$9:$B$2508, 0)), ""))</f>
        <v/>
      </c>
      <c r="HF76" s="59" t="str">
        <f>IF(CJ76="", "", IFERROR(INDEX(Materials!$V$9:$V$2508, MATCH(CJ76, Materials!$B$9:$B$2508, 0)), ""))</f>
        <v/>
      </c>
      <c r="HG76" s="59" t="str">
        <f>IF(CK76="", "", IFERROR(INDEX(Materials!$V$9:$V$2508, MATCH(CK76, Materials!$B$9:$B$2508, 0)), ""))</f>
        <v/>
      </c>
      <c r="HH76" s="59" t="str">
        <f>IF(CL76="", "", IFERROR(INDEX(Materials!$V$9:$V$2508, MATCH(CL76, Materials!$B$9:$B$2508, 0)), ""))</f>
        <v/>
      </c>
      <c r="HI76" s="59" t="str">
        <f>IF(CM76="", "", IFERROR(INDEX(Materials!$V$9:$V$2508, MATCH(CM76, Materials!$B$9:$B$2508, 0)), ""))</f>
        <v/>
      </c>
      <c r="HJ76" s="59" t="str">
        <f>IF(CN76="", "", IFERROR(INDEX(Materials!$V$9:$V$2508, MATCH(CN76, Materials!$B$9:$B$2508, 0)), ""))</f>
        <v/>
      </c>
      <c r="HK76" s="59" t="str">
        <f>IF(CO76="", "", IFERROR(INDEX(Materials!$V$9:$V$2508, MATCH(CO76, Materials!$B$9:$B$2508, 0)), ""))</f>
        <v/>
      </c>
      <c r="HL76" s="59" t="str">
        <f>IF(CP76="", "", IFERROR(INDEX(Materials!$V$9:$V$2508, MATCH(CP76, Materials!$B$9:$B$2508, 0)), ""))</f>
        <v/>
      </c>
      <c r="HM76" s="59" t="str">
        <f>IF(CQ76="", "", IFERROR(INDEX(Materials!$V$9:$V$2508, MATCH(CQ76, Materials!$B$9:$B$2508, 0)), ""))</f>
        <v/>
      </c>
      <c r="HN76" s="59" t="str">
        <f>IF(CR76="", "", IFERROR(INDEX(Materials!$V$9:$V$2508, MATCH(CR76, Materials!$B$9:$B$2508, 0)), ""))</f>
        <v/>
      </c>
      <c r="HO76" s="59" t="str">
        <f>IF(CS76="", "", IFERROR(INDEX(Materials!$V$9:$V$2508, MATCH(CS76, Materials!$B$9:$B$2508, 0)), ""))</f>
        <v/>
      </c>
      <c r="HP76" s="59" t="str">
        <f>IF(CT76="", "", IFERROR(INDEX(Materials!$V$9:$V$2508, MATCH(CT76, Materials!$B$9:$B$2508, 0)), ""))</f>
        <v/>
      </c>
      <c r="HQ76" s="59" t="str">
        <f>IF(CU76="", "", IFERROR(INDEX(Materials!$V$9:$V$2508, MATCH(CU76, Materials!$B$9:$B$2508, 0)), ""))</f>
        <v/>
      </c>
      <c r="HR76" s="59" t="str">
        <f>IF(CV76="", "", IFERROR(INDEX(Materials!$V$9:$V$2508, MATCH(CV76, Materials!$B$9:$B$2508, 0)), ""))</f>
        <v/>
      </c>
      <c r="HS76" s="59" t="str">
        <f>IF(CW76="", "", IFERROR(INDEX(Materials!$V$9:$V$2508, MATCH(CW76, Materials!$B$9:$B$2508, 0)), ""))</f>
        <v/>
      </c>
      <c r="HT76" s="59" t="str">
        <f>IF(CX76="", "", IFERROR(INDEX(Materials!$V$9:$V$2508, MATCH(CX76, Materials!$B$9:$B$2508, 0)), ""))</f>
        <v/>
      </c>
      <c r="HU76" s="59" t="str">
        <f>IF(CY76="", "", IFERROR(INDEX(Materials!$V$9:$V$2508, MATCH(CY76, Materials!$B$9:$B$2508, 0)), ""))</f>
        <v/>
      </c>
      <c r="HV76" s="59" t="str">
        <f>IF(CZ76="", "", IFERROR(INDEX(Materials!$V$9:$V$2508, MATCH(CZ76, Materials!$B$9:$B$2508, 0)), ""))</f>
        <v/>
      </c>
      <c r="HW76" s="59" t="str">
        <f>IF(DA76="", "", IFERROR(INDEX(Materials!$V$9:$V$2508, MATCH(DA76, Materials!$B$9:$B$2508, 0)), ""))</f>
        <v/>
      </c>
      <c r="HX76" s="59" t="str">
        <f>IF(DB76="", "", IFERROR(INDEX(Materials!$V$9:$V$2508, MATCH(DB76, Materials!$B$9:$B$2508, 0)), ""))</f>
        <v/>
      </c>
      <c r="HY76" s="59" t="str">
        <f>IF(DC76="", "", IFERROR(INDEX(Materials!$V$9:$V$2508, MATCH(DC76, Materials!$B$9:$B$2508, 0)), ""))</f>
        <v/>
      </c>
      <c r="HZ76" s="59" t="str">
        <f>IF(DD76="", "", IFERROR(INDEX(Materials!$V$9:$V$2508, MATCH(DD76, Materials!$B$9:$B$2508, 0)), ""))</f>
        <v/>
      </c>
      <c r="IA76" s="59" t="str">
        <f>IF(DE76="", "", IFERROR(INDEX(Materials!$V$9:$V$2508, MATCH(DE76, Materials!$B$9:$B$2508, 0)), ""))</f>
        <v/>
      </c>
      <c r="IB76" s="59" t="str">
        <f>IF(DF76="", "", IFERROR(INDEX(Materials!$V$9:$V$2508, MATCH(DF76, Materials!$B$9:$B$2508, 0)), ""))</f>
        <v/>
      </c>
      <c r="IC76" s="59" t="str">
        <f>IF(DG76="", "", IFERROR(INDEX(Materials!$V$9:$V$2508, MATCH(DG76, Materials!$B$9:$B$2508, 0)), ""))</f>
        <v/>
      </c>
      <c r="ID76" s="59" t="str">
        <f>IF(DH76="", "", IFERROR(INDEX(Materials!$V$9:$V$2508, MATCH(DH76, Materials!$B$9:$B$2508, 0)), ""))</f>
        <v/>
      </c>
      <c r="IE76" s="59" t="str">
        <f>IF(DI76="", "", IFERROR(INDEX(Materials!$V$9:$V$2508, MATCH(DI76, Materials!$B$9:$B$2508, 0)), ""))</f>
        <v/>
      </c>
      <c r="IF76" s="59" t="str">
        <f>IF(DJ76="", "", IFERROR(INDEX(Materials!$V$9:$V$2508, MATCH(DJ76, Materials!$B$9:$B$2508, 0)), ""))</f>
        <v/>
      </c>
      <c r="IG76" s="60" t="str">
        <f>IF(DK76="", "", IFERROR(INDEX(Materials!$V$9:$V$2508, MATCH(DK76, Materials!$B$9:$B$2508, 0)), ""))</f>
        <v/>
      </c>
      <c r="II76" s="9" t="str">
        <f t="shared" si="285"/>
        <v/>
      </c>
      <c r="IJ76" s="9" t="str">
        <f t="shared" si="286"/>
        <v/>
      </c>
      <c r="IK76" s="9" t="str">
        <f t="shared" si="287"/>
        <v/>
      </c>
      <c r="IL76" s="9" t="str">
        <f t="shared" si="288"/>
        <v/>
      </c>
      <c r="IN76" s="92" t="str">
        <f t="shared" si="289"/>
        <v/>
      </c>
      <c r="IO76" s="93" t="str">
        <f t="shared" si="290"/>
        <v/>
      </c>
      <c r="IP76" s="93" t="str">
        <f t="shared" si="291"/>
        <v/>
      </c>
      <c r="IQ76" s="93" t="str">
        <f t="shared" si="292"/>
        <v/>
      </c>
      <c r="IR76" s="93" t="str">
        <f t="shared" si="293"/>
        <v/>
      </c>
      <c r="IS76" s="93" t="str">
        <f t="shared" si="294"/>
        <v/>
      </c>
      <c r="IT76" s="93" t="str">
        <f t="shared" si="295"/>
        <v/>
      </c>
      <c r="IU76" s="93" t="str">
        <f t="shared" si="296"/>
        <v/>
      </c>
      <c r="IV76" s="93" t="str">
        <f t="shared" si="297"/>
        <v/>
      </c>
      <c r="IW76" s="93" t="str">
        <f t="shared" si="298"/>
        <v/>
      </c>
      <c r="IX76" s="93" t="str">
        <f t="shared" si="299"/>
        <v/>
      </c>
      <c r="IY76" s="93" t="str">
        <f t="shared" si="300"/>
        <v/>
      </c>
      <c r="IZ76" s="93" t="str">
        <f t="shared" si="301"/>
        <v/>
      </c>
      <c r="JA76" s="93" t="str">
        <f t="shared" si="302"/>
        <v/>
      </c>
      <c r="JB76" s="93" t="str">
        <f t="shared" si="303"/>
        <v/>
      </c>
      <c r="JC76" s="93" t="str">
        <f t="shared" si="304"/>
        <v/>
      </c>
      <c r="JD76" s="93" t="str">
        <f t="shared" si="305"/>
        <v/>
      </c>
      <c r="JE76" s="93" t="str">
        <f t="shared" si="306"/>
        <v/>
      </c>
      <c r="JF76" s="93" t="str">
        <f t="shared" si="307"/>
        <v/>
      </c>
      <c r="JG76" s="93" t="str">
        <f t="shared" si="308"/>
        <v/>
      </c>
      <c r="JH76" s="93" t="str">
        <f t="shared" si="309"/>
        <v/>
      </c>
      <c r="JI76" s="93" t="str">
        <f t="shared" si="310"/>
        <v/>
      </c>
      <c r="JJ76" s="93" t="str">
        <f t="shared" si="311"/>
        <v/>
      </c>
      <c r="JK76" s="93" t="str">
        <f t="shared" si="312"/>
        <v/>
      </c>
      <c r="JL76" s="93" t="str">
        <f t="shared" si="313"/>
        <v/>
      </c>
      <c r="JM76" s="93" t="str">
        <f t="shared" si="314"/>
        <v/>
      </c>
      <c r="JN76" s="93" t="str">
        <f t="shared" si="315"/>
        <v/>
      </c>
      <c r="JO76" s="93" t="str">
        <f t="shared" si="316"/>
        <v/>
      </c>
      <c r="JP76" s="93" t="str">
        <f t="shared" si="317"/>
        <v/>
      </c>
      <c r="JQ76" s="94" t="str">
        <f t="shared" si="318"/>
        <v/>
      </c>
      <c r="JS76" s="92" t="str">
        <f t="shared" si="319"/>
        <v/>
      </c>
      <c r="JT76" s="93" t="str">
        <f t="shared" si="320"/>
        <v/>
      </c>
      <c r="JU76" s="93" t="str">
        <f t="shared" si="321"/>
        <v/>
      </c>
      <c r="JV76" s="93" t="str">
        <f t="shared" si="322"/>
        <v/>
      </c>
      <c r="JW76" s="93" t="str">
        <f t="shared" si="323"/>
        <v/>
      </c>
      <c r="JX76" s="93" t="str">
        <f t="shared" si="324"/>
        <v/>
      </c>
      <c r="JY76" s="93" t="str">
        <f t="shared" si="325"/>
        <v/>
      </c>
      <c r="JZ76" s="93" t="str">
        <f t="shared" si="326"/>
        <v/>
      </c>
      <c r="KA76" s="93" t="str">
        <f t="shared" si="327"/>
        <v/>
      </c>
      <c r="KB76" s="93" t="str">
        <f t="shared" si="328"/>
        <v/>
      </c>
      <c r="KC76" s="93" t="str">
        <f t="shared" si="329"/>
        <v/>
      </c>
      <c r="KD76" s="93" t="str">
        <f t="shared" si="330"/>
        <v/>
      </c>
      <c r="KE76" s="93" t="str">
        <f t="shared" si="331"/>
        <v/>
      </c>
      <c r="KF76" s="93" t="str">
        <f t="shared" si="332"/>
        <v/>
      </c>
      <c r="KG76" s="93" t="str">
        <f t="shared" si="333"/>
        <v/>
      </c>
      <c r="KH76" s="93" t="str">
        <f t="shared" si="334"/>
        <v/>
      </c>
      <c r="KI76" s="93" t="str">
        <f t="shared" si="335"/>
        <v/>
      </c>
      <c r="KJ76" s="93" t="str">
        <f t="shared" si="336"/>
        <v/>
      </c>
      <c r="KK76" s="93" t="str">
        <f t="shared" si="337"/>
        <v/>
      </c>
      <c r="KL76" s="93" t="str">
        <f t="shared" si="338"/>
        <v/>
      </c>
      <c r="KM76" s="93" t="str">
        <f t="shared" si="339"/>
        <v/>
      </c>
      <c r="KN76" s="93" t="str">
        <f t="shared" si="340"/>
        <v/>
      </c>
      <c r="KO76" s="93" t="str">
        <f t="shared" si="341"/>
        <v/>
      </c>
      <c r="KP76" s="93" t="str">
        <f t="shared" si="342"/>
        <v/>
      </c>
      <c r="KQ76" s="93" t="str">
        <f t="shared" si="343"/>
        <v/>
      </c>
      <c r="KR76" s="93" t="str">
        <f t="shared" si="344"/>
        <v/>
      </c>
      <c r="KS76" s="93" t="str">
        <f t="shared" si="345"/>
        <v/>
      </c>
      <c r="KT76" s="93" t="str">
        <f t="shared" si="346"/>
        <v/>
      </c>
      <c r="KU76" s="93" t="str">
        <f t="shared" si="347"/>
        <v/>
      </c>
      <c r="KV76" s="94" t="str">
        <f t="shared" si="348"/>
        <v/>
      </c>
      <c r="KX76" s="81" t="str">
        <f>IF(C76="", "", C76+(C76*'Intro &amp; Setup'!$BC$6))</f>
        <v/>
      </c>
    </row>
    <row r="77" spans="1:310" x14ac:dyDescent="0.25">
      <c r="A77" s="24"/>
      <c r="B77" s="150" t="str">
        <f t="shared" si="187"/>
        <v/>
      </c>
      <c r="C77" s="139" t="str">
        <f t="shared" si="188"/>
        <v/>
      </c>
      <c r="D77" s="24"/>
      <c r="E77" s="140"/>
      <c r="F77" s="136"/>
      <c r="G77" s="139"/>
      <c r="H77" s="153"/>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24"/>
      <c r="BS77" s="9" t="str">
        <f>IF(Materials!T77="", "", Materials!T77)</f>
        <v/>
      </c>
      <c r="BU77" s="11" t="b">
        <f t="shared" si="189"/>
        <v>0</v>
      </c>
      <c r="BV77" s="9" t="str">
        <f t="shared" si="195"/>
        <v/>
      </c>
      <c r="BW77" s="9" t="str">
        <f t="shared" si="190"/>
        <v/>
      </c>
      <c r="BX77" s="9" t="str">
        <f t="shared" si="191"/>
        <v/>
      </c>
      <c r="BZ77" s="9">
        <v>69</v>
      </c>
      <c r="CB77" s="9" t="str">
        <f t="shared" si="192"/>
        <v/>
      </c>
      <c r="CC77" s="32"/>
      <c r="CD77" s="72" t="str">
        <f>IF(H77="", "", IFERROR(INDEX('Intro &amp; Setup'!$BF$3:$BF$12, MATCH(H77, 'Intro &amp; Setup'!$BE$3:$BE$12, 0)), ""))</f>
        <v/>
      </c>
      <c r="CE77" s="77"/>
      <c r="CF77" s="77"/>
      <c r="CH77" s="50" t="str">
        <f t="shared" si="193"/>
        <v/>
      </c>
      <c r="CI77" s="32" t="str">
        <f t="shared" si="196"/>
        <v/>
      </c>
      <c r="CJ77" s="32" t="str">
        <f t="shared" si="197"/>
        <v/>
      </c>
      <c r="CK77" s="32" t="str">
        <f t="shared" si="198"/>
        <v/>
      </c>
      <c r="CL77" s="32" t="str">
        <f t="shared" si="199"/>
        <v/>
      </c>
      <c r="CM77" s="32" t="str">
        <f t="shared" si="200"/>
        <v/>
      </c>
      <c r="CN77" s="32" t="str">
        <f t="shared" si="201"/>
        <v/>
      </c>
      <c r="CO77" s="32" t="str">
        <f t="shared" si="202"/>
        <v/>
      </c>
      <c r="CP77" s="32" t="str">
        <f t="shared" si="203"/>
        <v/>
      </c>
      <c r="CQ77" s="32" t="str">
        <f t="shared" si="204"/>
        <v/>
      </c>
      <c r="CR77" s="32" t="str">
        <f t="shared" si="205"/>
        <v/>
      </c>
      <c r="CS77" s="32" t="str">
        <f t="shared" si="206"/>
        <v/>
      </c>
      <c r="CT77" s="32" t="str">
        <f t="shared" si="207"/>
        <v/>
      </c>
      <c r="CU77" s="32" t="str">
        <f t="shared" si="208"/>
        <v/>
      </c>
      <c r="CV77" s="32" t="str">
        <f t="shared" si="209"/>
        <v/>
      </c>
      <c r="CW77" s="32" t="str">
        <f t="shared" si="210"/>
        <v/>
      </c>
      <c r="CX77" s="32" t="str">
        <f t="shared" si="211"/>
        <v/>
      </c>
      <c r="CY77" s="32" t="str">
        <f t="shared" si="212"/>
        <v/>
      </c>
      <c r="CZ77" s="32" t="str">
        <f t="shared" si="213"/>
        <v/>
      </c>
      <c r="DA77" s="32" t="str">
        <f t="shared" si="214"/>
        <v/>
      </c>
      <c r="DB77" s="32" t="str">
        <f t="shared" si="215"/>
        <v/>
      </c>
      <c r="DC77" s="32" t="str">
        <f t="shared" si="216"/>
        <v/>
      </c>
      <c r="DD77" s="32" t="str">
        <f t="shared" si="217"/>
        <v/>
      </c>
      <c r="DE77" s="32" t="str">
        <f t="shared" si="218"/>
        <v/>
      </c>
      <c r="DF77" s="32" t="str">
        <f t="shared" si="219"/>
        <v/>
      </c>
      <c r="DG77" s="32" t="str">
        <f t="shared" si="220"/>
        <v/>
      </c>
      <c r="DH77" s="32" t="str">
        <f t="shared" si="221"/>
        <v/>
      </c>
      <c r="DI77" s="32" t="str">
        <f t="shared" si="222"/>
        <v/>
      </c>
      <c r="DJ77" s="32" t="str">
        <f t="shared" si="223"/>
        <v/>
      </c>
      <c r="DK77" s="51" t="str">
        <f t="shared" si="224"/>
        <v/>
      </c>
      <c r="DM77" s="50" t="str">
        <f t="shared" si="225"/>
        <v/>
      </c>
      <c r="DN77" s="32" t="str">
        <f t="shared" si="226"/>
        <v/>
      </c>
      <c r="DO77" s="32" t="str">
        <f t="shared" si="227"/>
        <v/>
      </c>
      <c r="DP77" s="32" t="str">
        <f t="shared" si="228"/>
        <v/>
      </c>
      <c r="DQ77" s="32" t="str">
        <f t="shared" si="229"/>
        <v/>
      </c>
      <c r="DR77" s="32" t="str">
        <f t="shared" si="230"/>
        <v/>
      </c>
      <c r="DS77" s="32" t="str">
        <f t="shared" si="231"/>
        <v/>
      </c>
      <c r="DT77" s="32" t="str">
        <f t="shared" si="232"/>
        <v/>
      </c>
      <c r="DU77" s="32" t="str">
        <f t="shared" si="233"/>
        <v/>
      </c>
      <c r="DV77" s="32" t="str">
        <f t="shared" si="234"/>
        <v/>
      </c>
      <c r="DW77" s="32" t="str">
        <f t="shared" si="235"/>
        <v/>
      </c>
      <c r="DX77" s="32" t="str">
        <f t="shared" si="236"/>
        <v/>
      </c>
      <c r="DY77" s="32" t="str">
        <f t="shared" si="237"/>
        <v/>
      </c>
      <c r="DZ77" s="32" t="str">
        <f t="shared" si="238"/>
        <v/>
      </c>
      <c r="EA77" s="32" t="str">
        <f t="shared" si="239"/>
        <v/>
      </c>
      <c r="EB77" s="32" t="str">
        <f t="shared" si="240"/>
        <v/>
      </c>
      <c r="EC77" s="32" t="str">
        <f t="shared" si="241"/>
        <v/>
      </c>
      <c r="ED77" s="32" t="str">
        <f t="shared" si="242"/>
        <v/>
      </c>
      <c r="EE77" s="32" t="str">
        <f t="shared" si="243"/>
        <v/>
      </c>
      <c r="EF77" s="32" t="str">
        <f t="shared" si="244"/>
        <v/>
      </c>
      <c r="EG77" s="32" t="str">
        <f t="shared" si="245"/>
        <v/>
      </c>
      <c r="EH77" s="32" t="str">
        <f t="shared" si="246"/>
        <v/>
      </c>
      <c r="EI77" s="32" t="str">
        <f t="shared" si="247"/>
        <v/>
      </c>
      <c r="EJ77" s="32" t="str">
        <f t="shared" si="248"/>
        <v/>
      </c>
      <c r="EK77" s="32" t="str">
        <f t="shared" si="249"/>
        <v/>
      </c>
      <c r="EL77" s="32" t="str">
        <f t="shared" si="250"/>
        <v/>
      </c>
      <c r="EM77" s="32" t="str">
        <f t="shared" si="251"/>
        <v/>
      </c>
      <c r="EN77" s="32" t="str">
        <f t="shared" si="252"/>
        <v/>
      </c>
      <c r="EO77" s="32" t="str">
        <f t="shared" si="253"/>
        <v/>
      </c>
      <c r="EP77" s="51" t="str">
        <f t="shared" si="254"/>
        <v/>
      </c>
      <c r="ER77" s="58" t="str">
        <f>IF(CH77="", "", IFERROR(INDEX(Materials!$F$9:$F$2508, MATCH(CH77, Materials!$B$9:$B$2508, 0)), ""))</f>
        <v/>
      </c>
      <c r="ES77" s="59" t="str">
        <f>IF(CI77="", "", IFERROR(INDEX(Materials!$F$9:$F$2508, MATCH(CI77, Materials!$B$9:$B$2508, 0)), ""))</f>
        <v/>
      </c>
      <c r="ET77" s="59" t="str">
        <f>IF(CJ77="", "", IFERROR(INDEX(Materials!$F$9:$F$2508, MATCH(CJ77, Materials!$B$9:$B$2508, 0)), ""))</f>
        <v/>
      </c>
      <c r="EU77" s="59" t="str">
        <f>IF(CK77="", "", IFERROR(INDEX(Materials!$F$9:$F$2508, MATCH(CK77, Materials!$B$9:$B$2508, 0)), ""))</f>
        <v/>
      </c>
      <c r="EV77" s="59" t="str">
        <f>IF(CL77="", "", IFERROR(INDEX(Materials!$F$9:$F$2508, MATCH(CL77, Materials!$B$9:$B$2508, 0)), ""))</f>
        <v/>
      </c>
      <c r="EW77" s="59" t="str">
        <f>IF(CM77="", "", IFERROR(INDEX(Materials!$F$9:$F$2508, MATCH(CM77, Materials!$B$9:$B$2508, 0)), ""))</f>
        <v/>
      </c>
      <c r="EX77" s="59" t="str">
        <f>IF(CN77="", "", IFERROR(INDEX(Materials!$F$9:$F$2508, MATCH(CN77, Materials!$B$9:$B$2508, 0)), ""))</f>
        <v/>
      </c>
      <c r="EY77" s="59" t="str">
        <f>IF(CO77="", "", IFERROR(INDEX(Materials!$F$9:$F$2508, MATCH(CO77, Materials!$B$9:$B$2508, 0)), ""))</f>
        <v/>
      </c>
      <c r="EZ77" s="59" t="str">
        <f>IF(CP77="", "", IFERROR(INDEX(Materials!$F$9:$F$2508, MATCH(CP77, Materials!$B$9:$B$2508, 0)), ""))</f>
        <v/>
      </c>
      <c r="FA77" s="59" t="str">
        <f>IF(CQ77="", "", IFERROR(INDEX(Materials!$F$9:$F$2508, MATCH(CQ77, Materials!$B$9:$B$2508, 0)), ""))</f>
        <v/>
      </c>
      <c r="FB77" s="59" t="str">
        <f>IF(CR77="", "", IFERROR(INDEX(Materials!$F$9:$F$2508, MATCH(CR77, Materials!$B$9:$B$2508, 0)), ""))</f>
        <v/>
      </c>
      <c r="FC77" s="59" t="str">
        <f>IF(CS77="", "", IFERROR(INDEX(Materials!$F$9:$F$2508, MATCH(CS77, Materials!$B$9:$B$2508, 0)), ""))</f>
        <v/>
      </c>
      <c r="FD77" s="59" t="str">
        <f>IF(CT77="", "", IFERROR(INDEX(Materials!$F$9:$F$2508, MATCH(CT77, Materials!$B$9:$B$2508, 0)), ""))</f>
        <v/>
      </c>
      <c r="FE77" s="59" t="str">
        <f>IF(CU77="", "", IFERROR(INDEX(Materials!$F$9:$F$2508, MATCH(CU77, Materials!$B$9:$B$2508, 0)), ""))</f>
        <v/>
      </c>
      <c r="FF77" s="59" t="str">
        <f>IF(CV77="", "", IFERROR(INDEX(Materials!$F$9:$F$2508, MATCH(CV77, Materials!$B$9:$B$2508, 0)), ""))</f>
        <v/>
      </c>
      <c r="FG77" s="59" t="str">
        <f>IF(CW77="", "", IFERROR(INDEX(Materials!$F$9:$F$2508, MATCH(CW77, Materials!$B$9:$B$2508, 0)), ""))</f>
        <v/>
      </c>
      <c r="FH77" s="59" t="str">
        <f>IF(CX77="", "", IFERROR(INDEX(Materials!$F$9:$F$2508, MATCH(CX77, Materials!$B$9:$B$2508, 0)), ""))</f>
        <v/>
      </c>
      <c r="FI77" s="59" t="str">
        <f>IF(CY77="", "", IFERROR(INDEX(Materials!$F$9:$F$2508, MATCH(CY77, Materials!$B$9:$B$2508, 0)), ""))</f>
        <v/>
      </c>
      <c r="FJ77" s="59" t="str">
        <f>IF(CZ77="", "", IFERROR(INDEX(Materials!$F$9:$F$2508, MATCH(CZ77, Materials!$B$9:$B$2508, 0)), ""))</f>
        <v/>
      </c>
      <c r="FK77" s="59" t="str">
        <f>IF(DA77="", "", IFERROR(INDEX(Materials!$F$9:$F$2508, MATCH(DA77, Materials!$B$9:$B$2508, 0)), ""))</f>
        <v/>
      </c>
      <c r="FL77" s="59" t="str">
        <f>IF(DB77="", "", IFERROR(INDEX(Materials!$F$9:$F$2508, MATCH(DB77, Materials!$B$9:$B$2508, 0)), ""))</f>
        <v/>
      </c>
      <c r="FM77" s="59" t="str">
        <f>IF(DC77="", "", IFERROR(INDEX(Materials!$F$9:$F$2508, MATCH(DC77, Materials!$B$9:$B$2508, 0)), ""))</f>
        <v/>
      </c>
      <c r="FN77" s="59" t="str">
        <f>IF(DD77="", "", IFERROR(INDEX(Materials!$F$9:$F$2508, MATCH(DD77, Materials!$B$9:$B$2508, 0)), ""))</f>
        <v/>
      </c>
      <c r="FO77" s="59" t="str">
        <f>IF(DE77="", "", IFERROR(INDEX(Materials!$F$9:$F$2508, MATCH(DE77, Materials!$B$9:$B$2508, 0)), ""))</f>
        <v/>
      </c>
      <c r="FP77" s="59" t="str">
        <f>IF(DF77="", "", IFERROR(INDEX(Materials!$F$9:$F$2508, MATCH(DF77, Materials!$B$9:$B$2508, 0)), ""))</f>
        <v/>
      </c>
      <c r="FQ77" s="59" t="str">
        <f>IF(DG77="", "", IFERROR(INDEX(Materials!$F$9:$F$2508, MATCH(DG77, Materials!$B$9:$B$2508, 0)), ""))</f>
        <v/>
      </c>
      <c r="FR77" s="59" t="str">
        <f>IF(DH77="", "", IFERROR(INDEX(Materials!$F$9:$F$2508, MATCH(DH77, Materials!$B$9:$B$2508, 0)), ""))</f>
        <v/>
      </c>
      <c r="FS77" s="59" t="str">
        <f>IF(DI77="", "", IFERROR(INDEX(Materials!$F$9:$F$2508, MATCH(DI77, Materials!$B$9:$B$2508, 0)), ""))</f>
        <v/>
      </c>
      <c r="FT77" s="59" t="str">
        <f>IF(DJ77="", "", IFERROR(INDEX(Materials!$F$9:$F$2508, MATCH(DJ77, Materials!$B$9:$B$2508, 0)), ""))</f>
        <v/>
      </c>
      <c r="FU77" s="60" t="str">
        <f>IF(DK77="", "", IFERROR(INDEX(Materials!$F$9:$F$2508, MATCH(DK77, Materials!$B$9:$B$2508, 0)), ""))</f>
        <v/>
      </c>
      <c r="FW77" s="58" t="str">
        <f t="shared" si="255"/>
        <v/>
      </c>
      <c r="FX77" s="59" t="str">
        <f t="shared" si="256"/>
        <v/>
      </c>
      <c r="FY77" s="59" t="str">
        <f t="shared" si="257"/>
        <v/>
      </c>
      <c r="FZ77" s="59" t="str">
        <f t="shared" si="258"/>
        <v/>
      </c>
      <c r="GA77" s="59" t="str">
        <f t="shared" si="259"/>
        <v/>
      </c>
      <c r="GB77" s="59" t="str">
        <f t="shared" si="260"/>
        <v/>
      </c>
      <c r="GC77" s="59" t="str">
        <f t="shared" si="261"/>
        <v/>
      </c>
      <c r="GD77" s="59" t="str">
        <f t="shared" si="262"/>
        <v/>
      </c>
      <c r="GE77" s="59" t="str">
        <f t="shared" si="263"/>
        <v/>
      </c>
      <c r="GF77" s="59" t="str">
        <f t="shared" si="264"/>
        <v/>
      </c>
      <c r="GG77" s="59" t="str">
        <f t="shared" si="265"/>
        <v/>
      </c>
      <c r="GH77" s="59" t="str">
        <f t="shared" si="266"/>
        <v/>
      </c>
      <c r="GI77" s="59" t="str">
        <f t="shared" si="267"/>
        <v/>
      </c>
      <c r="GJ77" s="59" t="str">
        <f t="shared" si="268"/>
        <v/>
      </c>
      <c r="GK77" s="59" t="str">
        <f t="shared" si="269"/>
        <v/>
      </c>
      <c r="GL77" s="59" t="str">
        <f t="shared" si="270"/>
        <v/>
      </c>
      <c r="GM77" s="59" t="str">
        <f t="shared" si="271"/>
        <v/>
      </c>
      <c r="GN77" s="59" t="str">
        <f t="shared" si="272"/>
        <v/>
      </c>
      <c r="GO77" s="59" t="str">
        <f t="shared" si="273"/>
        <v/>
      </c>
      <c r="GP77" s="59" t="str">
        <f t="shared" si="274"/>
        <v/>
      </c>
      <c r="GQ77" s="59" t="str">
        <f t="shared" si="275"/>
        <v/>
      </c>
      <c r="GR77" s="59" t="str">
        <f t="shared" si="276"/>
        <v/>
      </c>
      <c r="GS77" s="59" t="str">
        <f t="shared" si="277"/>
        <v/>
      </c>
      <c r="GT77" s="59" t="str">
        <f t="shared" si="278"/>
        <v/>
      </c>
      <c r="GU77" s="59" t="str">
        <f t="shared" si="279"/>
        <v/>
      </c>
      <c r="GV77" s="59" t="str">
        <f t="shared" si="280"/>
        <v/>
      </c>
      <c r="GW77" s="59" t="str">
        <f t="shared" si="281"/>
        <v/>
      </c>
      <c r="GX77" s="59" t="str">
        <f t="shared" si="282"/>
        <v/>
      </c>
      <c r="GY77" s="59" t="str">
        <f t="shared" si="283"/>
        <v/>
      </c>
      <c r="GZ77" s="60" t="str">
        <f t="shared" si="284"/>
        <v/>
      </c>
      <c r="HB77" s="81" t="str">
        <f t="shared" si="194"/>
        <v/>
      </c>
      <c r="HD77" s="58" t="str">
        <f>IF(CH77="", "", IFERROR(INDEX(Materials!$V$9:$V$2508, MATCH(CH77, Materials!$B$9:$B$2508, 0)), ""))</f>
        <v/>
      </c>
      <c r="HE77" s="59" t="str">
        <f>IF(CI77="", "", IFERROR(INDEX(Materials!$V$9:$V$2508, MATCH(CI77, Materials!$B$9:$B$2508, 0)), ""))</f>
        <v/>
      </c>
      <c r="HF77" s="59" t="str">
        <f>IF(CJ77="", "", IFERROR(INDEX(Materials!$V$9:$V$2508, MATCH(CJ77, Materials!$B$9:$B$2508, 0)), ""))</f>
        <v/>
      </c>
      <c r="HG77" s="59" t="str">
        <f>IF(CK77="", "", IFERROR(INDEX(Materials!$V$9:$V$2508, MATCH(CK77, Materials!$B$9:$B$2508, 0)), ""))</f>
        <v/>
      </c>
      <c r="HH77" s="59" t="str">
        <f>IF(CL77="", "", IFERROR(INDEX(Materials!$V$9:$V$2508, MATCH(CL77, Materials!$B$9:$B$2508, 0)), ""))</f>
        <v/>
      </c>
      <c r="HI77" s="59" t="str">
        <f>IF(CM77="", "", IFERROR(INDEX(Materials!$V$9:$V$2508, MATCH(CM77, Materials!$B$9:$B$2508, 0)), ""))</f>
        <v/>
      </c>
      <c r="HJ77" s="59" t="str">
        <f>IF(CN77="", "", IFERROR(INDEX(Materials!$V$9:$V$2508, MATCH(CN77, Materials!$B$9:$B$2508, 0)), ""))</f>
        <v/>
      </c>
      <c r="HK77" s="59" t="str">
        <f>IF(CO77="", "", IFERROR(INDEX(Materials!$V$9:$V$2508, MATCH(CO77, Materials!$B$9:$B$2508, 0)), ""))</f>
        <v/>
      </c>
      <c r="HL77" s="59" t="str">
        <f>IF(CP77="", "", IFERROR(INDEX(Materials!$V$9:$V$2508, MATCH(CP77, Materials!$B$9:$B$2508, 0)), ""))</f>
        <v/>
      </c>
      <c r="HM77" s="59" t="str">
        <f>IF(CQ77="", "", IFERROR(INDEX(Materials!$V$9:$V$2508, MATCH(CQ77, Materials!$B$9:$B$2508, 0)), ""))</f>
        <v/>
      </c>
      <c r="HN77" s="59" t="str">
        <f>IF(CR77="", "", IFERROR(INDEX(Materials!$V$9:$V$2508, MATCH(CR77, Materials!$B$9:$B$2508, 0)), ""))</f>
        <v/>
      </c>
      <c r="HO77" s="59" t="str">
        <f>IF(CS77="", "", IFERROR(INDEX(Materials!$V$9:$V$2508, MATCH(CS77, Materials!$B$9:$B$2508, 0)), ""))</f>
        <v/>
      </c>
      <c r="HP77" s="59" t="str">
        <f>IF(CT77="", "", IFERROR(INDEX(Materials!$V$9:$V$2508, MATCH(CT77, Materials!$B$9:$B$2508, 0)), ""))</f>
        <v/>
      </c>
      <c r="HQ77" s="59" t="str">
        <f>IF(CU77="", "", IFERROR(INDEX(Materials!$V$9:$V$2508, MATCH(CU77, Materials!$B$9:$B$2508, 0)), ""))</f>
        <v/>
      </c>
      <c r="HR77" s="59" t="str">
        <f>IF(CV77="", "", IFERROR(INDEX(Materials!$V$9:$V$2508, MATCH(CV77, Materials!$B$9:$B$2508, 0)), ""))</f>
        <v/>
      </c>
      <c r="HS77" s="59" t="str">
        <f>IF(CW77="", "", IFERROR(INDEX(Materials!$V$9:$V$2508, MATCH(CW77, Materials!$B$9:$B$2508, 0)), ""))</f>
        <v/>
      </c>
      <c r="HT77" s="59" t="str">
        <f>IF(CX77="", "", IFERROR(INDEX(Materials!$V$9:$V$2508, MATCH(CX77, Materials!$B$9:$B$2508, 0)), ""))</f>
        <v/>
      </c>
      <c r="HU77" s="59" t="str">
        <f>IF(CY77="", "", IFERROR(INDEX(Materials!$V$9:$V$2508, MATCH(CY77, Materials!$B$9:$B$2508, 0)), ""))</f>
        <v/>
      </c>
      <c r="HV77" s="59" t="str">
        <f>IF(CZ77="", "", IFERROR(INDEX(Materials!$V$9:$V$2508, MATCH(CZ77, Materials!$B$9:$B$2508, 0)), ""))</f>
        <v/>
      </c>
      <c r="HW77" s="59" t="str">
        <f>IF(DA77="", "", IFERROR(INDEX(Materials!$V$9:$V$2508, MATCH(DA77, Materials!$B$9:$B$2508, 0)), ""))</f>
        <v/>
      </c>
      <c r="HX77" s="59" t="str">
        <f>IF(DB77="", "", IFERROR(INDEX(Materials!$V$9:$V$2508, MATCH(DB77, Materials!$B$9:$B$2508, 0)), ""))</f>
        <v/>
      </c>
      <c r="HY77" s="59" t="str">
        <f>IF(DC77="", "", IFERROR(INDEX(Materials!$V$9:$V$2508, MATCH(DC77, Materials!$B$9:$B$2508, 0)), ""))</f>
        <v/>
      </c>
      <c r="HZ77" s="59" t="str">
        <f>IF(DD77="", "", IFERROR(INDEX(Materials!$V$9:$V$2508, MATCH(DD77, Materials!$B$9:$B$2508, 0)), ""))</f>
        <v/>
      </c>
      <c r="IA77" s="59" t="str">
        <f>IF(DE77="", "", IFERROR(INDEX(Materials!$V$9:$V$2508, MATCH(DE77, Materials!$B$9:$B$2508, 0)), ""))</f>
        <v/>
      </c>
      <c r="IB77" s="59" t="str">
        <f>IF(DF77="", "", IFERROR(INDEX(Materials!$V$9:$V$2508, MATCH(DF77, Materials!$B$9:$B$2508, 0)), ""))</f>
        <v/>
      </c>
      <c r="IC77" s="59" t="str">
        <f>IF(DG77="", "", IFERROR(INDEX(Materials!$V$9:$V$2508, MATCH(DG77, Materials!$B$9:$B$2508, 0)), ""))</f>
        <v/>
      </c>
      <c r="ID77" s="59" t="str">
        <f>IF(DH77="", "", IFERROR(INDEX(Materials!$V$9:$V$2508, MATCH(DH77, Materials!$B$9:$B$2508, 0)), ""))</f>
        <v/>
      </c>
      <c r="IE77" s="59" t="str">
        <f>IF(DI77="", "", IFERROR(INDEX(Materials!$V$9:$V$2508, MATCH(DI77, Materials!$B$9:$B$2508, 0)), ""))</f>
        <v/>
      </c>
      <c r="IF77" s="59" t="str">
        <f>IF(DJ77="", "", IFERROR(INDEX(Materials!$V$9:$V$2508, MATCH(DJ77, Materials!$B$9:$B$2508, 0)), ""))</f>
        <v/>
      </c>
      <c r="IG77" s="60" t="str">
        <f>IF(DK77="", "", IFERROR(INDEX(Materials!$V$9:$V$2508, MATCH(DK77, Materials!$B$9:$B$2508, 0)), ""))</f>
        <v/>
      </c>
      <c r="II77" s="9" t="str">
        <f t="shared" si="285"/>
        <v/>
      </c>
      <c r="IJ77" s="9" t="str">
        <f t="shared" si="286"/>
        <v/>
      </c>
      <c r="IK77" s="9" t="str">
        <f t="shared" si="287"/>
        <v/>
      </c>
      <c r="IL77" s="9" t="str">
        <f t="shared" si="288"/>
        <v/>
      </c>
      <c r="IN77" s="92" t="str">
        <f t="shared" si="289"/>
        <v/>
      </c>
      <c r="IO77" s="93" t="str">
        <f t="shared" si="290"/>
        <v/>
      </c>
      <c r="IP77" s="93" t="str">
        <f t="shared" si="291"/>
        <v/>
      </c>
      <c r="IQ77" s="93" t="str">
        <f t="shared" si="292"/>
        <v/>
      </c>
      <c r="IR77" s="93" t="str">
        <f t="shared" si="293"/>
        <v/>
      </c>
      <c r="IS77" s="93" t="str">
        <f t="shared" si="294"/>
        <v/>
      </c>
      <c r="IT77" s="93" t="str">
        <f t="shared" si="295"/>
        <v/>
      </c>
      <c r="IU77" s="93" t="str">
        <f t="shared" si="296"/>
        <v/>
      </c>
      <c r="IV77" s="93" t="str">
        <f t="shared" si="297"/>
        <v/>
      </c>
      <c r="IW77" s="93" t="str">
        <f t="shared" si="298"/>
        <v/>
      </c>
      <c r="IX77" s="93" t="str">
        <f t="shared" si="299"/>
        <v/>
      </c>
      <c r="IY77" s="93" t="str">
        <f t="shared" si="300"/>
        <v/>
      </c>
      <c r="IZ77" s="93" t="str">
        <f t="shared" si="301"/>
        <v/>
      </c>
      <c r="JA77" s="93" t="str">
        <f t="shared" si="302"/>
        <v/>
      </c>
      <c r="JB77" s="93" t="str">
        <f t="shared" si="303"/>
        <v/>
      </c>
      <c r="JC77" s="93" t="str">
        <f t="shared" si="304"/>
        <v/>
      </c>
      <c r="JD77" s="93" t="str">
        <f t="shared" si="305"/>
        <v/>
      </c>
      <c r="JE77" s="93" t="str">
        <f t="shared" si="306"/>
        <v/>
      </c>
      <c r="JF77" s="93" t="str">
        <f t="shared" si="307"/>
        <v/>
      </c>
      <c r="JG77" s="93" t="str">
        <f t="shared" si="308"/>
        <v/>
      </c>
      <c r="JH77" s="93" t="str">
        <f t="shared" si="309"/>
        <v/>
      </c>
      <c r="JI77" s="93" t="str">
        <f t="shared" si="310"/>
        <v/>
      </c>
      <c r="JJ77" s="93" t="str">
        <f t="shared" si="311"/>
        <v/>
      </c>
      <c r="JK77" s="93" t="str">
        <f t="shared" si="312"/>
        <v/>
      </c>
      <c r="JL77" s="93" t="str">
        <f t="shared" si="313"/>
        <v/>
      </c>
      <c r="JM77" s="93" t="str">
        <f t="shared" si="314"/>
        <v/>
      </c>
      <c r="JN77" s="93" t="str">
        <f t="shared" si="315"/>
        <v/>
      </c>
      <c r="JO77" s="93" t="str">
        <f t="shared" si="316"/>
        <v/>
      </c>
      <c r="JP77" s="93" t="str">
        <f t="shared" si="317"/>
        <v/>
      </c>
      <c r="JQ77" s="94" t="str">
        <f t="shared" si="318"/>
        <v/>
      </c>
      <c r="JS77" s="92" t="str">
        <f t="shared" si="319"/>
        <v/>
      </c>
      <c r="JT77" s="93" t="str">
        <f t="shared" si="320"/>
        <v/>
      </c>
      <c r="JU77" s="93" t="str">
        <f t="shared" si="321"/>
        <v/>
      </c>
      <c r="JV77" s="93" t="str">
        <f t="shared" si="322"/>
        <v/>
      </c>
      <c r="JW77" s="93" t="str">
        <f t="shared" si="323"/>
        <v/>
      </c>
      <c r="JX77" s="93" t="str">
        <f t="shared" si="324"/>
        <v/>
      </c>
      <c r="JY77" s="93" t="str">
        <f t="shared" si="325"/>
        <v/>
      </c>
      <c r="JZ77" s="93" t="str">
        <f t="shared" si="326"/>
        <v/>
      </c>
      <c r="KA77" s="93" t="str">
        <f t="shared" si="327"/>
        <v/>
      </c>
      <c r="KB77" s="93" t="str">
        <f t="shared" si="328"/>
        <v/>
      </c>
      <c r="KC77" s="93" t="str">
        <f t="shared" si="329"/>
        <v/>
      </c>
      <c r="KD77" s="93" t="str">
        <f t="shared" si="330"/>
        <v/>
      </c>
      <c r="KE77" s="93" t="str">
        <f t="shared" si="331"/>
        <v/>
      </c>
      <c r="KF77" s="93" t="str">
        <f t="shared" si="332"/>
        <v/>
      </c>
      <c r="KG77" s="93" t="str">
        <f t="shared" si="333"/>
        <v/>
      </c>
      <c r="KH77" s="93" t="str">
        <f t="shared" si="334"/>
        <v/>
      </c>
      <c r="KI77" s="93" t="str">
        <f t="shared" si="335"/>
        <v/>
      </c>
      <c r="KJ77" s="93" t="str">
        <f t="shared" si="336"/>
        <v/>
      </c>
      <c r="KK77" s="93" t="str">
        <f t="shared" si="337"/>
        <v/>
      </c>
      <c r="KL77" s="93" t="str">
        <f t="shared" si="338"/>
        <v/>
      </c>
      <c r="KM77" s="93" t="str">
        <f t="shared" si="339"/>
        <v/>
      </c>
      <c r="KN77" s="93" t="str">
        <f t="shared" si="340"/>
        <v/>
      </c>
      <c r="KO77" s="93" t="str">
        <f t="shared" si="341"/>
        <v/>
      </c>
      <c r="KP77" s="93" t="str">
        <f t="shared" si="342"/>
        <v/>
      </c>
      <c r="KQ77" s="93" t="str">
        <f t="shared" si="343"/>
        <v/>
      </c>
      <c r="KR77" s="93" t="str">
        <f t="shared" si="344"/>
        <v/>
      </c>
      <c r="KS77" s="93" t="str">
        <f t="shared" si="345"/>
        <v/>
      </c>
      <c r="KT77" s="93" t="str">
        <f t="shared" si="346"/>
        <v/>
      </c>
      <c r="KU77" s="93" t="str">
        <f t="shared" si="347"/>
        <v/>
      </c>
      <c r="KV77" s="94" t="str">
        <f t="shared" si="348"/>
        <v/>
      </c>
      <c r="KX77" s="81" t="str">
        <f>IF(C77="", "", C77+(C77*'Intro &amp; Setup'!$BC$6))</f>
        <v/>
      </c>
    </row>
    <row r="78" spans="1:310" x14ac:dyDescent="0.25">
      <c r="A78" s="24"/>
      <c r="B78" s="150" t="str">
        <f t="shared" si="187"/>
        <v/>
      </c>
      <c r="C78" s="139" t="str">
        <f t="shared" si="188"/>
        <v/>
      </c>
      <c r="D78" s="24"/>
      <c r="E78" s="140"/>
      <c r="F78" s="136"/>
      <c r="G78" s="139"/>
      <c r="H78" s="153"/>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24"/>
      <c r="BS78" s="9" t="str">
        <f>IF(Materials!T78="", "", Materials!T78)</f>
        <v/>
      </c>
      <c r="BU78" s="11" t="b">
        <f t="shared" si="189"/>
        <v>0</v>
      </c>
      <c r="BV78" s="9" t="str">
        <f t="shared" si="195"/>
        <v/>
      </c>
      <c r="BW78" s="9" t="str">
        <f t="shared" si="190"/>
        <v/>
      </c>
      <c r="BX78" s="9" t="str">
        <f t="shared" si="191"/>
        <v/>
      </c>
      <c r="BZ78" s="9">
        <v>70</v>
      </c>
      <c r="CB78" s="9" t="str">
        <f t="shared" si="192"/>
        <v/>
      </c>
      <c r="CC78" s="32"/>
      <c r="CD78" s="72" t="str">
        <f>IF(H78="", "", IFERROR(INDEX('Intro &amp; Setup'!$BF$3:$BF$12, MATCH(H78, 'Intro &amp; Setup'!$BE$3:$BE$12, 0)), ""))</f>
        <v/>
      </c>
      <c r="CE78" s="77"/>
      <c r="CF78" s="77"/>
      <c r="CH78" s="50" t="str">
        <f t="shared" si="193"/>
        <v/>
      </c>
      <c r="CI78" s="32" t="str">
        <f t="shared" si="196"/>
        <v/>
      </c>
      <c r="CJ78" s="32" t="str">
        <f t="shared" si="197"/>
        <v/>
      </c>
      <c r="CK78" s="32" t="str">
        <f t="shared" si="198"/>
        <v/>
      </c>
      <c r="CL78" s="32" t="str">
        <f t="shared" si="199"/>
        <v/>
      </c>
      <c r="CM78" s="32" t="str">
        <f t="shared" si="200"/>
        <v/>
      </c>
      <c r="CN78" s="32" t="str">
        <f t="shared" si="201"/>
        <v/>
      </c>
      <c r="CO78" s="32" t="str">
        <f t="shared" si="202"/>
        <v/>
      </c>
      <c r="CP78" s="32" t="str">
        <f t="shared" si="203"/>
        <v/>
      </c>
      <c r="CQ78" s="32" t="str">
        <f t="shared" si="204"/>
        <v/>
      </c>
      <c r="CR78" s="32" t="str">
        <f t="shared" si="205"/>
        <v/>
      </c>
      <c r="CS78" s="32" t="str">
        <f t="shared" si="206"/>
        <v/>
      </c>
      <c r="CT78" s="32" t="str">
        <f t="shared" si="207"/>
        <v/>
      </c>
      <c r="CU78" s="32" t="str">
        <f t="shared" si="208"/>
        <v/>
      </c>
      <c r="CV78" s="32" t="str">
        <f t="shared" si="209"/>
        <v/>
      </c>
      <c r="CW78" s="32" t="str">
        <f t="shared" si="210"/>
        <v/>
      </c>
      <c r="CX78" s="32" t="str">
        <f t="shared" si="211"/>
        <v/>
      </c>
      <c r="CY78" s="32" t="str">
        <f t="shared" si="212"/>
        <v/>
      </c>
      <c r="CZ78" s="32" t="str">
        <f t="shared" si="213"/>
        <v/>
      </c>
      <c r="DA78" s="32" t="str">
        <f t="shared" si="214"/>
        <v/>
      </c>
      <c r="DB78" s="32" t="str">
        <f t="shared" si="215"/>
        <v/>
      </c>
      <c r="DC78" s="32" t="str">
        <f t="shared" si="216"/>
        <v/>
      </c>
      <c r="DD78" s="32" t="str">
        <f t="shared" si="217"/>
        <v/>
      </c>
      <c r="DE78" s="32" t="str">
        <f t="shared" si="218"/>
        <v/>
      </c>
      <c r="DF78" s="32" t="str">
        <f t="shared" si="219"/>
        <v/>
      </c>
      <c r="DG78" s="32" t="str">
        <f t="shared" si="220"/>
        <v/>
      </c>
      <c r="DH78" s="32" t="str">
        <f t="shared" si="221"/>
        <v/>
      </c>
      <c r="DI78" s="32" t="str">
        <f t="shared" si="222"/>
        <v/>
      </c>
      <c r="DJ78" s="32" t="str">
        <f t="shared" si="223"/>
        <v/>
      </c>
      <c r="DK78" s="51" t="str">
        <f t="shared" si="224"/>
        <v/>
      </c>
      <c r="DM78" s="50" t="str">
        <f t="shared" si="225"/>
        <v/>
      </c>
      <c r="DN78" s="32" t="str">
        <f t="shared" si="226"/>
        <v/>
      </c>
      <c r="DO78" s="32" t="str">
        <f t="shared" si="227"/>
        <v/>
      </c>
      <c r="DP78" s="32" t="str">
        <f t="shared" si="228"/>
        <v/>
      </c>
      <c r="DQ78" s="32" t="str">
        <f t="shared" si="229"/>
        <v/>
      </c>
      <c r="DR78" s="32" t="str">
        <f t="shared" si="230"/>
        <v/>
      </c>
      <c r="DS78" s="32" t="str">
        <f t="shared" si="231"/>
        <v/>
      </c>
      <c r="DT78" s="32" t="str">
        <f t="shared" si="232"/>
        <v/>
      </c>
      <c r="DU78" s="32" t="str">
        <f t="shared" si="233"/>
        <v/>
      </c>
      <c r="DV78" s="32" t="str">
        <f t="shared" si="234"/>
        <v/>
      </c>
      <c r="DW78" s="32" t="str">
        <f t="shared" si="235"/>
        <v/>
      </c>
      <c r="DX78" s="32" t="str">
        <f t="shared" si="236"/>
        <v/>
      </c>
      <c r="DY78" s="32" t="str">
        <f t="shared" si="237"/>
        <v/>
      </c>
      <c r="DZ78" s="32" t="str">
        <f t="shared" si="238"/>
        <v/>
      </c>
      <c r="EA78" s="32" t="str">
        <f t="shared" si="239"/>
        <v/>
      </c>
      <c r="EB78" s="32" t="str">
        <f t="shared" si="240"/>
        <v/>
      </c>
      <c r="EC78" s="32" t="str">
        <f t="shared" si="241"/>
        <v/>
      </c>
      <c r="ED78" s="32" t="str">
        <f t="shared" si="242"/>
        <v/>
      </c>
      <c r="EE78" s="32" t="str">
        <f t="shared" si="243"/>
        <v/>
      </c>
      <c r="EF78" s="32" t="str">
        <f t="shared" si="244"/>
        <v/>
      </c>
      <c r="EG78" s="32" t="str">
        <f t="shared" si="245"/>
        <v/>
      </c>
      <c r="EH78" s="32" t="str">
        <f t="shared" si="246"/>
        <v/>
      </c>
      <c r="EI78" s="32" t="str">
        <f t="shared" si="247"/>
        <v/>
      </c>
      <c r="EJ78" s="32" t="str">
        <f t="shared" si="248"/>
        <v/>
      </c>
      <c r="EK78" s="32" t="str">
        <f t="shared" si="249"/>
        <v/>
      </c>
      <c r="EL78" s="32" t="str">
        <f t="shared" si="250"/>
        <v/>
      </c>
      <c r="EM78" s="32" t="str">
        <f t="shared" si="251"/>
        <v/>
      </c>
      <c r="EN78" s="32" t="str">
        <f t="shared" si="252"/>
        <v/>
      </c>
      <c r="EO78" s="32" t="str">
        <f t="shared" si="253"/>
        <v/>
      </c>
      <c r="EP78" s="51" t="str">
        <f t="shared" si="254"/>
        <v/>
      </c>
      <c r="ER78" s="58" t="str">
        <f>IF(CH78="", "", IFERROR(INDEX(Materials!$F$9:$F$2508, MATCH(CH78, Materials!$B$9:$B$2508, 0)), ""))</f>
        <v/>
      </c>
      <c r="ES78" s="59" t="str">
        <f>IF(CI78="", "", IFERROR(INDEX(Materials!$F$9:$F$2508, MATCH(CI78, Materials!$B$9:$B$2508, 0)), ""))</f>
        <v/>
      </c>
      <c r="ET78" s="59" t="str">
        <f>IF(CJ78="", "", IFERROR(INDEX(Materials!$F$9:$F$2508, MATCH(CJ78, Materials!$B$9:$B$2508, 0)), ""))</f>
        <v/>
      </c>
      <c r="EU78" s="59" t="str">
        <f>IF(CK78="", "", IFERROR(INDEX(Materials!$F$9:$F$2508, MATCH(CK78, Materials!$B$9:$B$2508, 0)), ""))</f>
        <v/>
      </c>
      <c r="EV78" s="59" t="str">
        <f>IF(CL78="", "", IFERROR(INDEX(Materials!$F$9:$F$2508, MATCH(CL78, Materials!$B$9:$B$2508, 0)), ""))</f>
        <v/>
      </c>
      <c r="EW78" s="59" t="str">
        <f>IF(CM78="", "", IFERROR(INDEX(Materials!$F$9:$F$2508, MATCH(CM78, Materials!$B$9:$B$2508, 0)), ""))</f>
        <v/>
      </c>
      <c r="EX78" s="59" t="str">
        <f>IF(CN78="", "", IFERROR(INDEX(Materials!$F$9:$F$2508, MATCH(CN78, Materials!$B$9:$B$2508, 0)), ""))</f>
        <v/>
      </c>
      <c r="EY78" s="59" t="str">
        <f>IF(CO78="", "", IFERROR(INDEX(Materials!$F$9:$F$2508, MATCH(CO78, Materials!$B$9:$B$2508, 0)), ""))</f>
        <v/>
      </c>
      <c r="EZ78" s="59" t="str">
        <f>IF(CP78="", "", IFERROR(INDEX(Materials!$F$9:$F$2508, MATCH(CP78, Materials!$B$9:$B$2508, 0)), ""))</f>
        <v/>
      </c>
      <c r="FA78" s="59" t="str">
        <f>IF(CQ78="", "", IFERROR(INDEX(Materials!$F$9:$F$2508, MATCH(CQ78, Materials!$B$9:$B$2508, 0)), ""))</f>
        <v/>
      </c>
      <c r="FB78" s="59" t="str">
        <f>IF(CR78="", "", IFERROR(INDEX(Materials!$F$9:$F$2508, MATCH(CR78, Materials!$B$9:$B$2508, 0)), ""))</f>
        <v/>
      </c>
      <c r="FC78" s="59" t="str">
        <f>IF(CS78="", "", IFERROR(INDEX(Materials!$F$9:$F$2508, MATCH(CS78, Materials!$B$9:$B$2508, 0)), ""))</f>
        <v/>
      </c>
      <c r="FD78" s="59" t="str">
        <f>IF(CT78="", "", IFERROR(INDEX(Materials!$F$9:$F$2508, MATCH(CT78, Materials!$B$9:$B$2508, 0)), ""))</f>
        <v/>
      </c>
      <c r="FE78" s="59" t="str">
        <f>IF(CU78="", "", IFERROR(INDEX(Materials!$F$9:$F$2508, MATCH(CU78, Materials!$B$9:$B$2508, 0)), ""))</f>
        <v/>
      </c>
      <c r="FF78" s="59" t="str">
        <f>IF(CV78="", "", IFERROR(INDEX(Materials!$F$9:$F$2508, MATCH(CV78, Materials!$B$9:$B$2508, 0)), ""))</f>
        <v/>
      </c>
      <c r="FG78" s="59" t="str">
        <f>IF(CW78="", "", IFERROR(INDEX(Materials!$F$9:$F$2508, MATCH(CW78, Materials!$B$9:$B$2508, 0)), ""))</f>
        <v/>
      </c>
      <c r="FH78" s="59" t="str">
        <f>IF(CX78="", "", IFERROR(INDEX(Materials!$F$9:$F$2508, MATCH(CX78, Materials!$B$9:$B$2508, 0)), ""))</f>
        <v/>
      </c>
      <c r="FI78" s="59" t="str">
        <f>IF(CY78="", "", IFERROR(INDEX(Materials!$F$9:$F$2508, MATCH(CY78, Materials!$B$9:$B$2508, 0)), ""))</f>
        <v/>
      </c>
      <c r="FJ78" s="59" t="str">
        <f>IF(CZ78="", "", IFERROR(INDEX(Materials!$F$9:$F$2508, MATCH(CZ78, Materials!$B$9:$B$2508, 0)), ""))</f>
        <v/>
      </c>
      <c r="FK78" s="59" t="str">
        <f>IF(DA78="", "", IFERROR(INDEX(Materials!$F$9:$F$2508, MATCH(DA78, Materials!$B$9:$B$2508, 0)), ""))</f>
        <v/>
      </c>
      <c r="FL78" s="59" t="str">
        <f>IF(DB78="", "", IFERROR(INDEX(Materials!$F$9:$F$2508, MATCH(DB78, Materials!$B$9:$B$2508, 0)), ""))</f>
        <v/>
      </c>
      <c r="FM78" s="59" t="str">
        <f>IF(DC78="", "", IFERROR(INDEX(Materials!$F$9:$F$2508, MATCH(DC78, Materials!$B$9:$B$2508, 0)), ""))</f>
        <v/>
      </c>
      <c r="FN78" s="59" t="str">
        <f>IF(DD78="", "", IFERROR(INDEX(Materials!$F$9:$F$2508, MATCH(DD78, Materials!$B$9:$B$2508, 0)), ""))</f>
        <v/>
      </c>
      <c r="FO78" s="59" t="str">
        <f>IF(DE78="", "", IFERROR(INDEX(Materials!$F$9:$F$2508, MATCH(DE78, Materials!$B$9:$B$2508, 0)), ""))</f>
        <v/>
      </c>
      <c r="FP78" s="59" t="str">
        <f>IF(DF78="", "", IFERROR(INDEX(Materials!$F$9:$F$2508, MATCH(DF78, Materials!$B$9:$B$2508, 0)), ""))</f>
        <v/>
      </c>
      <c r="FQ78" s="59" t="str">
        <f>IF(DG78="", "", IFERROR(INDEX(Materials!$F$9:$F$2508, MATCH(DG78, Materials!$B$9:$B$2508, 0)), ""))</f>
        <v/>
      </c>
      <c r="FR78" s="59" t="str">
        <f>IF(DH78="", "", IFERROR(INDEX(Materials!$F$9:$F$2508, MATCH(DH78, Materials!$B$9:$B$2508, 0)), ""))</f>
        <v/>
      </c>
      <c r="FS78" s="59" t="str">
        <f>IF(DI78="", "", IFERROR(INDEX(Materials!$F$9:$F$2508, MATCH(DI78, Materials!$B$9:$B$2508, 0)), ""))</f>
        <v/>
      </c>
      <c r="FT78" s="59" t="str">
        <f>IF(DJ78="", "", IFERROR(INDEX(Materials!$F$9:$F$2508, MATCH(DJ78, Materials!$B$9:$B$2508, 0)), ""))</f>
        <v/>
      </c>
      <c r="FU78" s="60" t="str">
        <f>IF(DK78="", "", IFERROR(INDEX(Materials!$F$9:$F$2508, MATCH(DK78, Materials!$B$9:$B$2508, 0)), ""))</f>
        <v/>
      </c>
      <c r="FW78" s="58" t="str">
        <f t="shared" si="255"/>
        <v/>
      </c>
      <c r="FX78" s="59" t="str">
        <f t="shared" si="256"/>
        <v/>
      </c>
      <c r="FY78" s="59" t="str">
        <f t="shared" si="257"/>
        <v/>
      </c>
      <c r="FZ78" s="59" t="str">
        <f t="shared" si="258"/>
        <v/>
      </c>
      <c r="GA78" s="59" t="str">
        <f t="shared" si="259"/>
        <v/>
      </c>
      <c r="GB78" s="59" t="str">
        <f t="shared" si="260"/>
        <v/>
      </c>
      <c r="GC78" s="59" t="str">
        <f t="shared" si="261"/>
        <v/>
      </c>
      <c r="GD78" s="59" t="str">
        <f t="shared" si="262"/>
        <v/>
      </c>
      <c r="GE78" s="59" t="str">
        <f t="shared" si="263"/>
        <v/>
      </c>
      <c r="GF78" s="59" t="str">
        <f t="shared" si="264"/>
        <v/>
      </c>
      <c r="GG78" s="59" t="str">
        <f t="shared" si="265"/>
        <v/>
      </c>
      <c r="GH78" s="59" t="str">
        <f t="shared" si="266"/>
        <v/>
      </c>
      <c r="GI78" s="59" t="str">
        <f t="shared" si="267"/>
        <v/>
      </c>
      <c r="GJ78" s="59" t="str">
        <f t="shared" si="268"/>
        <v/>
      </c>
      <c r="GK78" s="59" t="str">
        <f t="shared" si="269"/>
        <v/>
      </c>
      <c r="GL78" s="59" t="str">
        <f t="shared" si="270"/>
        <v/>
      </c>
      <c r="GM78" s="59" t="str">
        <f t="shared" si="271"/>
        <v/>
      </c>
      <c r="GN78" s="59" t="str">
        <f t="shared" si="272"/>
        <v/>
      </c>
      <c r="GO78" s="59" t="str">
        <f t="shared" si="273"/>
        <v/>
      </c>
      <c r="GP78" s="59" t="str">
        <f t="shared" si="274"/>
        <v/>
      </c>
      <c r="GQ78" s="59" t="str">
        <f t="shared" si="275"/>
        <v/>
      </c>
      <c r="GR78" s="59" t="str">
        <f t="shared" si="276"/>
        <v/>
      </c>
      <c r="GS78" s="59" t="str">
        <f t="shared" si="277"/>
        <v/>
      </c>
      <c r="GT78" s="59" t="str">
        <f t="shared" si="278"/>
        <v/>
      </c>
      <c r="GU78" s="59" t="str">
        <f t="shared" si="279"/>
        <v/>
      </c>
      <c r="GV78" s="59" t="str">
        <f t="shared" si="280"/>
        <v/>
      </c>
      <c r="GW78" s="59" t="str">
        <f t="shared" si="281"/>
        <v/>
      </c>
      <c r="GX78" s="59" t="str">
        <f t="shared" si="282"/>
        <v/>
      </c>
      <c r="GY78" s="59" t="str">
        <f t="shared" si="283"/>
        <v/>
      </c>
      <c r="GZ78" s="60" t="str">
        <f t="shared" si="284"/>
        <v/>
      </c>
      <c r="HB78" s="81" t="str">
        <f t="shared" si="194"/>
        <v/>
      </c>
      <c r="HD78" s="58" t="str">
        <f>IF(CH78="", "", IFERROR(INDEX(Materials!$V$9:$V$2508, MATCH(CH78, Materials!$B$9:$B$2508, 0)), ""))</f>
        <v/>
      </c>
      <c r="HE78" s="59" t="str">
        <f>IF(CI78="", "", IFERROR(INDEX(Materials!$V$9:$V$2508, MATCH(CI78, Materials!$B$9:$B$2508, 0)), ""))</f>
        <v/>
      </c>
      <c r="HF78" s="59" t="str">
        <f>IF(CJ78="", "", IFERROR(INDEX(Materials!$V$9:$V$2508, MATCH(CJ78, Materials!$B$9:$B$2508, 0)), ""))</f>
        <v/>
      </c>
      <c r="HG78" s="59" t="str">
        <f>IF(CK78="", "", IFERROR(INDEX(Materials!$V$9:$V$2508, MATCH(CK78, Materials!$B$9:$B$2508, 0)), ""))</f>
        <v/>
      </c>
      <c r="HH78" s="59" t="str">
        <f>IF(CL78="", "", IFERROR(INDEX(Materials!$V$9:$V$2508, MATCH(CL78, Materials!$B$9:$B$2508, 0)), ""))</f>
        <v/>
      </c>
      <c r="HI78" s="59" t="str">
        <f>IF(CM78="", "", IFERROR(INDEX(Materials!$V$9:$V$2508, MATCH(CM78, Materials!$B$9:$B$2508, 0)), ""))</f>
        <v/>
      </c>
      <c r="HJ78" s="59" t="str">
        <f>IF(CN78="", "", IFERROR(INDEX(Materials!$V$9:$V$2508, MATCH(CN78, Materials!$B$9:$B$2508, 0)), ""))</f>
        <v/>
      </c>
      <c r="HK78" s="59" t="str">
        <f>IF(CO78="", "", IFERROR(INDEX(Materials!$V$9:$V$2508, MATCH(CO78, Materials!$B$9:$B$2508, 0)), ""))</f>
        <v/>
      </c>
      <c r="HL78" s="59" t="str">
        <f>IF(CP78="", "", IFERROR(INDEX(Materials!$V$9:$V$2508, MATCH(CP78, Materials!$B$9:$B$2508, 0)), ""))</f>
        <v/>
      </c>
      <c r="HM78" s="59" t="str">
        <f>IF(CQ78="", "", IFERROR(INDEX(Materials!$V$9:$V$2508, MATCH(CQ78, Materials!$B$9:$B$2508, 0)), ""))</f>
        <v/>
      </c>
      <c r="HN78" s="59" t="str">
        <f>IF(CR78="", "", IFERROR(INDEX(Materials!$V$9:$V$2508, MATCH(CR78, Materials!$B$9:$B$2508, 0)), ""))</f>
        <v/>
      </c>
      <c r="HO78" s="59" t="str">
        <f>IF(CS78="", "", IFERROR(INDEX(Materials!$V$9:$V$2508, MATCH(CS78, Materials!$B$9:$B$2508, 0)), ""))</f>
        <v/>
      </c>
      <c r="HP78" s="59" t="str">
        <f>IF(CT78="", "", IFERROR(INDEX(Materials!$V$9:$V$2508, MATCH(CT78, Materials!$B$9:$B$2508, 0)), ""))</f>
        <v/>
      </c>
      <c r="HQ78" s="59" t="str">
        <f>IF(CU78="", "", IFERROR(INDEX(Materials!$V$9:$V$2508, MATCH(CU78, Materials!$B$9:$B$2508, 0)), ""))</f>
        <v/>
      </c>
      <c r="HR78" s="59" t="str">
        <f>IF(CV78="", "", IFERROR(INDEX(Materials!$V$9:$V$2508, MATCH(CV78, Materials!$B$9:$B$2508, 0)), ""))</f>
        <v/>
      </c>
      <c r="HS78" s="59" t="str">
        <f>IF(CW78="", "", IFERROR(INDEX(Materials!$V$9:$V$2508, MATCH(CW78, Materials!$B$9:$B$2508, 0)), ""))</f>
        <v/>
      </c>
      <c r="HT78" s="59" t="str">
        <f>IF(CX78="", "", IFERROR(INDEX(Materials!$V$9:$V$2508, MATCH(CX78, Materials!$B$9:$B$2508, 0)), ""))</f>
        <v/>
      </c>
      <c r="HU78" s="59" t="str">
        <f>IF(CY78="", "", IFERROR(INDEX(Materials!$V$9:$V$2508, MATCH(CY78, Materials!$B$9:$B$2508, 0)), ""))</f>
        <v/>
      </c>
      <c r="HV78" s="59" t="str">
        <f>IF(CZ78="", "", IFERROR(INDEX(Materials!$V$9:$V$2508, MATCH(CZ78, Materials!$B$9:$B$2508, 0)), ""))</f>
        <v/>
      </c>
      <c r="HW78" s="59" t="str">
        <f>IF(DA78="", "", IFERROR(INDEX(Materials!$V$9:$V$2508, MATCH(DA78, Materials!$B$9:$B$2508, 0)), ""))</f>
        <v/>
      </c>
      <c r="HX78" s="59" t="str">
        <f>IF(DB78="", "", IFERROR(INDEX(Materials!$V$9:$V$2508, MATCH(DB78, Materials!$B$9:$B$2508, 0)), ""))</f>
        <v/>
      </c>
      <c r="HY78" s="59" t="str">
        <f>IF(DC78="", "", IFERROR(INDEX(Materials!$V$9:$V$2508, MATCH(DC78, Materials!$B$9:$B$2508, 0)), ""))</f>
        <v/>
      </c>
      <c r="HZ78" s="59" t="str">
        <f>IF(DD78="", "", IFERROR(INDEX(Materials!$V$9:$V$2508, MATCH(DD78, Materials!$B$9:$B$2508, 0)), ""))</f>
        <v/>
      </c>
      <c r="IA78" s="59" t="str">
        <f>IF(DE78="", "", IFERROR(INDEX(Materials!$V$9:$V$2508, MATCH(DE78, Materials!$B$9:$B$2508, 0)), ""))</f>
        <v/>
      </c>
      <c r="IB78" s="59" t="str">
        <f>IF(DF78="", "", IFERROR(INDEX(Materials!$V$9:$V$2508, MATCH(DF78, Materials!$B$9:$B$2508, 0)), ""))</f>
        <v/>
      </c>
      <c r="IC78" s="59" t="str">
        <f>IF(DG78="", "", IFERROR(INDEX(Materials!$V$9:$V$2508, MATCH(DG78, Materials!$B$9:$B$2508, 0)), ""))</f>
        <v/>
      </c>
      <c r="ID78" s="59" t="str">
        <f>IF(DH78="", "", IFERROR(INDEX(Materials!$V$9:$V$2508, MATCH(DH78, Materials!$B$9:$B$2508, 0)), ""))</f>
        <v/>
      </c>
      <c r="IE78" s="59" t="str">
        <f>IF(DI78="", "", IFERROR(INDEX(Materials!$V$9:$V$2508, MATCH(DI78, Materials!$B$9:$B$2508, 0)), ""))</f>
        <v/>
      </c>
      <c r="IF78" s="59" t="str">
        <f>IF(DJ78="", "", IFERROR(INDEX(Materials!$V$9:$V$2508, MATCH(DJ78, Materials!$B$9:$B$2508, 0)), ""))</f>
        <v/>
      </c>
      <c r="IG78" s="60" t="str">
        <f>IF(DK78="", "", IFERROR(INDEX(Materials!$V$9:$V$2508, MATCH(DK78, Materials!$B$9:$B$2508, 0)), ""))</f>
        <v/>
      </c>
      <c r="II78" s="9" t="str">
        <f t="shared" si="285"/>
        <v/>
      </c>
      <c r="IJ78" s="9" t="str">
        <f t="shared" si="286"/>
        <v/>
      </c>
      <c r="IK78" s="9" t="str">
        <f t="shared" si="287"/>
        <v/>
      </c>
      <c r="IL78" s="9" t="str">
        <f t="shared" si="288"/>
        <v/>
      </c>
      <c r="IN78" s="92" t="str">
        <f t="shared" si="289"/>
        <v/>
      </c>
      <c r="IO78" s="93" t="str">
        <f t="shared" si="290"/>
        <v/>
      </c>
      <c r="IP78" s="93" t="str">
        <f t="shared" si="291"/>
        <v/>
      </c>
      <c r="IQ78" s="93" t="str">
        <f t="shared" si="292"/>
        <v/>
      </c>
      <c r="IR78" s="93" t="str">
        <f t="shared" si="293"/>
        <v/>
      </c>
      <c r="IS78" s="93" t="str">
        <f t="shared" si="294"/>
        <v/>
      </c>
      <c r="IT78" s="93" t="str">
        <f t="shared" si="295"/>
        <v/>
      </c>
      <c r="IU78" s="93" t="str">
        <f t="shared" si="296"/>
        <v/>
      </c>
      <c r="IV78" s="93" t="str">
        <f t="shared" si="297"/>
        <v/>
      </c>
      <c r="IW78" s="93" t="str">
        <f t="shared" si="298"/>
        <v/>
      </c>
      <c r="IX78" s="93" t="str">
        <f t="shared" si="299"/>
        <v/>
      </c>
      <c r="IY78" s="93" t="str">
        <f t="shared" si="300"/>
        <v/>
      </c>
      <c r="IZ78" s="93" t="str">
        <f t="shared" si="301"/>
        <v/>
      </c>
      <c r="JA78" s="93" t="str">
        <f t="shared" si="302"/>
        <v/>
      </c>
      <c r="JB78" s="93" t="str">
        <f t="shared" si="303"/>
        <v/>
      </c>
      <c r="JC78" s="93" t="str">
        <f t="shared" si="304"/>
        <v/>
      </c>
      <c r="JD78" s="93" t="str">
        <f t="shared" si="305"/>
        <v/>
      </c>
      <c r="JE78" s="93" t="str">
        <f t="shared" si="306"/>
        <v/>
      </c>
      <c r="JF78" s="93" t="str">
        <f t="shared" si="307"/>
        <v/>
      </c>
      <c r="JG78" s="93" t="str">
        <f t="shared" si="308"/>
        <v/>
      </c>
      <c r="JH78" s="93" t="str">
        <f t="shared" si="309"/>
        <v/>
      </c>
      <c r="JI78" s="93" t="str">
        <f t="shared" si="310"/>
        <v/>
      </c>
      <c r="JJ78" s="93" t="str">
        <f t="shared" si="311"/>
        <v/>
      </c>
      <c r="JK78" s="93" t="str">
        <f t="shared" si="312"/>
        <v/>
      </c>
      <c r="JL78" s="93" t="str">
        <f t="shared" si="313"/>
        <v/>
      </c>
      <c r="JM78" s="93" t="str">
        <f t="shared" si="314"/>
        <v/>
      </c>
      <c r="JN78" s="93" t="str">
        <f t="shared" si="315"/>
        <v/>
      </c>
      <c r="JO78" s="93" t="str">
        <f t="shared" si="316"/>
        <v/>
      </c>
      <c r="JP78" s="93" t="str">
        <f t="shared" si="317"/>
        <v/>
      </c>
      <c r="JQ78" s="94" t="str">
        <f t="shared" si="318"/>
        <v/>
      </c>
      <c r="JS78" s="92" t="str">
        <f t="shared" si="319"/>
        <v/>
      </c>
      <c r="JT78" s="93" t="str">
        <f t="shared" si="320"/>
        <v/>
      </c>
      <c r="JU78" s="93" t="str">
        <f t="shared" si="321"/>
        <v/>
      </c>
      <c r="JV78" s="93" t="str">
        <f t="shared" si="322"/>
        <v/>
      </c>
      <c r="JW78" s="93" t="str">
        <f t="shared" si="323"/>
        <v/>
      </c>
      <c r="JX78" s="93" t="str">
        <f t="shared" si="324"/>
        <v/>
      </c>
      <c r="JY78" s="93" t="str">
        <f t="shared" si="325"/>
        <v/>
      </c>
      <c r="JZ78" s="93" t="str">
        <f t="shared" si="326"/>
        <v/>
      </c>
      <c r="KA78" s="93" t="str">
        <f t="shared" si="327"/>
        <v/>
      </c>
      <c r="KB78" s="93" t="str">
        <f t="shared" si="328"/>
        <v/>
      </c>
      <c r="KC78" s="93" t="str">
        <f t="shared" si="329"/>
        <v/>
      </c>
      <c r="KD78" s="93" t="str">
        <f t="shared" si="330"/>
        <v/>
      </c>
      <c r="KE78" s="93" t="str">
        <f t="shared" si="331"/>
        <v/>
      </c>
      <c r="KF78" s="93" t="str">
        <f t="shared" si="332"/>
        <v/>
      </c>
      <c r="KG78" s="93" t="str">
        <f t="shared" si="333"/>
        <v/>
      </c>
      <c r="KH78" s="93" t="str">
        <f t="shared" si="334"/>
        <v/>
      </c>
      <c r="KI78" s="93" t="str">
        <f t="shared" si="335"/>
        <v/>
      </c>
      <c r="KJ78" s="93" t="str">
        <f t="shared" si="336"/>
        <v/>
      </c>
      <c r="KK78" s="93" t="str">
        <f t="shared" si="337"/>
        <v/>
      </c>
      <c r="KL78" s="93" t="str">
        <f t="shared" si="338"/>
        <v/>
      </c>
      <c r="KM78" s="93" t="str">
        <f t="shared" si="339"/>
        <v/>
      </c>
      <c r="KN78" s="93" t="str">
        <f t="shared" si="340"/>
        <v/>
      </c>
      <c r="KO78" s="93" t="str">
        <f t="shared" si="341"/>
        <v/>
      </c>
      <c r="KP78" s="93" t="str">
        <f t="shared" si="342"/>
        <v/>
      </c>
      <c r="KQ78" s="93" t="str">
        <f t="shared" si="343"/>
        <v/>
      </c>
      <c r="KR78" s="93" t="str">
        <f t="shared" si="344"/>
        <v/>
      </c>
      <c r="KS78" s="93" t="str">
        <f t="shared" si="345"/>
        <v/>
      </c>
      <c r="KT78" s="93" t="str">
        <f t="shared" si="346"/>
        <v/>
      </c>
      <c r="KU78" s="93" t="str">
        <f t="shared" si="347"/>
        <v/>
      </c>
      <c r="KV78" s="94" t="str">
        <f t="shared" si="348"/>
        <v/>
      </c>
      <c r="KX78" s="81" t="str">
        <f>IF(C78="", "", C78+(C78*'Intro &amp; Setup'!$BC$6))</f>
        <v/>
      </c>
    </row>
    <row r="79" spans="1:310" x14ac:dyDescent="0.25">
      <c r="A79" s="24"/>
      <c r="B79" s="150" t="str">
        <f t="shared" si="187"/>
        <v/>
      </c>
      <c r="C79" s="139" t="str">
        <f t="shared" si="188"/>
        <v/>
      </c>
      <c r="D79" s="24"/>
      <c r="E79" s="140"/>
      <c r="F79" s="136"/>
      <c r="G79" s="139"/>
      <c r="H79" s="153"/>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24"/>
      <c r="BS79" s="9" t="str">
        <f>IF(Materials!T79="", "", Materials!T79)</f>
        <v/>
      </c>
      <c r="BU79" s="11" t="b">
        <f t="shared" si="189"/>
        <v>0</v>
      </c>
      <c r="BV79" s="9" t="str">
        <f t="shared" si="195"/>
        <v/>
      </c>
      <c r="BW79" s="9" t="str">
        <f t="shared" si="190"/>
        <v/>
      </c>
      <c r="BX79" s="9" t="str">
        <f t="shared" si="191"/>
        <v/>
      </c>
      <c r="BZ79" s="9">
        <v>71</v>
      </c>
      <c r="CB79" s="9" t="str">
        <f t="shared" si="192"/>
        <v/>
      </c>
      <c r="CC79" s="32"/>
      <c r="CD79" s="72" t="str">
        <f>IF(H79="", "", IFERROR(INDEX('Intro &amp; Setup'!$BF$3:$BF$12, MATCH(H79, 'Intro &amp; Setup'!$BE$3:$BE$12, 0)), ""))</f>
        <v/>
      </c>
      <c r="CE79" s="77"/>
      <c r="CF79" s="77"/>
      <c r="CH79" s="50" t="str">
        <f t="shared" si="193"/>
        <v/>
      </c>
      <c r="CI79" s="32" t="str">
        <f t="shared" si="196"/>
        <v/>
      </c>
      <c r="CJ79" s="32" t="str">
        <f t="shared" si="197"/>
        <v/>
      </c>
      <c r="CK79" s="32" t="str">
        <f t="shared" si="198"/>
        <v/>
      </c>
      <c r="CL79" s="32" t="str">
        <f t="shared" si="199"/>
        <v/>
      </c>
      <c r="CM79" s="32" t="str">
        <f t="shared" si="200"/>
        <v/>
      </c>
      <c r="CN79" s="32" t="str">
        <f t="shared" si="201"/>
        <v/>
      </c>
      <c r="CO79" s="32" t="str">
        <f t="shared" si="202"/>
        <v/>
      </c>
      <c r="CP79" s="32" t="str">
        <f t="shared" si="203"/>
        <v/>
      </c>
      <c r="CQ79" s="32" t="str">
        <f t="shared" si="204"/>
        <v/>
      </c>
      <c r="CR79" s="32" t="str">
        <f t="shared" si="205"/>
        <v/>
      </c>
      <c r="CS79" s="32" t="str">
        <f t="shared" si="206"/>
        <v/>
      </c>
      <c r="CT79" s="32" t="str">
        <f t="shared" si="207"/>
        <v/>
      </c>
      <c r="CU79" s="32" t="str">
        <f t="shared" si="208"/>
        <v/>
      </c>
      <c r="CV79" s="32" t="str">
        <f t="shared" si="209"/>
        <v/>
      </c>
      <c r="CW79" s="32" t="str">
        <f t="shared" si="210"/>
        <v/>
      </c>
      <c r="CX79" s="32" t="str">
        <f t="shared" si="211"/>
        <v/>
      </c>
      <c r="CY79" s="32" t="str">
        <f t="shared" si="212"/>
        <v/>
      </c>
      <c r="CZ79" s="32" t="str">
        <f t="shared" si="213"/>
        <v/>
      </c>
      <c r="DA79" s="32" t="str">
        <f t="shared" si="214"/>
        <v/>
      </c>
      <c r="DB79" s="32" t="str">
        <f t="shared" si="215"/>
        <v/>
      </c>
      <c r="DC79" s="32" t="str">
        <f t="shared" si="216"/>
        <v/>
      </c>
      <c r="DD79" s="32" t="str">
        <f t="shared" si="217"/>
        <v/>
      </c>
      <c r="DE79" s="32" t="str">
        <f t="shared" si="218"/>
        <v/>
      </c>
      <c r="DF79" s="32" t="str">
        <f t="shared" si="219"/>
        <v/>
      </c>
      <c r="DG79" s="32" t="str">
        <f t="shared" si="220"/>
        <v/>
      </c>
      <c r="DH79" s="32" t="str">
        <f t="shared" si="221"/>
        <v/>
      </c>
      <c r="DI79" s="32" t="str">
        <f t="shared" si="222"/>
        <v/>
      </c>
      <c r="DJ79" s="32" t="str">
        <f t="shared" si="223"/>
        <v/>
      </c>
      <c r="DK79" s="51" t="str">
        <f t="shared" si="224"/>
        <v/>
      </c>
      <c r="DM79" s="50" t="str">
        <f t="shared" si="225"/>
        <v/>
      </c>
      <c r="DN79" s="32" t="str">
        <f t="shared" si="226"/>
        <v/>
      </c>
      <c r="DO79" s="32" t="str">
        <f t="shared" si="227"/>
        <v/>
      </c>
      <c r="DP79" s="32" t="str">
        <f t="shared" si="228"/>
        <v/>
      </c>
      <c r="DQ79" s="32" t="str">
        <f t="shared" si="229"/>
        <v/>
      </c>
      <c r="DR79" s="32" t="str">
        <f t="shared" si="230"/>
        <v/>
      </c>
      <c r="DS79" s="32" t="str">
        <f t="shared" si="231"/>
        <v/>
      </c>
      <c r="DT79" s="32" t="str">
        <f t="shared" si="232"/>
        <v/>
      </c>
      <c r="DU79" s="32" t="str">
        <f t="shared" si="233"/>
        <v/>
      </c>
      <c r="DV79" s="32" t="str">
        <f t="shared" si="234"/>
        <v/>
      </c>
      <c r="DW79" s="32" t="str">
        <f t="shared" si="235"/>
        <v/>
      </c>
      <c r="DX79" s="32" t="str">
        <f t="shared" si="236"/>
        <v/>
      </c>
      <c r="DY79" s="32" t="str">
        <f t="shared" si="237"/>
        <v/>
      </c>
      <c r="DZ79" s="32" t="str">
        <f t="shared" si="238"/>
        <v/>
      </c>
      <c r="EA79" s="32" t="str">
        <f t="shared" si="239"/>
        <v/>
      </c>
      <c r="EB79" s="32" t="str">
        <f t="shared" si="240"/>
        <v/>
      </c>
      <c r="EC79" s="32" t="str">
        <f t="shared" si="241"/>
        <v/>
      </c>
      <c r="ED79" s="32" t="str">
        <f t="shared" si="242"/>
        <v/>
      </c>
      <c r="EE79" s="32" t="str">
        <f t="shared" si="243"/>
        <v/>
      </c>
      <c r="EF79" s="32" t="str">
        <f t="shared" si="244"/>
        <v/>
      </c>
      <c r="EG79" s="32" t="str">
        <f t="shared" si="245"/>
        <v/>
      </c>
      <c r="EH79" s="32" t="str">
        <f t="shared" si="246"/>
        <v/>
      </c>
      <c r="EI79" s="32" t="str">
        <f t="shared" si="247"/>
        <v/>
      </c>
      <c r="EJ79" s="32" t="str">
        <f t="shared" si="248"/>
        <v/>
      </c>
      <c r="EK79" s="32" t="str">
        <f t="shared" si="249"/>
        <v/>
      </c>
      <c r="EL79" s="32" t="str">
        <f t="shared" si="250"/>
        <v/>
      </c>
      <c r="EM79" s="32" t="str">
        <f t="shared" si="251"/>
        <v/>
      </c>
      <c r="EN79" s="32" t="str">
        <f t="shared" si="252"/>
        <v/>
      </c>
      <c r="EO79" s="32" t="str">
        <f t="shared" si="253"/>
        <v/>
      </c>
      <c r="EP79" s="51" t="str">
        <f t="shared" si="254"/>
        <v/>
      </c>
      <c r="ER79" s="58" t="str">
        <f>IF(CH79="", "", IFERROR(INDEX(Materials!$F$9:$F$2508, MATCH(CH79, Materials!$B$9:$B$2508, 0)), ""))</f>
        <v/>
      </c>
      <c r="ES79" s="59" t="str">
        <f>IF(CI79="", "", IFERROR(INDEX(Materials!$F$9:$F$2508, MATCH(CI79, Materials!$B$9:$B$2508, 0)), ""))</f>
        <v/>
      </c>
      <c r="ET79" s="59" t="str">
        <f>IF(CJ79="", "", IFERROR(INDEX(Materials!$F$9:$F$2508, MATCH(CJ79, Materials!$B$9:$B$2508, 0)), ""))</f>
        <v/>
      </c>
      <c r="EU79" s="59" t="str">
        <f>IF(CK79="", "", IFERROR(INDEX(Materials!$F$9:$F$2508, MATCH(CK79, Materials!$B$9:$B$2508, 0)), ""))</f>
        <v/>
      </c>
      <c r="EV79" s="59" t="str">
        <f>IF(CL79="", "", IFERROR(INDEX(Materials!$F$9:$F$2508, MATCH(CL79, Materials!$B$9:$B$2508, 0)), ""))</f>
        <v/>
      </c>
      <c r="EW79" s="59" t="str">
        <f>IF(CM79="", "", IFERROR(INDEX(Materials!$F$9:$F$2508, MATCH(CM79, Materials!$B$9:$B$2508, 0)), ""))</f>
        <v/>
      </c>
      <c r="EX79" s="59" t="str">
        <f>IF(CN79="", "", IFERROR(INDEX(Materials!$F$9:$F$2508, MATCH(CN79, Materials!$B$9:$B$2508, 0)), ""))</f>
        <v/>
      </c>
      <c r="EY79" s="59" t="str">
        <f>IF(CO79="", "", IFERROR(INDEX(Materials!$F$9:$F$2508, MATCH(CO79, Materials!$B$9:$B$2508, 0)), ""))</f>
        <v/>
      </c>
      <c r="EZ79" s="59" t="str">
        <f>IF(CP79="", "", IFERROR(INDEX(Materials!$F$9:$F$2508, MATCH(CP79, Materials!$B$9:$B$2508, 0)), ""))</f>
        <v/>
      </c>
      <c r="FA79" s="59" t="str">
        <f>IF(CQ79="", "", IFERROR(INDEX(Materials!$F$9:$F$2508, MATCH(CQ79, Materials!$B$9:$B$2508, 0)), ""))</f>
        <v/>
      </c>
      <c r="FB79" s="59" t="str">
        <f>IF(CR79="", "", IFERROR(INDEX(Materials!$F$9:$F$2508, MATCH(CR79, Materials!$B$9:$B$2508, 0)), ""))</f>
        <v/>
      </c>
      <c r="FC79" s="59" t="str">
        <f>IF(CS79="", "", IFERROR(INDEX(Materials!$F$9:$F$2508, MATCH(CS79, Materials!$B$9:$B$2508, 0)), ""))</f>
        <v/>
      </c>
      <c r="FD79" s="59" t="str">
        <f>IF(CT79="", "", IFERROR(INDEX(Materials!$F$9:$F$2508, MATCH(CT79, Materials!$B$9:$B$2508, 0)), ""))</f>
        <v/>
      </c>
      <c r="FE79" s="59" t="str">
        <f>IF(CU79="", "", IFERROR(INDEX(Materials!$F$9:$F$2508, MATCH(CU79, Materials!$B$9:$B$2508, 0)), ""))</f>
        <v/>
      </c>
      <c r="FF79" s="59" t="str">
        <f>IF(CV79="", "", IFERROR(INDEX(Materials!$F$9:$F$2508, MATCH(CV79, Materials!$B$9:$B$2508, 0)), ""))</f>
        <v/>
      </c>
      <c r="FG79" s="59" t="str">
        <f>IF(CW79="", "", IFERROR(INDEX(Materials!$F$9:$F$2508, MATCH(CW79, Materials!$B$9:$B$2508, 0)), ""))</f>
        <v/>
      </c>
      <c r="FH79" s="59" t="str">
        <f>IF(CX79="", "", IFERROR(INDEX(Materials!$F$9:$F$2508, MATCH(CX79, Materials!$B$9:$B$2508, 0)), ""))</f>
        <v/>
      </c>
      <c r="FI79" s="59" t="str">
        <f>IF(CY79="", "", IFERROR(INDEX(Materials!$F$9:$F$2508, MATCH(CY79, Materials!$B$9:$B$2508, 0)), ""))</f>
        <v/>
      </c>
      <c r="FJ79" s="59" t="str">
        <f>IF(CZ79="", "", IFERROR(INDEX(Materials!$F$9:$F$2508, MATCH(CZ79, Materials!$B$9:$B$2508, 0)), ""))</f>
        <v/>
      </c>
      <c r="FK79" s="59" t="str">
        <f>IF(DA79="", "", IFERROR(INDEX(Materials!$F$9:$F$2508, MATCH(DA79, Materials!$B$9:$B$2508, 0)), ""))</f>
        <v/>
      </c>
      <c r="FL79" s="59" t="str">
        <f>IF(DB79="", "", IFERROR(INDEX(Materials!$F$9:$F$2508, MATCH(DB79, Materials!$B$9:$B$2508, 0)), ""))</f>
        <v/>
      </c>
      <c r="FM79" s="59" t="str">
        <f>IF(DC79="", "", IFERROR(INDEX(Materials!$F$9:$F$2508, MATCH(DC79, Materials!$B$9:$B$2508, 0)), ""))</f>
        <v/>
      </c>
      <c r="FN79" s="59" t="str">
        <f>IF(DD79="", "", IFERROR(INDEX(Materials!$F$9:$F$2508, MATCH(DD79, Materials!$B$9:$B$2508, 0)), ""))</f>
        <v/>
      </c>
      <c r="FO79" s="59" t="str">
        <f>IF(DE79="", "", IFERROR(INDEX(Materials!$F$9:$F$2508, MATCH(DE79, Materials!$B$9:$B$2508, 0)), ""))</f>
        <v/>
      </c>
      <c r="FP79" s="59" t="str">
        <f>IF(DF79="", "", IFERROR(INDEX(Materials!$F$9:$F$2508, MATCH(DF79, Materials!$B$9:$B$2508, 0)), ""))</f>
        <v/>
      </c>
      <c r="FQ79" s="59" t="str">
        <f>IF(DG79="", "", IFERROR(INDEX(Materials!$F$9:$F$2508, MATCH(DG79, Materials!$B$9:$B$2508, 0)), ""))</f>
        <v/>
      </c>
      <c r="FR79" s="59" t="str">
        <f>IF(DH79="", "", IFERROR(INDEX(Materials!$F$9:$F$2508, MATCH(DH79, Materials!$B$9:$B$2508, 0)), ""))</f>
        <v/>
      </c>
      <c r="FS79" s="59" t="str">
        <f>IF(DI79="", "", IFERROR(INDEX(Materials!$F$9:$F$2508, MATCH(DI79, Materials!$B$9:$B$2508, 0)), ""))</f>
        <v/>
      </c>
      <c r="FT79" s="59" t="str">
        <f>IF(DJ79="", "", IFERROR(INDEX(Materials!$F$9:$F$2508, MATCH(DJ79, Materials!$B$9:$B$2508, 0)), ""))</f>
        <v/>
      </c>
      <c r="FU79" s="60" t="str">
        <f>IF(DK79="", "", IFERROR(INDEX(Materials!$F$9:$F$2508, MATCH(DK79, Materials!$B$9:$B$2508, 0)), ""))</f>
        <v/>
      </c>
      <c r="FW79" s="58" t="str">
        <f t="shared" si="255"/>
        <v/>
      </c>
      <c r="FX79" s="59" t="str">
        <f t="shared" si="256"/>
        <v/>
      </c>
      <c r="FY79" s="59" t="str">
        <f t="shared" si="257"/>
        <v/>
      </c>
      <c r="FZ79" s="59" t="str">
        <f t="shared" si="258"/>
        <v/>
      </c>
      <c r="GA79" s="59" t="str">
        <f t="shared" si="259"/>
        <v/>
      </c>
      <c r="GB79" s="59" t="str">
        <f t="shared" si="260"/>
        <v/>
      </c>
      <c r="GC79" s="59" t="str">
        <f t="shared" si="261"/>
        <v/>
      </c>
      <c r="GD79" s="59" t="str">
        <f t="shared" si="262"/>
        <v/>
      </c>
      <c r="GE79" s="59" t="str">
        <f t="shared" si="263"/>
        <v/>
      </c>
      <c r="GF79" s="59" t="str">
        <f t="shared" si="264"/>
        <v/>
      </c>
      <c r="GG79" s="59" t="str">
        <f t="shared" si="265"/>
        <v/>
      </c>
      <c r="GH79" s="59" t="str">
        <f t="shared" si="266"/>
        <v/>
      </c>
      <c r="GI79" s="59" t="str">
        <f t="shared" si="267"/>
        <v/>
      </c>
      <c r="GJ79" s="59" t="str">
        <f t="shared" si="268"/>
        <v/>
      </c>
      <c r="GK79" s="59" t="str">
        <f t="shared" si="269"/>
        <v/>
      </c>
      <c r="GL79" s="59" t="str">
        <f t="shared" si="270"/>
        <v/>
      </c>
      <c r="GM79" s="59" t="str">
        <f t="shared" si="271"/>
        <v/>
      </c>
      <c r="GN79" s="59" t="str">
        <f t="shared" si="272"/>
        <v/>
      </c>
      <c r="GO79" s="59" t="str">
        <f t="shared" si="273"/>
        <v/>
      </c>
      <c r="GP79" s="59" t="str">
        <f t="shared" si="274"/>
        <v/>
      </c>
      <c r="GQ79" s="59" t="str">
        <f t="shared" si="275"/>
        <v/>
      </c>
      <c r="GR79" s="59" t="str">
        <f t="shared" si="276"/>
        <v/>
      </c>
      <c r="GS79" s="59" t="str">
        <f t="shared" si="277"/>
        <v/>
      </c>
      <c r="GT79" s="59" t="str">
        <f t="shared" si="278"/>
        <v/>
      </c>
      <c r="GU79" s="59" t="str">
        <f t="shared" si="279"/>
        <v/>
      </c>
      <c r="GV79" s="59" t="str">
        <f t="shared" si="280"/>
        <v/>
      </c>
      <c r="GW79" s="59" t="str">
        <f t="shared" si="281"/>
        <v/>
      </c>
      <c r="GX79" s="59" t="str">
        <f t="shared" si="282"/>
        <v/>
      </c>
      <c r="GY79" s="59" t="str">
        <f t="shared" si="283"/>
        <v/>
      </c>
      <c r="GZ79" s="60" t="str">
        <f t="shared" si="284"/>
        <v/>
      </c>
      <c r="HB79" s="81" t="str">
        <f t="shared" si="194"/>
        <v/>
      </c>
      <c r="HD79" s="58" t="str">
        <f>IF(CH79="", "", IFERROR(INDEX(Materials!$V$9:$V$2508, MATCH(CH79, Materials!$B$9:$B$2508, 0)), ""))</f>
        <v/>
      </c>
      <c r="HE79" s="59" t="str">
        <f>IF(CI79="", "", IFERROR(INDEX(Materials!$V$9:$V$2508, MATCH(CI79, Materials!$B$9:$B$2508, 0)), ""))</f>
        <v/>
      </c>
      <c r="HF79" s="59" t="str">
        <f>IF(CJ79="", "", IFERROR(INDEX(Materials!$V$9:$V$2508, MATCH(CJ79, Materials!$B$9:$B$2508, 0)), ""))</f>
        <v/>
      </c>
      <c r="HG79" s="59" t="str">
        <f>IF(CK79="", "", IFERROR(INDEX(Materials!$V$9:$V$2508, MATCH(CK79, Materials!$B$9:$B$2508, 0)), ""))</f>
        <v/>
      </c>
      <c r="HH79" s="59" t="str">
        <f>IF(CL79="", "", IFERROR(INDEX(Materials!$V$9:$V$2508, MATCH(CL79, Materials!$B$9:$B$2508, 0)), ""))</f>
        <v/>
      </c>
      <c r="HI79" s="59" t="str">
        <f>IF(CM79="", "", IFERROR(INDEX(Materials!$V$9:$V$2508, MATCH(CM79, Materials!$B$9:$B$2508, 0)), ""))</f>
        <v/>
      </c>
      <c r="HJ79" s="59" t="str">
        <f>IF(CN79="", "", IFERROR(INDEX(Materials!$V$9:$V$2508, MATCH(CN79, Materials!$B$9:$B$2508, 0)), ""))</f>
        <v/>
      </c>
      <c r="HK79" s="59" t="str">
        <f>IF(CO79="", "", IFERROR(INDEX(Materials!$V$9:$V$2508, MATCH(CO79, Materials!$B$9:$B$2508, 0)), ""))</f>
        <v/>
      </c>
      <c r="HL79" s="59" t="str">
        <f>IF(CP79="", "", IFERROR(INDEX(Materials!$V$9:$V$2508, MATCH(CP79, Materials!$B$9:$B$2508, 0)), ""))</f>
        <v/>
      </c>
      <c r="HM79" s="59" t="str">
        <f>IF(CQ79="", "", IFERROR(INDEX(Materials!$V$9:$V$2508, MATCH(CQ79, Materials!$B$9:$B$2508, 0)), ""))</f>
        <v/>
      </c>
      <c r="HN79" s="59" t="str">
        <f>IF(CR79="", "", IFERROR(INDEX(Materials!$V$9:$V$2508, MATCH(CR79, Materials!$B$9:$B$2508, 0)), ""))</f>
        <v/>
      </c>
      <c r="HO79" s="59" t="str">
        <f>IF(CS79="", "", IFERROR(INDEX(Materials!$V$9:$V$2508, MATCH(CS79, Materials!$B$9:$B$2508, 0)), ""))</f>
        <v/>
      </c>
      <c r="HP79" s="59" t="str">
        <f>IF(CT79="", "", IFERROR(INDEX(Materials!$V$9:$V$2508, MATCH(CT79, Materials!$B$9:$B$2508, 0)), ""))</f>
        <v/>
      </c>
      <c r="HQ79" s="59" t="str">
        <f>IF(CU79="", "", IFERROR(INDEX(Materials!$V$9:$V$2508, MATCH(CU79, Materials!$B$9:$B$2508, 0)), ""))</f>
        <v/>
      </c>
      <c r="HR79" s="59" t="str">
        <f>IF(CV79="", "", IFERROR(INDEX(Materials!$V$9:$V$2508, MATCH(CV79, Materials!$B$9:$B$2508, 0)), ""))</f>
        <v/>
      </c>
      <c r="HS79" s="59" t="str">
        <f>IF(CW79="", "", IFERROR(INDEX(Materials!$V$9:$V$2508, MATCH(CW79, Materials!$B$9:$B$2508, 0)), ""))</f>
        <v/>
      </c>
      <c r="HT79" s="59" t="str">
        <f>IF(CX79="", "", IFERROR(INDEX(Materials!$V$9:$V$2508, MATCH(CX79, Materials!$B$9:$B$2508, 0)), ""))</f>
        <v/>
      </c>
      <c r="HU79" s="59" t="str">
        <f>IF(CY79="", "", IFERROR(INDEX(Materials!$V$9:$V$2508, MATCH(CY79, Materials!$B$9:$B$2508, 0)), ""))</f>
        <v/>
      </c>
      <c r="HV79" s="59" t="str">
        <f>IF(CZ79="", "", IFERROR(INDEX(Materials!$V$9:$V$2508, MATCH(CZ79, Materials!$B$9:$B$2508, 0)), ""))</f>
        <v/>
      </c>
      <c r="HW79" s="59" t="str">
        <f>IF(DA79="", "", IFERROR(INDEX(Materials!$V$9:$V$2508, MATCH(DA79, Materials!$B$9:$B$2508, 0)), ""))</f>
        <v/>
      </c>
      <c r="HX79" s="59" t="str">
        <f>IF(DB79="", "", IFERROR(INDEX(Materials!$V$9:$V$2508, MATCH(DB79, Materials!$B$9:$B$2508, 0)), ""))</f>
        <v/>
      </c>
      <c r="HY79" s="59" t="str">
        <f>IF(DC79="", "", IFERROR(INDEX(Materials!$V$9:$V$2508, MATCH(DC79, Materials!$B$9:$B$2508, 0)), ""))</f>
        <v/>
      </c>
      <c r="HZ79" s="59" t="str">
        <f>IF(DD79="", "", IFERROR(INDEX(Materials!$V$9:$V$2508, MATCH(DD79, Materials!$B$9:$B$2508, 0)), ""))</f>
        <v/>
      </c>
      <c r="IA79" s="59" t="str">
        <f>IF(DE79="", "", IFERROR(INDEX(Materials!$V$9:$V$2508, MATCH(DE79, Materials!$B$9:$B$2508, 0)), ""))</f>
        <v/>
      </c>
      <c r="IB79" s="59" t="str">
        <f>IF(DF79="", "", IFERROR(INDEX(Materials!$V$9:$V$2508, MATCH(DF79, Materials!$B$9:$B$2508, 0)), ""))</f>
        <v/>
      </c>
      <c r="IC79" s="59" t="str">
        <f>IF(DG79="", "", IFERROR(INDEX(Materials!$V$9:$V$2508, MATCH(DG79, Materials!$B$9:$B$2508, 0)), ""))</f>
        <v/>
      </c>
      <c r="ID79" s="59" t="str">
        <f>IF(DH79="", "", IFERROR(INDEX(Materials!$V$9:$V$2508, MATCH(DH79, Materials!$B$9:$B$2508, 0)), ""))</f>
        <v/>
      </c>
      <c r="IE79" s="59" t="str">
        <f>IF(DI79="", "", IFERROR(INDEX(Materials!$V$9:$V$2508, MATCH(DI79, Materials!$B$9:$B$2508, 0)), ""))</f>
        <v/>
      </c>
      <c r="IF79" s="59" t="str">
        <f>IF(DJ79="", "", IFERROR(INDEX(Materials!$V$9:$V$2508, MATCH(DJ79, Materials!$B$9:$B$2508, 0)), ""))</f>
        <v/>
      </c>
      <c r="IG79" s="60" t="str">
        <f>IF(DK79="", "", IFERROR(INDEX(Materials!$V$9:$V$2508, MATCH(DK79, Materials!$B$9:$B$2508, 0)), ""))</f>
        <v/>
      </c>
      <c r="II79" s="9" t="str">
        <f t="shared" si="285"/>
        <v/>
      </c>
      <c r="IJ79" s="9" t="str">
        <f t="shared" si="286"/>
        <v/>
      </c>
      <c r="IK79" s="9" t="str">
        <f t="shared" si="287"/>
        <v/>
      </c>
      <c r="IL79" s="9" t="str">
        <f t="shared" si="288"/>
        <v/>
      </c>
      <c r="IN79" s="92" t="str">
        <f t="shared" si="289"/>
        <v/>
      </c>
      <c r="IO79" s="93" t="str">
        <f t="shared" si="290"/>
        <v/>
      </c>
      <c r="IP79" s="93" t="str">
        <f t="shared" si="291"/>
        <v/>
      </c>
      <c r="IQ79" s="93" t="str">
        <f t="shared" si="292"/>
        <v/>
      </c>
      <c r="IR79" s="93" t="str">
        <f t="shared" si="293"/>
        <v/>
      </c>
      <c r="IS79" s="93" t="str">
        <f t="shared" si="294"/>
        <v/>
      </c>
      <c r="IT79" s="93" t="str">
        <f t="shared" si="295"/>
        <v/>
      </c>
      <c r="IU79" s="93" t="str">
        <f t="shared" si="296"/>
        <v/>
      </c>
      <c r="IV79" s="93" t="str">
        <f t="shared" si="297"/>
        <v/>
      </c>
      <c r="IW79" s="93" t="str">
        <f t="shared" si="298"/>
        <v/>
      </c>
      <c r="IX79" s="93" t="str">
        <f t="shared" si="299"/>
        <v/>
      </c>
      <c r="IY79" s="93" t="str">
        <f t="shared" si="300"/>
        <v/>
      </c>
      <c r="IZ79" s="93" t="str">
        <f t="shared" si="301"/>
        <v/>
      </c>
      <c r="JA79" s="93" t="str">
        <f t="shared" si="302"/>
        <v/>
      </c>
      <c r="JB79" s="93" t="str">
        <f t="shared" si="303"/>
        <v/>
      </c>
      <c r="JC79" s="93" t="str">
        <f t="shared" si="304"/>
        <v/>
      </c>
      <c r="JD79" s="93" t="str">
        <f t="shared" si="305"/>
        <v/>
      </c>
      <c r="JE79" s="93" t="str">
        <f t="shared" si="306"/>
        <v/>
      </c>
      <c r="JF79" s="93" t="str">
        <f t="shared" si="307"/>
        <v/>
      </c>
      <c r="JG79" s="93" t="str">
        <f t="shared" si="308"/>
        <v/>
      </c>
      <c r="JH79" s="93" t="str">
        <f t="shared" si="309"/>
        <v/>
      </c>
      <c r="JI79" s="93" t="str">
        <f t="shared" si="310"/>
        <v/>
      </c>
      <c r="JJ79" s="93" t="str">
        <f t="shared" si="311"/>
        <v/>
      </c>
      <c r="JK79" s="93" t="str">
        <f t="shared" si="312"/>
        <v/>
      </c>
      <c r="JL79" s="93" t="str">
        <f t="shared" si="313"/>
        <v/>
      </c>
      <c r="JM79" s="93" t="str">
        <f t="shared" si="314"/>
        <v/>
      </c>
      <c r="JN79" s="93" t="str">
        <f t="shared" si="315"/>
        <v/>
      </c>
      <c r="JO79" s="93" t="str">
        <f t="shared" si="316"/>
        <v/>
      </c>
      <c r="JP79" s="93" t="str">
        <f t="shared" si="317"/>
        <v/>
      </c>
      <c r="JQ79" s="94" t="str">
        <f t="shared" si="318"/>
        <v/>
      </c>
      <c r="JS79" s="92" t="str">
        <f t="shared" si="319"/>
        <v/>
      </c>
      <c r="JT79" s="93" t="str">
        <f t="shared" si="320"/>
        <v/>
      </c>
      <c r="JU79" s="93" t="str">
        <f t="shared" si="321"/>
        <v/>
      </c>
      <c r="JV79" s="93" t="str">
        <f t="shared" si="322"/>
        <v/>
      </c>
      <c r="JW79" s="93" t="str">
        <f t="shared" si="323"/>
        <v/>
      </c>
      <c r="JX79" s="93" t="str">
        <f t="shared" si="324"/>
        <v/>
      </c>
      <c r="JY79" s="93" t="str">
        <f t="shared" si="325"/>
        <v/>
      </c>
      <c r="JZ79" s="93" t="str">
        <f t="shared" si="326"/>
        <v/>
      </c>
      <c r="KA79" s="93" t="str">
        <f t="shared" si="327"/>
        <v/>
      </c>
      <c r="KB79" s="93" t="str">
        <f t="shared" si="328"/>
        <v/>
      </c>
      <c r="KC79" s="93" t="str">
        <f t="shared" si="329"/>
        <v/>
      </c>
      <c r="KD79" s="93" t="str">
        <f t="shared" si="330"/>
        <v/>
      </c>
      <c r="KE79" s="93" t="str">
        <f t="shared" si="331"/>
        <v/>
      </c>
      <c r="KF79" s="93" t="str">
        <f t="shared" si="332"/>
        <v/>
      </c>
      <c r="KG79" s="93" t="str">
        <f t="shared" si="333"/>
        <v/>
      </c>
      <c r="KH79" s="93" t="str">
        <f t="shared" si="334"/>
        <v/>
      </c>
      <c r="KI79" s="93" t="str">
        <f t="shared" si="335"/>
        <v/>
      </c>
      <c r="KJ79" s="93" t="str">
        <f t="shared" si="336"/>
        <v/>
      </c>
      <c r="KK79" s="93" t="str">
        <f t="shared" si="337"/>
        <v/>
      </c>
      <c r="KL79" s="93" t="str">
        <f t="shared" si="338"/>
        <v/>
      </c>
      <c r="KM79" s="93" t="str">
        <f t="shared" si="339"/>
        <v/>
      </c>
      <c r="KN79" s="93" t="str">
        <f t="shared" si="340"/>
        <v/>
      </c>
      <c r="KO79" s="93" t="str">
        <f t="shared" si="341"/>
        <v/>
      </c>
      <c r="KP79" s="93" t="str">
        <f t="shared" si="342"/>
        <v/>
      </c>
      <c r="KQ79" s="93" t="str">
        <f t="shared" si="343"/>
        <v/>
      </c>
      <c r="KR79" s="93" t="str">
        <f t="shared" si="344"/>
        <v/>
      </c>
      <c r="KS79" s="93" t="str">
        <f t="shared" si="345"/>
        <v/>
      </c>
      <c r="KT79" s="93" t="str">
        <f t="shared" si="346"/>
        <v/>
      </c>
      <c r="KU79" s="93" t="str">
        <f t="shared" si="347"/>
        <v/>
      </c>
      <c r="KV79" s="94" t="str">
        <f t="shared" si="348"/>
        <v/>
      </c>
      <c r="KX79" s="81" t="str">
        <f>IF(C79="", "", C79+(C79*'Intro &amp; Setup'!$BC$6))</f>
        <v/>
      </c>
    </row>
    <row r="80" spans="1:310" x14ac:dyDescent="0.25">
      <c r="A80" s="24"/>
      <c r="B80" s="150" t="str">
        <f t="shared" si="187"/>
        <v/>
      </c>
      <c r="C80" s="139" t="str">
        <f t="shared" si="188"/>
        <v/>
      </c>
      <c r="D80" s="24"/>
      <c r="E80" s="140"/>
      <c r="F80" s="136"/>
      <c r="G80" s="139"/>
      <c r="H80" s="153"/>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24"/>
      <c r="BS80" s="9" t="str">
        <f>IF(Materials!T80="", "", Materials!T80)</f>
        <v/>
      </c>
      <c r="BU80" s="11" t="b">
        <f t="shared" si="189"/>
        <v>0</v>
      </c>
      <c r="BV80" s="9" t="str">
        <f t="shared" si="195"/>
        <v/>
      </c>
      <c r="BW80" s="9" t="str">
        <f t="shared" si="190"/>
        <v/>
      </c>
      <c r="BX80" s="9" t="str">
        <f t="shared" si="191"/>
        <v/>
      </c>
      <c r="BZ80" s="9">
        <v>72</v>
      </c>
      <c r="CB80" s="9" t="str">
        <f t="shared" si="192"/>
        <v/>
      </c>
      <c r="CC80" s="32"/>
      <c r="CD80" s="72" t="str">
        <f>IF(H80="", "", IFERROR(INDEX('Intro &amp; Setup'!$BF$3:$BF$12, MATCH(H80, 'Intro &amp; Setup'!$BE$3:$BE$12, 0)), ""))</f>
        <v/>
      </c>
      <c r="CE80" s="77"/>
      <c r="CF80" s="77"/>
      <c r="CH80" s="50" t="str">
        <f t="shared" si="193"/>
        <v/>
      </c>
      <c r="CI80" s="32" t="str">
        <f t="shared" si="196"/>
        <v/>
      </c>
      <c r="CJ80" s="32" t="str">
        <f t="shared" si="197"/>
        <v/>
      </c>
      <c r="CK80" s="32" t="str">
        <f t="shared" si="198"/>
        <v/>
      </c>
      <c r="CL80" s="32" t="str">
        <f t="shared" si="199"/>
        <v/>
      </c>
      <c r="CM80" s="32" t="str">
        <f t="shared" si="200"/>
        <v/>
      </c>
      <c r="CN80" s="32" t="str">
        <f t="shared" si="201"/>
        <v/>
      </c>
      <c r="CO80" s="32" t="str">
        <f t="shared" si="202"/>
        <v/>
      </c>
      <c r="CP80" s="32" t="str">
        <f t="shared" si="203"/>
        <v/>
      </c>
      <c r="CQ80" s="32" t="str">
        <f t="shared" si="204"/>
        <v/>
      </c>
      <c r="CR80" s="32" t="str">
        <f t="shared" si="205"/>
        <v/>
      </c>
      <c r="CS80" s="32" t="str">
        <f t="shared" si="206"/>
        <v/>
      </c>
      <c r="CT80" s="32" t="str">
        <f t="shared" si="207"/>
        <v/>
      </c>
      <c r="CU80" s="32" t="str">
        <f t="shared" si="208"/>
        <v/>
      </c>
      <c r="CV80" s="32" t="str">
        <f t="shared" si="209"/>
        <v/>
      </c>
      <c r="CW80" s="32" t="str">
        <f t="shared" si="210"/>
        <v/>
      </c>
      <c r="CX80" s="32" t="str">
        <f t="shared" si="211"/>
        <v/>
      </c>
      <c r="CY80" s="32" t="str">
        <f t="shared" si="212"/>
        <v/>
      </c>
      <c r="CZ80" s="32" t="str">
        <f t="shared" si="213"/>
        <v/>
      </c>
      <c r="DA80" s="32" t="str">
        <f t="shared" si="214"/>
        <v/>
      </c>
      <c r="DB80" s="32" t="str">
        <f t="shared" si="215"/>
        <v/>
      </c>
      <c r="DC80" s="32" t="str">
        <f t="shared" si="216"/>
        <v/>
      </c>
      <c r="DD80" s="32" t="str">
        <f t="shared" si="217"/>
        <v/>
      </c>
      <c r="DE80" s="32" t="str">
        <f t="shared" si="218"/>
        <v/>
      </c>
      <c r="DF80" s="32" t="str">
        <f t="shared" si="219"/>
        <v/>
      </c>
      <c r="DG80" s="32" t="str">
        <f t="shared" si="220"/>
        <v/>
      </c>
      <c r="DH80" s="32" t="str">
        <f t="shared" si="221"/>
        <v/>
      </c>
      <c r="DI80" s="32" t="str">
        <f t="shared" si="222"/>
        <v/>
      </c>
      <c r="DJ80" s="32" t="str">
        <f t="shared" si="223"/>
        <v/>
      </c>
      <c r="DK80" s="51" t="str">
        <f t="shared" si="224"/>
        <v/>
      </c>
      <c r="DM80" s="50" t="str">
        <f t="shared" si="225"/>
        <v/>
      </c>
      <c r="DN80" s="32" t="str">
        <f t="shared" si="226"/>
        <v/>
      </c>
      <c r="DO80" s="32" t="str">
        <f t="shared" si="227"/>
        <v/>
      </c>
      <c r="DP80" s="32" t="str">
        <f t="shared" si="228"/>
        <v/>
      </c>
      <c r="DQ80" s="32" t="str">
        <f t="shared" si="229"/>
        <v/>
      </c>
      <c r="DR80" s="32" t="str">
        <f t="shared" si="230"/>
        <v/>
      </c>
      <c r="DS80" s="32" t="str">
        <f t="shared" si="231"/>
        <v/>
      </c>
      <c r="DT80" s="32" t="str">
        <f t="shared" si="232"/>
        <v/>
      </c>
      <c r="DU80" s="32" t="str">
        <f t="shared" si="233"/>
        <v/>
      </c>
      <c r="DV80" s="32" t="str">
        <f t="shared" si="234"/>
        <v/>
      </c>
      <c r="DW80" s="32" t="str">
        <f t="shared" si="235"/>
        <v/>
      </c>
      <c r="DX80" s="32" t="str">
        <f t="shared" si="236"/>
        <v/>
      </c>
      <c r="DY80" s="32" t="str">
        <f t="shared" si="237"/>
        <v/>
      </c>
      <c r="DZ80" s="32" t="str">
        <f t="shared" si="238"/>
        <v/>
      </c>
      <c r="EA80" s="32" t="str">
        <f t="shared" si="239"/>
        <v/>
      </c>
      <c r="EB80" s="32" t="str">
        <f t="shared" si="240"/>
        <v/>
      </c>
      <c r="EC80" s="32" t="str">
        <f t="shared" si="241"/>
        <v/>
      </c>
      <c r="ED80" s="32" t="str">
        <f t="shared" si="242"/>
        <v/>
      </c>
      <c r="EE80" s="32" t="str">
        <f t="shared" si="243"/>
        <v/>
      </c>
      <c r="EF80" s="32" t="str">
        <f t="shared" si="244"/>
        <v/>
      </c>
      <c r="EG80" s="32" t="str">
        <f t="shared" si="245"/>
        <v/>
      </c>
      <c r="EH80" s="32" t="str">
        <f t="shared" si="246"/>
        <v/>
      </c>
      <c r="EI80" s="32" t="str">
        <f t="shared" si="247"/>
        <v/>
      </c>
      <c r="EJ80" s="32" t="str">
        <f t="shared" si="248"/>
        <v/>
      </c>
      <c r="EK80" s="32" t="str">
        <f t="shared" si="249"/>
        <v/>
      </c>
      <c r="EL80" s="32" t="str">
        <f t="shared" si="250"/>
        <v/>
      </c>
      <c r="EM80" s="32" t="str">
        <f t="shared" si="251"/>
        <v/>
      </c>
      <c r="EN80" s="32" t="str">
        <f t="shared" si="252"/>
        <v/>
      </c>
      <c r="EO80" s="32" t="str">
        <f t="shared" si="253"/>
        <v/>
      </c>
      <c r="EP80" s="51" t="str">
        <f t="shared" si="254"/>
        <v/>
      </c>
      <c r="ER80" s="58" t="str">
        <f>IF(CH80="", "", IFERROR(INDEX(Materials!$F$9:$F$2508, MATCH(CH80, Materials!$B$9:$B$2508, 0)), ""))</f>
        <v/>
      </c>
      <c r="ES80" s="59" t="str">
        <f>IF(CI80="", "", IFERROR(INDEX(Materials!$F$9:$F$2508, MATCH(CI80, Materials!$B$9:$B$2508, 0)), ""))</f>
        <v/>
      </c>
      <c r="ET80" s="59" t="str">
        <f>IF(CJ80="", "", IFERROR(INDEX(Materials!$F$9:$F$2508, MATCH(CJ80, Materials!$B$9:$B$2508, 0)), ""))</f>
        <v/>
      </c>
      <c r="EU80" s="59" t="str">
        <f>IF(CK80="", "", IFERROR(INDEX(Materials!$F$9:$F$2508, MATCH(CK80, Materials!$B$9:$B$2508, 0)), ""))</f>
        <v/>
      </c>
      <c r="EV80" s="59" t="str">
        <f>IF(CL80="", "", IFERROR(INDEX(Materials!$F$9:$F$2508, MATCH(CL80, Materials!$B$9:$B$2508, 0)), ""))</f>
        <v/>
      </c>
      <c r="EW80" s="59" t="str">
        <f>IF(CM80="", "", IFERROR(INDEX(Materials!$F$9:$F$2508, MATCH(CM80, Materials!$B$9:$B$2508, 0)), ""))</f>
        <v/>
      </c>
      <c r="EX80" s="59" t="str">
        <f>IF(CN80="", "", IFERROR(INDEX(Materials!$F$9:$F$2508, MATCH(CN80, Materials!$B$9:$B$2508, 0)), ""))</f>
        <v/>
      </c>
      <c r="EY80" s="59" t="str">
        <f>IF(CO80="", "", IFERROR(INDEX(Materials!$F$9:$F$2508, MATCH(CO80, Materials!$B$9:$B$2508, 0)), ""))</f>
        <v/>
      </c>
      <c r="EZ80" s="59" t="str">
        <f>IF(CP80="", "", IFERROR(INDEX(Materials!$F$9:$F$2508, MATCH(CP80, Materials!$B$9:$B$2508, 0)), ""))</f>
        <v/>
      </c>
      <c r="FA80" s="59" t="str">
        <f>IF(CQ80="", "", IFERROR(INDEX(Materials!$F$9:$F$2508, MATCH(CQ80, Materials!$B$9:$B$2508, 0)), ""))</f>
        <v/>
      </c>
      <c r="FB80" s="59" t="str">
        <f>IF(CR80="", "", IFERROR(INDEX(Materials!$F$9:$F$2508, MATCH(CR80, Materials!$B$9:$B$2508, 0)), ""))</f>
        <v/>
      </c>
      <c r="FC80" s="59" t="str">
        <f>IF(CS80="", "", IFERROR(INDEX(Materials!$F$9:$F$2508, MATCH(CS80, Materials!$B$9:$B$2508, 0)), ""))</f>
        <v/>
      </c>
      <c r="FD80" s="59" t="str">
        <f>IF(CT80="", "", IFERROR(INDEX(Materials!$F$9:$F$2508, MATCH(CT80, Materials!$B$9:$B$2508, 0)), ""))</f>
        <v/>
      </c>
      <c r="FE80" s="59" t="str">
        <f>IF(CU80="", "", IFERROR(INDEX(Materials!$F$9:$F$2508, MATCH(CU80, Materials!$B$9:$B$2508, 0)), ""))</f>
        <v/>
      </c>
      <c r="FF80" s="59" t="str">
        <f>IF(CV80="", "", IFERROR(INDEX(Materials!$F$9:$F$2508, MATCH(CV80, Materials!$B$9:$B$2508, 0)), ""))</f>
        <v/>
      </c>
      <c r="FG80" s="59" t="str">
        <f>IF(CW80="", "", IFERROR(INDEX(Materials!$F$9:$F$2508, MATCH(CW80, Materials!$B$9:$B$2508, 0)), ""))</f>
        <v/>
      </c>
      <c r="FH80" s="59" t="str">
        <f>IF(CX80="", "", IFERROR(INDEX(Materials!$F$9:$F$2508, MATCH(CX80, Materials!$B$9:$B$2508, 0)), ""))</f>
        <v/>
      </c>
      <c r="FI80" s="59" t="str">
        <f>IF(CY80="", "", IFERROR(INDEX(Materials!$F$9:$F$2508, MATCH(CY80, Materials!$B$9:$B$2508, 0)), ""))</f>
        <v/>
      </c>
      <c r="FJ80" s="59" t="str">
        <f>IF(CZ80="", "", IFERROR(INDEX(Materials!$F$9:$F$2508, MATCH(CZ80, Materials!$B$9:$B$2508, 0)), ""))</f>
        <v/>
      </c>
      <c r="FK80" s="59" t="str">
        <f>IF(DA80="", "", IFERROR(INDEX(Materials!$F$9:$F$2508, MATCH(DA80, Materials!$B$9:$B$2508, 0)), ""))</f>
        <v/>
      </c>
      <c r="FL80" s="59" t="str">
        <f>IF(DB80="", "", IFERROR(INDEX(Materials!$F$9:$F$2508, MATCH(DB80, Materials!$B$9:$B$2508, 0)), ""))</f>
        <v/>
      </c>
      <c r="FM80" s="59" t="str">
        <f>IF(DC80="", "", IFERROR(INDEX(Materials!$F$9:$F$2508, MATCH(DC80, Materials!$B$9:$B$2508, 0)), ""))</f>
        <v/>
      </c>
      <c r="FN80" s="59" t="str">
        <f>IF(DD80="", "", IFERROR(INDEX(Materials!$F$9:$F$2508, MATCH(DD80, Materials!$B$9:$B$2508, 0)), ""))</f>
        <v/>
      </c>
      <c r="FO80" s="59" t="str">
        <f>IF(DE80="", "", IFERROR(INDEX(Materials!$F$9:$F$2508, MATCH(DE80, Materials!$B$9:$B$2508, 0)), ""))</f>
        <v/>
      </c>
      <c r="FP80" s="59" t="str">
        <f>IF(DF80="", "", IFERROR(INDEX(Materials!$F$9:$F$2508, MATCH(DF80, Materials!$B$9:$B$2508, 0)), ""))</f>
        <v/>
      </c>
      <c r="FQ80" s="59" t="str">
        <f>IF(DG80="", "", IFERROR(INDEX(Materials!$F$9:$F$2508, MATCH(DG80, Materials!$B$9:$B$2508, 0)), ""))</f>
        <v/>
      </c>
      <c r="FR80" s="59" t="str">
        <f>IF(DH80="", "", IFERROR(INDEX(Materials!$F$9:$F$2508, MATCH(DH80, Materials!$B$9:$B$2508, 0)), ""))</f>
        <v/>
      </c>
      <c r="FS80" s="59" t="str">
        <f>IF(DI80="", "", IFERROR(INDEX(Materials!$F$9:$F$2508, MATCH(DI80, Materials!$B$9:$B$2508, 0)), ""))</f>
        <v/>
      </c>
      <c r="FT80" s="59" t="str">
        <f>IF(DJ80="", "", IFERROR(INDEX(Materials!$F$9:$F$2508, MATCH(DJ80, Materials!$B$9:$B$2508, 0)), ""))</f>
        <v/>
      </c>
      <c r="FU80" s="60" t="str">
        <f>IF(DK80="", "", IFERROR(INDEX(Materials!$F$9:$F$2508, MATCH(DK80, Materials!$B$9:$B$2508, 0)), ""))</f>
        <v/>
      </c>
      <c r="FW80" s="58" t="str">
        <f t="shared" si="255"/>
        <v/>
      </c>
      <c r="FX80" s="59" t="str">
        <f t="shared" si="256"/>
        <v/>
      </c>
      <c r="FY80" s="59" t="str">
        <f t="shared" si="257"/>
        <v/>
      </c>
      <c r="FZ80" s="59" t="str">
        <f t="shared" si="258"/>
        <v/>
      </c>
      <c r="GA80" s="59" t="str">
        <f t="shared" si="259"/>
        <v/>
      </c>
      <c r="GB80" s="59" t="str">
        <f t="shared" si="260"/>
        <v/>
      </c>
      <c r="GC80" s="59" t="str">
        <f t="shared" si="261"/>
        <v/>
      </c>
      <c r="GD80" s="59" t="str">
        <f t="shared" si="262"/>
        <v/>
      </c>
      <c r="GE80" s="59" t="str">
        <f t="shared" si="263"/>
        <v/>
      </c>
      <c r="GF80" s="59" t="str">
        <f t="shared" si="264"/>
        <v/>
      </c>
      <c r="GG80" s="59" t="str">
        <f t="shared" si="265"/>
        <v/>
      </c>
      <c r="GH80" s="59" t="str">
        <f t="shared" si="266"/>
        <v/>
      </c>
      <c r="GI80" s="59" t="str">
        <f t="shared" si="267"/>
        <v/>
      </c>
      <c r="GJ80" s="59" t="str">
        <f t="shared" si="268"/>
        <v/>
      </c>
      <c r="GK80" s="59" t="str">
        <f t="shared" si="269"/>
        <v/>
      </c>
      <c r="GL80" s="59" t="str">
        <f t="shared" si="270"/>
        <v/>
      </c>
      <c r="GM80" s="59" t="str">
        <f t="shared" si="271"/>
        <v/>
      </c>
      <c r="GN80" s="59" t="str">
        <f t="shared" si="272"/>
        <v/>
      </c>
      <c r="GO80" s="59" t="str">
        <f t="shared" si="273"/>
        <v/>
      </c>
      <c r="GP80" s="59" t="str">
        <f t="shared" si="274"/>
        <v/>
      </c>
      <c r="GQ80" s="59" t="str">
        <f t="shared" si="275"/>
        <v/>
      </c>
      <c r="GR80" s="59" t="str">
        <f t="shared" si="276"/>
        <v/>
      </c>
      <c r="GS80" s="59" t="str">
        <f t="shared" si="277"/>
        <v/>
      </c>
      <c r="GT80" s="59" t="str">
        <f t="shared" si="278"/>
        <v/>
      </c>
      <c r="GU80" s="59" t="str">
        <f t="shared" si="279"/>
        <v/>
      </c>
      <c r="GV80" s="59" t="str">
        <f t="shared" si="280"/>
        <v/>
      </c>
      <c r="GW80" s="59" t="str">
        <f t="shared" si="281"/>
        <v/>
      </c>
      <c r="GX80" s="59" t="str">
        <f t="shared" si="282"/>
        <v/>
      </c>
      <c r="GY80" s="59" t="str">
        <f t="shared" si="283"/>
        <v/>
      </c>
      <c r="GZ80" s="60" t="str">
        <f t="shared" si="284"/>
        <v/>
      </c>
      <c r="HB80" s="81" t="str">
        <f t="shared" si="194"/>
        <v/>
      </c>
      <c r="HD80" s="58" t="str">
        <f>IF(CH80="", "", IFERROR(INDEX(Materials!$V$9:$V$2508, MATCH(CH80, Materials!$B$9:$B$2508, 0)), ""))</f>
        <v/>
      </c>
      <c r="HE80" s="59" t="str">
        <f>IF(CI80="", "", IFERROR(INDEX(Materials!$V$9:$V$2508, MATCH(CI80, Materials!$B$9:$B$2508, 0)), ""))</f>
        <v/>
      </c>
      <c r="HF80" s="59" t="str">
        <f>IF(CJ80="", "", IFERROR(INDEX(Materials!$V$9:$V$2508, MATCH(CJ80, Materials!$B$9:$B$2508, 0)), ""))</f>
        <v/>
      </c>
      <c r="HG80" s="59" t="str">
        <f>IF(CK80="", "", IFERROR(INDEX(Materials!$V$9:$V$2508, MATCH(CK80, Materials!$B$9:$B$2508, 0)), ""))</f>
        <v/>
      </c>
      <c r="HH80" s="59" t="str">
        <f>IF(CL80="", "", IFERROR(INDEX(Materials!$V$9:$V$2508, MATCH(CL80, Materials!$B$9:$B$2508, 0)), ""))</f>
        <v/>
      </c>
      <c r="HI80" s="59" t="str">
        <f>IF(CM80="", "", IFERROR(INDEX(Materials!$V$9:$V$2508, MATCH(CM80, Materials!$B$9:$B$2508, 0)), ""))</f>
        <v/>
      </c>
      <c r="HJ80" s="59" t="str">
        <f>IF(CN80="", "", IFERROR(INDEX(Materials!$V$9:$V$2508, MATCH(CN80, Materials!$B$9:$B$2508, 0)), ""))</f>
        <v/>
      </c>
      <c r="HK80" s="59" t="str">
        <f>IF(CO80="", "", IFERROR(INDEX(Materials!$V$9:$V$2508, MATCH(CO80, Materials!$B$9:$B$2508, 0)), ""))</f>
        <v/>
      </c>
      <c r="HL80" s="59" t="str">
        <f>IF(CP80="", "", IFERROR(INDEX(Materials!$V$9:$V$2508, MATCH(CP80, Materials!$B$9:$B$2508, 0)), ""))</f>
        <v/>
      </c>
      <c r="HM80" s="59" t="str">
        <f>IF(CQ80="", "", IFERROR(INDEX(Materials!$V$9:$V$2508, MATCH(CQ80, Materials!$B$9:$B$2508, 0)), ""))</f>
        <v/>
      </c>
      <c r="HN80" s="59" t="str">
        <f>IF(CR80="", "", IFERROR(INDEX(Materials!$V$9:$V$2508, MATCH(CR80, Materials!$B$9:$B$2508, 0)), ""))</f>
        <v/>
      </c>
      <c r="HO80" s="59" t="str">
        <f>IF(CS80="", "", IFERROR(INDEX(Materials!$V$9:$V$2508, MATCH(CS80, Materials!$B$9:$B$2508, 0)), ""))</f>
        <v/>
      </c>
      <c r="HP80" s="59" t="str">
        <f>IF(CT80="", "", IFERROR(INDEX(Materials!$V$9:$V$2508, MATCH(CT80, Materials!$B$9:$B$2508, 0)), ""))</f>
        <v/>
      </c>
      <c r="HQ80" s="59" t="str">
        <f>IF(CU80="", "", IFERROR(INDEX(Materials!$V$9:$V$2508, MATCH(CU80, Materials!$B$9:$B$2508, 0)), ""))</f>
        <v/>
      </c>
      <c r="HR80" s="59" t="str">
        <f>IF(CV80="", "", IFERROR(INDEX(Materials!$V$9:$V$2508, MATCH(CV80, Materials!$B$9:$B$2508, 0)), ""))</f>
        <v/>
      </c>
      <c r="HS80" s="59" t="str">
        <f>IF(CW80="", "", IFERROR(INDEX(Materials!$V$9:$V$2508, MATCH(CW80, Materials!$B$9:$B$2508, 0)), ""))</f>
        <v/>
      </c>
      <c r="HT80" s="59" t="str">
        <f>IF(CX80="", "", IFERROR(INDEX(Materials!$V$9:$V$2508, MATCH(CX80, Materials!$B$9:$B$2508, 0)), ""))</f>
        <v/>
      </c>
      <c r="HU80" s="59" t="str">
        <f>IF(CY80="", "", IFERROR(INDEX(Materials!$V$9:$V$2508, MATCH(CY80, Materials!$B$9:$B$2508, 0)), ""))</f>
        <v/>
      </c>
      <c r="HV80" s="59" t="str">
        <f>IF(CZ80="", "", IFERROR(INDEX(Materials!$V$9:$V$2508, MATCH(CZ80, Materials!$B$9:$B$2508, 0)), ""))</f>
        <v/>
      </c>
      <c r="HW80" s="59" t="str">
        <f>IF(DA80="", "", IFERROR(INDEX(Materials!$V$9:$V$2508, MATCH(DA80, Materials!$B$9:$B$2508, 0)), ""))</f>
        <v/>
      </c>
      <c r="HX80" s="59" t="str">
        <f>IF(DB80="", "", IFERROR(INDEX(Materials!$V$9:$V$2508, MATCH(DB80, Materials!$B$9:$B$2508, 0)), ""))</f>
        <v/>
      </c>
      <c r="HY80" s="59" t="str">
        <f>IF(DC80="", "", IFERROR(INDEX(Materials!$V$9:$V$2508, MATCH(DC80, Materials!$B$9:$B$2508, 0)), ""))</f>
        <v/>
      </c>
      <c r="HZ80" s="59" t="str">
        <f>IF(DD80="", "", IFERROR(INDEX(Materials!$V$9:$V$2508, MATCH(DD80, Materials!$B$9:$B$2508, 0)), ""))</f>
        <v/>
      </c>
      <c r="IA80" s="59" t="str">
        <f>IF(DE80="", "", IFERROR(INDEX(Materials!$V$9:$V$2508, MATCH(DE80, Materials!$B$9:$B$2508, 0)), ""))</f>
        <v/>
      </c>
      <c r="IB80" s="59" t="str">
        <f>IF(DF80="", "", IFERROR(INDEX(Materials!$V$9:$V$2508, MATCH(DF80, Materials!$B$9:$B$2508, 0)), ""))</f>
        <v/>
      </c>
      <c r="IC80" s="59" t="str">
        <f>IF(DG80="", "", IFERROR(INDEX(Materials!$V$9:$V$2508, MATCH(DG80, Materials!$B$9:$B$2508, 0)), ""))</f>
        <v/>
      </c>
      <c r="ID80" s="59" t="str">
        <f>IF(DH80="", "", IFERROR(INDEX(Materials!$V$9:$V$2508, MATCH(DH80, Materials!$B$9:$B$2508, 0)), ""))</f>
        <v/>
      </c>
      <c r="IE80" s="59" t="str">
        <f>IF(DI80="", "", IFERROR(INDEX(Materials!$V$9:$V$2508, MATCH(DI80, Materials!$B$9:$B$2508, 0)), ""))</f>
        <v/>
      </c>
      <c r="IF80" s="59" t="str">
        <f>IF(DJ80="", "", IFERROR(INDEX(Materials!$V$9:$V$2508, MATCH(DJ80, Materials!$B$9:$B$2508, 0)), ""))</f>
        <v/>
      </c>
      <c r="IG80" s="60" t="str">
        <f>IF(DK80="", "", IFERROR(INDEX(Materials!$V$9:$V$2508, MATCH(DK80, Materials!$B$9:$B$2508, 0)), ""))</f>
        <v/>
      </c>
      <c r="II80" s="9" t="str">
        <f t="shared" si="285"/>
        <v/>
      </c>
      <c r="IJ80" s="9" t="str">
        <f t="shared" si="286"/>
        <v/>
      </c>
      <c r="IK80" s="9" t="str">
        <f t="shared" si="287"/>
        <v/>
      </c>
      <c r="IL80" s="9" t="str">
        <f t="shared" si="288"/>
        <v/>
      </c>
      <c r="IN80" s="92" t="str">
        <f t="shared" si="289"/>
        <v/>
      </c>
      <c r="IO80" s="93" t="str">
        <f t="shared" si="290"/>
        <v/>
      </c>
      <c r="IP80" s="93" t="str">
        <f t="shared" si="291"/>
        <v/>
      </c>
      <c r="IQ80" s="93" t="str">
        <f t="shared" si="292"/>
        <v/>
      </c>
      <c r="IR80" s="93" t="str">
        <f t="shared" si="293"/>
        <v/>
      </c>
      <c r="IS80" s="93" t="str">
        <f t="shared" si="294"/>
        <v/>
      </c>
      <c r="IT80" s="93" t="str">
        <f t="shared" si="295"/>
        <v/>
      </c>
      <c r="IU80" s="93" t="str">
        <f t="shared" si="296"/>
        <v/>
      </c>
      <c r="IV80" s="93" t="str">
        <f t="shared" si="297"/>
        <v/>
      </c>
      <c r="IW80" s="93" t="str">
        <f t="shared" si="298"/>
        <v/>
      </c>
      <c r="IX80" s="93" t="str">
        <f t="shared" si="299"/>
        <v/>
      </c>
      <c r="IY80" s="93" t="str">
        <f t="shared" si="300"/>
        <v/>
      </c>
      <c r="IZ80" s="93" t="str">
        <f t="shared" si="301"/>
        <v/>
      </c>
      <c r="JA80" s="93" t="str">
        <f t="shared" si="302"/>
        <v/>
      </c>
      <c r="JB80" s="93" t="str">
        <f t="shared" si="303"/>
        <v/>
      </c>
      <c r="JC80" s="93" t="str">
        <f t="shared" si="304"/>
        <v/>
      </c>
      <c r="JD80" s="93" t="str">
        <f t="shared" si="305"/>
        <v/>
      </c>
      <c r="JE80" s="93" t="str">
        <f t="shared" si="306"/>
        <v/>
      </c>
      <c r="JF80" s="93" t="str">
        <f t="shared" si="307"/>
        <v/>
      </c>
      <c r="JG80" s="93" t="str">
        <f t="shared" si="308"/>
        <v/>
      </c>
      <c r="JH80" s="93" t="str">
        <f t="shared" si="309"/>
        <v/>
      </c>
      <c r="JI80" s="93" t="str">
        <f t="shared" si="310"/>
        <v/>
      </c>
      <c r="JJ80" s="93" t="str">
        <f t="shared" si="311"/>
        <v/>
      </c>
      <c r="JK80" s="93" t="str">
        <f t="shared" si="312"/>
        <v/>
      </c>
      <c r="JL80" s="93" t="str">
        <f t="shared" si="313"/>
        <v/>
      </c>
      <c r="JM80" s="93" t="str">
        <f t="shared" si="314"/>
        <v/>
      </c>
      <c r="JN80" s="93" t="str">
        <f t="shared" si="315"/>
        <v/>
      </c>
      <c r="JO80" s="93" t="str">
        <f t="shared" si="316"/>
        <v/>
      </c>
      <c r="JP80" s="93" t="str">
        <f t="shared" si="317"/>
        <v/>
      </c>
      <c r="JQ80" s="94" t="str">
        <f t="shared" si="318"/>
        <v/>
      </c>
      <c r="JS80" s="92" t="str">
        <f t="shared" si="319"/>
        <v/>
      </c>
      <c r="JT80" s="93" t="str">
        <f t="shared" si="320"/>
        <v/>
      </c>
      <c r="JU80" s="93" t="str">
        <f t="shared" si="321"/>
        <v/>
      </c>
      <c r="JV80" s="93" t="str">
        <f t="shared" si="322"/>
        <v/>
      </c>
      <c r="JW80" s="93" t="str">
        <f t="shared" si="323"/>
        <v/>
      </c>
      <c r="JX80" s="93" t="str">
        <f t="shared" si="324"/>
        <v/>
      </c>
      <c r="JY80" s="93" t="str">
        <f t="shared" si="325"/>
        <v/>
      </c>
      <c r="JZ80" s="93" t="str">
        <f t="shared" si="326"/>
        <v/>
      </c>
      <c r="KA80" s="93" t="str">
        <f t="shared" si="327"/>
        <v/>
      </c>
      <c r="KB80" s="93" t="str">
        <f t="shared" si="328"/>
        <v/>
      </c>
      <c r="KC80" s="93" t="str">
        <f t="shared" si="329"/>
        <v/>
      </c>
      <c r="KD80" s="93" t="str">
        <f t="shared" si="330"/>
        <v/>
      </c>
      <c r="KE80" s="93" t="str">
        <f t="shared" si="331"/>
        <v/>
      </c>
      <c r="KF80" s="93" t="str">
        <f t="shared" si="332"/>
        <v/>
      </c>
      <c r="KG80" s="93" t="str">
        <f t="shared" si="333"/>
        <v/>
      </c>
      <c r="KH80" s="93" t="str">
        <f t="shared" si="334"/>
        <v/>
      </c>
      <c r="KI80" s="93" t="str">
        <f t="shared" si="335"/>
        <v/>
      </c>
      <c r="KJ80" s="93" t="str">
        <f t="shared" si="336"/>
        <v/>
      </c>
      <c r="KK80" s="93" t="str">
        <f t="shared" si="337"/>
        <v/>
      </c>
      <c r="KL80" s="93" t="str">
        <f t="shared" si="338"/>
        <v/>
      </c>
      <c r="KM80" s="93" t="str">
        <f t="shared" si="339"/>
        <v/>
      </c>
      <c r="KN80" s="93" t="str">
        <f t="shared" si="340"/>
        <v/>
      </c>
      <c r="KO80" s="93" t="str">
        <f t="shared" si="341"/>
        <v/>
      </c>
      <c r="KP80" s="93" t="str">
        <f t="shared" si="342"/>
        <v/>
      </c>
      <c r="KQ80" s="93" t="str">
        <f t="shared" si="343"/>
        <v/>
      </c>
      <c r="KR80" s="93" t="str">
        <f t="shared" si="344"/>
        <v/>
      </c>
      <c r="KS80" s="93" t="str">
        <f t="shared" si="345"/>
        <v/>
      </c>
      <c r="KT80" s="93" t="str">
        <f t="shared" si="346"/>
        <v/>
      </c>
      <c r="KU80" s="93" t="str">
        <f t="shared" si="347"/>
        <v/>
      </c>
      <c r="KV80" s="94" t="str">
        <f t="shared" si="348"/>
        <v/>
      </c>
      <c r="KX80" s="81" t="str">
        <f>IF(C80="", "", C80+(C80*'Intro &amp; Setup'!$BC$6))</f>
        <v/>
      </c>
    </row>
    <row r="81" spans="1:310" x14ac:dyDescent="0.25">
      <c r="A81" s="24"/>
      <c r="B81" s="150" t="str">
        <f t="shared" si="187"/>
        <v/>
      </c>
      <c r="C81" s="139" t="str">
        <f t="shared" si="188"/>
        <v/>
      </c>
      <c r="D81" s="24"/>
      <c r="E81" s="140"/>
      <c r="F81" s="136"/>
      <c r="G81" s="139"/>
      <c r="H81" s="153"/>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24"/>
      <c r="BS81" s="9" t="str">
        <f>IF(Materials!T81="", "", Materials!T81)</f>
        <v/>
      </c>
      <c r="BU81" s="11" t="b">
        <f t="shared" si="189"/>
        <v>0</v>
      </c>
      <c r="BV81" s="9" t="str">
        <f t="shared" si="195"/>
        <v/>
      </c>
      <c r="BW81" s="9" t="str">
        <f t="shared" si="190"/>
        <v/>
      </c>
      <c r="BX81" s="9" t="str">
        <f t="shared" si="191"/>
        <v/>
      </c>
      <c r="BZ81" s="9">
        <v>73</v>
      </c>
      <c r="CB81" s="9" t="str">
        <f t="shared" si="192"/>
        <v/>
      </c>
      <c r="CC81" s="32"/>
      <c r="CD81" s="72" t="str">
        <f>IF(H81="", "", IFERROR(INDEX('Intro &amp; Setup'!$BF$3:$BF$12, MATCH(H81, 'Intro &amp; Setup'!$BE$3:$BE$12, 0)), ""))</f>
        <v/>
      </c>
      <c r="CE81" s="77"/>
      <c r="CF81" s="77"/>
      <c r="CH81" s="50" t="str">
        <f t="shared" si="193"/>
        <v/>
      </c>
      <c r="CI81" s="32" t="str">
        <f t="shared" si="196"/>
        <v/>
      </c>
      <c r="CJ81" s="32" t="str">
        <f t="shared" si="197"/>
        <v/>
      </c>
      <c r="CK81" s="32" t="str">
        <f t="shared" si="198"/>
        <v/>
      </c>
      <c r="CL81" s="32" t="str">
        <f t="shared" si="199"/>
        <v/>
      </c>
      <c r="CM81" s="32" t="str">
        <f t="shared" si="200"/>
        <v/>
      </c>
      <c r="CN81" s="32" t="str">
        <f t="shared" si="201"/>
        <v/>
      </c>
      <c r="CO81" s="32" t="str">
        <f t="shared" si="202"/>
        <v/>
      </c>
      <c r="CP81" s="32" t="str">
        <f t="shared" si="203"/>
        <v/>
      </c>
      <c r="CQ81" s="32" t="str">
        <f t="shared" si="204"/>
        <v/>
      </c>
      <c r="CR81" s="32" t="str">
        <f t="shared" si="205"/>
        <v/>
      </c>
      <c r="CS81" s="32" t="str">
        <f t="shared" si="206"/>
        <v/>
      </c>
      <c r="CT81" s="32" t="str">
        <f t="shared" si="207"/>
        <v/>
      </c>
      <c r="CU81" s="32" t="str">
        <f t="shared" si="208"/>
        <v/>
      </c>
      <c r="CV81" s="32" t="str">
        <f t="shared" si="209"/>
        <v/>
      </c>
      <c r="CW81" s="32" t="str">
        <f t="shared" si="210"/>
        <v/>
      </c>
      <c r="CX81" s="32" t="str">
        <f t="shared" si="211"/>
        <v/>
      </c>
      <c r="CY81" s="32" t="str">
        <f t="shared" si="212"/>
        <v/>
      </c>
      <c r="CZ81" s="32" t="str">
        <f t="shared" si="213"/>
        <v/>
      </c>
      <c r="DA81" s="32" t="str">
        <f t="shared" si="214"/>
        <v/>
      </c>
      <c r="DB81" s="32" t="str">
        <f t="shared" si="215"/>
        <v/>
      </c>
      <c r="DC81" s="32" t="str">
        <f t="shared" si="216"/>
        <v/>
      </c>
      <c r="DD81" s="32" t="str">
        <f t="shared" si="217"/>
        <v/>
      </c>
      <c r="DE81" s="32" t="str">
        <f t="shared" si="218"/>
        <v/>
      </c>
      <c r="DF81" s="32" t="str">
        <f t="shared" si="219"/>
        <v/>
      </c>
      <c r="DG81" s="32" t="str">
        <f t="shared" si="220"/>
        <v/>
      </c>
      <c r="DH81" s="32" t="str">
        <f t="shared" si="221"/>
        <v/>
      </c>
      <c r="DI81" s="32" t="str">
        <f t="shared" si="222"/>
        <v/>
      </c>
      <c r="DJ81" s="32" t="str">
        <f t="shared" si="223"/>
        <v/>
      </c>
      <c r="DK81" s="51" t="str">
        <f t="shared" si="224"/>
        <v/>
      </c>
      <c r="DM81" s="50" t="str">
        <f t="shared" si="225"/>
        <v/>
      </c>
      <c r="DN81" s="32" t="str">
        <f t="shared" si="226"/>
        <v/>
      </c>
      <c r="DO81" s="32" t="str">
        <f t="shared" si="227"/>
        <v/>
      </c>
      <c r="DP81" s="32" t="str">
        <f t="shared" si="228"/>
        <v/>
      </c>
      <c r="DQ81" s="32" t="str">
        <f t="shared" si="229"/>
        <v/>
      </c>
      <c r="DR81" s="32" t="str">
        <f t="shared" si="230"/>
        <v/>
      </c>
      <c r="DS81" s="32" t="str">
        <f t="shared" si="231"/>
        <v/>
      </c>
      <c r="DT81" s="32" t="str">
        <f t="shared" si="232"/>
        <v/>
      </c>
      <c r="DU81" s="32" t="str">
        <f t="shared" si="233"/>
        <v/>
      </c>
      <c r="DV81" s="32" t="str">
        <f t="shared" si="234"/>
        <v/>
      </c>
      <c r="DW81" s="32" t="str">
        <f t="shared" si="235"/>
        <v/>
      </c>
      <c r="DX81" s="32" t="str">
        <f t="shared" si="236"/>
        <v/>
      </c>
      <c r="DY81" s="32" t="str">
        <f t="shared" si="237"/>
        <v/>
      </c>
      <c r="DZ81" s="32" t="str">
        <f t="shared" si="238"/>
        <v/>
      </c>
      <c r="EA81" s="32" t="str">
        <f t="shared" si="239"/>
        <v/>
      </c>
      <c r="EB81" s="32" t="str">
        <f t="shared" si="240"/>
        <v/>
      </c>
      <c r="EC81" s="32" t="str">
        <f t="shared" si="241"/>
        <v/>
      </c>
      <c r="ED81" s="32" t="str">
        <f t="shared" si="242"/>
        <v/>
      </c>
      <c r="EE81" s="32" t="str">
        <f t="shared" si="243"/>
        <v/>
      </c>
      <c r="EF81" s="32" t="str">
        <f t="shared" si="244"/>
        <v/>
      </c>
      <c r="EG81" s="32" t="str">
        <f t="shared" si="245"/>
        <v/>
      </c>
      <c r="EH81" s="32" t="str">
        <f t="shared" si="246"/>
        <v/>
      </c>
      <c r="EI81" s="32" t="str">
        <f t="shared" si="247"/>
        <v/>
      </c>
      <c r="EJ81" s="32" t="str">
        <f t="shared" si="248"/>
        <v/>
      </c>
      <c r="EK81" s="32" t="str">
        <f t="shared" si="249"/>
        <v/>
      </c>
      <c r="EL81" s="32" t="str">
        <f t="shared" si="250"/>
        <v/>
      </c>
      <c r="EM81" s="32" t="str">
        <f t="shared" si="251"/>
        <v/>
      </c>
      <c r="EN81" s="32" t="str">
        <f t="shared" si="252"/>
        <v/>
      </c>
      <c r="EO81" s="32" t="str">
        <f t="shared" si="253"/>
        <v/>
      </c>
      <c r="EP81" s="51" t="str">
        <f t="shared" si="254"/>
        <v/>
      </c>
      <c r="ER81" s="58" t="str">
        <f>IF(CH81="", "", IFERROR(INDEX(Materials!$F$9:$F$2508, MATCH(CH81, Materials!$B$9:$B$2508, 0)), ""))</f>
        <v/>
      </c>
      <c r="ES81" s="59" t="str">
        <f>IF(CI81="", "", IFERROR(INDEX(Materials!$F$9:$F$2508, MATCH(CI81, Materials!$B$9:$B$2508, 0)), ""))</f>
        <v/>
      </c>
      <c r="ET81" s="59" t="str">
        <f>IF(CJ81="", "", IFERROR(INDEX(Materials!$F$9:$F$2508, MATCH(CJ81, Materials!$B$9:$B$2508, 0)), ""))</f>
        <v/>
      </c>
      <c r="EU81" s="59" t="str">
        <f>IF(CK81="", "", IFERROR(INDEX(Materials!$F$9:$F$2508, MATCH(CK81, Materials!$B$9:$B$2508, 0)), ""))</f>
        <v/>
      </c>
      <c r="EV81" s="59" t="str">
        <f>IF(CL81="", "", IFERROR(INDEX(Materials!$F$9:$F$2508, MATCH(CL81, Materials!$B$9:$B$2508, 0)), ""))</f>
        <v/>
      </c>
      <c r="EW81" s="59" t="str">
        <f>IF(CM81="", "", IFERROR(INDEX(Materials!$F$9:$F$2508, MATCH(CM81, Materials!$B$9:$B$2508, 0)), ""))</f>
        <v/>
      </c>
      <c r="EX81" s="59" t="str">
        <f>IF(CN81="", "", IFERROR(INDEX(Materials!$F$9:$F$2508, MATCH(CN81, Materials!$B$9:$B$2508, 0)), ""))</f>
        <v/>
      </c>
      <c r="EY81" s="59" t="str">
        <f>IF(CO81="", "", IFERROR(INDEX(Materials!$F$9:$F$2508, MATCH(CO81, Materials!$B$9:$B$2508, 0)), ""))</f>
        <v/>
      </c>
      <c r="EZ81" s="59" t="str">
        <f>IF(CP81="", "", IFERROR(INDEX(Materials!$F$9:$F$2508, MATCH(CP81, Materials!$B$9:$B$2508, 0)), ""))</f>
        <v/>
      </c>
      <c r="FA81" s="59" t="str">
        <f>IF(CQ81="", "", IFERROR(INDEX(Materials!$F$9:$F$2508, MATCH(CQ81, Materials!$B$9:$B$2508, 0)), ""))</f>
        <v/>
      </c>
      <c r="FB81" s="59" t="str">
        <f>IF(CR81="", "", IFERROR(INDEX(Materials!$F$9:$F$2508, MATCH(CR81, Materials!$B$9:$B$2508, 0)), ""))</f>
        <v/>
      </c>
      <c r="FC81" s="59" t="str">
        <f>IF(CS81="", "", IFERROR(INDEX(Materials!$F$9:$F$2508, MATCH(CS81, Materials!$B$9:$B$2508, 0)), ""))</f>
        <v/>
      </c>
      <c r="FD81" s="59" t="str">
        <f>IF(CT81="", "", IFERROR(INDEX(Materials!$F$9:$F$2508, MATCH(CT81, Materials!$B$9:$B$2508, 0)), ""))</f>
        <v/>
      </c>
      <c r="FE81" s="59" t="str">
        <f>IF(CU81="", "", IFERROR(INDEX(Materials!$F$9:$F$2508, MATCH(CU81, Materials!$B$9:$B$2508, 0)), ""))</f>
        <v/>
      </c>
      <c r="FF81" s="59" t="str">
        <f>IF(CV81="", "", IFERROR(INDEX(Materials!$F$9:$F$2508, MATCH(CV81, Materials!$B$9:$B$2508, 0)), ""))</f>
        <v/>
      </c>
      <c r="FG81" s="59" t="str">
        <f>IF(CW81="", "", IFERROR(INDEX(Materials!$F$9:$F$2508, MATCH(CW81, Materials!$B$9:$B$2508, 0)), ""))</f>
        <v/>
      </c>
      <c r="FH81" s="59" t="str">
        <f>IF(CX81="", "", IFERROR(INDEX(Materials!$F$9:$F$2508, MATCH(CX81, Materials!$B$9:$B$2508, 0)), ""))</f>
        <v/>
      </c>
      <c r="FI81" s="59" t="str">
        <f>IF(CY81="", "", IFERROR(INDEX(Materials!$F$9:$F$2508, MATCH(CY81, Materials!$B$9:$B$2508, 0)), ""))</f>
        <v/>
      </c>
      <c r="FJ81" s="59" t="str">
        <f>IF(CZ81="", "", IFERROR(INDEX(Materials!$F$9:$F$2508, MATCH(CZ81, Materials!$B$9:$B$2508, 0)), ""))</f>
        <v/>
      </c>
      <c r="FK81" s="59" t="str">
        <f>IF(DA81="", "", IFERROR(INDEX(Materials!$F$9:$F$2508, MATCH(DA81, Materials!$B$9:$B$2508, 0)), ""))</f>
        <v/>
      </c>
      <c r="FL81" s="59" t="str">
        <f>IF(DB81="", "", IFERROR(INDEX(Materials!$F$9:$F$2508, MATCH(DB81, Materials!$B$9:$B$2508, 0)), ""))</f>
        <v/>
      </c>
      <c r="FM81" s="59" t="str">
        <f>IF(DC81="", "", IFERROR(INDEX(Materials!$F$9:$F$2508, MATCH(DC81, Materials!$B$9:$B$2508, 0)), ""))</f>
        <v/>
      </c>
      <c r="FN81" s="59" t="str">
        <f>IF(DD81="", "", IFERROR(INDEX(Materials!$F$9:$F$2508, MATCH(DD81, Materials!$B$9:$B$2508, 0)), ""))</f>
        <v/>
      </c>
      <c r="FO81" s="59" t="str">
        <f>IF(DE81="", "", IFERROR(INDEX(Materials!$F$9:$F$2508, MATCH(DE81, Materials!$B$9:$B$2508, 0)), ""))</f>
        <v/>
      </c>
      <c r="FP81" s="59" t="str">
        <f>IF(DF81="", "", IFERROR(INDEX(Materials!$F$9:$F$2508, MATCH(DF81, Materials!$B$9:$B$2508, 0)), ""))</f>
        <v/>
      </c>
      <c r="FQ81" s="59" t="str">
        <f>IF(DG81="", "", IFERROR(INDEX(Materials!$F$9:$F$2508, MATCH(DG81, Materials!$B$9:$B$2508, 0)), ""))</f>
        <v/>
      </c>
      <c r="FR81" s="59" t="str">
        <f>IF(DH81="", "", IFERROR(INDEX(Materials!$F$9:$F$2508, MATCH(DH81, Materials!$B$9:$B$2508, 0)), ""))</f>
        <v/>
      </c>
      <c r="FS81" s="59" t="str">
        <f>IF(DI81="", "", IFERROR(INDEX(Materials!$F$9:$F$2508, MATCH(DI81, Materials!$B$9:$B$2508, 0)), ""))</f>
        <v/>
      </c>
      <c r="FT81" s="59" t="str">
        <f>IF(DJ81="", "", IFERROR(INDEX(Materials!$F$9:$F$2508, MATCH(DJ81, Materials!$B$9:$B$2508, 0)), ""))</f>
        <v/>
      </c>
      <c r="FU81" s="60" t="str">
        <f>IF(DK81="", "", IFERROR(INDEX(Materials!$F$9:$F$2508, MATCH(DK81, Materials!$B$9:$B$2508, 0)), ""))</f>
        <v/>
      </c>
      <c r="FW81" s="58" t="str">
        <f t="shared" si="255"/>
        <v/>
      </c>
      <c r="FX81" s="59" t="str">
        <f t="shared" si="256"/>
        <v/>
      </c>
      <c r="FY81" s="59" t="str">
        <f t="shared" si="257"/>
        <v/>
      </c>
      <c r="FZ81" s="59" t="str">
        <f t="shared" si="258"/>
        <v/>
      </c>
      <c r="GA81" s="59" t="str">
        <f t="shared" si="259"/>
        <v/>
      </c>
      <c r="GB81" s="59" t="str">
        <f t="shared" si="260"/>
        <v/>
      </c>
      <c r="GC81" s="59" t="str">
        <f t="shared" si="261"/>
        <v/>
      </c>
      <c r="GD81" s="59" t="str">
        <f t="shared" si="262"/>
        <v/>
      </c>
      <c r="GE81" s="59" t="str">
        <f t="shared" si="263"/>
        <v/>
      </c>
      <c r="GF81" s="59" t="str">
        <f t="shared" si="264"/>
        <v/>
      </c>
      <c r="GG81" s="59" t="str">
        <f t="shared" si="265"/>
        <v/>
      </c>
      <c r="GH81" s="59" t="str">
        <f t="shared" si="266"/>
        <v/>
      </c>
      <c r="GI81" s="59" t="str">
        <f t="shared" si="267"/>
        <v/>
      </c>
      <c r="GJ81" s="59" t="str">
        <f t="shared" si="268"/>
        <v/>
      </c>
      <c r="GK81" s="59" t="str">
        <f t="shared" si="269"/>
        <v/>
      </c>
      <c r="GL81" s="59" t="str">
        <f t="shared" si="270"/>
        <v/>
      </c>
      <c r="GM81" s="59" t="str">
        <f t="shared" si="271"/>
        <v/>
      </c>
      <c r="GN81" s="59" t="str">
        <f t="shared" si="272"/>
        <v/>
      </c>
      <c r="GO81" s="59" t="str">
        <f t="shared" si="273"/>
        <v/>
      </c>
      <c r="GP81" s="59" t="str">
        <f t="shared" si="274"/>
        <v/>
      </c>
      <c r="GQ81" s="59" t="str">
        <f t="shared" si="275"/>
        <v/>
      </c>
      <c r="GR81" s="59" t="str">
        <f t="shared" si="276"/>
        <v/>
      </c>
      <c r="GS81" s="59" t="str">
        <f t="shared" si="277"/>
        <v/>
      </c>
      <c r="GT81" s="59" t="str">
        <f t="shared" si="278"/>
        <v/>
      </c>
      <c r="GU81" s="59" t="str">
        <f t="shared" si="279"/>
        <v/>
      </c>
      <c r="GV81" s="59" t="str">
        <f t="shared" si="280"/>
        <v/>
      </c>
      <c r="GW81" s="59" t="str">
        <f t="shared" si="281"/>
        <v/>
      </c>
      <c r="GX81" s="59" t="str">
        <f t="shared" si="282"/>
        <v/>
      </c>
      <c r="GY81" s="59" t="str">
        <f t="shared" si="283"/>
        <v/>
      </c>
      <c r="GZ81" s="60" t="str">
        <f t="shared" si="284"/>
        <v/>
      </c>
      <c r="HB81" s="81" t="str">
        <f t="shared" si="194"/>
        <v/>
      </c>
      <c r="HD81" s="58" t="str">
        <f>IF(CH81="", "", IFERROR(INDEX(Materials!$V$9:$V$2508, MATCH(CH81, Materials!$B$9:$B$2508, 0)), ""))</f>
        <v/>
      </c>
      <c r="HE81" s="59" t="str">
        <f>IF(CI81="", "", IFERROR(INDEX(Materials!$V$9:$V$2508, MATCH(CI81, Materials!$B$9:$B$2508, 0)), ""))</f>
        <v/>
      </c>
      <c r="HF81" s="59" t="str">
        <f>IF(CJ81="", "", IFERROR(INDEX(Materials!$V$9:$V$2508, MATCH(CJ81, Materials!$B$9:$B$2508, 0)), ""))</f>
        <v/>
      </c>
      <c r="HG81" s="59" t="str">
        <f>IF(CK81="", "", IFERROR(INDEX(Materials!$V$9:$V$2508, MATCH(CK81, Materials!$B$9:$B$2508, 0)), ""))</f>
        <v/>
      </c>
      <c r="HH81" s="59" t="str">
        <f>IF(CL81="", "", IFERROR(INDEX(Materials!$V$9:$V$2508, MATCH(CL81, Materials!$B$9:$B$2508, 0)), ""))</f>
        <v/>
      </c>
      <c r="HI81" s="59" t="str">
        <f>IF(CM81="", "", IFERROR(INDEX(Materials!$V$9:$V$2508, MATCH(CM81, Materials!$B$9:$B$2508, 0)), ""))</f>
        <v/>
      </c>
      <c r="HJ81" s="59" t="str">
        <f>IF(CN81="", "", IFERROR(INDEX(Materials!$V$9:$V$2508, MATCH(CN81, Materials!$B$9:$B$2508, 0)), ""))</f>
        <v/>
      </c>
      <c r="HK81" s="59" t="str">
        <f>IF(CO81="", "", IFERROR(INDEX(Materials!$V$9:$V$2508, MATCH(CO81, Materials!$B$9:$B$2508, 0)), ""))</f>
        <v/>
      </c>
      <c r="HL81" s="59" t="str">
        <f>IF(CP81="", "", IFERROR(INDEX(Materials!$V$9:$V$2508, MATCH(CP81, Materials!$B$9:$B$2508, 0)), ""))</f>
        <v/>
      </c>
      <c r="HM81" s="59" t="str">
        <f>IF(CQ81="", "", IFERROR(INDEX(Materials!$V$9:$V$2508, MATCH(CQ81, Materials!$B$9:$B$2508, 0)), ""))</f>
        <v/>
      </c>
      <c r="HN81" s="59" t="str">
        <f>IF(CR81="", "", IFERROR(INDEX(Materials!$V$9:$V$2508, MATCH(CR81, Materials!$B$9:$B$2508, 0)), ""))</f>
        <v/>
      </c>
      <c r="HO81" s="59" t="str">
        <f>IF(CS81="", "", IFERROR(INDEX(Materials!$V$9:$V$2508, MATCH(CS81, Materials!$B$9:$B$2508, 0)), ""))</f>
        <v/>
      </c>
      <c r="HP81" s="59" t="str">
        <f>IF(CT81="", "", IFERROR(INDEX(Materials!$V$9:$V$2508, MATCH(CT81, Materials!$B$9:$B$2508, 0)), ""))</f>
        <v/>
      </c>
      <c r="HQ81" s="59" t="str">
        <f>IF(CU81="", "", IFERROR(INDEX(Materials!$V$9:$V$2508, MATCH(CU81, Materials!$B$9:$B$2508, 0)), ""))</f>
        <v/>
      </c>
      <c r="HR81" s="59" t="str">
        <f>IF(CV81="", "", IFERROR(INDEX(Materials!$V$9:$V$2508, MATCH(CV81, Materials!$B$9:$B$2508, 0)), ""))</f>
        <v/>
      </c>
      <c r="HS81" s="59" t="str">
        <f>IF(CW81="", "", IFERROR(INDEX(Materials!$V$9:$V$2508, MATCH(CW81, Materials!$B$9:$B$2508, 0)), ""))</f>
        <v/>
      </c>
      <c r="HT81" s="59" t="str">
        <f>IF(CX81="", "", IFERROR(INDEX(Materials!$V$9:$V$2508, MATCH(CX81, Materials!$B$9:$B$2508, 0)), ""))</f>
        <v/>
      </c>
      <c r="HU81" s="59" t="str">
        <f>IF(CY81="", "", IFERROR(INDEX(Materials!$V$9:$V$2508, MATCH(CY81, Materials!$B$9:$B$2508, 0)), ""))</f>
        <v/>
      </c>
      <c r="HV81" s="59" t="str">
        <f>IF(CZ81="", "", IFERROR(INDEX(Materials!$V$9:$V$2508, MATCH(CZ81, Materials!$B$9:$B$2508, 0)), ""))</f>
        <v/>
      </c>
      <c r="HW81" s="59" t="str">
        <f>IF(DA81="", "", IFERROR(INDEX(Materials!$V$9:$V$2508, MATCH(DA81, Materials!$B$9:$B$2508, 0)), ""))</f>
        <v/>
      </c>
      <c r="HX81" s="59" t="str">
        <f>IF(DB81="", "", IFERROR(INDEX(Materials!$V$9:$V$2508, MATCH(DB81, Materials!$B$9:$B$2508, 0)), ""))</f>
        <v/>
      </c>
      <c r="HY81" s="59" t="str">
        <f>IF(DC81="", "", IFERROR(INDEX(Materials!$V$9:$V$2508, MATCH(DC81, Materials!$B$9:$B$2508, 0)), ""))</f>
        <v/>
      </c>
      <c r="HZ81" s="59" t="str">
        <f>IF(DD81="", "", IFERROR(INDEX(Materials!$V$9:$V$2508, MATCH(DD81, Materials!$B$9:$B$2508, 0)), ""))</f>
        <v/>
      </c>
      <c r="IA81" s="59" t="str">
        <f>IF(DE81="", "", IFERROR(INDEX(Materials!$V$9:$V$2508, MATCH(DE81, Materials!$B$9:$B$2508, 0)), ""))</f>
        <v/>
      </c>
      <c r="IB81" s="59" t="str">
        <f>IF(DF81="", "", IFERROR(INDEX(Materials!$V$9:$V$2508, MATCH(DF81, Materials!$B$9:$B$2508, 0)), ""))</f>
        <v/>
      </c>
      <c r="IC81" s="59" t="str">
        <f>IF(DG81="", "", IFERROR(INDEX(Materials!$V$9:$V$2508, MATCH(DG81, Materials!$B$9:$B$2508, 0)), ""))</f>
        <v/>
      </c>
      <c r="ID81" s="59" t="str">
        <f>IF(DH81="", "", IFERROR(INDEX(Materials!$V$9:$V$2508, MATCH(DH81, Materials!$B$9:$B$2508, 0)), ""))</f>
        <v/>
      </c>
      <c r="IE81" s="59" t="str">
        <f>IF(DI81="", "", IFERROR(INDEX(Materials!$V$9:$V$2508, MATCH(DI81, Materials!$B$9:$B$2508, 0)), ""))</f>
        <v/>
      </c>
      <c r="IF81" s="59" t="str">
        <f>IF(DJ81="", "", IFERROR(INDEX(Materials!$V$9:$V$2508, MATCH(DJ81, Materials!$B$9:$B$2508, 0)), ""))</f>
        <v/>
      </c>
      <c r="IG81" s="60" t="str">
        <f>IF(DK81="", "", IFERROR(INDEX(Materials!$V$9:$V$2508, MATCH(DK81, Materials!$B$9:$B$2508, 0)), ""))</f>
        <v/>
      </c>
      <c r="II81" s="9" t="str">
        <f t="shared" si="285"/>
        <v/>
      </c>
      <c r="IJ81" s="9" t="str">
        <f t="shared" si="286"/>
        <v/>
      </c>
      <c r="IK81" s="9" t="str">
        <f t="shared" si="287"/>
        <v/>
      </c>
      <c r="IL81" s="9" t="str">
        <f t="shared" si="288"/>
        <v/>
      </c>
      <c r="IN81" s="92" t="str">
        <f t="shared" si="289"/>
        <v/>
      </c>
      <c r="IO81" s="93" t="str">
        <f t="shared" si="290"/>
        <v/>
      </c>
      <c r="IP81" s="93" t="str">
        <f t="shared" si="291"/>
        <v/>
      </c>
      <c r="IQ81" s="93" t="str">
        <f t="shared" si="292"/>
        <v/>
      </c>
      <c r="IR81" s="93" t="str">
        <f t="shared" si="293"/>
        <v/>
      </c>
      <c r="IS81" s="93" t="str">
        <f t="shared" si="294"/>
        <v/>
      </c>
      <c r="IT81" s="93" t="str">
        <f t="shared" si="295"/>
        <v/>
      </c>
      <c r="IU81" s="93" t="str">
        <f t="shared" si="296"/>
        <v/>
      </c>
      <c r="IV81" s="93" t="str">
        <f t="shared" si="297"/>
        <v/>
      </c>
      <c r="IW81" s="93" t="str">
        <f t="shared" si="298"/>
        <v/>
      </c>
      <c r="IX81" s="93" t="str">
        <f t="shared" si="299"/>
        <v/>
      </c>
      <c r="IY81" s="93" t="str">
        <f t="shared" si="300"/>
        <v/>
      </c>
      <c r="IZ81" s="93" t="str">
        <f t="shared" si="301"/>
        <v/>
      </c>
      <c r="JA81" s="93" t="str">
        <f t="shared" si="302"/>
        <v/>
      </c>
      <c r="JB81" s="93" t="str">
        <f t="shared" si="303"/>
        <v/>
      </c>
      <c r="JC81" s="93" t="str">
        <f t="shared" si="304"/>
        <v/>
      </c>
      <c r="JD81" s="93" t="str">
        <f t="shared" si="305"/>
        <v/>
      </c>
      <c r="JE81" s="93" t="str">
        <f t="shared" si="306"/>
        <v/>
      </c>
      <c r="JF81" s="93" t="str">
        <f t="shared" si="307"/>
        <v/>
      </c>
      <c r="JG81" s="93" t="str">
        <f t="shared" si="308"/>
        <v/>
      </c>
      <c r="JH81" s="93" t="str">
        <f t="shared" si="309"/>
        <v/>
      </c>
      <c r="JI81" s="93" t="str">
        <f t="shared" si="310"/>
        <v/>
      </c>
      <c r="JJ81" s="93" t="str">
        <f t="shared" si="311"/>
        <v/>
      </c>
      <c r="JK81" s="93" t="str">
        <f t="shared" si="312"/>
        <v/>
      </c>
      <c r="JL81" s="93" t="str">
        <f t="shared" si="313"/>
        <v/>
      </c>
      <c r="JM81" s="93" t="str">
        <f t="shared" si="314"/>
        <v/>
      </c>
      <c r="JN81" s="93" t="str">
        <f t="shared" si="315"/>
        <v/>
      </c>
      <c r="JO81" s="93" t="str">
        <f t="shared" si="316"/>
        <v/>
      </c>
      <c r="JP81" s="93" t="str">
        <f t="shared" si="317"/>
        <v/>
      </c>
      <c r="JQ81" s="94" t="str">
        <f t="shared" si="318"/>
        <v/>
      </c>
      <c r="JS81" s="92" t="str">
        <f t="shared" si="319"/>
        <v/>
      </c>
      <c r="JT81" s="93" t="str">
        <f t="shared" si="320"/>
        <v/>
      </c>
      <c r="JU81" s="93" t="str">
        <f t="shared" si="321"/>
        <v/>
      </c>
      <c r="JV81" s="93" t="str">
        <f t="shared" si="322"/>
        <v/>
      </c>
      <c r="JW81" s="93" t="str">
        <f t="shared" si="323"/>
        <v/>
      </c>
      <c r="JX81" s="93" t="str">
        <f t="shared" si="324"/>
        <v/>
      </c>
      <c r="JY81" s="93" t="str">
        <f t="shared" si="325"/>
        <v/>
      </c>
      <c r="JZ81" s="93" t="str">
        <f t="shared" si="326"/>
        <v/>
      </c>
      <c r="KA81" s="93" t="str">
        <f t="shared" si="327"/>
        <v/>
      </c>
      <c r="KB81" s="93" t="str">
        <f t="shared" si="328"/>
        <v/>
      </c>
      <c r="KC81" s="93" t="str">
        <f t="shared" si="329"/>
        <v/>
      </c>
      <c r="KD81" s="93" t="str">
        <f t="shared" si="330"/>
        <v/>
      </c>
      <c r="KE81" s="93" t="str">
        <f t="shared" si="331"/>
        <v/>
      </c>
      <c r="KF81" s="93" t="str">
        <f t="shared" si="332"/>
        <v/>
      </c>
      <c r="KG81" s="93" t="str">
        <f t="shared" si="333"/>
        <v/>
      </c>
      <c r="KH81" s="93" t="str">
        <f t="shared" si="334"/>
        <v/>
      </c>
      <c r="KI81" s="93" t="str">
        <f t="shared" si="335"/>
        <v/>
      </c>
      <c r="KJ81" s="93" t="str">
        <f t="shared" si="336"/>
        <v/>
      </c>
      <c r="KK81" s="93" t="str">
        <f t="shared" si="337"/>
        <v/>
      </c>
      <c r="KL81" s="93" t="str">
        <f t="shared" si="338"/>
        <v/>
      </c>
      <c r="KM81" s="93" t="str">
        <f t="shared" si="339"/>
        <v/>
      </c>
      <c r="KN81" s="93" t="str">
        <f t="shared" si="340"/>
        <v/>
      </c>
      <c r="KO81" s="93" t="str">
        <f t="shared" si="341"/>
        <v/>
      </c>
      <c r="KP81" s="93" t="str">
        <f t="shared" si="342"/>
        <v/>
      </c>
      <c r="KQ81" s="93" t="str">
        <f t="shared" si="343"/>
        <v/>
      </c>
      <c r="KR81" s="93" t="str">
        <f t="shared" si="344"/>
        <v/>
      </c>
      <c r="KS81" s="93" t="str">
        <f t="shared" si="345"/>
        <v/>
      </c>
      <c r="KT81" s="93" t="str">
        <f t="shared" si="346"/>
        <v/>
      </c>
      <c r="KU81" s="93" t="str">
        <f t="shared" si="347"/>
        <v/>
      </c>
      <c r="KV81" s="94" t="str">
        <f t="shared" si="348"/>
        <v/>
      </c>
      <c r="KX81" s="81" t="str">
        <f>IF(C81="", "", C81+(C81*'Intro &amp; Setup'!$BC$6))</f>
        <v/>
      </c>
    </row>
    <row r="82" spans="1:310" x14ac:dyDescent="0.25">
      <c r="A82" s="24"/>
      <c r="B82" s="150" t="str">
        <f t="shared" si="187"/>
        <v/>
      </c>
      <c r="C82" s="139" t="str">
        <f t="shared" si="188"/>
        <v/>
      </c>
      <c r="D82" s="24"/>
      <c r="E82" s="140"/>
      <c r="F82" s="136"/>
      <c r="G82" s="139"/>
      <c r="H82" s="153"/>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24"/>
      <c r="BS82" s="9" t="str">
        <f>IF(Materials!T82="", "", Materials!T82)</f>
        <v/>
      </c>
      <c r="BU82" s="11" t="b">
        <f t="shared" si="189"/>
        <v>0</v>
      </c>
      <c r="BV82" s="9" t="str">
        <f t="shared" si="195"/>
        <v/>
      </c>
      <c r="BW82" s="9" t="str">
        <f t="shared" si="190"/>
        <v/>
      </c>
      <c r="BX82" s="9" t="str">
        <f t="shared" si="191"/>
        <v/>
      </c>
      <c r="BZ82" s="9">
        <v>74</v>
      </c>
      <c r="CB82" s="9" t="str">
        <f t="shared" si="192"/>
        <v/>
      </c>
      <c r="CC82" s="32"/>
      <c r="CD82" s="72" t="str">
        <f>IF(H82="", "", IFERROR(INDEX('Intro &amp; Setup'!$BF$3:$BF$12, MATCH(H82, 'Intro &amp; Setup'!$BE$3:$BE$12, 0)), ""))</f>
        <v/>
      </c>
      <c r="CE82" s="77"/>
      <c r="CF82" s="77"/>
      <c r="CH82" s="50" t="str">
        <f t="shared" si="193"/>
        <v/>
      </c>
      <c r="CI82" s="32" t="str">
        <f t="shared" si="196"/>
        <v/>
      </c>
      <c r="CJ82" s="32" t="str">
        <f t="shared" si="197"/>
        <v/>
      </c>
      <c r="CK82" s="32" t="str">
        <f t="shared" si="198"/>
        <v/>
      </c>
      <c r="CL82" s="32" t="str">
        <f t="shared" si="199"/>
        <v/>
      </c>
      <c r="CM82" s="32" t="str">
        <f t="shared" si="200"/>
        <v/>
      </c>
      <c r="CN82" s="32" t="str">
        <f t="shared" si="201"/>
        <v/>
      </c>
      <c r="CO82" s="32" t="str">
        <f t="shared" si="202"/>
        <v/>
      </c>
      <c r="CP82" s="32" t="str">
        <f t="shared" si="203"/>
        <v/>
      </c>
      <c r="CQ82" s="32" t="str">
        <f t="shared" si="204"/>
        <v/>
      </c>
      <c r="CR82" s="32" t="str">
        <f t="shared" si="205"/>
        <v/>
      </c>
      <c r="CS82" s="32" t="str">
        <f t="shared" si="206"/>
        <v/>
      </c>
      <c r="CT82" s="32" t="str">
        <f t="shared" si="207"/>
        <v/>
      </c>
      <c r="CU82" s="32" t="str">
        <f t="shared" si="208"/>
        <v/>
      </c>
      <c r="CV82" s="32" t="str">
        <f t="shared" si="209"/>
        <v/>
      </c>
      <c r="CW82" s="32" t="str">
        <f t="shared" si="210"/>
        <v/>
      </c>
      <c r="CX82" s="32" t="str">
        <f t="shared" si="211"/>
        <v/>
      </c>
      <c r="CY82" s="32" t="str">
        <f t="shared" si="212"/>
        <v/>
      </c>
      <c r="CZ82" s="32" t="str">
        <f t="shared" si="213"/>
        <v/>
      </c>
      <c r="DA82" s="32" t="str">
        <f t="shared" si="214"/>
        <v/>
      </c>
      <c r="DB82" s="32" t="str">
        <f t="shared" si="215"/>
        <v/>
      </c>
      <c r="DC82" s="32" t="str">
        <f t="shared" si="216"/>
        <v/>
      </c>
      <c r="DD82" s="32" t="str">
        <f t="shared" si="217"/>
        <v/>
      </c>
      <c r="DE82" s="32" t="str">
        <f t="shared" si="218"/>
        <v/>
      </c>
      <c r="DF82" s="32" t="str">
        <f t="shared" si="219"/>
        <v/>
      </c>
      <c r="DG82" s="32" t="str">
        <f t="shared" si="220"/>
        <v/>
      </c>
      <c r="DH82" s="32" t="str">
        <f t="shared" si="221"/>
        <v/>
      </c>
      <c r="DI82" s="32" t="str">
        <f t="shared" si="222"/>
        <v/>
      </c>
      <c r="DJ82" s="32" t="str">
        <f t="shared" si="223"/>
        <v/>
      </c>
      <c r="DK82" s="51" t="str">
        <f t="shared" si="224"/>
        <v/>
      </c>
      <c r="DM82" s="50" t="str">
        <f t="shared" si="225"/>
        <v/>
      </c>
      <c r="DN82" s="32" t="str">
        <f t="shared" si="226"/>
        <v/>
      </c>
      <c r="DO82" s="32" t="str">
        <f t="shared" si="227"/>
        <v/>
      </c>
      <c r="DP82" s="32" t="str">
        <f t="shared" si="228"/>
        <v/>
      </c>
      <c r="DQ82" s="32" t="str">
        <f t="shared" si="229"/>
        <v/>
      </c>
      <c r="DR82" s="32" t="str">
        <f t="shared" si="230"/>
        <v/>
      </c>
      <c r="DS82" s="32" t="str">
        <f t="shared" si="231"/>
        <v/>
      </c>
      <c r="DT82" s="32" t="str">
        <f t="shared" si="232"/>
        <v/>
      </c>
      <c r="DU82" s="32" t="str">
        <f t="shared" si="233"/>
        <v/>
      </c>
      <c r="DV82" s="32" t="str">
        <f t="shared" si="234"/>
        <v/>
      </c>
      <c r="DW82" s="32" t="str">
        <f t="shared" si="235"/>
        <v/>
      </c>
      <c r="DX82" s="32" t="str">
        <f t="shared" si="236"/>
        <v/>
      </c>
      <c r="DY82" s="32" t="str">
        <f t="shared" si="237"/>
        <v/>
      </c>
      <c r="DZ82" s="32" t="str">
        <f t="shared" si="238"/>
        <v/>
      </c>
      <c r="EA82" s="32" t="str">
        <f t="shared" si="239"/>
        <v/>
      </c>
      <c r="EB82" s="32" t="str">
        <f t="shared" si="240"/>
        <v/>
      </c>
      <c r="EC82" s="32" t="str">
        <f t="shared" si="241"/>
        <v/>
      </c>
      <c r="ED82" s="32" t="str">
        <f t="shared" si="242"/>
        <v/>
      </c>
      <c r="EE82" s="32" t="str">
        <f t="shared" si="243"/>
        <v/>
      </c>
      <c r="EF82" s="32" t="str">
        <f t="shared" si="244"/>
        <v/>
      </c>
      <c r="EG82" s="32" t="str">
        <f t="shared" si="245"/>
        <v/>
      </c>
      <c r="EH82" s="32" t="str">
        <f t="shared" si="246"/>
        <v/>
      </c>
      <c r="EI82" s="32" t="str">
        <f t="shared" si="247"/>
        <v/>
      </c>
      <c r="EJ82" s="32" t="str">
        <f t="shared" si="248"/>
        <v/>
      </c>
      <c r="EK82" s="32" t="str">
        <f t="shared" si="249"/>
        <v/>
      </c>
      <c r="EL82" s="32" t="str">
        <f t="shared" si="250"/>
        <v/>
      </c>
      <c r="EM82" s="32" t="str">
        <f t="shared" si="251"/>
        <v/>
      </c>
      <c r="EN82" s="32" t="str">
        <f t="shared" si="252"/>
        <v/>
      </c>
      <c r="EO82" s="32" t="str">
        <f t="shared" si="253"/>
        <v/>
      </c>
      <c r="EP82" s="51" t="str">
        <f t="shared" si="254"/>
        <v/>
      </c>
      <c r="ER82" s="58" t="str">
        <f>IF(CH82="", "", IFERROR(INDEX(Materials!$F$9:$F$2508, MATCH(CH82, Materials!$B$9:$B$2508, 0)), ""))</f>
        <v/>
      </c>
      <c r="ES82" s="59" t="str">
        <f>IF(CI82="", "", IFERROR(INDEX(Materials!$F$9:$F$2508, MATCH(CI82, Materials!$B$9:$B$2508, 0)), ""))</f>
        <v/>
      </c>
      <c r="ET82" s="59" t="str">
        <f>IF(CJ82="", "", IFERROR(INDEX(Materials!$F$9:$F$2508, MATCH(CJ82, Materials!$B$9:$B$2508, 0)), ""))</f>
        <v/>
      </c>
      <c r="EU82" s="59" t="str">
        <f>IF(CK82="", "", IFERROR(INDEX(Materials!$F$9:$F$2508, MATCH(CK82, Materials!$B$9:$B$2508, 0)), ""))</f>
        <v/>
      </c>
      <c r="EV82" s="59" t="str">
        <f>IF(CL82="", "", IFERROR(INDEX(Materials!$F$9:$F$2508, MATCH(CL82, Materials!$B$9:$B$2508, 0)), ""))</f>
        <v/>
      </c>
      <c r="EW82" s="59" t="str">
        <f>IF(CM82="", "", IFERROR(INDEX(Materials!$F$9:$F$2508, MATCH(CM82, Materials!$B$9:$B$2508, 0)), ""))</f>
        <v/>
      </c>
      <c r="EX82" s="59" t="str">
        <f>IF(CN82="", "", IFERROR(INDEX(Materials!$F$9:$F$2508, MATCH(CN82, Materials!$B$9:$B$2508, 0)), ""))</f>
        <v/>
      </c>
      <c r="EY82" s="59" t="str">
        <f>IF(CO82="", "", IFERROR(INDEX(Materials!$F$9:$F$2508, MATCH(CO82, Materials!$B$9:$B$2508, 0)), ""))</f>
        <v/>
      </c>
      <c r="EZ82" s="59" t="str">
        <f>IF(CP82="", "", IFERROR(INDEX(Materials!$F$9:$F$2508, MATCH(CP82, Materials!$B$9:$B$2508, 0)), ""))</f>
        <v/>
      </c>
      <c r="FA82" s="59" t="str">
        <f>IF(CQ82="", "", IFERROR(INDEX(Materials!$F$9:$F$2508, MATCH(CQ82, Materials!$B$9:$B$2508, 0)), ""))</f>
        <v/>
      </c>
      <c r="FB82" s="59" t="str">
        <f>IF(CR82="", "", IFERROR(INDEX(Materials!$F$9:$F$2508, MATCH(CR82, Materials!$B$9:$B$2508, 0)), ""))</f>
        <v/>
      </c>
      <c r="FC82" s="59" t="str">
        <f>IF(CS82="", "", IFERROR(INDEX(Materials!$F$9:$F$2508, MATCH(CS82, Materials!$B$9:$B$2508, 0)), ""))</f>
        <v/>
      </c>
      <c r="FD82" s="59" t="str">
        <f>IF(CT82="", "", IFERROR(INDEX(Materials!$F$9:$F$2508, MATCH(CT82, Materials!$B$9:$B$2508, 0)), ""))</f>
        <v/>
      </c>
      <c r="FE82" s="59" t="str">
        <f>IF(CU82="", "", IFERROR(INDEX(Materials!$F$9:$F$2508, MATCH(CU82, Materials!$B$9:$B$2508, 0)), ""))</f>
        <v/>
      </c>
      <c r="FF82" s="59" t="str">
        <f>IF(CV82="", "", IFERROR(INDEX(Materials!$F$9:$F$2508, MATCH(CV82, Materials!$B$9:$B$2508, 0)), ""))</f>
        <v/>
      </c>
      <c r="FG82" s="59" t="str">
        <f>IF(CW82="", "", IFERROR(INDEX(Materials!$F$9:$F$2508, MATCH(CW82, Materials!$B$9:$B$2508, 0)), ""))</f>
        <v/>
      </c>
      <c r="FH82" s="59" t="str">
        <f>IF(CX82="", "", IFERROR(INDEX(Materials!$F$9:$F$2508, MATCH(CX82, Materials!$B$9:$B$2508, 0)), ""))</f>
        <v/>
      </c>
      <c r="FI82" s="59" t="str">
        <f>IF(CY82="", "", IFERROR(INDEX(Materials!$F$9:$F$2508, MATCH(CY82, Materials!$B$9:$B$2508, 0)), ""))</f>
        <v/>
      </c>
      <c r="FJ82" s="59" t="str">
        <f>IF(CZ82="", "", IFERROR(INDEX(Materials!$F$9:$F$2508, MATCH(CZ82, Materials!$B$9:$B$2508, 0)), ""))</f>
        <v/>
      </c>
      <c r="FK82" s="59" t="str">
        <f>IF(DA82="", "", IFERROR(INDEX(Materials!$F$9:$F$2508, MATCH(DA82, Materials!$B$9:$B$2508, 0)), ""))</f>
        <v/>
      </c>
      <c r="FL82" s="59" t="str">
        <f>IF(DB82="", "", IFERROR(INDEX(Materials!$F$9:$F$2508, MATCH(DB82, Materials!$B$9:$B$2508, 0)), ""))</f>
        <v/>
      </c>
      <c r="FM82" s="59" t="str">
        <f>IF(DC82="", "", IFERROR(INDEX(Materials!$F$9:$F$2508, MATCH(DC82, Materials!$B$9:$B$2508, 0)), ""))</f>
        <v/>
      </c>
      <c r="FN82" s="59" t="str">
        <f>IF(DD82="", "", IFERROR(INDEX(Materials!$F$9:$F$2508, MATCH(DD82, Materials!$B$9:$B$2508, 0)), ""))</f>
        <v/>
      </c>
      <c r="FO82" s="59" t="str">
        <f>IF(DE82="", "", IFERROR(INDEX(Materials!$F$9:$F$2508, MATCH(DE82, Materials!$B$9:$B$2508, 0)), ""))</f>
        <v/>
      </c>
      <c r="FP82" s="59" t="str">
        <f>IF(DF82="", "", IFERROR(INDEX(Materials!$F$9:$F$2508, MATCH(DF82, Materials!$B$9:$B$2508, 0)), ""))</f>
        <v/>
      </c>
      <c r="FQ82" s="59" t="str">
        <f>IF(DG82="", "", IFERROR(INDEX(Materials!$F$9:$F$2508, MATCH(DG82, Materials!$B$9:$B$2508, 0)), ""))</f>
        <v/>
      </c>
      <c r="FR82" s="59" t="str">
        <f>IF(DH82="", "", IFERROR(INDEX(Materials!$F$9:$F$2508, MATCH(DH82, Materials!$B$9:$B$2508, 0)), ""))</f>
        <v/>
      </c>
      <c r="FS82" s="59" t="str">
        <f>IF(DI82="", "", IFERROR(INDEX(Materials!$F$9:$F$2508, MATCH(DI82, Materials!$B$9:$B$2508, 0)), ""))</f>
        <v/>
      </c>
      <c r="FT82" s="59" t="str">
        <f>IF(DJ82="", "", IFERROR(INDEX(Materials!$F$9:$F$2508, MATCH(DJ82, Materials!$B$9:$B$2508, 0)), ""))</f>
        <v/>
      </c>
      <c r="FU82" s="60" t="str">
        <f>IF(DK82="", "", IFERROR(INDEX(Materials!$F$9:$F$2508, MATCH(DK82, Materials!$B$9:$B$2508, 0)), ""))</f>
        <v/>
      </c>
      <c r="FW82" s="58" t="str">
        <f t="shared" si="255"/>
        <v/>
      </c>
      <c r="FX82" s="59" t="str">
        <f t="shared" si="256"/>
        <v/>
      </c>
      <c r="FY82" s="59" t="str">
        <f t="shared" si="257"/>
        <v/>
      </c>
      <c r="FZ82" s="59" t="str">
        <f t="shared" si="258"/>
        <v/>
      </c>
      <c r="GA82" s="59" t="str">
        <f t="shared" si="259"/>
        <v/>
      </c>
      <c r="GB82" s="59" t="str">
        <f t="shared" si="260"/>
        <v/>
      </c>
      <c r="GC82" s="59" t="str">
        <f t="shared" si="261"/>
        <v/>
      </c>
      <c r="GD82" s="59" t="str">
        <f t="shared" si="262"/>
        <v/>
      </c>
      <c r="GE82" s="59" t="str">
        <f t="shared" si="263"/>
        <v/>
      </c>
      <c r="GF82" s="59" t="str">
        <f t="shared" si="264"/>
        <v/>
      </c>
      <c r="GG82" s="59" t="str">
        <f t="shared" si="265"/>
        <v/>
      </c>
      <c r="GH82" s="59" t="str">
        <f t="shared" si="266"/>
        <v/>
      </c>
      <c r="GI82" s="59" t="str">
        <f t="shared" si="267"/>
        <v/>
      </c>
      <c r="GJ82" s="59" t="str">
        <f t="shared" si="268"/>
        <v/>
      </c>
      <c r="GK82" s="59" t="str">
        <f t="shared" si="269"/>
        <v/>
      </c>
      <c r="GL82" s="59" t="str">
        <f t="shared" si="270"/>
        <v/>
      </c>
      <c r="GM82" s="59" t="str">
        <f t="shared" si="271"/>
        <v/>
      </c>
      <c r="GN82" s="59" t="str">
        <f t="shared" si="272"/>
        <v/>
      </c>
      <c r="GO82" s="59" t="str">
        <f t="shared" si="273"/>
        <v/>
      </c>
      <c r="GP82" s="59" t="str">
        <f t="shared" si="274"/>
        <v/>
      </c>
      <c r="GQ82" s="59" t="str">
        <f t="shared" si="275"/>
        <v/>
      </c>
      <c r="GR82" s="59" t="str">
        <f t="shared" si="276"/>
        <v/>
      </c>
      <c r="GS82" s="59" t="str">
        <f t="shared" si="277"/>
        <v/>
      </c>
      <c r="GT82" s="59" t="str">
        <f t="shared" si="278"/>
        <v/>
      </c>
      <c r="GU82" s="59" t="str">
        <f t="shared" si="279"/>
        <v/>
      </c>
      <c r="GV82" s="59" t="str">
        <f t="shared" si="280"/>
        <v/>
      </c>
      <c r="GW82" s="59" t="str">
        <f t="shared" si="281"/>
        <v/>
      </c>
      <c r="GX82" s="59" t="str">
        <f t="shared" si="282"/>
        <v/>
      </c>
      <c r="GY82" s="59" t="str">
        <f t="shared" si="283"/>
        <v/>
      </c>
      <c r="GZ82" s="60" t="str">
        <f t="shared" si="284"/>
        <v/>
      </c>
      <c r="HB82" s="81" t="str">
        <f t="shared" si="194"/>
        <v/>
      </c>
      <c r="HD82" s="58" t="str">
        <f>IF(CH82="", "", IFERROR(INDEX(Materials!$V$9:$V$2508, MATCH(CH82, Materials!$B$9:$B$2508, 0)), ""))</f>
        <v/>
      </c>
      <c r="HE82" s="59" t="str">
        <f>IF(CI82="", "", IFERROR(INDEX(Materials!$V$9:$V$2508, MATCH(CI82, Materials!$B$9:$B$2508, 0)), ""))</f>
        <v/>
      </c>
      <c r="HF82" s="59" t="str">
        <f>IF(CJ82="", "", IFERROR(INDEX(Materials!$V$9:$V$2508, MATCH(CJ82, Materials!$B$9:$B$2508, 0)), ""))</f>
        <v/>
      </c>
      <c r="HG82" s="59" t="str">
        <f>IF(CK82="", "", IFERROR(INDEX(Materials!$V$9:$V$2508, MATCH(CK82, Materials!$B$9:$B$2508, 0)), ""))</f>
        <v/>
      </c>
      <c r="HH82" s="59" t="str">
        <f>IF(CL82="", "", IFERROR(INDEX(Materials!$V$9:$V$2508, MATCH(CL82, Materials!$B$9:$B$2508, 0)), ""))</f>
        <v/>
      </c>
      <c r="HI82" s="59" t="str">
        <f>IF(CM82="", "", IFERROR(INDEX(Materials!$V$9:$V$2508, MATCH(CM82, Materials!$B$9:$B$2508, 0)), ""))</f>
        <v/>
      </c>
      <c r="HJ82" s="59" t="str">
        <f>IF(CN82="", "", IFERROR(INDEX(Materials!$V$9:$V$2508, MATCH(CN82, Materials!$B$9:$B$2508, 0)), ""))</f>
        <v/>
      </c>
      <c r="HK82" s="59" t="str">
        <f>IF(CO82="", "", IFERROR(INDEX(Materials!$V$9:$V$2508, MATCH(CO82, Materials!$B$9:$B$2508, 0)), ""))</f>
        <v/>
      </c>
      <c r="HL82" s="59" t="str">
        <f>IF(CP82="", "", IFERROR(INDEX(Materials!$V$9:$V$2508, MATCH(CP82, Materials!$B$9:$B$2508, 0)), ""))</f>
        <v/>
      </c>
      <c r="HM82" s="59" t="str">
        <f>IF(CQ82="", "", IFERROR(INDEX(Materials!$V$9:$V$2508, MATCH(CQ82, Materials!$B$9:$B$2508, 0)), ""))</f>
        <v/>
      </c>
      <c r="HN82" s="59" t="str">
        <f>IF(CR82="", "", IFERROR(INDEX(Materials!$V$9:$V$2508, MATCH(CR82, Materials!$B$9:$B$2508, 0)), ""))</f>
        <v/>
      </c>
      <c r="HO82" s="59" t="str">
        <f>IF(CS82="", "", IFERROR(INDEX(Materials!$V$9:$V$2508, MATCH(CS82, Materials!$B$9:$B$2508, 0)), ""))</f>
        <v/>
      </c>
      <c r="HP82" s="59" t="str">
        <f>IF(CT82="", "", IFERROR(INDEX(Materials!$V$9:$V$2508, MATCH(CT82, Materials!$B$9:$B$2508, 0)), ""))</f>
        <v/>
      </c>
      <c r="HQ82" s="59" t="str">
        <f>IF(CU82="", "", IFERROR(INDEX(Materials!$V$9:$V$2508, MATCH(CU82, Materials!$B$9:$B$2508, 0)), ""))</f>
        <v/>
      </c>
      <c r="HR82" s="59" t="str">
        <f>IF(CV82="", "", IFERROR(INDEX(Materials!$V$9:$V$2508, MATCH(CV82, Materials!$B$9:$B$2508, 0)), ""))</f>
        <v/>
      </c>
      <c r="HS82" s="59" t="str">
        <f>IF(CW82="", "", IFERROR(INDEX(Materials!$V$9:$V$2508, MATCH(CW82, Materials!$B$9:$B$2508, 0)), ""))</f>
        <v/>
      </c>
      <c r="HT82" s="59" t="str">
        <f>IF(CX82="", "", IFERROR(INDEX(Materials!$V$9:$V$2508, MATCH(CX82, Materials!$B$9:$B$2508, 0)), ""))</f>
        <v/>
      </c>
      <c r="HU82" s="59" t="str">
        <f>IF(CY82="", "", IFERROR(INDEX(Materials!$V$9:$V$2508, MATCH(CY82, Materials!$B$9:$B$2508, 0)), ""))</f>
        <v/>
      </c>
      <c r="HV82" s="59" t="str">
        <f>IF(CZ82="", "", IFERROR(INDEX(Materials!$V$9:$V$2508, MATCH(CZ82, Materials!$B$9:$B$2508, 0)), ""))</f>
        <v/>
      </c>
      <c r="HW82" s="59" t="str">
        <f>IF(DA82="", "", IFERROR(INDEX(Materials!$V$9:$V$2508, MATCH(DA82, Materials!$B$9:$B$2508, 0)), ""))</f>
        <v/>
      </c>
      <c r="HX82" s="59" t="str">
        <f>IF(DB82="", "", IFERROR(INDEX(Materials!$V$9:$V$2508, MATCH(DB82, Materials!$B$9:$B$2508, 0)), ""))</f>
        <v/>
      </c>
      <c r="HY82" s="59" t="str">
        <f>IF(DC82="", "", IFERROR(INDEX(Materials!$V$9:$V$2508, MATCH(DC82, Materials!$B$9:$B$2508, 0)), ""))</f>
        <v/>
      </c>
      <c r="HZ82" s="59" t="str">
        <f>IF(DD82="", "", IFERROR(INDEX(Materials!$V$9:$V$2508, MATCH(DD82, Materials!$B$9:$B$2508, 0)), ""))</f>
        <v/>
      </c>
      <c r="IA82" s="59" t="str">
        <f>IF(DE82="", "", IFERROR(INDEX(Materials!$V$9:$V$2508, MATCH(DE82, Materials!$B$9:$B$2508, 0)), ""))</f>
        <v/>
      </c>
      <c r="IB82" s="59" t="str">
        <f>IF(DF82="", "", IFERROR(INDEX(Materials!$V$9:$V$2508, MATCH(DF82, Materials!$B$9:$B$2508, 0)), ""))</f>
        <v/>
      </c>
      <c r="IC82" s="59" t="str">
        <f>IF(DG82="", "", IFERROR(INDEX(Materials!$V$9:$V$2508, MATCH(DG82, Materials!$B$9:$B$2508, 0)), ""))</f>
        <v/>
      </c>
      <c r="ID82" s="59" t="str">
        <f>IF(DH82="", "", IFERROR(INDEX(Materials!$V$9:$V$2508, MATCH(DH82, Materials!$B$9:$B$2508, 0)), ""))</f>
        <v/>
      </c>
      <c r="IE82" s="59" t="str">
        <f>IF(DI82="", "", IFERROR(INDEX(Materials!$V$9:$V$2508, MATCH(DI82, Materials!$B$9:$B$2508, 0)), ""))</f>
        <v/>
      </c>
      <c r="IF82" s="59" t="str">
        <f>IF(DJ82="", "", IFERROR(INDEX(Materials!$V$9:$V$2508, MATCH(DJ82, Materials!$B$9:$B$2508, 0)), ""))</f>
        <v/>
      </c>
      <c r="IG82" s="60" t="str">
        <f>IF(DK82="", "", IFERROR(INDEX(Materials!$V$9:$V$2508, MATCH(DK82, Materials!$B$9:$B$2508, 0)), ""))</f>
        <v/>
      </c>
      <c r="II82" s="9" t="str">
        <f t="shared" si="285"/>
        <v/>
      </c>
      <c r="IJ82" s="9" t="str">
        <f t="shared" si="286"/>
        <v/>
      </c>
      <c r="IK82" s="9" t="str">
        <f t="shared" si="287"/>
        <v/>
      </c>
      <c r="IL82" s="9" t="str">
        <f t="shared" si="288"/>
        <v/>
      </c>
      <c r="IN82" s="92" t="str">
        <f t="shared" si="289"/>
        <v/>
      </c>
      <c r="IO82" s="93" t="str">
        <f t="shared" si="290"/>
        <v/>
      </c>
      <c r="IP82" s="93" t="str">
        <f t="shared" si="291"/>
        <v/>
      </c>
      <c r="IQ82" s="93" t="str">
        <f t="shared" si="292"/>
        <v/>
      </c>
      <c r="IR82" s="93" t="str">
        <f t="shared" si="293"/>
        <v/>
      </c>
      <c r="IS82" s="93" t="str">
        <f t="shared" si="294"/>
        <v/>
      </c>
      <c r="IT82" s="93" t="str">
        <f t="shared" si="295"/>
        <v/>
      </c>
      <c r="IU82" s="93" t="str">
        <f t="shared" si="296"/>
        <v/>
      </c>
      <c r="IV82" s="93" t="str">
        <f t="shared" si="297"/>
        <v/>
      </c>
      <c r="IW82" s="93" t="str">
        <f t="shared" si="298"/>
        <v/>
      </c>
      <c r="IX82" s="93" t="str">
        <f t="shared" si="299"/>
        <v/>
      </c>
      <c r="IY82" s="93" t="str">
        <f t="shared" si="300"/>
        <v/>
      </c>
      <c r="IZ82" s="93" t="str">
        <f t="shared" si="301"/>
        <v/>
      </c>
      <c r="JA82" s="93" t="str">
        <f t="shared" si="302"/>
        <v/>
      </c>
      <c r="JB82" s="93" t="str">
        <f t="shared" si="303"/>
        <v/>
      </c>
      <c r="JC82" s="93" t="str">
        <f t="shared" si="304"/>
        <v/>
      </c>
      <c r="JD82" s="93" t="str">
        <f t="shared" si="305"/>
        <v/>
      </c>
      <c r="JE82" s="93" t="str">
        <f t="shared" si="306"/>
        <v/>
      </c>
      <c r="JF82" s="93" t="str">
        <f t="shared" si="307"/>
        <v/>
      </c>
      <c r="JG82" s="93" t="str">
        <f t="shared" si="308"/>
        <v/>
      </c>
      <c r="JH82" s="93" t="str">
        <f t="shared" si="309"/>
        <v/>
      </c>
      <c r="JI82" s="93" t="str">
        <f t="shared" si="310"/>
        <v/>
      </c>
      <c r="JJ82" s="93" t="str">
        <f t="shared" si="311"/>
        <v/>
      </c>
      <c r="JK82" s="93" t="str">
        <f t="shared" si="312"/>
        <v/>
      </c>
      <c r="JL82" s="93" t="str">
        <f t="shared" si="313"/>
        <v/>
      </c>
      <c r="JM82" s="93" t="str">
        <f t="shared" si="314"/>
        <v/>
      </c>
      <c r="JN82" s="93" t="str">
        <f t="shared" si="315"/>
        <v/>
      </c>
      <c r="JO82" s="93" t="str">
        <f t="shared" si="316"/>
        <v/>
      </c>
      <c r="JP82" s="93" t="str">
        <f t="shared" si="317"/>
        <v/>
      </c>
      <c r="JQ82" s="94" t="str">
        <f t="shared" si="318"/>
        <v/>
      </c>
      <c r="JS82" s="92" t="str">
        <f t="shared" si="319"/>
        <v/>
      </c>
      <c r="JT82" s="93" t="str">
        <f t="shared" si="320"/>
        <v/>
      </c>
      <c r="JU82" s="93" t="str">
        <f t="shared" si="321"/>
        <v/>
      </c>
      <c r="JV82" s="93" t="str">
        <f t="shared" si="322"/>
        <v/>
      </c>
      <c r="JW82" s="93" t="str">
        <f t="shared" si="323"/>
        <v/>
      </c>
      <c r="JX82" s="93" t="str">
        <f t="shared" si="324"/>
        <v/>
      </c>
      <c r="JY82" s="93" t="str">
        <f t="shared" si="325"/>
        <v/>
      </c>
      <c r="JZ82" s="93" t="str">
        <f t="shared" si="326"/>
        <v/>
      </c>
      <c r="KA82" s="93" t="str">
        <f t="shared" si="327"/>
        <v/>
      </c>
      <c r="KB82" s="93" t="str">
        <f t="shared" si="328"/>
        <v/>
      </c>
      <c r="KC82" s="93" t="str">
        <f t="shared" si="329"/>
        <v/>
      </c>
      <c r="KD82" s="93" t="str">
        <f t="shared" si="330"/>
        <v/>
      </c>
      <c r="KE82" s="93" t="str">
        <f t="shared" si="331"/>
        <v/>
      </c>
      <c r="KF82" s="93" t="str">
        <f t="shared" si="332"/>
        <v/>
      </c>
      <c r="KG82" s="93" t="str">
        <f t="shared" si="333"/>
        <v/>
      </c>
      <c r="KH82" s="93" t="str">
        <f t="shared" si="334"/>
        <v/>
      </c>
      <c r="KI82" s="93" t="str">
        <f t="shared" si="335"/>
        <v/>
      </c>
      <c r="KJ82" s="93" t="str">
        <f t="shared" si="336"/>
        <v/>
      </c>
      <c r="KK82" s="93" t="str">
        <f t="shared" si="337"/>
        <v/>
      </c>
      <c r="KL82" s="93" t="str">
        <f t="shared" si="338"/>
        <v/>
      </c>
      <c r="KM82" s="93" t="str">
        <f t="shared" si="339"/>
        <v/>
      </c>
      <c r="KN82" s="93" t="str">
        <f t="shared" si="340"/>
        <v/>
      </c>
      <c r="KO82" s="93" t="str">
        <f t="shared" si="341"/>
        <v/>
      </c>
      <c r="KP82" s="93" t="str">
        <f t="shared" si="342"/>
        <v/>
      </c>
      <c r="KQ82" s="93" t="str">
        <f t="shared" si="343"/>
        <v/>
      </c>
      <c r="KR82" s="93" t="str">
        <f t="shared" si="344"/>
        <v/>
      </c>
      <c r="KS82" s="93" t="str">
        <f t="shared" si="345"/>
        <v/>
      </c>
      <c r="KT82" s="93" t="str">
        <f t="shared" si="346"/>
        <v/>
      </c>
      <c r="KU82" s="93" t="str">
        <f t="shared" si="347"/>
        <v/>
      </c>
      <c r="KV82" s="94" t="str">
        <f t="shared" si="348"/>
        <v/>
      </c>
      <c r="KX82" s="81" t="str">
        <f>IF(C82="", "", C82+(C82*'Intro &amp; Setup'!$BC$6))</f>
        <v/>
      </c>
    </row>
    <row r="83" spans="1:310" x14ac:dyDescent="0.25">
      <c r="A83" s="24"/>
      <c r="B83" s="150" t="str">
        <f t="shared" si="187"/>
        <v/>
      </c>
      <c r="C83" s="139" t="str">
        <f t="shared" si="188"/>
        <v/>
      </c>
      <c r="D83" s="24"/>
      <c r="E83" s="140"/>
      <c r="F83" s="136"/>
      <c r="G83" s="139"/>
      <c r="H83" s="153"/>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24"/>
      <c r="BS83" s="9" t="str">
        <f>IF(Materials!T83="", "", Materials!T83)</f>
        <v/>
      </c>
      <c r="BU83" s="11" t="b">
        <f t="shared" si="189"/>
        <v>0</v>
      </c>
      <c r="BV83" s="9" t="str">
        <f t="shared" si="195"/>
        <v/>
      </c>
      <c r="BW83" s="9" t="str">
        <f t="shared" si="190"/>
        <v/>
      </c>
      <c r="BX83" s="9" t="str">
        <f t="shared" si="191"/>
        <v/>
      </c>
      <c r="BZ83" s="9">
        <v>75</v>
      </c>
      <c r="CB83" s="9" t="str">
        <f t="shared" si="192"/>
        <v/>
      </c>
      <c r="CC83" s="32"/>
      <c r="CD83" s="72" t="str">
        <f>IF(H83="", "", IFERROR(INDEX('Intro &amp; Setup'!$BF$3:$BF$12, MATCH(H83, 'Intro &amp; Setup'!$BE$3:$BE$12, 0)), ""))</f>
        <v/>
      </c>
      <c r="CE83" s="77"/>
      <c r="CF83" s="77"/>
      <c r="CH83" s="50" t="str">
        <f t="shared" si="193"/>
        <v/>
      </c>
      <c r="CI83" s="32" t="str">
        <f t="shared" si="196"/>
        <v/>
      </c>
      <c r="CJ83" s="32" t="str">
        <f t="shared" si="197"/>
        <v/>
      </c>
      <c r="CK83" s="32" t="str">
        <f t="shared" si="198"/>
        <v/>
      </c>
      <c r="CL83" s="32" t="str">
        <f t="shared" si="199"/>
        <v/>
      </c>
      <c r="CM83" s="32" t="str">
        <f t="shared" si="200"/>
        <v/>
      </c>
      <c r="CN83" s="32" t="str">
        <f t="shared" si="201"/>
        <v/>
      </c>
      <c r="CO83" s="32" t="str">
        <f t="shared" si="202"/>
        <v/>
      </c>
      <c r="CP83" s="32" t="str">
        <f t="shared" si="203"/>
        <v/>
      </c>
      <c r="CQ83" s="32" t="str">
        <f t="shared" si="204"/>
        <v/>
      </c>
      <c r="CR83" s="32" t="str">
        <f t="shared" si="205"/>
        <v/>
      </c>
      <c r="CS83" s="32" t="str">
        <f t="shared" si="206"/>
        <v/>
      </c>
      <c r="CT83" s="32" t="str">
        <f t="shared" si="207"/>
        <v/>
      </c>
      <c r="CU83" s="32" t="str">
        <f t="shared" si="208"/>
        <v/>
      </c>
      <c r="CV83" s="32" t="str">
        <f t="shared" si="209"/>
        <v/>
      </c>
      <c r="CW83" s="32" t="str">
        <f t="shared" si="210"/>
        <v/>
      </c>
      <c r="CX83" s="32" t="str">
        <f t="shared" si="211"/>
        <v/>
      </c>
      <c r="CY83" s="32" t="str">
        <f t="shared" si="212"/>
        <v/>
      </c>
      <c r="CZ83" s="32" t="str">
        <f t="shared" si="213"/>
        <v/>
      </c>
      <c r="DA83" s="32" t="str">
        <f t="shared" si="214"/>
        <v/>
      </c>
      <c r="DB83" s="32" t="str">
        <f t="shared" si="215"/>
        <v/>
      </c>
      <c r="DC83" s="32" t="str">
        <f t="shared" si="216"/>
        <v/>
      </c>
      <c r="DD83" s="32" t="str">
        <f t="shared" si="217"/>
        <v/>
      </c>
      <c r="DE83" s="32" t="str">
        <f t="shared" si="218"/>
        <v/>
      </c>
      <c r="DF83" s="32" t="str">
        <f t="shared" si="219"/>
        <v/>
      </c>
      <c r="DG83" s="32" t="str">
        <f t="shared" si="220"/>
        <v/>
      </c>
      <c r="DH83" s="32" t="str">
        <f t="shared" si="221"/>
        <v/>
      </c>
      <c r="DI83" s="32" t="str">
        <f t="shared" si="222"/>
        <v/>
      </c>
      <c r="DJ83" s="32" t="str">
        <f t="shared" si="223"/>
        <v/>
      </c>
      <c r="DK83" s="51" t="str">
        <f t="shared" si="224"/>
        <v/>
      </c>
      <c r="DM83" s="50" t="str">
        <f t="shared" si="225"/>
        <v/>
      </c>
      <c r="DN83" s="32" t="str">
        <f t="shared" si="226"/>
        <v/>
      </c>
      <c r="DO83" s="32" t="str">
        <f t="shared" si="227"/>
        <v/>
      </c>
      <c r="DP83" s="32" t="str">
        <f t="shared" si="228"/>
        <v/>
      </c>
      <c r="DQ83" s="32" t="str">
        <f t="shared" si="229"/>
        <v/>
      </c>
      <c r="DR83" s="32" t="str">
        <f t="shared" si="230"/>
        <v/>
      </c>
      <c r="DS83" s="32" t="str">
        <f t="shared" si="231"/>
        <v/>
      </c>
      <c r="DT83" s="32" t="str">
        <f t="shared" si="232"/>
        <v/>
      </c>
      <c r="DU83" s="32" t="str">
        <f t="shared" si="233"/>
        <v/>
      </c>
      <c r="DV83" s="32" t="str">
        <f t="shared" si="234"/>
        <v/>
      </c>
      <c r="DW83" s="32" t="str">
        <f t="shared" si="235"/>
        <v/>
      </c>
      <c r="DX83" s="32" t="str">
        <f t="shared" si="236"/>
        <v/>
      </c>
      <c r="DY83" s="32" t="str">
        <f t="shared" si="237"/>
        <v/>
      </c>
      <c r="DZ83" s="32" t="str">
        <f t="shared" si="238"/>
        <v/>
      </c>
      <c r="EA83" s="32" t="str">
        <f t="shared" si="239"/>
        <v/>
      </c>
      <c r="EB83" s="32" t="str">
        <f t="shared" si="240"/>
        <v/>
      </c>
      <c r="EC83" s="32" t="str">
        <f t="shared" si="241"/>
        <v/>
      </c>
      <c r="ED83" s="32" t="str">
        <f t="shared" si="242"/>
        <v/>
      </c>
      <c r="EE83" s="32" t="str">
        <f t="shared" si="243"/>
        <v/>
      </c>
      <c r="EF83" s="32" t="str">
        <f t="shared" si="244"/>
        <v/>
      </c>
      <c r="EG83" s="32" t="str">
        <f t="shared" si="245"/>
        <v/>
      </c>
      <c r="EH83" s="32" t="str">
        <f t="shared" si="246"/>
        <v/>
      </c>
      <c r="EI83" s="32" t="str">
        <f t="shared" si="247"/>
        <v/>
      </c>
      <c r="EJ83" s="32" t="str">
        <f t="shared" si="248"/>
        <v/>
      </c>
      <c r="EK83" s="32" t="str">
        <f t="shared" si="249"/>
        <v/>
      </c>
      <c r="EL83" s="32" t="str">
        <f t="shared" si="250"/>
        <v/>
      </c>
      <c r="EM83" s="32" t="str">
        <f t="shared" si="251"/>
        <v/>
      </c>
      <c r="EN83" s="32" t="str">
        <f t="shared" si="252"/>
        <v/>
      </c>
      <c r="EO83" s="32" t="str">
        <f t="shared" si="253"/>
        <v/>
      </c>
      <c r="EP83" s="51" t="str">
        <f t="shared" si="254"/>
        <v/>
      </c>
      <c r="ER83" s="58" t="str">
        <f>IF(CH83="", "", IFERROR(INDEX(Materials!$F$9:$F$2508, MATCH(CH83, Materials!$B$9:$B$2508, 0)), ""))</f>
        <v/>
      </c>
      <c r="ES83" s="59" t="str">
        <f>IF(CI83="", "", IFERROR(INDEX(Materials!$F$9:$F$2508, MATCH(CI83, Materials!$B$9:$B$2508, 0)), ""))</f>
        <v/>
      </c>
      <c r="ET83" s="59" t="str">
        <f>IF(CJ83="", "", IFERROR(INDEX(Materials!$F$9:$F$2508, MATCH(CJ83, Materials!$B$9:$B$2508, 0)), ""))</f>
        <v/>
      </c>
      <c r="EU83" s="59" t="str">
        <f>IF(CK83="", "", IFERROR(INDEX(Materials!$F$9:$F$2508, MATCH(CK83, Materials!$B$9:$B$2508, 0)), ""))</f>
        <v/>
      </c>
      <c r="EV83" s="59" t="str">
        <f>IF(CL83="", "", IFERROR(INDEX(Materials!$F$9:$F$2508, MATCH(CL83, Materials!$B$9:$B$2508, 0)), ""))</f>
        <v/>
      </c>
      <c r="EW83" s="59" t="str">
        <f>IF(CM83="", "", IFERROR(INDEX(Materials!$F$9:$F$2508, MATCH(CM83, Materials!$B$9:$B$2508, 0)), ""))</f>
        <v/>
      </c>
      <c r="EX83" s="59" t="str">
        <f>IF(CN83="", "", IFERROR(INDEX(Materials!$F$9:$F$2508, MATCH(CN83, Materials!$B$9:$B$2508, 0)), ""))</f>
        <v/>
      </c>
      <c r="EY83" s="59" t="str">
        <f>IF(CO83="", "", IFERROR(INDEX(Materials!$F$9:$F$2508, MATCH(CO83, Materials!$B$9:$B$2508, 0)), ""))</f>
        <v/>
      </c>
      <c r="EZ83" s="59" t="str">
        <f>IF(CP83="", "", IFERROR(INDEX(Materials!$F$9:$F$2508, MATCH(CP83, Materials!$B$9:$B$2508, 0)), ""))</f>
        <v/>
      </c>
      <c r="FA83" s="59" t="str">
        <f>IF(CQ83="", "", IFERROR(INDEX(Materials!$F$9:$F$2508, MATCH(CQ83, Materials!$B$9:$B$2508, 0)), ""))</f>
        <v/>
      </c>
      <c r="FB83" s="59" t="str">
        <f>IF(CR83="", "", IFERROR(INDEX(Materials!$F$9:$F$2508, MATCH(CR83, Materials!$B$9:$B$2508, 0)), ""))</f>
        <v/>
      </c>
      <c r="FC83" s="59" t="str">
        <f>IF(CS83="", "", IFERROR(INDEX(Materials!$F$9:$F$2508, MATCH(CS83, Materials!$B$9:$B$2508, 0)), ""))</f>
        <v/>
      </c>
      <c r="FD83" s="59" t="str">
        <f>IF(CT83="", "", IFERROR(INDEX(Materials!$F$9:$F$2508, MATCH(CT83, Materials!$B$9:$B$2508, 0)), ""))</f>
        <v/>
      </c>
      <c r="FE83" s="59" t="str">
        <f>IF(CU83="", "", IFERROR(INDEX(Materials!$F$9:$F$2508, MATCH(CU83, Materials!$B$9:$B$2508, 0)), ""))</f>
        <v/>
      </c>
      <c r="FF83" s="59" t="str">
        <f>IF(CV83="", "", IFERROR(INDEX(Materials!$F$9:$F$2508, MATCH(CV83, Materials!$B$9:$B$2508, 0)), ""))</f>
        <v/>
      </c>
      <c r="FG83" s="59" t="str">
        <f>IF(CW83="", "", IFERROR(INDEX(Materials!$F$9:$F$2508, MATCH(CW83, Materials!$B$9:$B$2508, 0)), ""))</f>
        <v/>
      </c>
      <c r="FH83" s="59" t="str">
        <f>IF(CX83="", "", IFERROR(INDEX(Materials!$F$9:$F$2508, MATCH(CX83, Materials!$B$9:$B$2508, 0)), ""))</f>
        <v/>
      </c>
      <c r="FI83" s="59" t="str">
        <f>IF(CY83="", "", IFERROR(INDEX(Materials!$F$9:$F$2508, MATCH(CY83, Materials!$B$9:$B$2508, 0)), ""))</f>
        <v/>
      </c>
      <c r="FJ83" s="59" t="str">
        <f>IF(CZ83="", "", IFERROR(INDEX(Materials!$F$9:$F$2508, MATCH(CZ83, Materials!$B$9:$B$2508, 0)), ""))</f>
        <v/>
      </c>
      <c r="FK83" s="59" t="str">
        <f>IF(DA83="", "", IFERROR(INDEX(Materials!$F$9:$F$2508, MATCH(DA83, Materials!$B$9:$B$2508, 0)), ""))</f>
        <v/>
      </c>
      <c r="FL83" s="59" t="str">
        <f>IF(DB83="", "", IFERROR(INDEX(Materials!$F$9:$F$2508, MATCH(DB83, Materials!$B$9:$B$2508, 0)), ""))</f>
        <v/>
      </c>
      <c r="FM83" s="59" t="str">
        <f>IF(DC83="", "", IFERROR(INDEX(Materials!$F$9:$F$2508, MATCH(DC83, Materials!$B$9:$B$2508, 0)), ""))</f>
        <v/>
      </c>
      <c r="FN83" s="59" t="str">
        <f>IF(DD83="", "", IFERROR(INDEX(Materials!$F$9:$F$2508, MATCH(DD83, Materials!$B$9:$B$2508, 0)), ""))</f>
        <v/>
      </c>
      <c r="FO83" s="59" t="str">
        <f>IF(DE83="", "", IFERROR(INDEX(Materials!$F$9:$F$2508, MATCH(DE83, Materials!$B$9:$B$2508, 0)), ""))</f>
        <v/>
      </c>
      <c r="FP83" s="59" t="str">
        <f>IF(DF83="", "", IFERROR(INDEX(Materials!$F$9:$F$2508, MATCH(DF83, Materials!$B$9:$B$2508, 0)), ""))</f>
        <v/>
      </c>
      <c r="FQ83" s="59" t="str">
        <f>IF(DG83="", "", IFERROR(INDEX(Materials!$F$9:$F$2508, MATCH(DG83, Materials!$B$9:$B$2508, 0)), ""))</f>
        <v/>
      </c>
      <c r="FR83" s="59" t="str">
        <f>IF(DH83="", "", IFERROR(INDEX(Materials!$F$9:$F$2508, MATCH(DH83, Materials!$B$9:$B$2508, 0)), ""))</f>
        <v/>
      </c>
      <c r="FS83" s="59" t="str">
        <f>IF(DI83="", "", IFERROR(INDEX(Materials!$F$9:$F$2508, MATCH(DI83, Materials!$B$9:$B$2508, 0)), ""))</f>
        <v/>
      </c>
      <c r="FT83" s="59" t="str">
        <f>IF(DJ83="", "", IFERROR(INDEX(Materials!$F$9:$F$2508, MATCH(DJ83, Materials!$B$9:$B$2508, 0)), ""))</f>
        <v/>
      </c>
      <c r="FU83" s="60" t="str">
        <f>IF(DK83="", "", IFERROR(INDEX(Materials!$F$9:$F$2508, MATCH(DK83, Materials!$B$9:$B$2508, 0)), ""))</f>
        <v/>
      </c>
      <c r="FW83" s="58" t="str">
        <f t="shared" si="255"/>
        <v/>
      </c>
      <c r="FX83" s="59" t="str">
        <f t="shared" si="256"/>
        <v/>
      </c>
      <c r="FY83" s="59" t="str">
        <f t="shared" si="257"/>
        <v/>
      </c>
      <c r="FZ83" s="59" t="str">
        <f t="shared" si="258"/>
        <v/>
      </c>
      <c r="GA83" s="59" t="str">
        <f t="shared" si="259"/>
        <v/>
      </c>
      <c r="GB83" s="59" t="str">
        <f t="shared" si="260"/>
        <v/>
      </c>
      <c r="GC83" s="59" t="str">
        <f t="shared" si="261"/>
        <v/>
      </c>
      <c r="GD83" s="59" t="str">
        <f t="shared" si="262"/>
        <v/>
      </c>
      <c r="GE83" s="59" t="str">
        <f t="shared" si="263"/>
        <v/>
      </c>
      <c r="GF83" s="59" t="str">
        <f t="shared" si="264"/>
        <v/>
      </c>
      <c r="GG83" s="59" t="str">
        <f t="shared" si="265"/>
        <v/>
      </c>
      <c r="GH83" s="59" t="str">
        <f t="shared" si="266"/>
        <v/>
      </c>
      <c r="GI83" s="59" t="str">
        <f t="shared" si="267"/>
        <v/>
      </c>
      <c r="GJ83" s="59" t="str">
        <f t="shared" si="268"/>
        <v/>
      </c>
      <c r="GK83" s="59" t="str">
        <f t="shared" si="269"/>
        <v/>
      </c>
      <c r="GL83" s="59" t="str">
        <f t="shared" si="270"/>
        <v/>
      </c>
      <c r="GM83" s="59" t="str">
        <f t="shared" si="271"/>
        <v/>
      </c>
      <c r="GN83" s="59" t="str">
        <f t="shared" si="272"/>
        <v/>
      </c>
      <c r="GO83" s="59" t="str">
        <f t="shared" si="273"/>
        <v/>
      </c>
      <c r="GP83" s="59" t="str">
        <f t="shared" si="274"/>
        <v/>
      </c>
      <c r="GQ83" s="59" t="str">
        <f t="shared" si="275"/>
        <v/>
      </c>
      <c r="GR83" s="59" t="str">
        <f t="shared" si="276"/>
        <v/>
      </c>
      <c r="GS83" s="59" t="str">
        <f t="shared" si="277"/>
        <v/>
      </c>
      <c r="GT83" s="59" t="str">
        <f t="shared" si="278"/>
        <v/>
      </c>
      <c r="GU83" s="59" t="str">
        <f t="shared" si="279"/>
        <v/>
      </c>
      <c r="GV83" s="59" t="str">
        <f t="shared" si="280"/>
        <v/>
      </c>
      <c r="GW83" s="59" t="str">
        <f t="shared" si="281"/>
        <v/>
      </c>
      <c r="GX83" s="59" t="str">
        <f t="shared" si="282"/>
        <v/>
      </c>
      <c r="GY83" s="59" t="str">
        <f t="shared" si="283"/>
        <v/>
      </c>
      <c r="GZ83" s="60" t="str">
        <f t="shared" si="284"/>
        <v/>
      </c>
      <c r="HB83" s="81" t="str">
        <f t="shared" si="194"/>
        <v/>
      </c>
      <c r="HD83" s="58" t="str">
        <f>IF(CH83="", "", IFERROR(INDEX(Materials!$V$9:$V$2508, MATCH(CH83, Materials!$B$9:$B$2508, 0)), ""))</f>
        <v/>
      </c>
      <c r="HE83" s="59" t="str">
        <f>IF(CI83="", "", IFERROR(INDEX(Materials!$V$9:$V$2508, MATCH(CI83, Materials!$B$9:$B$2508, 0)), ""))</f>
        <v/>
      </c>
      <c r="HF83" s="59" t="str">
        <f>IF(CJ83="", "", IFERROR(INDEX(Materials!$V$9:$V$2508, MATCH(CJ83, Materials!$B$9:$B$2508, 0)), ""))</f>
        <v/>
      </c>
      <c r="HG83" s="59" t="str">
        <f>IF(CK83="", "", IFERROR(INDEX(Materials!$V$9:$V$2508, MATCH(CK83, Materials!$B$9:$B$2508, 0)), ""))</f>
        <v/>
      </c>
      <c r="HH83" s="59" t="str">
        <f>IF(CL83="", "", IFERROR(INDEX(Materials!$V$9:$V$2508, MATCH(CL83, Materials!$B$9:$B$2508, 0)), ""))</f>
        <v/>
      </c>
      <c r="HI83" s="59" t="str">
        <f>IF(CM83="", "", IFERROR(INDEX(Materials!$V$9:$V$2508, MATCH(CM83, Materials!$B$9:$B$2508, 0)), ""))</f>
        <v/>
      </c>
      <c r="HJ83" s="59" t="str">
        <f>IF(CN83="", "", IFERROR(INDEX(Materials!$V$9:$V$2508, MATCH(CN83, Materials!$B$9:$B$2508, 0)), ""))</f>
        <v/>
      </c>
      <c r="HK83" s="59" t="str">
        <f>IF(CO83="", "", IFERROR(INDEX(Materials!$V$9:$V$2508, MATCH(CO83, Materials!$B$9:$B$2508, 0)), ""))</f>
        <v/>
      </c>
      <c r="HL83" s="59" t="str">
        <f>IF(CP83="", "", IFERROR(INDEX(Materials!$V$9:$V$2508, MATCH(CP83, Materials!$B$9:$B$2508, 0)), ""))</f>
        <v/>
      </c>
      <c r="HM83" s="59" t="str">
        <f>IF(CQ83="", "", IFERROR(INDEX(Materials!$V$9:$V$2508, MATCH(CQ83, Materials!$B$9:$B$2508, 0)), ""))</f>
        <v/>
      </c>
      <c r="HN83" s="59" t="str">
        <f>IF(CR83="", "", IFERROR(INDEX(Materials!$V$9:$V$2508, MATCH(CR83, Materials!$B$9:$B$2508, 0)), ""))</f>
        <v/>
      </c>
      <c r="HO83" s="59" t="str">
        <f>IF(CS83="", "", IFERROR(INDEX(Materials!$V$9:$V$2508, MATCH(CS83, Materials!$B$9:$B$2508, 0)), ""))</f>
        <v/>
      </c>
      <c r="HP83" s="59" t="str">
        <f>IF(CT83="", "", IFERROR(INDEX(Materials!$V$9:$V$2508, MATCH(CT83, Materials!$B$9:$B$2508, 0)), ""))</f>
        <v/>
      </c>
      <c r="HQ83" s="59" t="str">
        <f>IF(CU83="", "", IFERROR(INDEX(Materials!$V$9:$V$2508, MATCH(CU83, Materials!$B$9:$B$2508, 0)), ""))</f>
        <v/>
      </c>
      <c r="HR83" s="59" t="str">
        <f>IF(CV83="", "", IFERROR(INDEX(Materials!$V$9:$V$2508, MATCH(CV83, Materials!$B$9:$B$2508, 0)), ""))</f>
        <v/>
      </c>
      <c r="HS83" s="59" t="str">
        <f>IF(CW83="", "", IFERROR(INDEX(Materials!$V$9:$V$2508, MATCH(CW83, Materials!$B$9:$B$2508, 0)), ""))</f>
        <v/>
      </c>
      <c r="HT83" s="59" t="str">
        <f>IF(CX83="", "", IFERROR(INDEX(Materials!$V$9:$V$2508, MATCH(CX83, Materials!$B$9:$B$2508, 0)), ""))</f>
        <v/>
      </c>
      <c r="HU83" s="59" t="str">
        <f>IF(CY83="", "", IFERROR(INDEX(Materials!$V$9:$V$2508, MATCH(CY83, Materials!$B$9:$B$2508, 0)), ""))</f>
        <v/>
      </c>
      <c r="HV83" s="59" t="str">
        <f>IF(CZ83="", "", IFERROR(INDEX(Materials!$V$9:$V$2508, MATCH(CZ83, Materials!$B$9:$B$2508, 0)), ""))</f>
        <v/>
      </c>
      <c r="HW83" s="59" t="str">
        <f>IF(DA83="", "", IFERROR(INDEX(Materials!$V$9:$V$2508, MATCH(DA83, Materials!$B$9:$B$2508, 0)), ""))</f>
        <v/>
      </c>
      <c r="HX83" s="59" t="str">
        <f>IF(DB83="", "", IFERROR(INDEX(Materials!$V$9:$V$2508, MATCH(DB83, Materials!$B$9:$B$2508, 0)), ""))</f>
        <v/>
      </c>
      <c r="HY83" s="59" t="str">
        <f>IF(DC83="", "", IFERROR(INDEX(Materials!$V$9:$V$2508, MATCH(DC83, Materials!$B$9:$B$2508, 0)), ""))</f>
        <v/>
      </c>
      <c r="HZ83" s="59" t="str">
        <f>IF(DD83="", "", IFERROR(INDEX(Materials!$V$9:$V$2508, MATCH(DD83, Materials!$B$9:$B$2508, 0)), ""))</f>
        <v/>
      </c>
      <c r="IA83" s="59" t="str">
        <f>IF(DE83="", "", IFERROR(INDEX(Materials!$V$9:$V$2508, MATCH(DE83, Materials!$B$9:$B$2508, 0)), ""))</f>
        <v/>
      </c>
      <c r="IB83" s="59" t="str">
        <f>IF(DF83="", "", IFERROR(INDEX(Materials!$V$9:$V$2508, MATCH(DF83, Materials!$B$9:$B$2508, 0)), ""))</f>
        <v/>
      </c>
      <c r="IC83" s="59" t="str">
        <f>IF(DG83="", "", IFERROR(INDEX(Materials!$V$9:$V$2508, MATCH(DG83, Materials!$B$9:$B$2508, 0)), ""))</f>
        <v/>
      </c>
      <c r="ID83" s="59" t="str">
        <f>IF(DH83="", "", IFERROR(INDEX(Materials!$V$9:$V$2508, MATCH(DH83, Materials!$B$9:$B$2508, 0)), ""))</f>
        <v/>
      </c>
      <c r="IE83" s="59" t="str">
        <f>IF(DI83="", "", IFERROR(INDEX(Materials!$V$9:$V$2508, MATCH(DI83, Materials!$B$9:$B$2508, 0)), ""))</f>
        <v/>
      </c>
      <c r="IF83" s="59" t="str">
        <f>IF(DJ83="", "", IFERROR(INDEX(Materials!$V$9:$V$2508, MATCH(DJ83, Materials!$B$9:$B$2508, 0)), ""))</f>
        <v/>
      </c>
      <c r="IG83" s="60" t="str">
        <f>IF(DK83="", "", IFERROR(INDEX(Materials!$V$9:$V$2508, MATCH(DK83, Materials!$B$9:$B$2508, 0)), ""))</f>
        <v/>
      </c>
      <c r="II83" s="9" t="str">
        <f t="shared" si="285"/>
        <v/>
      </c>
      <c r="IJ83" s="9" t="str">
        <f t="shared" si="286"/>
        <v/>
      </c>
      <c r="IK83" s="9" t="str">
        <f t="shared" si="287"/>
        <v/>
      </c>
      <c r="IL83" s="9" t="str">
        <f t="shared" si="288"/>
        <v/>
      </c>
      <c r="IN83" s="92" t="str">
        <f t="shared" si="289"/>
        <v/>
      </c>
      <c r="IO83" s="93" t="str">
        <f t="shared" si="290"/>
        <v/>
      </c>
      <c r="IP83" s="93" t="str">
        <f t="shared" si="291"/>
        <v/>
      </c>
      <c r="IQ83" s="93" t="str">
        <f t="shared" si="292"/>
        <v/>
      </c>
      <c r="IR83" s="93" t="str">
        <f t="shared" si="293"/>
        <v/>
      </c>
      <c r="IS83" s="93" t="str">
        <f t="shared" si="294"/>
        <v/>
      </c>
      <c r="IT83" s="93" t="str">
        <f t="shared" si="295"/>
        <v/>
      </c>
      <c r="IU83" s="93" t="str">
        <f t="shared" si="296"/>
        <v/>
      </c>
      <c r="IV83" s="93" t="str">
        <f t="shared" si="297"/>
        <v/>
      </c>
      <c r="IW83" s="93" t="str">
        <f t="shared" si="298"/>
        <v/>
      </c>
      <c r="IX83" s="93" t="str">
        <f t="shared" si="299"/>
        <v/>
      </c>
      <c r="IY83" s="93" t="str">
        <f t="shared" si="300"/>
        <v/>
      </c>
      <c r="IZ83" s="93" t="str">
        <f t="shared" si="301"/>
        <v/>
      </c>
      <c r="JA83" s="93" t="str">
        <f t="shared" si="302"/>
        <v/>
      </c>
      <c r="JB83" s="93" t="str">
        <f t="shared" si="303"/>
        <v/>
      </c>
      <c r="JC83" s="93" t="str">
        <f t="shared" si="304"/>
        <v/>
      </c>
      <c r="JD83" s="93" t="str">
        <f t="shared" si="305"/>
        <v/>
      </c>
      <c r="JE83" s="93" t="str">
        <f t="shared" si="306"/>
        <v/>
      </c>
      <c r="JF83" s="93" t="str">
        <f t="shared" si="307"/>
        <v/>
      </c>
      <c r="JG83" s="93" t="str">
        <f t="shared" si="308"/>
        <v/>
      </c>
      <c r="JH83" s="93" t="str">
        <f t="shared" si="309"/>
        <v/>
      </c>
      <c r="JI83" s="93" t="str">
        <f t="shared" si="310"/>
        <v/>
      </c>
      <c r="JJ83" s="93" t="str">
        <f t="shared" si="311"/>
        <v/>
      </c>
      <c r="JK83" s="93" t="str">
        <f t="shared" si="312"/>
        <v/>
      </c>
      <c r="JL83" s="93" t="str">
        <f t="shared" si="313"/>
        <v/>
      </c>
      <c r="JM83" s="93" t="str">
        <f t="shared" si="314"/>
        <v/>
      </c>
      <c r="JN83" s="93" t="str">
        <f t="shared" si="315"/>
        <v/>
      </c>
      <c r="JO83" s="93" t="str">
        <f t="shared" si="316"/>
        <v/>
      </c>
      <c r="JP83" s="93" t="str">
        <f t="shared" si="317"/>
        <v/>
      </c>
      <c r="JQ83" s="94" t="str">
        <f t="shared" si="318"/>
        <v/>
      </c>
      <c r="JS83" s="92" t="str">
        <f t="shared" si="319"/>
        <v/>
      </c>
      <c r="JT83" s="93" t="str">
        <f t="shared" si="320"/>
        <v/>
      </c>
      <c r="JU83" s="93" t="str">
        <f t="shared" si="321"/>
        <v/>
      </c>
      <c r="JV83" s="93" t="str">
        <f t="shared" si="322"/>
        <v/>
      </c>
      <c r="JW83" s="93" t="str">
        <f t="shared" si="323"/>
        <v/>
      </c>
      <c r="JX83" s="93" t="str">
        <f t="shared" si="324"/>
        <v/>
      </c>
      <c r="JY83" s="93" t="str">
        <f t="shared" si="325"/>
        <v/>
      </c>
      <c r="JZ83" s="93" t="str">
        <f t="shared" si="326"/>
        <v/>
      </c>
      <c r="KA83" s="93" t="str">
        <f t="shared" si="327"/>
        <v/>
      </c>
      <c r="KB83" s="93" t="str">
        <f t="shared" si="328"/>
        <v/>
      </c>
      <c r="KC83" s="93" t="str">
        <f t="shared" si="329"/>
        <v/>
      </c>
      <c r="KD83" s="93" t="str">
        <f t="shared" si="330"/>
        <v/>
      </c>
      <c r="KE83" s="93" t="str">
        <f t="shared" si="331"/>
        <v/>
      </c>
      <c r="KF83" s="93" t="str">
        <f t="shared" si="332"/>
        <v/>
      </c>
      <c r="KG83" s="93" t="str">
        <f t="shared" si="333"/>
        <v/>
      </c>
      <c r="KH83" s="93" t="str">
        <f t="shared" si="334"/>
        <v/>
      </c>
      <c r="KI83" s="93" t="str">
        <f t="shared" si="335"/>
        <v/>
      </c>
      <c r="KJ83" s="93" t="str">
        <f t="shared" si="336"/>
        <v/>
      </c>
      <c r="KK83" s="93" t="str">
        <f t="shared" si="337"/>
        <v/>
      </c>
      <c r="KL83" s="93" t="str">
        <f t="shared" si="338"/>
        <v/>
      </c>
      <c r="KM83" s="93" t="str">
        <f t="shared" si="339"/>
        <v/>
      </c>
      <c r="KN83" s="93" t="str">
        <f t="shared" si="340"/>
        <v/>
      </c>
      <c r="KO83" s="93" t="str">
        <f t="shared" si="341"/>
        <v/>
      </c>
      <c r="KP83" s="93" t="str">
        <f t="shared" si="342"/>
        <v/>
      </c>
      <c r="KQ83" s="93" t="str">
        <f t="shared" si="343"/>
        <v/>
      </c>
      <c r="KR83" s="93" t="str">
        <f t="shared" si="344"/>
        <v/>
      </c>
      <c r="KS83" s="93" t="str">
        <f t="shared" si="345"/>
        <v/>
      </c>
      <c r="KT83" s="93" t="str">
        <f t="shared" si="346"/>
        <v/>
      </c>
      <c r="KU83" s="93" t="str">
        <f t="shared" si="347"/>
        <v/>
      </c>
      <c r="KV83" s="94" t="str">
        <f t="shared" si="348"/>
        <v/>
      </c>
      <c r="KX83" s="81" t="str">
        <f>IF(C83="", "", C83+(C83*'Intro &amp; Setup'!$BC$6))</f>
        <v/>
      </c>
    </row>
    <row r="84" spans="1:310" x14ac:dyDescent="0.25">
      <c r="A84" s="24"/>
      <c r="B84" s="150" t="str">
        <f t="shared" si="187"/>
        <v/>
      </c>
      <c r="C84" s="139" t="str">
        <f t="shared" si="188"/>
        <v/>
      </c>
      <c r="D84" s="24"/>
      <c r="E84" s="140"/>
      <c r="F84" s="136"/>
      <c r="G84" s="139"/>
      <c r="H84" s="153"/>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24"/>
      <c r="BS84" s="9" t="str">
        <f>IF(Materials!T84="", "", Materials!T84)</f>
        <v/>
      </c>
      <c r="BU84" s="11" t="b">
        <f t="shared" si="189"/>
        <v>0</v>
      </c>
      <c r="BV84" s="9" t="str">
        <f t="shared" si="195"/>
        <v/>
      </c>
      <c r="BW84" s="9" t="str">
        <f t="shared" si="190"/>
        <v/>
      </c>
      <c r="BX84" s="9" t="str">
        <f t="shared" si="191"/>
        <v/>
      </c>
      <c r="BZ84" s="9">
        <v>76</v>
      </c>
      <c r="CB84" s="9" t="str">
        <f t="shared" si="192"/>
        <v/>
      </c>
      <c r="CC84" s="32"/>
      <c r="CD84" s="72" t="str">
        <f>IF(H84="", "", IFERROR(INDEX('Intro &amp; Setup'!$BF$3:$BF$12, MATCH(H84, 'Intro &amp; Setup'!$BE$3:$BE$12, 0)), ""))</f>
        <v/>
      </c>
      <c r="CE84" s="77"/>
      <c r="CF84" s="77"/>
      <c r="CH84" s="50" t="str">
        <f t="shared" si="193"/>
        <v/>
      </c>
      <c r="CI84" s="32" t="str">
        <f t="shared" si="196"/>
        <v/>
      </c>
      <c r="CJ84" s="32" t="str">
        <f t="shared" si="197"/>
        <v/>
      </c>
      <c r="CK84" s="32" t="str">
        <f t="shared" si="198"/>
        <v/>
      </c>
      <c r="CL84" s="32" t="str">
        <f t="shared" si="199"/>
        <v/>
      </c>
      <c r="CM84" s="32" t="str">
        <f t="shared" si="200"/>
        <v/>
      </c>
      <c r="CN84" s="32" t="str">
        <f t="shared" si="201"/>
        <v/>
      </c>
      <c r="CO84" s="32" t="str">
        <f t="shared" si="202"/>
        <v/>
      </c>
      <c r="CP84" s="32" t="str">
        <f t="shared" si="203"/>
        <v/>
      </c>
      <c r="CQ84" s="32" t="str">
        <f t="shared" si="204"/>
        <v/>
      </c>
      <c r="CR84" s="32" t="str">
        <f t="shared" si="205"/>
        <v/>
      </c>
      <c r="CS84" s="32" t="str">
        <f t="shared" si="206"/>
        <v/>
      </c>
      <c r="CT84" s="32" t="str">
        <f t="shared" si="207"/>
        <v/>
      </c>
      <c r="CU84" s="32" t="str">
        <f t="shared" si="208"/>
        <v/>
      </c>
      <c r="CV84" s="32" t="str">
        <f t="shared" si="209"/>
        <v/>
      </c>
      <c r="CW84" s="32" t="str">
        <f t="shared" si="210"/>
        <v/>
      </c>
      <c r="CX84" s="32" t="str">
        <f t="shared" si="211"/>
        <v/>
      </c>
      <c r="CY84" s="32" t="str">
        <f t="shared" si="212"/>
        <v/>
      </c>
      <c r="CZ84" s="32" t="str">
        <f t="shared" si="213"/>
        <v/>
      </c>
      <c r="DA84" s="32" t="str">
        <f t="shared" si="214"/>
        <v/>
      </c>
      <c r="DB84" s="32" t="str">
        <f t="shared" si="215"/>
        <v/>
      </c>
      <c r="DC84" s="32" t="str">
        <f t="shared" si="216"/>
        <v/>
      </c>
      <c r="DD84" s="32" t="str">
        <f t="shared" si="217"/>
        <v/>
      </c>
      <c r="DE84" s="32" t="str">
        <f t="shared" si="218"/>
        <v/>
      </c>
      <c r="DF84" s="32" t="str">
        <f t="shared" si="219"/>
        <v/>
      </c>
      <c r="DG84" s="32" t="str">
        <f t="shared" si="220"/>
        <v/>
      </c>
      <c r="DH84" s="32" t="str">
        <f t="shared" si="221"/>
        <v/>
      </c>
      <c r="DI84" s="32" t="str">
        <f t="shared" si="222"/>
        <v/>
      </c>
      <c r="DJ84" s="32" t="str">
        <f t="shared" si="223"/>
        <v/>
      </c>
      <c r="DK84" s="51" t="str">
        <f t="shared" si="224"/>
        <v/>
      </c>
      <c r="DM84" s="50" t="str">
        <f t="shared" si="225"/>
        <v/>
      </c>
      <c r="DN84" s="32" t="str">
        <f t="shared" si="226"/>
        <v/>
      </c>
      <c r="DO84" s="32" t="str">
        <f t="shared" si="227"/>
        <v/>
      </c>
      <c r="DP84" s="32" t="str">
        <f t="shared" si="228"/>
        <v/>
      </c>
      <c r="DQ84" s="32" t="str">
        <f t="shared" si="229"/>
        <v/>
      </c>
      <c r="DR84" s="32" t="str">
        <f t="shared" si="230"/>
        <v/>
      </c>
      <c r="DS84" s="32" t="str">
        <f t="shared" si="231"/>
        <v/>
      </c>
      <c r="DT84" s="32" t="str">
        <f t="shared" si="232"/>
        <v/>
      </c>
      <c r="DU84" s="32" t="str">
        <f t="shared" si="233"/>
        <v/>
      </c>
      <c r="DV84" s="32" t="str">
        <f t="shared" si="234"/>
        <v/>
      </c>
      <c r="DW84" s="32" t="str">
        <f t="shared" si="235"/>
        <v/>
      </c>
      <c r="DX84" s="32" t="str">
        <f t="shared" si="236"/>
        <v/>
      </c>
      <c r="DY84" s="32" t="str">
        <f t="shared" si="237"/>
        <v/>
      </c>
      <c r="DZ84" s="32" t="str">
        <f t="shared" si="238"/>
        <v/>
      </c>
      <c r="EA84" s="32" t="str">
        <f t="shared" si="239"/>
        <v/>
      </c>
      <c r="EB84" s="32" t="str">
        <f t="shared" si="240"/>
        <v/>
      </c>
      <c r="EC84" s="32" t="str">
        <f t="shared" si="241"/>
        <v/>
      </c>
      <c r="ED84" s="32" t="str">
        <f t="shared" si="242"/>
        <v/>
      </c>
      <c r="EE84" s="32" t="str">
        <f t="shared" si="243"/>
        <v/>
      </c>
      <c r="EF84" s="32" t="str">
        <f t="shared" si="244"/>
        <v/>
      </c>
      <c r="EG84" s="32" t="str">
        <f t="shared" si="245"/>
        <v/>
      </c>
      <c r="EH84" s="32" t="str">
        <f t="shared" si="246"/>
        <v/>
      </c>
      <c r="EI84" s="32" t="str">
        <f t="shared" si="247"/>
        <v/>
      </c>
      <c r="EJ84" s="32" t="str">
        <f t="shared" si="248"/>
        <v/>
      </c>
      <c r="EK84" s="32" t="str">
        <f t="shared" si="249"/>
        <v/>
      </c>
      <c r="EL84" s="32" t="str">
        <f t="shared" si="250"/>
        <v/>
      </c>
      <c r="EM84" s="32" t="str">
        <f t="shared" si="251"/>
        <v/>
      </c>
      <c r="EN84" s="32" t="str">
        <f t="shared" si="252"/>
        <v/>
      </c>
      <c r="EO84" s="32" t="str">
        <f t="shared" si="253"/>
        <v/>
      </c>
      <c r="EP84" s="51" t="str">
        <f t="shared" si="254"/>
        <v/>
      </c>
      <c r="ER84" s="58" t="str">
        <f>IF(CH84="", "", IFERROR(INDEX(Materials!$F$9:$F$2508, MATCH(CH84, Materials!$B$9:$B$2508, 0)), ""))</f>
        <v/>
      </c>
      <c r="ES84" s="59" t="str">
        <f>IF(CI84="", "", IFERROR(INDEX(Materials!$F$9:$F$2508, MATCH(CI84, Materials!$B$9:$B$2508, 0)), ""))</f>
        <v/>
      </c>
      <c r="ET84" s="59" t="str">
        <f>IF(CJ84="", "", IFERROR(INDEX(Materials!$F$9:$F$2508, MATCH(CJ84, Materials!$B$9:$B$2508, 0)), ""))</f>
        <v/>
      </c>
      <c r="EU84" s="59" t="str">
        <f>IF(CK84="", "", IFERROR(INDEX(Materials!$F$9:$F$2508, MATCH(CK84, Materials!$B$9:$B$2508, 0)), ""))</f>
        <v/>
      </c>
      <c r="EV84" s="59" t="str">
        <f>IF(CL84="", "", IFERROR(INDEX(Materials!$F$9:$F$2508, MATCH(CL84, Materials!$B$9:$B$2508, 0)), ""))</f>
        <v/>
      </c>
      <c r="EW84" s="59" t="str">
        <f>IF(CM84="", "", IFERROR(INDEX(Materials!$F$9:$F$2508, MATCH(CM84, Materials!$B$9:$B$2508, 0)), ""))</f>
        <v/>
      </c>
      <c r="EX84" s="59" t="str">
        <f>IF(CN84="", "", IFERROR(INDEX(Materials!$F$9:$F$2508, MATCH(CN84, Materials!$B$9:$B$2508, 0)), ""))</f>
        <v/>
      </c>
      <c r="EY84" s="59" t="str">
        <f>IF(CO84="", "", IFERROR(INDEX(Materials!$F$9:$F$2508, MATCH(CO84, Materials!$B$9:$B$2508, 0)), ""))</f>
        <v/>
      </c>
      <c r="EZ84" s="59" t="str">
        <f>IF(CP84="", "", IFERROR(INDEX(Materials!$F$9:$F$2508, MATCH(CP84, Materials!$B$9:$B$2508, 0)), ""))</f>
        <v/>
      </c>
      <c r="FA84" s="59" t="str">
        <f>IF(CQ84="", "", IFERROR(INDEX(Materials!$F$9:$F$2508, MATCH(CQ84, Materials!$B$9:$B$2508, 0)), ""))</f>
        <v/>
      </c>
      <c r="FB84" s="59" t="str">
        <f>IF(CR84="", "", IFERROR(INDEX(Materials!$F$9:$F$2508, MATCH(CR84, Materials!$B$9:$B$2508, 0)), ""))</f>
        <v/>
      </c>
      <c r="FC84" s="59" t="str">
        <f>IF(CS84="", "", IFERROR(INDEX(Materials!$F$9:$F$2508, MATCH(CS84, Materials!$B$9:$B$2508, 0)), ""))</f>
        <v/>
      </c>
      <c r="FD84" s="59" t="str">
        <f>IF(CT84="", "", IFERROR(INDEX(Materials!$F$9:$F$2508, MATCH(CT84, Materials!$B$9:$B$2508, 0)), ""))</f>
        <v/>
      </c>
      <c r="FE84" s="59" t="str">
        <f>IF(CU84="", "", IFERROR(INDEX(Materials!$F$9:$F$2508, MATCH(CU84, Materials!$B$9:$B$2508, 0)), ""))</f>
        <v/>
      </c>
      <c r="FF84" s="59" t="str">
        <f>IF(CV84="", "", IFERROR(INDEX(Materials!$F$9:$F$2508, MATCH(CV84, Materials!$B$9:$B$2508, 0)), ""))</f>
        <v/>
      </c>
      <c r="FG84" s="59" t="str">
        <f>IF(CW84="", "", IFERROR(INDEX(Materials!$F$9:$F$2508, MATCH(CW84, Materials!$B$9:$B$2508, 0)), ""))</f>
        <v/>
      </c>
      <c r="FH84" s="59" t="str">
        <f>IF(CX84="", "", IFERROR(INDEX(Materials!$F$9:$F$2508, MATCH(CX84, Materials!$B$9:$B$2508, 0)), ""))</f>
        <v/>
      </c>
      <c r="FI84" s="59" t="str">
        <f>IF(CY84="", "", IFERROR(INDEX(Materials!$F$9:$F$2508, MATCH(CY84, Materials!$B$9:$B$2508, 0)), ""))</f>
        <v/>
      </c>
      <c r="FJ84" s="59" t="str">
        <f>IF(CZ84="", "", IFERROR(INDEX(Materials!$F$9:$F$2508, MATCH(CZ84, Materials!$B$9:$B$2508, 0)), ""))</f>
        <v/>
      </c>
      <c r="FK84" s="59" t="str">
        <f>IF(DA84="", "", IFERROR(INDEX(Materials!$F$9:$F$2508, MATCH(DA84, Materials!$B$9:$B$2508, 0)), ""))</f>
        <v/>
      </c>
      <c r="FL84" s="59" t="str">
        <f>IF(DB84="", "", IFERROR(INDEX(Materials!$F$9:$F$2508, MATCH(DB84, Materials!$B$9:$B$2508, 0)), ""))</f>
        <v/>
      </c>
      <c r="FM84" s="59" t="str">
        <f>IF(DC84="", "", IFERROR(INDEX(Materials!$F$9:$F$2508, MATCH(DC84, Materials!$B$9:$B$2508, 0)), ""))</f>
        <v/>
      </c>
      <c r="FN84" s="59" t="str">
        <f>IF(DD84="", "", IFERROR(INDEX(Materials!$F$9:$F$2508, MATCH(DD84, Materials!$B$9:$B$2508, 0)), ""))</f>
        <v/>
      </c>
      <c r="FO84" s="59" t="str">
        <f>IF(DE84="", "", IFERROR(INDEX(Materials!$F$9:$F$2508, MATCH(DE84, Materials!$B$9:$B$2508, 0)), ""))</f>
        <v/>
      </c>
      <c r="FP84" s="59" t="str">
        <f>IF(DF84="", "", IFERROR(INDEX(Materials!$F$9:$F$2508, MATCH(DF84, Materials!$B$9:$B$2508, 0)), ""))</f>
        <v/>
      </c>
      <c r="FQ84" s="59" t="str">
        <f>IF(DG84="", "", IFERROR(INDEX(Materials!$F$9:$F$2508, MATCH(DG84, Materials!$B$9:$B$2508, 0)), ""))</f>
        <v/>
      </c>
      <c r="FR84" s="59" t="str">
        <f>IF(DH84="", "", IFERROR(INDEX(Materials!$F$9:$F$2508, MATCH(DH84, Materials!$B$9:$B$2508, 0)), ""))</f>
        <v/>
      </c>
      <c r="FS84" s="59" t="str">
        <f>IF(DI84="", "", IFERROR(INDEX(Materials!$F$9:$F$2508, MATCH(DI84, Materials!$B$9:$B$2508, 0)), ""))</f>
        <v/>
      </c>
      <c r="FT84" s="59" t="str">
        <f>IF(DJ84="", "", IFERROR(INDEX(Materials!$F$9:$F$2508, MATCH(DJ84, Materials!$B$9:$B$2508, 0)), ""))</f>
        <v/>
      </c>
      <c r="FU84" s="60" t="str">
        <f>IF(DK84="", "", IFERROR(INDEX(Materials!$F$9:$F$2508, MATCH(DK84, Materials!$B$9:$B$2508, 0)), ""))</f>
        <v/>
      </c>
      <c r="FW84" s="58" t="str">
        <f t="shared" si="255"/>
        <v/>
      </c>
      <c r="FX84" s="59" t="str">
        <f t="shared" si="256"/>
        <v/>
      </c>
      <c r="FY84" s="59" t="str">
        <f t="shared" si="257"/>
        <v/>
      </c>
      <c r="FZ84" s="59" t="str">
        <f t="shared" si="258"/>
        <v/>
      </c>
      <c r="GA84" s="59" t="str">
        <f t="shared" si="259"/>
        <v/>
      </c>
      <c r="GB84" s="59" t="str">
        <f t="shared" si="260"/>
        <v/>
      </c>
      <c r="GC84" s="59" t="str">
        <f t="shared" si="261"/>
        <v/>
      </c>
      <c r="GD84" s="59" t="str">
        <f t="shared" si="262"/>
        <v/>
      </c>
      <c r="GE84" s="59" t="str">
        <f t="shared" si="263"/>
        <v/>
      </c>
      <c r="GF84" s="59" t="str">
        <f t="shared" si="264"/>
        <v/>
      </c>
      <c r="GG84" s="59" t="str">
        <f t="shared" si="265"/>
        <v/>
      </c>
      <c r="GH84" s="59" t="str">
        <f t="shared" si="266"/>
        <v/>
      </c>
      <c r="GI84" s="59" t="str">
        <f t="shared" si="267"/>
        <v/>
      </c>
      <c r="GJ84" s="59" t="str">
        <f t="shared" si="268"/>
        <v/>
      </c>
      <c r="GK84" s="59" t="str">
        <f t="shared" si="269"/>
        <v/>
      </c>
      <c r="GL84" s="59" t="str">
        <f t="shared" si="270"/>
        <v/>
      </c>
      <c r="GM84" s="59" t="str">
        <f t="shared" si="271"/>
        <v/>
      </c>
      <c r="GN84" s="59" t="str">
        <f t="shared" si="272"/>
        <v/>
      </c>
      <c r="GO84" s="59" t="str">
        <f t="shared" si="273"/>
        <v/>
      </c>
      <c r="GP84" s="59" t="str">
        <f t="shared" si="274"/>
        <v/>
      </c>
      <c r="GQ84" s="59" t="str">
        <f t="shared" si="275"/>
        <v/>
      </c>
      <c r="GR84" s="59" t="str">
        <f t="shared" si="276"/>
        <v/>
      </c>
      <c r="GS84" s="59" t="str">
        <f t="shared" si="277"/>
        <v/>
      </c>
      <c r="GT84" s="59" t="str">
        <f t="shared" si="278"/>
        <v/>
      </c>
      <c r="GU84" s="59" t="str">
        <f t="shared" si="279"/>
        <v/>
      </c>
      <c r="GV84" s="59" t="str">
        <f t="shared" si="280"/>
        <v/>
      </c>
      <c r="GW84" s="59" t="str">
        <f t="shared" si="281"/>
        <v/>
      </c>
      <c r="GX84" s="59" t="str">
        <f t="shared" si="282"/>
        <v/>
      </c>
      <c r="GY84" s="59" t="str">
        <f t="shared" si="283"/>
        <v/>
      </c>
      <c r="GZ84" s="60" t="str">
        <f t="shared" si="284"/>
        <v/>
      </c>
      <c r="HB84" s="81" t="str">
        <f t="shared" si="194"/>
        <v/>
      </c>
      <c r="HD84" s="58" t="str">
        <f>IF(CH84="", "", IFERROR(INDEX(Materials!$V$9:$V$2508, MATCH(CH84, Materials!$B$9:$B$2508, 0)), ""))</f>
        <v/>
      </c>
      <c r="HE84" s="59" t="str">
        <f>IF(CI84="", "", IFERROR(INDEX(Materials!$V$9:$V$2508, MATCH(CI84, Materials!$B$9:$B$2508, 0)), ""))</f>
        <v/>
      </c>
      <c r="HF84" s="59" t="str">
        <f>IF(CJ84="", "", IFERROR(INDEX(Materials!$V$9:$V$2508, MATCH(CJ84, Materials!$B$9:$B$2508, 0)), ""))</f>
        <v/>
      </c>
      <c r="HG84" s="59" t="str">
        <f>IF(CK84="", "", IFERROR(INDEX(Materials!$V$9:$V$2508, MATCH(CK84, Materials!$B$9:$B$2508, 0)), ""))</f>
        <v/>
      </c>
      <c r="HH84" s="59" t="str">
        <f>IF(CL84="", "", IFERROR(INDEX(Materials!$V$9:$V$2508, MATCH(CL84, Materials!$B$9:$B$2508, 0)), ""))</f>
        <v/>
      </c>
      <c r="HI84" s="59" t="str">
        <f>IF(CM84="", "", IFERROR(INDEX(Materials!$V$9:$V$2508, MATCH(CM84, Materials!$B$9:$B$2508, 0)), ""))</f>
        <v/>
      </c>
      <c r="HJ84" s="59" t="str">
        <f>IF(CN84="", "", IFERROR(INDEX(Materials!$V$9:$V$2508, MATCH(CN84, Materials!$B$9:$B$2508, 0)), ""))</f>
        <v/>
      </c>
      <c r="HK84" s="59" t="str">
        <f>IF(CO84="", "", IFERROR(INDEX(Materials!$V$9:$V$2508, MATCH(CO84, Materials!$B$9:$B$2508, 0)), ""))</f>
        <v/>
      </c>
      <c r="HL84" s="59" t="str">
        <f>IF(CP84="", "", IFERROR(INDEX(Materials!$V$9:$V$2508, MATCH(CP84, Materials!$B$9:$B$2508, 0)), ""))</f>
        <v/>
      </c>
      <c r="HM84" s="59" t="str">
        <f>IF(CQ84="", "", IFERROR(INDEX(Materials!$V$9:$V$2508, MATCH(CQ84, Materials!$B$9:$B$2508, 0)), ""))</f>
        <v/>
      </c>
      <c r="HN84" s="59" t="str">
        <f>IF(CR84="", "", IFERROR(INDEX(Materials!$V$9:$V$2508, MATCH(CR84, Materials!$B$9:$B$2508, 0)), ""))</f>
        <v/>
      </c>
      <c r="HO84" s="59" t="str">
        <f>IF(CS84="", "", IFERROR(INDEX(Materials!$V$9:$V$2508, MATCH(CS84, Materials!$B$9:$B$2508, 0)), ""))</f>
        <v/>
      </c>
      <c r="HP84" s="59" t="str">
        <f>IF(CT84="", "", IFERROR(INDEX(Materials!$V$9:$V$2508, MATCH(CT84, Materials!$B$9:$B$2508, 0)), ""))</f>
        <v/>
      </c>
      <c r="HQ84" s="59" t="str">
        <f>IF(CU84="", "", IFERROR(INDEX(Materials!$V$9:$V$2508, MATCH(CU84, Materials!$B$9:$B$2508, 0)), ""))</f>
        <v/>
      </c>
      <c r="HR84" s="59" t="str">
        <f>IF(CV84="", "", IFERROR(INDEX(Materials!$V$9:$V$2508, MATCH(CV84, Materials!$B$9:$B$2508, 0)), ""))</f>
        <v/>
      </c>
      <c r="HS84" s="59" t="str">
        <f>IF(CW84="", "", IFERROR(INDEX(Materials!$V$9:$V$2508, MATCH(CW84, Materials!$B$9:$B$2508, 0)), ""))</f>
        <v/>
      </c>
      <c r="HT84" s="59" t="str">
        <f>IF(CX84="", "", IFERROR(INDEX(Materials!$V$9:$V$2508, MATCH(CX84, Materials!$B$9:$B$2508, 0)), ""))</f>
        <v/>
      </c>
      <c r="HU84" s="59" t="str">
        <f>IF(CY84="", "", IFERROR(INDEX(Materials!$V$9:$V$2508, MATCH(CY84, Materials!$B$9:$B$2508, 0)), ""))</f>
        <v/>
      </c>
      <c r="HV84" s="59" t="str">
        <f>IF(CZ84="", "", IFERROR(INDEX(Materials!$V$9:$V$2508, MATCH(CZ84, Materials!$B$9:$B$2508, 0)), ""))</f>
        <v/>
      </c>
      <c r="HW84" s="59" t="str">
        <f>IF(DA84="", "", IFERROR(INDEX(Materials!$V$9:$V$2508, MATCH(DA84, Materials!$B$9:$B$2508, 0)), ""))</f>
        <v/>
      </c>
      <c r="HX84" s="59" t="str">
        <f>IF(DB84="", "", IFERROR(INDEX(Materials!$V$9:$V$2508, MATCH(DB84, Materials!$B$9:$B$2508, 0)), ""))</f>
        <v/>
      </c>
      <c r="HY84" s="59" t="str">
        <f>IF(DC84="", "", IFERROR(INDEX(Materials!$V$9:$V$2508, MATCH(DC84, Materials!$B$9:$B$2508, 0)), ""))</f>
        <v/>
      </c>
      <c r="HZ84" s="59" t="str">
        <f>IF(DD84="", "", IFERROR(INDEX(Materials!$V$9:$V$2508, MATCH(DD84, Materials!$B$9:$B$2508, 0)), ""))</f>
        <v/>
      </c>
      <c r="IA84" s="59" t="str">
        <f>IF(DE84="", "", IFERROR(INDEX(Materials!$V$9:$V$2508, MATCH(DE84, Materials!$B$9:$B$2508, 0)), ""))</f>
        <v/>
      </c>
      <c r="IB84" s="59" t="str">
        <f>IF(DF84="", "", IFERROR(INDEX(Materials!$V$9:$V$2508, MATCH(DF84, Materials!$B$9:$B$2508, 0)), ""))</f>
        <v/>
      </c>
      <c r="IC84" s="59" t="str">
        <f>IF(DG84="", "", IFERROR(INDEX(Materials!$V$9:$V$2508, MATCH(DG84, Materials!$B$9:$B$2508, 0)), ""))</f>
        <v/>
      </c>
      <c r="ID84" s="59" t="str">
        <f>IF(DH84="", "", IFERROR(INDEX(Materials!$V$9:$V$2508, MATCH(DH84, Materials!$B$9:$B$2508, 0)), ""))</f>
        <v/>
      </c>
      <c r="IE84" s="59" t="str">
        <f>IF(DI84="", "", IFERROR(INDEX(Materials!$V$9:$V$2508, MATCH(DI84, Materials!$B$9:$B$2508, 0)), ""))</f>
        <v/>
      </c>
      <c r="IF84" s="59" t="str">
        <f>IF(DJ84="", "", IFERROR(INDEX(Materials!$V$9:$V$2508, MATCH(DJ84, Materials!$B$9:$B$2508, 0)), ""))</f>
        <v/>
      </c>
      <c r="IG84" s="60" t="str">
        <f>IF(DK84="", "", IFERROR(INDEX(Materials!$V$9:$V$2508, MATCH(DK84, Materials!$B$9:$B$2508, 0)), ""))</f>
        <v/>
      </c>
      <c r="II84" s="9" t="str">
        <f t="shared" si="285"/>
        <v/>
      </c>
      <c r="IJ84" s="9" t="str">
        <f t="shared" si="286"/>
        <v/>
      </c>
      <c r="IK84" s="9" t="str">
        <f t="shared" si="287"/>
        <v/>
      </c>
      <c r="IL84" s="9" t="str">
        <f t="shared" si="288"/>
        <v/>
      </c>
      <c r="IN84" s="92" t="str">
        <f t="shared" si="289"/>
        <v/>
      </c>
      <c r="IO84" s="93" t="str">
        <f t="shared" si="290"/>
        <v/>
      </c>
      <c r="IP84" s="93" t="str">
        <f t="shared" si="291"/>
        <v/>
      </c>
      <c r="IQ84" s="93" t="str">
        <f t="shared" si="292"/>
        <v/>
      </c>
      <c r="IR84" s="93" t="str">
        <f t="shared" si="293"/>
        <v/>
      </c>
      <c r="IS84" s="93" t="str">
        <f t="shared" si="294"/>
        <v/>
      </c>
      <c r="IT84" s="93" t="str">
        <f t="shared" si="295"/>
        <v/>
      </c>
      <c r="IU84" s="93" t="str">
        <f t="shared" si="296"/>
        <v/>
      </c>
      <c r="IV84" s="93" t="str">
        <f t="shared" si="297"/>
        <v/>
      </c>
      <c r="IW84" s="93" t="str">
        <f t="shared" si="298"/>
        <v/>
      </c>
      <c r="IX84" s="93" t="str">
        <f t="shared" si="299"/>
        <v/>
      </c>
      <c r="IY84" s="93" t="str">
        <f t="shared" si="300"/>
        <v/>
      </c>
      <c r="IZ84" s="93" t="str">
        <f t="shared" si="301"/>
        <v/>
      </c>
      <c r="JA84" s="93" t="str">
        <f t="shared" si="302"/>
        <v/>
      </c>
      <c r="JB84" s="93" t="str">
        <f t="shared" si="303"/>
        <v/>
      </c>
      <c r="JC84" s="93" t="str">
        <f t="shared" si="304"/>
        <v/>
      </c>
      <c r="JD84" s="93" t="str">
        <f t="shared" si="305"/>
        <v/>
      </c>
      <c r="JE84" s="93" t="str">
        <f t="shared" si="306"/>
        <v/>
      </c>
      <c r="JF84" s="93" t="str">
        <f t="shared" si="307"/>
        <v/>
      </c>
      <c r="JG84" s="93" t="str">
        <f t="shared" si="308"/>
        <v/>
      </c>
      <c r="JH84" s="93" t="str">
        <f t="shared" si="309"/>
        <v/>
      </c>
      <c r="JI84" s="93" t="str">
        <f t="shared" si="310"/>
        <v/>
      </c>
      <c r="JJ84" s="93" t="str">
        <f t="shared" si="311"/>
        <v/>
      </c>
      <c r="JK84" s="93" t="str">
        <f t="shared" si="312"/>
        <v/>
      </c>
      <c r="JL84" s="93" t="str">
        <f t="shared" si="313"/>
        <v/>
      </c>
      <c r="JM84" s="93" t="str">
        <f t="shared" si="314"/>
        <v/>
      </c>
      <c r="JN84" s="93" t="str">
        <f t="shared" si="315"/>
        <v/>
      </c>
      <c r="JO84" s="93" t="str">
        <f t="shared" si="316"/>
        <v/>
      </c>
      <c r="JP84" s="93" t="str">
        <f t="shared" si="317"/>
        <v/>
      </c>
      <c r="JQ84" s="94" t="str">
        <f t="shared" si="318"/>
        <v/>
      </c>
      <c r="JS84" s="92" t="str">
        <f t="shared" si="319"/>
        <v/>
      </c>
      <c r="JT84" s="93" t="str">
        <f t="shared" si="320"/>
        <v/>
      </c>
      <c r="JU84" s="93" t="str">
        <f t="shared" si="321"/>
        <v/>
      </c>
      <c r="JV84" s="93" t="str">
        <f t="shared" si="322"/>
        <v/>
      </c>
      <c r="JW84" s="93" t="str">
        <f t="shared" si="323"/>
        <v/>
      </c>
      <c r="JX84" s="93" t="str">
        <f t="shared" si="324"/>
        <v/>
      </c>
      <c r="JY84" s="93" t="str">
        <f t="shared" si="325"/>
        <v/>
      </c>
      <c r="JZ84" s="93" t="str">
        <f t="shared" si="326"/>
        <v/>
      </c>
      <c r="KA84" s="93" t="str">
        <f t="shared" si="327"/>
        <v/>
      </c>
      <c r="KB84" s="93" t="str">
        <f t="shared" si="328"/>
        <v/>
      </c>
      <c r="KC84" s="93" t="str">
        <f t="shared" si="329"/>
        <v/>
      </c>
      <c r="KD84" s="93" t="str">
        <f t="shared" si="330"/>
        <v/>
      </c>
      <c r="KE84" s="93" t="str">
        <f t="shared" si="331"/>
        <v/>
      </c>
      <c r="KF84" s="93" t="str">
        <f t="shared" si="332"/>
        <v/>
      </c>
      <c r="KG84" s="93" t="str">
        <f t="shared" si="333"/>
        <v/>
      </c>
      <c r="KH84" s="93" t="str">
        <f t="shared" si="334"/>
        <v/>
      </c>
      <c r="KI84" s="93" t="str">
        <f t="shared" si="335"/>
        <v/>
      </c>
      <c r="KJ84" s="93" t="str">
        <f t="shared" si="336"/>
        <v/>
      </c>
      <c r="KK84" s="93" t="str">
        <f t="shared" si="337"/>
        <v/>
      </c>
      <c r="KL84" s="93" t="str">
        <f t="shared" si="338"/>
        <v/>
      </c>
      <c r="KM84" s="93" t="str">
        <f t="shared" si="339"/>
        <v/>
      </c>
      <c r="KN84" s="93" t="str">
        <f t="shared" si="340"/>
        <v/>
      </c>
      <c r="KO84" s="93" t="str">
        <f t="shared" si="341"/>
        <v/>
      </c>
      <c r="KP84" s="93" t="str">
        <f t="shared" si="342"/>
        <v/>
      </c>
      <c r="KQ84" s="93" t="str">
        <f t="shared" si="343"/>
        <v/>
      </c>
      <c r="KR84" s="93" t="str">
        <f t="shared" si="344"/>
        <v/>
      </c>
      <c r="KS84" s="93" t="str">
        <f t="shared" si="345"/>
        <v/>
      </c>
      <c r="KT84" s="93" t="str">
        <f t="shared" si="346"/>
        <v/>
      </c>
      <c r="KU84" s="93" t="str">
        <f t="shared" si="347"/>
        <v/>
      </c>
      <c r="KV84" s="94" t="str">
        <f t="shared" si="348"/>
        <v/>
      </c>
      <c r="KX84" s="81" t="str">
        <f>IF(C84="", "", C84+(C84*'Intro &amp; Setup'!$BC$6))</f>
        <v/>
      </c>
    </row>
    <row r="85" spans="1:310" x14ac:dyDescent="0.25">
      <c r="A85" s="24"/>
      <c r="B85" s="150" t="str">
        <f t="shared" si="187"/>
        <v/>
      </c>
      <c r="C85" s="139" t="str">
        <f t="shared" si="188"/>
        <v/>
      </c>
      <c r="D85" s="24"/>
      <c r="E85" s="140"/>
      <c r="F85" s="136"/>
      <c r="G85" s="139"/>
      <c r="H85" s="153"/>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24"/>
      <c r="BS85" s="9" t="str">
        <f>IF(Materials!T85="", "", Materials!T85)</f>
        <v/>
      </c>
      <c r="BU85" s="11" t="b">
        <f t="shared" si="189"/>
        <v>0</v>
      </c>
      <c r="BV85" s="9" t="str">
        <f t="shared" si="195"/>
        <v/>
      </c>
      <c r="BW85" s="9" t="str">
        <f t="shared" si="190"/>
        <v/>
      </c>
      <c r="BX85" s="9" t="str">
        <f t="shared" si="191"/>
        <v/>
      </c>
      <c r="BZ85" s="9">
        <v>77</v>
      </c>
      <c r="CB85" s="9" t="str">
        <f t="shared" si="192"/>
        <v/>
      </c>
      <c r="CC85" s="32"/>
      <c r="CD85" s="72" t="str">
        <f>IF(H85="", "", IFERROR(INDEX('Intro &amp; Setup'!$BF$3:$BF$12, MATCH(H85, 'Intro &amp; Setup'!$BE$3:$BE$12, 0)), ""))</f>
        <v/>
      </c>
      <c r="CE85" s="77"/>
      <c r="CF85" s="77"/>
      <c r="CH85" s="50" t="str">
        <f t="shared" si="193"/>
        <v/>
      </c>
      <c r="CI85" s="32" t="str">
        <f t="shared" si="196"/>
        <v/>
      </c>
      <c r="CJ85" s="32" t="str">
        <f t="shared" si="197"/>
        <v/>
      </c>
      <c r="CK85" s="32" t="str">
        <f t="shared" si="198"/>
        <v/>
      </c>
      <c r="CL85" s="32" t="str">
        <f t="shared" si="199"/>
        <v/>
      </c>
      <c r="CM85" s="32" t="str">
        <f t="shared" si="200"/>
        <v/>
      </c>
      <c r="CN85" s="32" t="str">
        <f t="shared" si="201"/>
        <v/>
      </c>
      <c r="CO85" s="32" t="str">
        <f t="shared" si="202"/>
        <v/>
      </c>
      <c r="CP85" s="32" t="str">
        <f t="shared" si="203"/>
        <v/>
      </c>
      <c r="CQ85" s="32" t="str">
        <f t="shared" si="204"/>
        <v/>
      </c>
      <c r="CR85" s="32" t="str">
        <f t="shared" si="205"/>
        <v/>
      </c>
      <c r="CS85" s="32" t="str">
        <f t="shared" si="206"/>
        <v/>
      </c>
      <c r="CT85" s="32" t="str">
        <f t="shared" si="207"/>
        <v/>
      </c>
      <c r="CU85" s="32" t="str">
        <f t="shared" si="208"/>
        <v/>
      </c>
      <c r="CV85" s="32" t="str">
        <f t="shared" si="209"/>
        <v/>
      </c>
      <c r="CW85" s="32" t="str">
        <f t="shared" si="210"/>
        <v/>
      </c>
      <c r="CX85" s="32" t="str">
        <f t="shared" si="211"/>
        <v/>
      </c>
      <c r="CY85" s="32" t="str">
        <f t="shared" si="212"/>
        <v/>
      </c>
      <c r="CZ85" s="32" t="str">
        <f t="shared" si="213"/>
        <v/>
      </c>
      <c r="DA85" s="32" t="str">
        <f t="shared" si="214"/>
        <v/>
      </c>
      <c r="DB85" s="32" t="str">
        <f t="shared" si="215"/>
        <v/>
      </c>
      <c r="DC85" s="32" t="str">
        <f t="shared" si="216"/>
        <v/>
      </c>
      <c r="DD85" s="32" t="str">
        <f t="shared" si="217"/>
        <v/>
      </c>
      <c r="DE85" s="32" t="str">
        <f t="shared" si="218"/>
        <v/>
      </c>
      <c r="DF85" s="32" t="str">
        <f t="shared" si="219"/>
        <v/>
      </c>
      <c r="DG85" s="32" t="str">
        <f t="shared" si="220"/>
        <v/>
      </c>
      <c r="DH85" s="32" t="str">
        <f t="shared" si="221"/>
        <v/>
      </c>
      <c r="DI85" s="32" t="str">
        <f t="shared" si="222"/>
        <v/>
      </c>
      <c r="DJ85" s="32" t="str">
        <f t="shared" si="223"/>
        <v/>
      </c>
      <c r="DK85" s="51" t="str">
        <f t="shared" si="224"/>
        <v/>
      </c>
      <c r="DM85" s="50" t="str">
        <f t="shared" si="225"/>
        <v/>
      </c>
      <c r="DN85" s="32" t="str">
        <f t="shared" si="226"/>
        <v/>
      </c>
      <c r="DO85" s="32" t="str">
        <f t="shared" si="227"/>
        <v/>
      </c>
      <c r="DP85" s="32" t="str">
        <f t="shared" si="228"/>
        <v/>
      </c>
      <c r="DQ85" s="32" t="str">
        <f t="shared" si="229"/>
        <v/>
      </c>
      <c r="DR85" s="32" t="str">
        <f t="shared" si="230"/>
        <v/>
      </c>
      <c r="DS85" s="32" t="str">
        <f t="shared" si="231"/>
        <v/>
      </c>
      <c r="DT85" s="32" t="str">
        <f t="shared" si="232"/>
        <v/>
      </c>
      <c r="DU85" s="32" t="str">
        <f t="shared" si="233"/>
        <v/>
      </c>
      <c r="DV85" s="32" t="str">
        <f t="shared" si="234"/>
        <v/>
      </c>
      <c r="DW85" s="32" t="str">
        <f t="shared" si="235"/>
        <v/>
      </c>
      <c r="DX85" s="32" t="str">
        <f t="shared" si="236"/>
        <v/>
      </c>
      <c r="DY85" s="32" t="str">
        <f t="shared" si="237"/>
        <v/>
      </c>
      <c r="DZ85" s="32" t="str">
        <f t="shared" si="238"/>
        <v/>
      </c>
      <c r="EA85" s="32" t="str">
        <f t="shared" si="239"/>
        <v/>
      </c>
      <c r="EB85" s="32" t="str">
        <f t="shared" si="240"/>
        <v/>
      </c>
      <c r="EC85" s="32" t="str">
        <f t="shared" si="241"/>
        <v/>
      </c>
      <c r="ED85" s="32" t="str">
        <f t="shared" si="242"/>
        <v/>
      </c>
      <c r="EE85" s="32" t="str">
        <f t="shared" si="243"/>
        <v/>
      </c>
      <c r="EF85" s="32" t="str">
        <f t="shared" si="244"/>
        <v/>
      </c>
      <c r="EG85" s="32" t="str">
        <f t="shared" si="245"/>
        <v/>
      </c>
      <c r="EH85" s="32" t="str">
        <f t="shared" si="246"/>
        <v/>
      </c>
      <c r="EI85" s="32" t="str">
        <f t="shared" si="247"/>
        <v/>
      </c>
      <c r="EJ85" s="32" t="str">
        <f t="shared" si="248"/>
        <v/>
      </c>
      <c r="EK85" s="32" t="str">
        <f t="shared" si="249"/>
        <v/>
      </c>
      <c r="EL85" s="32" t="str">
        <f t="shared" si="250"/>
        <v/>
      </c>
      <c r="EM85" s="32" t="str">
        <f t="shared" si="251"/>
        <v/>
      </c>
      <c r="EN85" s="32" t="str">
        <f t="shared" si="252"/>
        <v/>
      </c>
      <c r="EO85" s="32" t="str">
        <f t="shared" si="253"/>
        <v/>
      </c>
      <c r="EP85" s="51" t="str">
        <f t="shared" si="254"/>
        <v/>
      </c>
      <c r="ER85" s="58" t="str">
        <f>IF(CH85="", "", IFERROR(INDEX(Materials!$F$9:$F$2508, MATCH(CH85, Materials!$B$9:$B$2508, 0)), ""))</f>
        <v/>
      </c>
      <c r="ES85" s="59" t="str">
        <f>IF(CI85="", "", IFERROR(INDEX(Materials!$F$9:$F$2508, MATCH(CI85, Materials!$B$9:$B$2508, 0)), ""))</f>
        <v/>
      </c>
      <c r="ET85" s="59" t="str">
        <f>IF(CJ85="", "", IFERROR(INDEX(Materials!$F$9:$F$2508, MATCH(CJ85, Materials!$B$9:$B$2508, 0)), ""))</f>
        <v/>
      </c>
      <c r="EU85" s="59" t="str">
        <f>IF(CK85="", "", IFERROR(INDEX(Materials!$F$9:$F$2508, MATCH(CK85, Materials!$B$9:$B$2508, 0)), ""))</f>
        <v/>
      </c>
      <c r="EV85" s="59" t="str">
        <f>IF(CL85="", "", IFERROR(INDEX(Materials!$F$9:$F$2508, MATCH(CL85, Materials!$B$9:$B$2508, 0)), ""))</f>
        <v/>
      </c>
      <c r="EW85" s="59" t="str">
        <f>IF(CM85="", "", IFERROR(INDEX(Materials!$F$9:$F$2508, MATCH(CM85, Materials!$B$9:$B$2508, 0)), ""))</f>
        <v/>
      </c>
      <c r="EX85" s="59" t="str">
        <f>IF(CN85="", "", IFERROR(INDEX(Materials!$F$9:$F$2508, MATCH(CN85, Materials!$B$9:$B$2508, 0)), ""))</f>
        <v/>
      </c>
      <c r="EY85" s="59" t="str">
        <f>IF(CO85="", "", IFERROR(INDEX(Materials!$F$9:$F$2508, MATCH(CO85, Materials!$B$9:$B$2508, 0)), ""))</f>
        <v/>
      </c>
      <c r="EZ85" s="59" t="str">
        <f>IF(CP85="", "", IFERROR(INDEX(Materials!$F$9:$F$2508, MATCH(CP85, Materials!$B$9:$B$2508, 0)), ""))</f>
        <v/>
      </c>
      <c r="FA85" s="59" t="str">
        <f>IF(CQ85="", "", IFERROR(INDEX(Materials!$F$9:$F$2508, MATCH(CQ85, Materials!$B$9:$B$2508, 0)), ""))</f>
        <v/>
      </c>
      <c r="FB85" s="59" t="str">
        <f>IF(CR85="", "", IFERROR(INDEX(Materials!$F$9:$F$2508, MATCH(CR85, Materials!$B$9:$B$2508, 0)), ""))</f>
        <v/>
      </c>
      <c r="FC85" s="59" t="str">
        <f>IF(CS85="", "", IFERROR(INDEX(Materials!$F$9:$F$2508, MATCH(CS85, Materials!$B$9:$B$2508, 0)), ""))</f>
        <v/>
      </c>
      <c r="FD85" s="59" t="str">
        <f>IF(CT85="", "", IFERROR(INDEX(Materials!$F$9:$F$2508, MATCH(CT85, Materials!$B$9:$B$2508, 0)), ""))</f>
        <v/>
      </c>
      <c r="FE85" s="59" t="str">
        <f>IF(CU85="", "", IFERROR(INDEX(Materials!$F$9:$F$2508, MATCH(CU85, Materials!$B$9:$B$2508, 0)), ""))</f>
        <v/>
      </c>
      <c r="FF85" s="59" t="str">
        <f>IF(CV85="", "", IFERROR(INDEX(Materials!$F$9:$F$2508, MATCH(CV85, Materials!$B$9:$B$2508, 0)), ""))</f>
        <v/>
      </c>
      <c r="FG85" s="59" t="str">
        <f>IF(CW85="", "", IFERROR(INDEX(Materials!$F$9:$F$2508, MATCH(CW85, Materials!$B$9:$B$2508, 0)), ""))</f>
        <v/>
      </c>
      <c r="FH85" s="59" t="str">
        <f>IF(CX85="", "", IFERROR(INDEX(Materials!$F$9:$F$2508, MATCH(CX85, Materials!$B$9:$B$2508, 0)), ""))</f>
        <v/>
      </c>
      <c r="FI85" s="59" t="str">
        <f>IF(CY85="", "", IFERROR(INDEX(Materials!$F$9:$F$2508, MATCH(CY85, Materials!$B$9:$B$2508, 0)), ""))</f>
        <v/>
      </c>
      <c r="FJ85" s="59" t="str">
        <f>IF(CZ85="", "", IFERROR(INDEX(Materials!$F$9:$F$2508, MATCH(CZ85, Materials!$B$9:$B$2508, 0)), ""))</f>
        <v/>
      </c>
      <c r="FK85" s="59" t="str">
        <f>IF(DA85="", "", IFERROR(INDEX(Materials!$F$9:$F$2508, MATCH(DA85, Materials!$B$9:$B$2508, 0)), ""))</f>
        <v/>
      </c>
      <c r="FL85" s="59" t="str">
        <f>IF(DB85="", "", IFERROR(INDEX(Materials!$F$9:$F$2508, MATCH(DB85, Materials!$B$9:$B$2508, 0)), ""))</f>
        <v/>
      </c>
      <c r="FM85" s="59" t="str">
        <f>IF(DC85="", "", IFERROR(INDEX(Materials!$F$9:$F$2508, MATCH(DC85, Materials!$B$9:$B$2508, 0)), ""))</f>
        <v/>
      </c>
      <c r="FN85" s="59" t="str">
        <f>IF(DD85="", "", IFERROR(INDEX(Materials!$F$9:$F$2508, MATCH(DD85, Materials!$B$9:$B$2508, 0)), ""))</f>
        <v/>
      </c>
      <c r="FO85" s="59" t="str">
        <f>IF(DE85="", "", IFERROR(INDEX(Materials!$F$9:$F$2508, MATCH(DE85, Materials!$B$9:$B$2508, 0)), ""))</f>
        <v/>
      </c>
      <c r="FP85" s="59" t="str">
        <f>IF(DF85="", "", IFERROR(INDEX(Materials!$F$9:$F$2508, MATCH(DF85, Materials!$B$9:$B$2508, 0)), ""))</f>
        <v/>
      </c>
      <c r="FQ85" s="59" t="str">
        <f>IF(DG85="", "", IFERROR(INDEX(Materials!$F$9:$F$2508, MATCH(DG85, Materials!$B$9:$B$2508, 0)), ""))</f>
        <v/>
      </c>
      <c r="FR85" s="59" t="str">
        <f>IF(DH85="", "", IFERROR(INDEX(Materials!$F$9:$F$2508, MATCH(DH85, Materials!$B$9:$B$2508, 0)), ""))</f>
        <v/>
      </c>
      <c r="FS85" s="59" t="str">
        <f>IF(DI85="", "", IFERROR(INDEX(Materials!$F$9:$F$2508, MATCH(DI85, Materials!$B$9:$B$2508, 0)), ""))</f>
        <v/>
      </c>
      <c r="FT85" s="59" t="str">
        <f>IF(DJ85="", "", IFERROR(INDEX(Materials!$F$9:$F$2508, MATCH(DJ85, Materials!$B$9:$B$2508, 0)), ""))</f>
        <v/>
      </c>
      <c r="FU85" s="60" t="str">
        <f>IF(DK85="", "", IFERROR(INDEX(Materials!$F$9:$F$2508, MATCH(DK85, Materials!$B$9:$B$2508, 0)), ""))</f>
        <v/>
      </c>
      <c r="FW85" s="58" t="str">
        <f t="shared" si="255"/>
        <v/>
      </c>
      <c r="FX85" s="59" t="str">
        <f t="shared" si="256"/>
        <v/>
      </c>
      <c r="FY85" s="59" t="str">
        <f t="shared" si="257"/>
        <v/>
      </c>
      <c r="FZ85" s="59" t="str">
        <f t="shared" si="258"/>
        <v/>
      </c>
      <c r="GA85" s="59" t="str">
        <f t="shared" si="259"/>
        <v/>
      </c>
      <c r="GB85" s="59" t="str">
        <f t="shared" si="260"/>
        <v/>
      </c>
      <c r="GC85" s="59" t="str">
        <f t="shared" si="261"/>
        <v/>
      </c>
      <c r="GD85" s="59" t="str">
        <f t="shared" si="262"/>
        <v/>
      </c>
      <c r="GE85" s="59" t="str">
        <f t="shared" si="263"/>
        <v/>
      </c>
      <c r="GF85" s="59" t="str">
        <f t="shared" si="264"/>
        <v/>
      </c>
      <c r="GG85" s="59" t="str">
        <f t="shared" si="265"/>
        <v/>
      </c>
      <c r="GH85" s="59" t="str">
        <f t="shared" si="266"/>
        <v/>
      </c>
      <c r="GI85" s="59" t="str">
        <f t="shared" si="267"/>
        <v/>
      </c>
      <c r="GJ85" s="59" t="str">
        <f t="shared" si="268"/>
        <v/>
      </c>
      <c r="GK85" s="59" t="str">
        <f t="shared" si="269"/>
        <v/>
      </c>
      <c r="GL85" s="59" t="str">
        <f t="shared" si="270"/>
        <v/>
      </c>
      <c r="GM85" s="59" t="str">
        <f t="shared" si="271"/>
        <v/>
      </c>
      <c r="GN85" s="59" t="str">
        <f t="shared" si="272"/>
        <v/>
      </c>
      <c r="GO85" s="59" t="str">
        <f t="shared" si="273"/>
        <v/>
      </c>
      <c r="GP85" s="59" t="str">
        <f t="shared" si="274"/>
        <v/>
      </c>
      <c r="GQ85" s="59" t="str">
        <f t="shared" si="275"/>
        <v/>
      </c>
      <c r="GR85" s="59" t="str">
        <f t="shared" si="276"/>
        <v/>
      </c>
      <c r="GS85" s="59" t="str">
        <f t="shared" si="277"/>
        <v/>
      </c>
      <c r="GT85" s="59" t="str">
        <f t="shared" si="278"/>
        <v/>
      </c>
      <c r="GU85" s="59" t="str">
        <f t="shared" si="279"/>
        <v/>
      </c>
      <c r="GV85" s="59" t="str">
        <f t="shared" si="280"/>
        <v/>
      </c>
      <c r="GW85" s="59" t="str">
        <f t="shared" si="281"/>
        <v/>
      </c>
      <c r="GX85" s="59" t="str">
        <f t="shared" si="282"/>
        <v/>
      </c>
      <c r="GY85" s="59" t="str">
        <f t="shared" si="283"/>
        <v/>
      </c>
      <c r="GZ85" s="60" t="str">
        <f t="shared" si="284"/>
        <v/>
      </c>
      <c r="HB85" s="81" t="str">
        <f t="shared" si="194"/>
        <v/>
      </c>
      <c r="HD85" s="58" t="str">
        <f>IF(CH85="", "", IFERROR(INDEX(Materials!$V$9:$V$2508, MATCH(CH85, Materials!$B$9:$B$2508, 0)), ""))</f>
        <v/>
      </c>
      <c r="HE85" s="59" t="str">
        <f>IF(CI85="", "", IFERROR(INDEX(Materials!$V$9:$V$2508, MATCH(CI85, Materials!$B$9:$B$2508, 0)), ""))</f>
        <v/>
      </c>
      <c r="HF85" s="59" t="str">
        <f>IF(CJ85="", "", IFERROR(INDEX(Materials!$V$9:$V$2508, MATCH(CJ85, Materials!$B$9:$B$2508, 0)), ""))</f>
        <v/>
      </c>
      <c r="HG85" s="59" t="str">
        <f>IF(CK85="", "", IFERROR(INDEX(Materials!$V$9:$V$2508, MATCH(CK85, Materials!$B$9:$B$2508, 0)), ""))</f>
        <v/>
      </c>
      <c r="HH85" s="59" t="str">
        <f>IF(CL85="", "", IFERROR(INDEX(Materials!$V$9:$V$2508, MATCH(CL85, Materials!$B$9:$B$2508, 0)), ""))</f>
        <v/>
      </c>
      <c r="HI85" s="59" t="str">
        <f>IF(CM85="", "", IFERROR(INDEX(Materials!$V$9:$V$2508, MATCH(CM85, Materials!$B$9:$B$2508, 0)), ""))</f>
        <v/>
      </c>
      <c r="HJ85" s="59" t="str">
        <f>IF(CN85="", "", IFERROR(INDEX(Materials!$V$9:$V$2508, MATCH(CN85, Materials!$B$9:$B$2508, 0)), ""))</f>
        <v/>
      </c>
      <c r="HK85" s="59" t="str">
        <f>IF(CO85="", "", IFERROR(INDEX(Materials!$V$9:$V$2508, MATCH(CO85, Materials!$B$9:$B$2508, 0)), ""))</f>
        <v/>
      </c>
      <c r="HL85" s="59" t="str">
        <f>IF(CP85="", "", IFERROR(INDEX(Materials!$V$9:$V$2508, MATCH(CP85, Materials!$B$9:$B$2508, 0)), ""))</f>
        <v/>
      </c>
      <c r="HM85" s="59" t="str">
        <f>IF(CQ85="", "", IFERROR(INDEX(Materials!$V$9:$V$2508, MATCH(CQ85, Materials!$B$9:$B$2508, 0)), ""))</f>
        <v/>
      </c>
      <c r="HN85" s="59" t="str">
        <f>IF(CR85="", "", IFERROR(INDEX(Materials!$V$9:$V$2508, MATCH(CR85, Materials!$B$9:$B$2508, 0)), ""))</f>
        <v/>
      </c>
      <c r="HO85" s="59" t="str">
        <f>IF(CS85="", "", IFERROR(INDEX(Materials!$V$9:$V$2508, MATCH(CS85, Materials!$B$9:$B$2508, 0)), ""))</f>
        <v/>
      </c>
      <c r="HP85" s="59" t="str">
        <f>IF(CT85="", "", IFERROR(INDEX(Materials!$V$9:$V$2508, MATCH(CT85, Materials!$B$9:$B$2508, 0)), ""))</f>
        <v/>
      </c>
      <c r="HQ85" s="59" t="str">
        <f>IF(CU85="", "", IFERROR(INDEX(Materials!$V$9:$V$2508, MATCH(CU85, Materials!$B$9:$B$2508, 0)), ""))</f>
        <v/>
      </c>
      <c r="HR85" s="59" t="str">
        <f>IF(CV85="", "", IFERROR(INDEX(Materials!$V$9:$V$2508, MATCH(CV85, Materials!$B$9:$B$2508, 0)), ""))</f>
        <v/>
      </c>
      <c r="HS85" s="59" t="str">
        <f>IF(CW85="", "", IFERROR(INDEX(Materials!$V$9:$V$2508, MATCH(CW85, Materials!$B$9:$B$2508, 0)), ""))</f>
        <v/>
      </c>
      <c r="HT85" s="59" t="str">
        <f>IF(CX85="", "", IFERROR(INDEX(Materials!$V$9:$V$2508, MATCH(CX85, Materials!$B$9:$B$2508, 0)), ""))</f>
        <v/>
      </c>
      <c r="HU85" s="59" t="str">
        <f>IF(CY85="", "", IFERROR(INDEX(Materials!$V$9:$V$2508, MATCH(CY85, Materials!$B$9:$B$2508, 0)), ""))</f>
        <v/>
      </c>
      <c r="HV85" s="59" t="str">
        <f>IF(CZ85="", "", IFERROR(INDEX(Materials!$V$9:$V$2508, MATCH(CZ85, Materials!$B$9:$B$2508, 0)), ""))</f>
        <v/>
      </c>
      <c r="HW85" s="59" t="str">
        <f>IF(DA85="", "", IFERROR(INDEX(Materials!$V$9:$V$2508, MATCH(DA85, Materials!$B$9:$B$2508, 0)), ""))</f>
        <v/>
      </c>
      <c r="HX85" s="59" t="str">
        <f>IF(DB85="", "", IFERROR(INDEX(Materials!$V$9:$V$2508, MATCH(DB85, Materials!$B$9:$B$2508, 0)), ""))</f>
        <v/>
      </c>
      <c r="HY85" s="59" t="str">
        <f>IF(DC85="", "", IFERROR(INDEX(Materials!$V$9:$V$2508, MATCH(DC85, Materials!$B$9:$B$2508, 0)), ""))</f>
        <v/>
      </c>
      <c r="HZ85" s="59" t="str">
        <f>IF(DD85="", "", IFERROR(INDEX(Materials!$V$9:$V$2508, MATCH(DD85, Materials!$B$9:$B$2508, 0)), ""))</f>
        <v/>
      </c>
      <c r="IA85" s="59" t="str">
        <f>IF(DE85="", "", IFERROR(INDEX(Materials!$V$9:$V$2508, MATCH(DE85, Materials!$B$9:$B$2508, 0)), ""))</f>
        <v/>
      </c>
      <c r="IB85" s="59" t="str">
        <f>IF(DF85="", "", IFERROR(INDEX(Materials!$V$9:$V$2508, MATCH(DF85, Materials!$B$9:$B$2508, 0)), ""))</f>
        <v/>
      </c>
      <c r="IC85" s="59" t="str">
        <f>IF(DG85="", "", IFERROR(INDEX(Materials!$V$9:$V$2508, MATCH(DG85, Materials!$B$9:$B$2508, 0)), ""))</f>
        <v/>
      </c>
      <c r="ID85" s="59" t="str">
        <f>IF(DH85="", "", IFERROR(INDEX(Materials!$V$9:$V$2508, MATCH(DH85, Materials!$B$9:$B$2508, 0)), ""))</f>
        <v/>
      </c>
      <c r="IE85" s="59" t="str">
        <f>IF(DI85="", "", IFERROR(INDEX(Materials!$V$9:$V$2508, MATCH(DI85, Materials!$B$9:$B$2508, 0)), ""))</f>
        <v/>
      </c>
      <c r="IF85" s="59" t="str">
        <f>IF(DJ85="", "", IFERROR(INDEX(Materials!$V$9:$V$2508, MATCH(DJ85, Materials!$B$9:$B$2508, 0)), ""))</f>
        <v/>
      </c>
      <c r="IG85" s="60" t="str">
        <f>IF(DK85="", "", IFERROR(INDEX(Materials!$V$9:$V$2508, MATCH(DK85, Materials!$B$9:$B$2508, 0)), ""))</f>
        <v/>
      </c>
      <c r="II85" s="9" t="str">
        <f t="shared" si="285"/>
        <v/>
      </c>
      <c r="IJ85" s="9" t="str">
        <f t="shared" si="286"/>
        <v/>
      </c>
      <c r="IK85" s="9" t="str">
        <f t="shared" si="287"/>
        <v/>
      </c>
      <c r="IL85" s="9" t="str">
        <f t="shared" si="288"/>
        <v/>
      </c>
      <c r="IN85" s="92" t="str">
        <f t="shared" si="289"/>
        <v/>
      </c>
      <c r="IO85" s="93" t="str">
        <f t="shared" si="290"/>
        <v/>
      </c>
      <c r="IP85" s="93" t="str">
        <f t="shared" si="291"/>
        <v/>
      </c>
      <c r="IQ85" s="93" t="str">
        <f t="shared" si="292"/>
        <v/>
      </c>
      <c r="IR85" s="93" t="str">
        <f t="shared" si="293"/>
        <v/>
      </c>
      <c r="IS85" s="93" t="str">
        <f t="shared" si="294"/>
        <v/>
      </c>
      <c r="IT85" s="93" t="str">
        <f t="shared" si="295"/>
        <v/>
      </c>
      <c r="IU85" s="93" t="str">
        <f t="shared" si="296"/>
        <v/>
      </c>
      <c r="IV85" s="93" t="str">
        <f t="shared" si="297"/>
        <v/>
      </c>
      <c r="IW85" s="93" t="str">
        <f t="shared" si="298"/>
        <v/>
      </c>
      <c r="IX85" s="93" t="str">
        <f t="shared" si="299"/>
        <v/>
      </c>
      <c r="IY85" s="93" t="str">
        <f t="shared" si="300"/>
        <v/>
      </c>
      <c r="IZ85" s="93" t="str">
        <f t="shared" si="301"/>
        <v/>
      </c>
      <c r="JA85" s="93" t="str">
        <f t="shared" si="302"/>
        <v/>
      </c>
      <c r="JB85" s="93" t="str">
        <f t="shared" si="303"/>
        <v/>
      </c>
      <c r="JC85" s="93" t="str">
        <f t="shared" si="304"/>
        <v/>
      </c>
      <c r="JD85" s="93" t="str">
        <f t="shared" si="305"/>
        <v/>
      </c>
      <c r="JE85" s="93" t="str">
        <f t="shared" si="306"/>
        <v/>
      </c>
      <c r="JF85" s="93" t="str">
        <f t="shared" si="307"/>
        <v/>
      </c>
      <c r="JG85" s="93" t="str">
        <f t="shared" si="308"/>
        <v/>
      </c>
      <c r="JH85" s="93" t="str">
        <f t="shared" si="309"/>
        <v/>
      </c>
      <c r="JI85" s="93" t="str">
        <f t="shared" si="310"/>
        <v/>
      </c>
      <c r="JJ85" s="93" t="str">
        <f t="shared" si="311"/>
        <v/>
      </c>
      <c r="JK85" s="93" t="str">
        <f t="shared" si="312"/>
        <v/>
      </c>
      <c r="JL85" s="93" t="str">
        <f t="shared" si="313"/>
        <v/>
      </c>
      <c r="JM85" s="93" t="str">
        <f t="shared" si="314"/>
        <v/>
      </c>
      <c r="JN85" s="93" t="str">
        <f t="shared" si="315"/>
        <v/>
      </c>
      <c r="JO85" s="93" t="str">
        <f t="shared" si="316"/>
        <v/>
      </c>
      <c r="JP85" s="93" t="str">
        <f t="shared" si="317"/>
        <v/>
      </c>
      <c r="JQ85" s="94" t="str">
        <f t="shared" si="318"/>
        <v/>
      </c>
      <c r="JS85" s="92" t="str">
        <f t="shared" si="319"/>
        <v/>
      </c>
      <c r="JT85" s="93" t="str">
        <f t="shared" si="320"/>
        <v/>
      </c>
      <c r="JU85" s="93" t="str">
        <f t="shared" si="321"/>
        <v/>
      </c>
      <c r="JV85" s="93" t="str">
        <f t="shared" si="322"/>
        <v/>
      </c>
      <c r="JW85" s="93" t="str">
        <f t="shared" si="323"/>
        <v/>
      </c>
      <c r="JX85" s="93" t="str">
        <f t="shared" si="324"/>
        <v/>
      </c>
      <c r="JY85" s="93" t="str">
        <f t="shared" si="325"/>
        <v/>
      </c>
      <c r="JZ85" s="93" t="str">
        <f t="shared" si="326"/>
        <v/>
      </c>
      <c r="KA85" s="93" t="str">
        <f t="shared" si="327"/>
        <v/>
      </c>
      <c r="KB85" s="93" t="str">
        <f t="shared" si="328"/>
        <v/>
      </c>
      <c r="KC85" s="93" t="str">
        <f t="shared" si="329"/>
        <v/>
      </c>
      <c r="KD85" s="93" t="str">
        <f t="shared" si="330"/>
        <v/>
      </c>
      <c r="KE85" s="93" t="str">
        <f t="shared" si="331"/>
        <v/>
      </c>
      <c r="KF85" s="93" t="str">
        <f t="shared" si="332"/>
        <v/>
      </c>
      <c r="KG85" s="93" t="str">
        <f t="shared" si="333"/>
        <v/>
      </c>
      <c r="KH85" s="93" t="str">
        <f t="shared" si="334"/>
        <v/>
      </c>
      <c r="KI85" s="93" t="str">
        <f t="shared" si="335"/>
        <v/>
      </c>
      <c r="KJ85" s="93" t="str">
        <f t="shared" si="336"/>
        <v/>
      </c>
      <c r="KK85" s="93" t="str">
        <f t="shared" si="337"/>
        <v/>
      </c>
      <c r="KL85" s="93" t="str">
        <f t="shared" si="338"/>
        <v/>
      </c>
      <c r="KM85" s="93" t="str">
        <f t="shared" si="339"/>
        <v/>
      </c>
      <c r="KN85" s="93" t="str">
        <f t="shared" si="340"/>
        <v/>
      </c>
      <c r="KO85" s="93" t="str">
        <f t="shared" si="341"/>
        <v/>
      </c>
      <c r="KP85" s="93" t="str">
        <f t="shared" si="342"/>
        <v/>
      </c>
      <c r="KQ85" s="93" t="str">
        <f t="shared" si="343"/>
        <v/>
      </c>
      <c r="KR85" s="93" t="str">
        <f t="shared" si="344"/>
        <v/>
      </c>
      <c r="KS85" s="93" t="str">
        <f t="shared" si="345"/>
        <v/>
      </c>
      <c r="KT85" s="93" t="str">
        <f t="shared" si="346"/>
        <v/>
      </c>
      <c r="KU85" s="93" t="str">
        <f t="shared" si="347"/>
        <v/>
      </c>
      <c r="KV85" s="94" t="str">
        <f t="shared" si="348"/>
        <v/>
      </c>
      <c r="KX85" s="81" t="str">
        <f>IF(C85="", "", C85+(C85*'Intro &amp; Setup'!$BC$6))</f>
        <v/>
      </c>
    </row>
    <row r="86" spans="1:310" x14ac:dyDescent="0.25">
      <c r="A86" s="24"/>
      <c r="B86" s="150" t="str">
        <f t="shared" si="187"/>
        <v/>
      </c>
      <c r="C86" s="139" t="str">
        <f t="shared" si="188"/>
        <v/>
      </c>
      <c r="D86" s="24"/>
      <c r="E86" s="140"/>
      <c r="F86" s="136"/>
      <c r="G86" s="139"/>
      <c r="H86" s="153"/>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24"/>
      <c r="BS86" s="9" t="str">
        <f>IF(Materials!T86="", "", Materials!T86)</f>
        <v/>
      </c>
      <c r="BU86" s="11" t="b">
        <f t="shared" si="189"/>
        <v>0</v>
      </c>
      <c r="BV86" s="9" t="str">
        <f t="shared" si="195"/>
        <v/>
      </c>
      <c r="BW86" s="9" t="str">
        <f t="shared" si="190"/>
        <v/>
      </c>
      <c r="BX86" s="9" t="str">
        <f t="shared" si="191"/>
        <v/>
      </c>
      <c r="BZ86" s="9">
        <v>78</v>
      </c>
      <c r="CB86" s="9" t="str">
        <f t="shared" si="192"/>
        <v/>
      </c>
      <c r="CC86" s="32"/>
      <c r="CD86" s="72" t="str">
        <f>IF(H86="", "", IFERROR(INDEX('Intro &amp; Setup'!$BF$3:$BF$12, MATCH(H86, 'Intro &amp; Setup'!$BE$3:$BE$12, 0)), ""))</f>
        <v/>
      </c>
      <c r="CE86" s="77"/>
      <c r="CF86" s="77"/>
      <c r="CH86" s="50" t="str">
        <f t="shared" si="193"/>
        <v/>
      </c>
      <c r="CI86" s="32" t="str">
        <f t="shared" si="196"/>
        <v/>
      </c>
      <c r="CJ86" s="32" t="str">
        <f t="shared" si="197"/>
        <v/>
      </c>
      <c r="CK86" s="32" t="str">
        <f t="shared" si="198"/>
        <v/>
      </c>
      <c r="CL86" s="32" t="str">
        <f t="shared" si="199"/>
        <v/>
      </c>
      <c r="CM86" s="32" t="str">
        <f t="shared" si="200"/>
        <v/>
      </c>
      <c r="CN86" s="32" t="str">
        <f t="shared" si="201"/>
        <v/>
      </c>
      <c r="CO86" s="32" t="str">
        <f t="shared" si="202"/>
        <v/>
      </c>
      <c r="CP86" s="32" t="str">
        <f t="shared" si="203"/>
        <v/>
      </c>
      <c r="CQ86" s="32" t="str">
        <f t="shared" si="204"/>
        <v/>
      </c>
      <c r="CR86" s="32" t="str">
        <f t="shared" si="205"/>
        <v/>
      </c>
      <c r="CS86" s="32" t="str">
        <f t="shared" si="206"/>
        <v/>
      </c>
      <c r="CT86" s="32" t="str">
        <f t="shared" si="207"/>
        <v/>
      </c>
      <c r="CU86" s="32" t="str">
        <f t="shared" si="208"/>
        <v/>
      </c>
      <c r="CV86" s="32" t="str">
        <f t="shared" si="209"/>
        <v/>
      </c>
      <c r="CW86" s="32" t="str">
        <f t="shared" si="210"/>
        <v/>
      </c>
      <c r="CX86" s="32" t="str">
        <f t="shared" si="211"/>
        <v/>
      </c>
      <c r="CY86" s="32" t="str">
        <f t="shared" si="212"/>
        <v/>
      </c>
      <c r="CZ86" s="32" t="str">
        <f t="shared" si="213"/>
        <v/>
      </c>
      <c r="DA86" s="32" t="str">
        <f t="shared" si="214"/>
        <v/>
      </c>
      <c r="DB86" s="32" t="str">
        <f t="shared" si="215"/>
        <v/>
      </c>
      <c r="DC86" s="32" t="str">
        <f t="shared" si="216"/>
        <v/>
      </c>
      <c r="DD86" s="32" t="str">
        <f t="shared" si="217"/>
        <v/>
      </c>
      <c r="DE86" s="32" t="str">
        <f t="shared" si="218"/>
        <v/>
      </c>
      <c r="DF86" s="32" t="str">
        <f t="shared" si="219"/>
        <v/>
      </c>
      <c r="DG86" s="32" t="str">
        <f t="shared" si="220"/>
        <v/>
      </c>
      <c r="DH86" s="32" t="str">
        <f t="shared" si="221"/>
        <v/>
      </c>
      <c r="DI86" s="32" t="str">
        <f t="shared" si="222"/>
        <v/>
      </c>
      <c r="DJ86" s="32" t="str">
        <f t="shared" si="223"/>
        <v/>
      </c>
      <c r="DK86" s="51" t="str">
        <f t="shared" si="224"/>
        <v/>
      </c>
      <c r="DM86" s="50" t="str">
        <f t="shared" si="225"/>
        <v/>
      </c>
      <c r="DN86" s="32" t="str">
        <f t="shared" si="226"/>
        <v/>
      </c>
      <c r="DO86" s="32" t="str">
        <f t="shared" si="227"/>
        <v/>
      </c>
      <c r="DP86" s="32" t="str">
        <f t="shared" si="228"/>
        <v/>
      </c>
      <c r="DQ86" s="32" t="str">
        <f t="shared" si="229"/>
        <v/>
      </c>
      <c r="DR86" s="32" t="str">
        <f t="shared" si="230"/>
        <v/>
      </c>
      <c r="DS86" s="32" t="str">
        <f t="shared" si="231"/>
        <v/>
      </c>
      <c r="DT86" s="32" t="str">
        <f t="shared" si="232"/>
        <v/>
      </c>
      <c r="DU86" s="32" t="str">
        <f t="shared" si="233"/>
        <v/>
      </c>
      <c r="DV86" s="32" t="str">
        <f t="shared" si="234"/>
        <v/>
      </c>
      <c r="DW86" s="32" t="str">
        <f t="shared" si="235"/>
        <v/>
      </c>
      <c r="DX86" s="32" t="str">
        <f t="shared" si="236"/>
        <v/>
      </c>
      <c r="DY86" s="32" t="str">
        <f t="shared" si="237"/>
        <v/>
      </c>
      <c r="DZ86" s="32" t="str">
        <f t="shared" si="238"/>
        <v/>
      </c>
      <c r="EA86" s="32" t="str">
        <f t="shared" si="239"/>
        <v/>
      </c>
      <c r="EB86" s="32" t="str">
        <f t="shared" si="240"/>
        <v/>
      </c>
      <c r="EC86" s="32" t="str">
        <f t="shared" si="241"/>
        <v/>
      </c>
      <c r="ED86" s="32" t="str">
        <f t="shared" si="242"/>
        <v/>
      </c>
      <c r="EE86" s="32" t="str">
        <f t="shared" si="243"/>
        <v/>
      </c>
      <c r="EF86" s="32" t="str">
        <f t="shared" si="244"/>
        <v/>
      </c>
      <c r="EG86" s="32" t="str">
        <f t="shared" si="245"/>
        <v/>
      </c>
      <c r="EH86" s="32" t="str">
        <f t="shared" si="246"/>
        <v/>
      </c>
      <c r="EI86" s="32" t="str">
        <f t="shared" si="247"/>
        <v/>
      </c>
      <c r="EJ86" s="32" t="str">
        <f t="shared" si="248"/>
        <v/>
      </c>
      <c r="EK86" s="32" t="str">
        <f t="shared" si="249"/>
        <v/>
      </c>
      <c r="EL86" s="32" t="str">
        <f t="shared" si="250"/>
        <v/>
      </c>
      <c r="EM86" s="32" t="str">
        <f t="shared" si="251"/>
        <v/>
      </c>
      <c r="EN86" s="32" t="str">
        <f t="shared" si="252"/>
        <v/>
      </c>
      <c r="EO86" s="32" t="str">
        <f t="shared" si="253"/>
        <v/>
      </c>
      <c r="EP86" s="51" t="str">
        <f t="shared" si="254"/>
        <v/>
      </c>
      <c r="ER86" s="58" t="str">
        <f>IF(CH86="", "", IFERROR(INDEX(Materials!$F$9:$F$2508, MATCH(CH86, Materials!$B$9:$B$2508, 0)), ""))</f>
        <v/>
      </c>
      <c r="ES86" s="59" t="str">
        <f>IF(CI86="", "", IFERROR(INDEX(Materials!$F$9:$F$2508, MATCH(CI86, Materials!$B$9:$B$2508, 0)), ""))</f>
        <v/>
      </c>
      <c r="ET86" s="59" t="str">
        <f>IF(CJ86="", "", IFERROR(INDEX(Materials!$F$9:$F$2508, MATCH(CJ86, Materials!$B$9:$B$2508, 0)), ""))</f>
        <v/>
      </c>
      <c r="EU86" s="59" t="str">
        <f>IF(CK86="", "", IFERROR(INDEX(Materials!$F$9:$F$2508, MATCH(CK86, Materials!$B$9:$B$2508, 0)), ""))</f>
        <v/>
      </c>
      <c r="EV86" s="59" t="str">
        <f>IF(CL86="", "", IFERROR(INDEX(Materials!$F$9:$F$2508, MATCH(CL86, Materials!$B$9:$B$2508, 0)), ""))</f>
        <v/>
      </c>
      <c r="EW86" s="59" t="str">
        <f>IF(CM86="", "", IFERROR(INDEX(Materials!$F$9:$F$2508, MATCH(CM86, Materials!$B$9:$B$2508, 0)), ""))</f>
        <v/>
      </c>
      <c r="EX86" s="59" t="str">
        <f>IF(CN86="", "", IFERROR(INDEX(Materials!$F$9:$F$2508, MATCH(CN86, Materials!$B$9:$B$2508, 0)), ""))</f>
        <v/>
      </c>
      <c r="EY86" s="59" t="str">
        <f>IF(CO86="", "", IFERROR(INDEX(Materials!$F$9:$F$2508, MATCH(CO86, Materials!$B$9:$B$2508, 0)), ""))</f>
        <v/>
      </c>
      <c r="EZ86" s="59" t="str">
        <f>IF(CP86="", "", IFERROR(INDEX(Materials!$F$9:$F$2508, MATCH(CP86, Materials!$B$9:$B$2508, 0)), ""))</f>
        <v/>
      </c>
      <c r="FA86" s="59" t="str">
        <f>IF(CQ86="", "", IFERROR(INDEX(Materials!$F$9:$F$2508, MATCH(CQ86, Materials!$B$9:$B$2508, 0)), ""))</f>
        <v/>
      </c>
      <c r="FB86" s="59" t="str">
        <f>IF(CR86="", "", IFERROR(INDEX(Materials!$F$9:$F$2508, MATCH(CR86, Materials!$B$9:$B$2508, 0)), ""))</f>
        <v/>
      </c>
      <c r="FC86" s="59" t="str">
        <f>IF(CS86="", "", IFERROR(INDEX(Materials!$F$9:$F$2508, MATCH(CS86, Materials!$B$9:$B$2508, 0)), ""))</f>
        <v/>
      </c>
      <c r="FD86" s="59" t="str">
        <f>IF(CT86="", "", IFERROR(INDEX(Materials!$F$9:$F$2508, MATCH(CT86, Materials!$B$9:$B$2508, 0)), ""))</f>
        <v/>
      </c>
      <c r="FE86" s="59" t="str">
        <f>IF(CU86="", "", IFERROR(INDEX(Materials!$F$9:$F$2508, MATCH(CU86, Materials!$B$9:$B$2508, 0)), ""))</f>
        <v/>
      </c>
      <c r="FF86" s="59" t="str">
        <f>IF(CV86="", "", IFERROR(INDEX(Materials!$F$9:$F$2508, MATCH(CV86, Materials!$B$9:$B$2508, 0)), ""))</f>
        <v/>
      </c>
      <c r="FG86" s="59" t="str">
        <f>IF(CW86="", "", IFERROR(INDEX(Materials!$F$9:$F$2508, MATCH(CW86, Materials!$B$9:$B$2508, 0)), ""))</f>
        <v/>
      </c>
      <c r="FH86" s="59" t="str">
        <f>IF(CX86="", "", IFERROR(INDEX(Materials!$F$9:$F$2508, MATCH(CX86, Materials!$B$9:$B$2508, 0)), ""))</f>
        <v/>
      </c>
      <c r="FI86" s="59" t="str">
        <f>IF(CY86="", "", IFERROR(INDEX(Materials!$F$9:$F$2508, MATCH(CY86, Materials!$B$9:$B$2508, 0)), ""))</f>
        <v/>
      </c>
      <c r="FJ86" s="59" t="str">
        <f>IF(CZ86="", "", IFERROR(INDEX(Materials!$F$9:$F$2508, MATCH(CZ86, Materials!$B$9:$B$2508, 0)), ""))</f>
        <v/>
      </c>
      <c r="FK86" s="59" t="str">
        <f>IF(DA86="", "", IFERROR(INDEX(Materials!$F$9:$F$2508, MATCH(DA86, Materials!$B$9:$B$2508, 0)), ""))</f>
        <v/>
      </c>
      <c r="FL86" s="59" t="str">
        <f>IF(DB86="", "", IFERROR(INDEX(Materials!$F$9:$F$2508, MATCH(DB86, Materials!$B$9:$B$2508, 0)), ""))</f>
        <v/>
      </c>
      <c r="FM86" s="59" t="str">
        <f>IF(DC86="", "", IFERROR(INDEX(Materials!$F$9:$F$2508, MATCH(DC86, Materials!$B$9:$B$2508, 0)), ""))</f>
        <v/>
      </c>
      <c r="FN86" s="59" t="str">
        <f>IF(DD86="", "", IFERROR(INDEX(Materials!$F$9:$F$2508, MATCH(DD86, Materials!$B$9:$B$2508, 0)), ""))</f>
        <v/>
      </c>
      <c r="FO86" s="59" t="str">
        <f>IF(DE86="", "", IFERROR(INDEX(Materials!$F$9:$F$2508, MATCH(DE86, Materials!$B$9:$B$2508, 0)), ""))</f>
        <v/>
      </c>
      <c r="FP86" s="59" t="str">
        <f>IF(DF86="", "", IFERROR(INDEX(Materials!$F$9:$F$2508, MATCH(DF86, Materials!$B$9:$B$2508, 0)), ""))</f>
        <v/>
      </c>
      <c r="FQ86" s="59" t="str">
        <f>IF(DG86="", "", IFERROR(INDEX(Materials!$F$9:$F$2508, MATCH(DG86, Materials!$B$9:$B$2508, 0)), ""))</f>
        <v/>
      </c>
      <c r="FR86" s="59" t="str">
        <f>IF(DH86="", "", IFERROR(INDEX(Materials!$F$9:$F$2508, MATCH(DH86, Materials!$B$9:$B$2508, 0)), ""))</f>
        <v/>
      </c>
      <c r="FS86" s="59" t="str">
        <f>IF(DI86="", "", IFERROR(INDEX(Materials!$F$9:$F$2508, MATCH(DI86, Materials!$B$9:$B$2508, 0)), ""))</f>
        <v/>
      </c>
      <c r="FT86" s="59" t="str">
        <f>IF(DJ86="", "", IFERROR(INDEX(Materials!$F$9:$F$2508, MATCH(DJ86, Materials!$B$9:$B$2508, 0)), ""))</f>
        <v/>
      </c>
      <c r="FU86" s="60" t="str">
        <f>IF(DK86="", "", IFERROR(INDEX(Materials!$F$9:$F$2508, MATCH(DK86, Materials!$B$9:$B$2508, 0)), ""))</f>
        <v/>
      </c>
      <c r="FW86" s="58" t="str">
        <f t="shared" si="255"/>
        <v/>
      </c>
      <c r="FX86" s="59" t="str">
        <f t="shared" si="256"/>
        <v/>
      </c>
      <c r="FY86" s="59" t="str">
        <f t="shared" si="257"/>
        <v/>
      </c>
      <c r="FZ86" s="59" t="str">
        <f t="shared" si="258"/>
        <v/>
      </c>
      <c r="GA86" s="59" t="str">
        <f t="shared" si="259"/>
        <v/>
      </c>
      <c r="GB86" s="59" t="str">
        <f t="shared" si="260"/>
        <v/>
      </c>
      <c r="GC86" s="59" t="str">
        <f t="shared" si="261"/>
        <v/>
      </c>
      <c r="GD86" s="59" t="str">
        <f t="shared" si="262"/>
        <v/>
      </c>
      <c r="GE86" s="59" t="str">
        <f t="shared" si="263"/>
        <v/>
      </c>
      <c r="GF86" s="59" t="str">
        <f t="shared" si="264"/>
        <v/>
      </c>
      <c r="GG86" s="59" t="str">
        <f t="shared" si="265"/>
        <v/>
      </c>
      <c r="GH86" s="59" t="str">
        <f t="shared" si="266"/>
        <v/>
      </c>
      <c r="GI86" s="59" t="str">
        <f t="shared" si="267"/>
        <v/>
      </c>
      <c r="GJ86" s="59" t="str">
        <f t="shared" si="268"/>
        <v/>
      </c>
      <c r="GK86" s="59" t="str">
        <f t="shared" si="269"/>
        <v/>
      </c>
      <c r="GL86" s="59" t="str">
        <f t="shared" si="270"/>
        <v/>
      </c>
      <c r="GM86" s="59" t="str">
        <f t="shared" si="271"/>
        <v/>
      </c>
      <c r="GN86" s="59" t="str">
        <f t="shared" si="272"/>
        <v/>
      </c>
      <c r="GO86" s="59" t="str">
        <f t="shared" si="273"/>
        <v/>
      </c>
      <c r="GP86" s="59" t="str">
        <f t="shared" si="274"/>
        <v/>
      </c>
      <c r="GQ86" s="59" t="str">
        <f t="shared" si="275"/>
        <v/>
      </c>
      <c r="GR86" s="59" t="str">
        <f t="shared" si="276"/>
        <v/>
      </c>
      <c r="GS86" s="59" t="str">
        <f t="shared" si="277"/>
        <v/>
      </c>
      <c r="GT86" s="59" t="str">
        <f t="shared" si="278"/>
        <v/>
      </c>
      <c r="GU86" s="59" t="str">
        <f t="shared" si="279"/>
        <v/>
      </c>
      <c r="GV86" s="59" t="str">
        <f t="shared" si="280"/>
        <v/>
      </c>
      <c r="GW86" s="59" t="str">
        <f t="shared" si="281"/>
        <v/>
      </c>
      <c r="GX86" s="59" t="str">
        <f t="shared" si="282"/>
        <v/>
      </c>
      <c r="GY86" s="59" t="str">
        <f t="shared" si="283"/>
        <v/>
      </c>
      <c r="GZ86" s="60" t="str">
        <f t="shared" si="284"/>
        <v/>
      </c>
      <c r="HB86" s="81" t="str">
        <f t="shared" si="194"/>
        <v/>
      </c>
      <c r="HD86" s="58" t="str">
        <f>IF(CH86="", "", IFERROR(INDEX(Materials!$V$9:$V$2508, MATCH(CH86, Materials!$B$9:$B$2508, 0)), ""))</f>
        <v/>
      </c>
      <c r="HE86" s="59" t="str">
        <f>IF(CI86="", "", IFERROR(INDEX(Materials!$V$9:$V$2508, MATCH(CI86, Materials!$B$9:$B$2508, 0)), ""))</f>
        <v/>
      </c>
      <c r="HF86" s="59" t="str">
        <f>IF(CJ86="", "", IFERROR(INDEX(Materials!$V$9:$V$2508, MATCH(CJ86, Materials!$B$9:$B$2508, 0)), ""))</f>
        <v/>
      </c>
      <c r="HG86" s="59" t="str">
        <f>IF(CK86="", "", IFERROR(INDEX(Materials!$V$9:$V$2508, MATCH(CK86, Materials!$B$9:$B$2508, 0)), ""))</f>
        <v/>
      </c>
      <c r="HH86" s="59" t="str">
        <f>IF(CL86="", "", IFERROR(INDEX(Materials!$V$9:$V$2508, MATCH(CL86, Materials!$B$9:$B$2508, 0)), ""))</f>
        <v/>
      </c>
      <c r="HI86" s="59" t="str">
        <f>IF(CM86="", "", IFERROR(INDEX(Materials!$V$9:$V$2508, MATCH(CM86, Materials!$B$9:$B$2508, 0)), ""))</f>
        <v/>
      </c>
      <c r="HJ86" s="59" t="str">
        <f>IF(CN86="", "", IFERROR(INDEX(Materials!$V$9:$V$2508, MATCH(CN86, Materials!$B$9:$B$2508, 0)), ""))</f>
        <v/>
      </c>
      <c r="HK86" s="59" t="str">
        <f>IF(CO86="", "", IFERROR(INDEX(Materials!$V$9:$V$2508, MATCH(CO86, Materials!$B$9:$B$2508, 0)), ""))</f>
        <v/>
      </c>
      <c r="HL86" s="59" t="str">
        <f>IF(CP86="", "", IFERROR(INDEX(Materials!$V$9:$V$2508, MATCH(CP86, Materials!$B$9:$B$2508, 0)), ""))</f>
        <v/>
      </c>
      <c r="HM86" s="59" t="str">
        <f>IF(CQ86="", "", IFERROR(INDEX(Materials!$V$9:$V$2508, MATCH(CQ86, Materials!$B$9:$B$2508, 0)), ""))</f>
        <v/>
      </c>
      <c r="HN86" s="59" t="str">
        <f>IF(CR86="", "", IFERROR(INDEX(Materials!$V$9:$V$2508, MATCH(CR86, Materials!$B$9:$B$2508, 0)), ""))</f>
        <v/>
      </c>
      <c r="HO86" s="59" t="str">
        <f>IF(CS86="", "", IFERROR(INDEX(Materials!$V$9:$V$2508, MATCH(CS86, Materials!$B$9:$B$2508, 0)), ""))</f>
        <v/>
      </c>
      <c r="HP86" s="59" t="str">
        <f>IF(CT86="", "", IFERROR(INDEX(Materials!$V$9:$V$2508, MATCH(CT86, Materials!$B$9:$B$2508, 0)), ""))</f>
        <v/>
      </c>
      <c r="HQ86" s="59" t="str">
        <f>IF(CU86="", "", IFERROR(INDEX(Materials!$V$9:$V$2508, MATCH(CU86, Materials!$B$9:$B$2508, 0)), ""))</f>
        <v/>
      </c>
      <c r="HR86" s="59" t="str">
        <f>IF(CV86="", "", IFERROR(INDEX(Materials!$V$9:$V$2508, MATCH(CV86, Materials!$B$9:$B$2508, 0)), ""))</f>
        <v/>
      </c>
      <c r="HS86" s="59" t="str">
        <f>IF(CW86="", "", IFERROR(INDEX(Materials!$V$9:$V$2508, MATCH(CW86, Materials!$B$9:$B$2508, 0)), ""))</f>
        <v/>
      </c>
      <c r="HT86" s="59" t="str">
        <f>IF(CX86="", "", IFERROR(INDEX(Materials!$V$9:$V$2508, MATCH(CX86, Materials!$B$9:$B$2508, 0)), ""))</f>
        <v/>
      </c>
      <c r="HU86" s="59" t="str">
        <f>IF(CY86="", "", IFERROR(INDEX(Materials!$V$9:$V$2508, MATCH(CY86, Materials!$B$9:$B$2508, 0)), ""))</f>
        <v/>
      </c>
      <c r="HV86" s="59" t="str">
        <f>IF(CZ86="", "", IFERROR(INDEX(Materials!$V$9:$V$2508, MATCH(CZ86, Materials!$B$9:$B$2508, 0)), ""))</f>
        <v/>
      </c>
      <c r="HW86" s="59" t="str">
        <f>IF(DA86="", "", IFERROR(INDEX(Materials!$V$9:$V$2508, MATCH(DA86, Materials!$B$9:$B$2508, 0)), ""))</f>
        <v/>
      </c>
      <c r="HX86" s="59" t="str">
        <f>IF(DB86="", "", IFERROR(INDEX(Materials!$V$9:$V$2508, MATCH(DB86, Materials!$B$9:$B$2508, 0)), ""))</f>
        <v/>
      </c>
      <c r="HY86" s="59" t="str">
        <f>IF(DC86="", "", IFERROR(INDEX(Materials!$V$9:$V$2508, MATCH(DC86, Materials!$B$9:$B$2508, 0)), ""))</f>
        <v/>
      </c>
      <c r="HZ86" s="59" t="str">
        <f>IF(DD86="", "", IFERROR(INDEX(Materials!$V$9:$V$2508, MATCH(DD86, Materials!$B$9:$B$2508, 0)), ""))</f>
        <v/>
      </c>
      <c r="IA86" s="59" t="str">
        <f>IF(DE86="", "", IFERROR(INDEX(Materials!$V$9:$V$2508, MATCH(DE86, Materials!$B$9:$B$2508, 0)), ""))</f>
        <v/>
      </c>
      <c r="IB86" s="59" t="str">
        <f>IF(DF86="", "", IFERROR(INDEX(Materials!$V$9:$V$2508, MATCH(DF86, Materials!$B$9:$B$2508, 0)), ""))</f>
        <v/>
      </c>
      <c r="IC86" s="59" t="str">
        <f>IF(DG86="", "", IFERROR(INDEX(Materials!$V$9:$V$2508, MATCH(DG86, Materials!$B$9:$B$2508, 0)), ""))</f>
        <v/>
      </c>
      <c r="ID86" s="59" t="str">
        <f>IF(DH86="", "", IFERROR(INDEX(Materials!$V$9:$V$2508, MATCH(DH86, Materials!$B$9:$B$2508, 0)), ""))</f>
        <v/>
      </c>
      <c r="IE86" s="59" t="str">
        <f>IF(DI86="", "", IFERROR(INDEX(Materials!$V$9:$V$2508, MATCH(DI86, Materials!$B$9:$B$2508, 0)), ""))</f>
        <v/>
      </c>
      <c r="IF86" s="59" t="str">
        <f>IF(DJ86="", "", IFERROR(INDEX(Materials!$V$9:$V$2508, MATCH(DJ86, Materials!$B$9:$B$2508, 0)), ""))</f>
        <v/>
      </c>
      <c r="IG86" s="60" t="str">
        <f>IF(DK86="", "", IFERROR(INDEX(Materials!$V$9:$V$2508, MATCH(DK86, Materials!$B$9:$B$2508, 0)), ""))</f>
        <v/>
      </c>
      <c r="II86" s="9" t="str">
        <f t="shared" si="285"/>
        <v/>
      </c>
      <c r="IJ86" s="9" t="str">
        <f t="shared" si="286"/>
        <v/>
      </c>
      <c r="IK86" s="9" t="str">
        <f t="shared" si="287"/>
        <v/>
      </c>
      <c r="IL86" s="9" t="str">
        <f t="shared" si="288"/>
        <v/>
      </c>
      <c r="IN86" s="92" t="str">
        <f t="shared" si="289"/>
        <v/>
      </c>
      <c r="IO86" s="93" t="str">
        <f t="shared" si="290"/>
        <v/>
      </c>
      <c r="IP86" s="93" t="str">
        <f t="shared" si="291"/>
        <v/>
      </c>
      <c r="IQ86" s="93" t="str">
        <f t="shared" si="292"/>
        <v/>
      </c>
      <c r="IR86" s="93" t="str">
        <f t="shared" si="293"/>
        <v/>
      </c>
      <c r="IS86" s="93" t="str">
        <f t="shared" si="294"/>
        <v/>
      </c>
      <c r="IT86" s="93" t="str">
        <f t="shared" si="295"/>
        <v/>
      </c>
      <c r="IU86" s="93" t="str">
        <f t="shared" si="296"/>
        <v/>
      </c>
      <c r="IV86" s="93" t="str">
        <f t="shared" si="297"/>
        <v/>
      </c>
      <c r="IW86" s="93" t="str">
        <f t="shared" si="298"/>
        <v/>
      </c>
      <c r="IX86" s="93" t="str">
        <f t="shared" si="299"/>
        <v/>
      </c>
      <c r="IY86" s="93" t="str">
        <f t="shared" si="300"/>
        <v/>
      </c>
      <c r="IZ86" s="93" t="str">
        <f t="shared" si="301"/>
        <v/>
      </c>
      <c r="JA86" s="93" t="str">
        <f t="shared" si="302"/>
        <v/>
      </c>
      <c r="JB86" s="93" t="str">
        <f t="shared" si="303"/>
        <v/>
      </c>
      <c r="JC86" s="93" t="str">
        <f t="shared" si="304"/>
        <v/>
      </c>
      <c r="JD86" s="93" t="str">
        <f t="shared" si="305"/>
        <v/>
      </c>
      <c r="JE86" s="93" t="str">
        <f t="shared" si="306"/>
        <v/>
      </c>
      <c r="JF86" s="93" t="str">
        <f t="shared" si="307"/>
        <v/>
      </c>
      <c r="JG86" s="93" t="str">
        <f t="shared" si="308"/>
        <v/>
      </c>
      <c r="JH86" s="93" t="str">
        <f t="shared" si="309"/>
        <v/>
      </c>
      <c r="JI86" s="93" t="str">
        <f t="shared" si="310"/>
        <v/>
      </c>
      <c r="JJ86" s="93" t="str">
        <f t="shared" si="311"/>
        <v/>
      </c>
      <c r="JK86" s="93" t="str">
        <f t="shared" si="312"/>
        <v/>
      </c>
      <c r="JL86" s="93" t="str">
        <f t="shared" si="313"/>
        <v/>
      </c>
      <c r="JM86" s="93" t="str">
        <f t="shared" si="314"/>
        <v/>
      </c>
      <c r="JN86" s="93" t="str">
        <f t="shared" si="315"/>
        <v/>
      </c>
      <c r="JO86" s="93" t="str">
        <f t="shared" si="316"/>
        <v/>
      </c>
      <c r="JP86" s="93" t="str">
        <f t="shared" si="317"/>
        <v/>
      </c>
      <c r="JQ86" s="94" t="str">
        <f t="shared" si="318"/>
        <v/>
      </c>
      <c r="JS86" s="92" t="str">
        <f t="shared" si="319"/>
        <v/>
      </c>
      <c r="JT86" s="93" t="str">
        <f t="shared" si="320"/>
        <v/>
      </c>
      <c r="JU86" s="93" t="str">
        <f t="shared" si="321"/>
        <v/>
      </c>
      <c r="JV86" s="93" t="str">
        <f t="shared" si="322"/>
        <v/>
      </c>
      <c r="JW86" s="93" t="str">
        <f t="shared" si="323"/>
        <v/>
      </c>
      <c r="JX86" s="93" t="str">
        <f t="shared" si="324"/>
        <v/>
      </c>
      <c r="JY86" s="93" t="str">
        <f t="shared" si="325"/>
        <v/>
      </c>
      <c r="JZ86" s="93" t="str">
        <f t="shared" si="326"/>
        <v/>
      </c>
      <c r="KA86" s="93" t="str">
        <f t="shared" si="327"/>
        <v/>
      </c>
      <c r="KB86" s="93" t="str">
        <f t="shared" si="328"/>
        <v/>
      </c>
      <c r="KC86" s="93" t="str">
        <f t="shared" si="329"/>
        <v/>
      </c>
      <c r="KD86" s="93" t="str">
        <f t="shared" si="330"/>
        <v/>
      </c>
      <c r="KE86" s="93" t="str">
        <f t="shared" si="331"/>
        <v/>
      </c>
      <c r="KF86" s="93" t="str">
        <f t="shared" si="332"/>
        <v/>
      </c>
      <c r="KG86" s="93" t="str">
        <f t="shared" si="333"/>
        <v/>
      </c>
      <c r="KH86" s="93" t="str">
        <f t="shared" si="334"/>
        <v/>
      </c>
      <c r="KI86" s="93" t="str">
        <f t="shared" si="335"/>
        <v/>
      </c>
      <c r="KJ86" s="93" t="str">
        <f t="shared" si="336"/>
        <v/>
      </c>
      <c r="KK86" s="93" t="str">
        <f t="shared" si="337"/>
        <v/>
      </c>
      <c r="KL86" s="93" t="str">
        <f t="shared" si="338"/>
        <v/>
      </c>
      <c r="KM86" s="93" t="str">
        <f t="shared" si="339"/>
        <v/>
      </c>
      <c r="KN86" s="93" t="str">
        <f t="shared" si="340"/>
        <v/>
      </c>
      <c r="KO86" s="93" t="str">
        <f t="shared" si="341"/>
        <v/>
      </c>
      <c r="KP86" s="93" t="str">
        <f t="shared" si="342"/>
        <v/>
      </c>
      <c r="KQ86" s="93" t="str">
        <f t="shared" si="343"/>
        <v/>
      </c>
      <c r="KR86" s="93" t="str">
        <f t="shared" si="344"/>
        <v/>
      </c>
      <c r="KS86" s="93" t="str">
        <f t="shared" si="345"/>
        <v/>
      </c>
      <c r="KT86" s="93" t="str">
        <f t="shared" si="346"/>
        <v/>
      </c>
      <c r="KU86" s="93" t="str">
        <f t="shared" si="347"/>
        <v/>
      </c>
      <c r="KV86" s="94" t="str">
        <f t="shared" si="348"/>
        <v/>
      </c>
      <c r="KX86" s="81" t="str">
        <f>IF(C86="", "", C86+(C86*'Intro &amp; Setup'!$BC$6))</f>
        <v/>
      </c>
    </row>
    <row r="87" spans="1:310" x14ac:dyDescent="0.25">
      <c r="A87" s="24"/>
      <c r="B87" s="150" t="str">
        <f t="shared" si="187"/>
        <v/>
      </c>
      <c r="C87" s="139" t="str">
        <f t="shared" si="188"/>
        <v/>
      </c>
      <c r="D87" s="24"/>
      <c r="E87" s="140"/>
      <c r="F87" s="136"/>
      <c r="G87" s="139"/>
      <c r="H87" s="153"/>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24"/>
      <c r="BS87" s="9" t="str">
        <f>IF(Materials!T87="", "", Materials!T87)</f>
        <v/>
      </c>
      <c r="BU87" s="11" t="b">
        <f t="shared" si="189"/>
        <v>0</v>
      </c>
      <c r="BV87" s="9" t="str">
        <f t="shared" si="195"/>
        <v/>
      </c>
      <c r="BW87" s="9" t="str">
        <f t="shared" si="190"/>
        <v/>
      </c>
      <c r="BX87" s="9" t="str">
        <f t="shared" si="191"/>
        <v/>
      </c>
      <c r="BZ87" s="9">
        <v>79</v>
      </c>
      <c r="CB87" s="9" t="str">
        <f t="shared" si="192"/>
        <v/>
      </c>
      <c r="CC87" s="32"/>
      <c r="CD87" s="72" t="str">
        <f>IF(H87="", "", IFERROR(INDEX('Intro &amp; Setup'!$BF$3:$BF$12, MATCH(H87, 'Intro &amp; Setup'!$BE$3:$BE$12, 0)), ""))</f>
        <v/>
      </c>
      <c r="CE87" s="77"/>
      <c r="CF87" s="77"/>
      <c r="CH87" s="50" t="str">
        <f t="shared" si="193"/>
        <v/>
      </c>
      <c r="CI87" s="32" t="str">
        <f t="shared" si="196"/>
        <v/>
      </c>
      <c r="CJ87" s="32" t="str">
        <f t="shared" si="197"/>
        <v/>
      </c>
      <c r="CK87" s="32" t="str">
        <f t="shared" si="198"/>
        <v/>
      </c>
      <c r="CL87" s="32" t="str">
        <f t="shared" si="199"/>
        <v/>
      </c>
      <c r="CM87" s="32" t="str">
        <f t="shared" si="200"/>
        <v/>
      </c>
      <c r="CN87" s="32" t="str">
        <f t="shared" si="201"/>
        <v/>
      </c>
      <c r="CO87" s="32" t="str">
        <f t="shared" si="202"/>
        <v/>
      </c>
      <c r="CP87" s="32" t="str">
        <f t="shared" si="203"/>
        <v/>
      </c>
      <c r="CQ87" s="32" t="str">
        <f t="shared" si="204"/>
        <v/>
      </c>
      <c r="CR87" s="32" t="str">
        <f t="shared" si="205"/>
        <v/>
      </c>
      <c r="CS87" s="32" t="str">
        <f t="shared" si="206"/>
        <v/>
      </c>
      <c r="CT87" s="32" t="str">
        <f t="shared" si="207"/>
        <v/>
      </c>
      <c r="CU87" s="32" t="str">
        <f t="shared" si="208"/>
        <v/>
      </c>
      <c r="CV87" s="32" t="str">
        <f t="shared" si="209"/>
        <v/>
      </c>
      <c r="CW87" s="32" t="str">
        <f t="shared" si="210"/>
        <v/>
      </c>
      <c r="CX87" s="32" t="str">
        <f t="shared" si="211"/>
        <v/>
      </c>
      <c r="CY87" s="32" t="str">
        <f t="shared" si="212"/>
        <v/>
      </c>
      <c r="CZ87" s="32" t="str">
        <f t="shared" si="213"/>
        <v/>
      </c>
      <c r="DA87" s="32" t="str">
        <f t="shared" si="214"/>
        <v/>
      </c>
      <c r="DB87" s="32" t="str">
        <f t="shared" si="215"/>
        <v/>
      </c>
      <c r="DC87" s="32" t="str">
        <f t="shared" si="216"/>
        <v/>
      </c>
      <c r="DD87" s="32" t="str">
        <f t="shared" si="217"/>
        <v/>
      </c>
      <c r="DE87" s="32" t="str">
        <f t="shared" si="218"/>
        <v/>
      </c>
      <c r="DF87" s="32" t="str">
        <f t="shared" si="219"/>
        <v/>
      </c>
      <c r="DG87" s="32" t="str">
        <f t="shared" si="220"/>
        <v/>
      </c>
      <c r="DH87" s="32" t="str">
        <f t="shared" si="221"/>
        <v/>
      </c>
      <c r="DI87" s="32" t="str">
        <f t="shared" si="222"/>
        <v/>
      </c>
      <c r="DJ87" s="32" t="str">
        <f t="shared" si="223"/>
        <v/>
      </c>
      <c r="DK87" s="51" t="str">
        <f t="shared" si="224"/>
        <v/>
      </c>
      <c r="DM87" s="50" t="str">
        <f t="shared" si="225"/>
        <v/>
      </c>
      <c r="DN87" s="32" t="str">
        <f t="shared" si="226"/>
        <v/>
      </c>
      <c r="DO87" s="32" t="str">
        <f t="shared" si="227"/>
        <v/>
      </c>
      <c r="DP87" s="32" t="str">
        <f t="shared" si="228"/>
        <v/>
      </c>
      <c r="DQ87" s="32" t="str">
        <f t="shared" si="229"/>
        <v/>
      </c>
      <c r="DR87" s="32" t="str">
        <f t="shared" si="230"/>
        <v/>
      </c>
      <c r="DS87" s="32" t="str">
        <f t="shared" si="231"/>
        <v/>
      </c>
      <c r="DT87" s="32" t="str">
        <f t="shared" si="232"/>
        <v/>
      </c>
      <c r="DU87" s="32" t="str">
        <f t="shared" si="233"/>
        <v/>
      </c>
      <c r="DV87" s="32" t="str">
        <f t="shared" si="234"/>
        <v/>
      </c>
      <c r="DW87" s="32" t="str">
        <f t="shared" si="235"/>
        <v/>
      </c>
      <c r="DX87" s="32" t="str">
        <f t="shared" si="236"/>
        <v/>
      </c>
      <c r="DY87" s="32" t="str">
        <f t="shared" si="237"/>
        <v/>
      </c>
      <c r="DZ87" s="32" t="str">
        <f t="shared" si="238"/>
        <v/>
      </c>
      <c r="EA87" s="32" t="str">
        <f t="shared" si="239"/>
        <v/>
      </c>
      <c r="EB87" s="32" t="str">
        <f t="shared" si="240"/>
        <v/>
      </c>
      <c r="EC87" s="32" t="str">
        <f t="shared" si="241"/>
        <v/>
      </c>
      <c r="ED87" s="32" t="str">
        <f t="shared" si="242"/>
        <v/>
      </c>
      <c r="EE87" s="32" t="str">
        <f t="shared" si="243"/>
        <v/>
      </c>
      <c r="EF87" s="32" t="str">
        <f t="shared" si="244"/>
        <v/>
      </c>
      <c r="EG87" s="32" t="str">
        <f t="shared" si="245"/>
        <v/>
      </c>
      <c r="EH87" s="32" t="str">
        <f t="shared" si="246"/>
        <v/>
      </c>
      <c r="EI87" s="32" t="str">
        <f t="shared" si="247"/>
        <v/>
      </c>
      <c r="EJ87" s="32" t="str">
        <f t="shared" si="248"/>
        <v/>
      </c>
      <c r="EK87" s="32" t="str">
        <f t="shared" si="249"/>
        <v/>
      </c>
      <c r="EL87" s="32" t="str">
        <f t="shared" si="250"/>
        <v/>
      </c>
      <c r="EM87" s="32" t="str">
        <f t="shared" si="251"/>
        <v/>
      </c>
      <c r="EN87" s="32" t="str">
        <f t="shared" si="252"/>
        <v/>
      </c>
      <c r="EO87" s="32" t="str">
        <f t="shared" si="253"/>
        <v/>
      </c>
      <c r="EP87" s="51" t="str">
        <f t="shared" si="254"/>
        <v/>
      </c>
      <c r="ER87" s="58" t="str">
        <f>IF(CH87="", "", IFERROR(INDEX(Materials!$F$9:$F$2508, MATCH(CH87, Materials!$B$9:$B$2508, 0)), ""))</f>
        <v/>
      </c>
      <c r="ES87" s="59" t="str">
        <f>IF(CI87="", "", IFERROR(INDEX(Materials!$F$9:$F$2508, MATCH(CI87, Materials!$B$9:$B$2508, 0)), ""))</f>
        <v/>
      </c>
      <c r="ET87" s="59" t="str">
        <f>IF(CJ87="", "", IFERROR(INDEX(Materials!$F$9:$F$2508, MATCH(CJ87, Materials!$B$9:$B$2508, 0)), ""))</f>
        <v/>
      </c>
      <c r="EU87" s="59" t="str">
        <f>IF(CK87="", "", IFERROR(INDEX(Materials!$F$9:$F$2508, MATCH(CK87, Materials!$B$9:$B$2508, 0)), ""))</f>
        <v/>
      </c>
      <c r="EV87" s="59" t="str">
        <f>IF(CL87="", "", IFERROR(INDEX(Materials!$F$9:$F$2508, MATCH(CL87, Materials!$B$9:$B$2508, 0)), ""))</f>
        <v/>
      </c>
      <c r="EW87" s="59" t="str">
        <f>IF(CM87="", "", IFERROR(INDEX(Materials!$F$9:$F$2508, MATCH(CM87, Materials!$B$9:$B$2508, 0)), ""))</f>
        <v/>
      </c>
      <c r="EX87" s="59" t="str">
        <f>IF(CN87="", "", IFERROR(INDEX(Materials!$F$9:$F$2508, MATCH(CN87, Materials!$B$9:$B$2508, 0)), ""))</f>
        <v/>
      </c>
      <c r="EY87" s="59" t="str">
        <f>IF(CO87="", "", IFERROR(INDEX(Materials!$F$9:$F$2508, MATCH(CO87, Materials!$B$9:$B$2508, 0)), ""))</f>
        <v/>
      </c>
      <c r="EZ87" s="59" t="str">
        <f>IF(CP87="", "", IFERROR(INDEX(Materials!$F$9:$F$2508, MATCH(CP87, Materials!$B$9:$B$2508, 0)), ""))</f>
        <v/>
      </c>
      <c r="FA87" s="59" t="str">
        <f>IF(CQ87="", "", IFERROR(INDEX(Materials!$F$9:$F$2508, MATCH(CQ87, Materials!$B$9:$B$2508, 0)), ""))</f>
        <v/>
      </c>
      <c r="FB87" s="59" t="str">
        <f>IF(CR87="", "", IFERROR(INDEX(Materials!$F$9:$F$2508, MATCH(CR87, Materials!$B$9:$B$2508, 0)), ""))</f>
        <v/>
      </c>
      <c r="FC87" s="59" t="str">
        <f>IF(CS87="", "", IFERROR(INDEX(Materials!$F$9:$F$2508, MATCH(CS87, Materials!$B$9:$B$2508, 0)), ""))</f>
        <v/>
      </c>
      <c r="FD87" s="59" t="str">
        <f>IF(CT87="", "", IFERROR(INDEX(Materials!$F$9:$F$2508, MATCH(CT87, Materials!$B$9:$B$2508, 0)), ""))</f>
        <v/>
      </c>
      <c r="FE87" s="59" t="str">
        <f>IF(CU87="", "", IFERROR(INDEX(Materials!$F$9:$F$2508, MATCH(CU87, Materials!$B$9:$B$2508, 0)), ""))</f>
        <v/>
      </c>
      <c r="FF87" s="59" t="str">
        <f>IF(CV87="", "", IFERROR(INDEX(Materials!$F$9:$F$2508, MATCH(CV87, Materials!$B$9:$B$2508, 0)), ""))</f>
        <v/>
      </c>
      <c r="FG87" s="59" t="str">
        <f>IF(CW87="", "", IFERROR(INDEX(Materials!$F$9:$F$2508, MATCH(CW87, Materials!$B$9:$B$2508, 0)), ""))</f>
        <v/>
      </c>
      <c r="FH87" s="59" t="str">
        <f>IF(CX87="", "", IFERROR(INDEX(Materials!$F$9:$F$2508, MATCH(CX87, Materials!$B$9:$B$2508, 0)), ""))</f>
        <v/>
      </c>
      <c r="FI87" s="59" t="str">
        <f>IF(CY87="", "", IFERROR(INDEX(Materials!$F$9:$F$2508, MATCH(CY87, Materials!$B$9:$B$2508, 0)), ""))</f>
        <v/>
      </c>
      <c r="FJ87" s="59" t="str">
        <f>IF(CZ87="", "", IFERROR(INDEX(Materials!$F$9:$F$2508, MATCH(CZ87, Materials!$B$9:$B$2508, 0)), ""))</f>
        <v/>
      </c>
      <c r="FK87" s="59" t="str">
        <f>IF(DA87="", "", IFERROR(INDEX(Materials!$F$9:$F$2508, MATCH(DA87, Materials!$B$9:$B$2508, 0)), ""))</f>
        <v/>
      </c>
      <c r="FL87" s="59" t="str">
        <f>IF(DB87="", "", IFERROR(INDEX(Materials!$F$9:$F$2508, MATCH(DB87, Materials!$B$9:$B$2508, 0)), ""))</f>
        <v/>
      </c>
      <c r="FM87" s="59" t="str">
        <f>IF(DC87="", "", IFERROR(INDEX(Materials!$F$9:$F$2508, MATCH(DC87, Materials!$B$9:$B$2508, 0)), ""))</f>
        <v/>
      </c>
      <c r="FN87" s="59" t="str">
        <f>IF(DD87="", "", IFERROR(INDEX(Materials!$F$9:$F$2508, MATCH(DD87, Materials!$B$9:$B$2508, 0)), ""))</f>
        <v/>
      </c>
      <c r="FO87" s="59" t="str">
        <f>IF(DE87="", "", IFERROR(INDEX(Materials!$F$9:$F$2508, MATCH(DE87, Materials!$B$9:$B$2508, 0)), ""))</f>
        <v/>
      </c>
      <c r="FP87" s="59" t="str">
        <f>IF(DF87="", "", IFERROR(INDEX(Materials!$F$9:$F$2508, MATCH(DF87, Materials!$B$9:$B$2508, 0)), ""))</f>
        <v/>
      </c>
      <c r="FQ87" s="59" t="str">
        <f>IF(DG87="", "", IFERROR(INDEX(Materials!$F$9:$F$2508, MATCH(DG87, Materials!$B$9:$B$2508, 0)), ""))</f>
        <v/>
      </c>
      <c r="FR87" s="59" t="str">
        <f>IF(DH87="", "", IFERROR(INDEX(Materials!$F$9:$F$2508, MATCH(DH87, Materials!$B$9:$B$2508, 0)), ""))</f>
        <v/>
      </c>
      <c r="FS87" s="59" t="str">
        <f>IF(DI87="", "", IFERROR(INDEX(Materials!$F$9:$F$2508, MATCH(DI87, Materials!$B$9:$B$2508, 0)), ""))</f>
        <v/>
      </c>
      <c r="FT87" s="59" t="str">
        <f>IF(DJ87="", "", IFERROR(INDEX(Materials!$F$9:$F$2508, MATCH(DJ87, Materials!$B$9:$B$2508, 0)), ""))</f>
        <v/>
      </c>
      <c r="FU87" s="60" t="str">
        <f>IF(DK87="", "", IFERROR(INDEX(Materials!$F$9:$F$2508, MATCH(DK87, Materials!$B$9:$B$2508, 0)), ""))</f>
        <v/>
      </c>
      <c r="FW87" s="58" t="str">
        <f t="shared" si="255"/>
        <v/>
      </c>
      <c r="FX87" s="59" t="str">
        <f t="shared" si="256"/>
        <v/>
      </c>
      <c r="FY87" s="59" t="str">
        <f t="shared" si="257"/>
        <v/>
      </c>
      <c r="FZ87" s="59" t="str">
        <f t="shared" si="258"/>
        <v/>
      </c>
      <c r="GA87" s="59" t="str">
        <f t="shared" si="259"/>
        <v/>
      </c>
      <c r="GB87" s="59" t="str">
        <f t="shared" si="260"/>
        <v/>
      </c>
      <c r="GC87" s="59" t="str">
        <f t="shared" si="261"/>
        <v/>
      </c>
      <c r="GD87" s="59" t="str">
        <f t="shared" si="262"/>
        <v/>
      </c>
      <c r="GE87" s="59" t="str">
        <f t="shared" si="263"/>
        <v/>
      </c>
      <c r="GF87" s="59" t="str">
        <f t="shared" si="264"/>
        <v/>
      </c>
      <c r="GG87" s="59" t="str">
        <f t="shared" si="265"/>
        <v/>
      </c>
      <c r="GH87" s="59" t="str">
        <f t="shared" si="266"/>
        <v/>
      </c>
      <c r="GI87" s="59" t="str">
        <f t="shared" si="267"/>
        <v/>
      </c>
      <c r="GJ87" s="59" t="str">
        <f t="shared" si="268"/>
        <v/>
      </c>
      <c r="GK87" s="59" t="str">
        <f t="shared" si="269"/>
        <v/>
      </c>
      <c r="GL87" s="59" t="str">
        <f t="shared" si="270"/>
        <v/>
      </c>
      <c r="GM87" s="59" t="str">
        <f t="shared" si="271"/>
        <v/>
      </c>
      <c r="GN87" s="59" t="str">
        <f t="shared" si="272"/>
        <v/>
      </c>
      <c r="GO87" s="59" t="str">
        <f t="shared" si="273"/>
        <v/>
      </c>
      <c r="GP87" s="59" t="str">
        <f t="shared" si="274"/>
        <v/>
      </c>
      <c r="GQ87" s="59" t="str">
        <f t="shared" si="275"/>
        <v/>
      </c>
      <c r="GR87" s="59" t="str">
        <f t="shared" si="276"/>
        <v/>
      </c>
      <c r="GS87" s="59" t="str">
        <f t="shared" si="277"/>
        <v/>
      </c>
      <c r="GT87" s="59" t="str">
        <f t="shared" si="278"/>
        <v/>
      </c>
      <c r="GU87" s="59" t="str">
        <f t="shared" si="279"/>
        <v/>
      </c>
      <c r="GV87" s="59" t="str">
        <f t="shared" si="280"/>
        <v/>
      </c>
      <c r="GW87" s="59" t="str">
        <f t="shared" si="281"/>
        <v/>
      </c>
      <c r="GX87" s="59" t="str">
        <f t="shared" si="282"/>
        <v/>
      </c>
      <c r="GY87" s="59" t="str">
        <f t="shared" si="283"/>
        <v/>
      </c>
      <c r="GZ87" s="60" t="str">
        <f t="shared" si="284"/>
        <v/>
      </c>
      <c r="HB87" s="81" t="str">
        <f t="shared" si="194"/>
        <v/>
      </c>
      <c r="HD87" s="58" t="str">
        <f>IF(CH87="", "", IFERROR(INDEX(Materials!$V$9:$V$2508, MATCH(CH87, Materials!$B$9:$B$2508, 0)), ""))</f>
        <v/>
      </c>
      <c r="HE87" s="59" t="str">
        <f>IF(CI87="", "", IFERROR(INDEX(Materials!$V$9:$V$2508, MATCH(CI87, Materials!$B$9:$B$2508, 0)), ""))</f>
        <v/>
      </c>
      <c r="HF87" s="59" t="str">
        <f>IF(CJ87="", "", IFERROR(INDEX(Materials!$V$9:$V$2508, MATCH(CJ87, Materials!$B$9:$B$2508, 0)), ""))</f>
        <v/>
      </c>
      <c r="HG87" s="59" t="str">
        <f>IF(CK87="", "", IFERROR(INDEX(Materials!$V$9:$V$2508, MATCH(CK87, Materials!$B$9:$B$2508, 0)), ""))</f>
        <v/>
      </c>
      <c r="HH87" s="59" t="str">
        <f>IF(CL87="", "", IFERROR(INDEX(Materials!$V$9:$V$2508, MATCH(CL87, Materials!$B$9:$B$2508, 0)), ""))</f>
        <v/>
      </c>
      <c r="HI87" s="59" t="str">
        <f>IF(CM87="", "", IFERROR(INDEX(Materials!$V$9:$V$2508, MATCH(CM87, Materials!$B$9:$B$2508, 0)), ""))</f>
        <v/>
      </c>
      <c r="HJ87" s="59" t="str">
        <f>IF(CN87="", "", IFERROR(INDEX(Materials!$V$9:$V$2508, MATCH(CN87, Materials!$B$9:$B$2508, 0)), ""))</f>
        <v/>
      </c>
      <c r="HK87" s="59" t="str">
        <f>IF(CO87="", "", IFERROR(INDEX(Materials!$V$9:$V$2508, MATCH(CO87, Materials!$B$9:$B$2508, 0)), ""))</f>
        <v/>
      </c>
      <c r="HL87" s="59" t="str">
        <f>IF(CP87="", "", IFERROR(INDEX(Materials!$V$9:$V$2508, MATCH(CP87, Materials!$B$9:$B$2508, 0)), ""))</f>
        <v/>
      </c>
      <c r="HM87" s="59" t="str">
        <f>IF(CQ87="", "", IFERROR(INDEX(Materials!$V$9:$V$2508, MATCH(CQ87, Materials!$B$9:$B$2508, 0)), ""))</f>
        <v/>
      </c>
      <c r="HN87" s="59" t="str">
        <f>IF(CR87="", "", IFERROR(INDEX(Materials!$V$9:$V$2508, MATCH(CR87, Materials!$B$9:$B$2508, 0)), ""))</f>
        <v/>
      </c>
      <c r="HO87" s="59" t="str">
        <f>IF(CS87="", "", IFERROR(INDEX(Materials!$V$9:$V$2508, MATCH(CS87, Materials!$B$9:$B$2508, 0)), ""))</f>
        <v/>
      </c>
      <c r="HP87" s="59" t="str">
        <f>IF(CT87="", "", IFERROR(INDEX(Materials!$V$9:$V$2508, MATCH(CT87, Materials!$B$9:$B$2508, 0)), ""))</f>
        <v/>
      </c>
      <c r="HQ87" s="59" t="str">
        <f>IF(CU87="", "", IFERROR(INDEX(Materials!$V$9:$V$2508, MATCH(CU87, Materials!$B$9:$B$2508, 0)), ""))</f>
        <v/>
      </c>
      <c r="HR87" s="59" t="str">
        <f>IF(CV87="", "", IFERROR(INDEX(Materials!$V$9:$V$2508, MATCH(CV87, Materials!$B$9:$B$2508, 0)), ""))</f>
        <v/>
      </c>
      <c r="HS87" s="59" t="str">
        <f>IF(CW87="", "", IFERROR(INDEX(Materials!$V$9:$V$2508, MATCH(CW87, Materials!$B$9:$B$2508, 0)), ""))</f>
        <v/>
      </c>
      <c r="HT87" s="59" t="str">
        <f>IF(CX87="", "", IFERROR(INDEX(Materials!$V$9:$V$2508, MATCH(CX87, Materials!$B$9:$B$2508, 0)), ""))</f>
        <v/>
      </c>
      <c r="HU87" s="59" t="str">
        <f>IF(CY87="", "", IFERROR(INDEX(Materials!$V$9:$V$2508, MATCH(CY87, Materials!$B$9:$B$2508, 0)), ""))</f>
        <v/>
      </c>
      <c r="HV87" s="59" t="str">
        <f>IF(CZ87="", "", IFERROR(INDEX(Materials!$V$9:$V$2508, MATCH(CZ87, Materials!$B$9:$B$2508, 0)), ""))</f>
        <v/>
      </c>
      <c r="HW87" s="59" t="str">
        <f>IF(DA87="", "", IFERROR(INDEX(Materials!$V$9:$V$2508, MATCH(DA87, Materials!$B$9:$B$2508, 0)), ""))</f>
        <v/>
      </c>
      <c r="HX87" s="59" t="str">
        <f>IF(DB87="", "", IFERROR(INDEX(Materials!$V$9:$V$2508, MATCH(DB87, Materials!$B$9:$B$2508, 0)), ""))</f>
        <v/>
      </c>
      <c r="HY87" s="59" t="str">
        <f>IF(DC87="", "", IFERROR(INDEX(Materials!$V$9:$V$2508, MATCH(DC87, Materials!$B$9:$B$2508, 0)), ""))</f>
        <v/>
      </c>
      <c r="HZ87" s="59" t="str">
        <f>IF(DD87="", "", IFERROR(INDEX(Materials!$V$9:$V$2508, MATCH(DD87, Materials!$B$9:$B$2508, 0)), ""))</f>
        <v/>
      </c>
      <c r="IA87" s="59" t="str">
        <f>IF(DE87="", "", IFERROR(INDEX(Materials!$V$9:$V$2508, MATCH(DE87, Materials!$B$9:$B$2508, 0)), ""))</f>
        <v/>
      </c>
      <c r="IB87" s="59" t="str">
        <f>IF(DF87="", "", IFERROR(INDEX(Materials!$V$9:$V$2508, MATCH(DF87, Materials!$B$9:$B$2508, 0)), ""))</f>
        <v/>
      </c>
      <c r="IC87" s="59" t="str">
        <f>IF(DG87="", "", IFERROR(INDEX(Materials!$V$9:$V$2508, MATCH(DG87, Materials!$B$9:$B$2508, 0)), ""))</f>
        <v/>
      </c>
      <c r="ID87" s="59" t="str">
        <f>IF(DH87="", "", IFERROR(INDEX(Materials!$V$9:$V$2508, MATCH(DH87, Materials!$B$9:$B$2508, 0)), ""))</f>
        <v/>
      </c>
      <c r="IE87" s="59" t="str">
        <f>IF(DI87="", "", IFERROR(INDEX(Materials!$V$9:$V$2508, MATCH(DI87, Materials!$B$9:$B$2508, 0)), ""))</f>
        <v/>
      </c>
      <c r="IF87" s="59" t="str">
        <f>IF(DJ87="", "", IFERROR(INDEX(Materials!$V$9:$V$2508, MATCH(DJ87, Materials!$B$9:$B$2508, 0)), ""))</f>
        <v/>
      </c>
      <c r="IG87" s="60" t="str">
        <f>IF(DK87="", "", IFERROR(INDEX(Materials!$V$9:$V$2508, MATCH(DK87, Materials!$B$9:$B$2508, 0)), ""))</f>
        <v/>
      </c>
      <c r="II87" s="9" t="str">
        <f t="shared" si="285"/>
        <v/>
      </c>
      <c r="IJ87" s="9" t="str">
        <f t="shared" si="286"/>
        <v/>
      </c>
      <c r="IK87" s="9" t="str">
        <f t="shared" si="287"/>
        <v/>
      </c>
      <c r="IL87" s="9" t="str">
        <f t="shared" si="288"/>
        <v/>
      </c>
      <c r="IN87" s="92" t="str">
        <f t="shared" si="289"/>
        <v/>
      </c>
      <c r="IO87" s="93" t="str">
        <f t="shared" si="290"/>
        <v/>
      </c>
      <c r="IP87" s="93" t="str">
        <f t="shared" si="291"/>
        <v/>
      </c>
      <c r="IQ87" s="93" t="str">
        <f t="shared" si="292"/>
        <v/>
      </c>
      <c r="IR87" s="93" t="str">
        <f t="shared" si="293"/>
        <v/>
      </c>
      <c r="IS87" s="93" t="str">
        <f t="shared" si="294"/>
        <v/>
      </c>
      <c r="IT87" s="93" t="str">
        <f t="shared" si="295"/>
        <v/>
      </c>
      <c r="IU87" s="93" t="str">
        <f t="shared" si="296"/>
        <v/>
      </c>
      <c r="IV87" s="93" t="str">
        <f t="shared" si="297"/>
        <v/>
      </c>
      <c r="IW87" s="93" t="str">
        <f t="shared" si="298"/>
        <v/>
      </c>
      <c r="IX87" s="93" t="str">
        <f t="shared" si="299"/>
        <v/>
      </c>
      <c r="IY87" s="93" t="str">
        <f t="shared" si="300"/>
        <v/>
      </c>
      <c r="IZ87" s="93" t="str">
        <f t="shared" si="301"/>
        <v/>
      </c>
      <c r="JA87" s="93" t="str">
        <f t="shared" si="302"/>
        <v/>
      </c>
      <c r="JB87" s="93" t="str">
        <f t="shared" si="303"/>
        <v/>
      </c>
      <c r="JC87" s="93" t="str">
        <f t="shared" si="304"/>
        <v/>
      </c>
      <c r="JD87" s="93" t="str">
        <f t="shared" si="305"/>
        <v/>
      </c>
      <c r="JE87" s="93" t="str">
        <f t="shared" si="306"/>
        <v/>
      </c>
      <c r="JF87" s="93" t="str">
        <f t="shared" si="307"/>
        <v/>
      </c>
      <c r="JG87" s="93" t="str">
        <f t="shared" si="308"/>
        <v/>
      </c>
      <c r="JH87" s="93" t="str">
        <f t="shared" si="309"/>
        <v/>
      </c>
      <c r="JI87" s="93" t="str">
        <f t="shared" si="310"/>
        <v/>
      </c>
      <c r="JJ87" s="93" t="str">
        <f t="shared" si="311"/>
        <v/>
      </c>
      <c r="JK87" s="93" t="str">
        <f t="shared" si="312"/>
        <v/>
      </c>
      <c r="JL87" s="93" t="str">
        <f t="shared" si="313"/>
        <v/>
      </c>
      <c r="JM87" s="93" t="str">
        <f t="shared" si="314"/>
        <v/>
      </c>
      <c r="JN87" s="93" t="str">
        <f t="shared" si="315"/>
        <v/>
      </c>
      <c r="JO87" s="93" t="str">
        <f t="shared" si="316"/>
        <v/>
      </c>
      <c r="JP87" s="93" t="str">
        <f t="shared" si="317"/>
        <v/>
      </c>
      <c r="JQ87" s="94" t="str">
        <f t="shared" si="318"/>
        <v/>
      </c>
      <c r="JS87" s="92" t="str">
        <f t="shared" si="319"/>
        <v/>
      </c>
      <c r="JT87" s="93" t="str">
        <f t="shared" si="320"/>
        <v/>
      </c>
      <c r="JU87" s="93" t="str">
        <f t="shared" si="321"/>
        <v/>
      </c>
      <c r="JV87" s="93" t="str">
        <f t="shared" si="322"/>
        <v/>
      </c>
      <c r="JW87" s="93" t="str">
        <f t="shared" si="323"/>
        <v/>
      </c>
      <c r="JX87" s="93" t="str">
        <f t="shared" si="324"/>
        <v/>
      </c>
      <c r="JY87" s="93" t="str">
        <f t="shared" si="325"/>
        <v/>
      </c>
      <c r="JZ87" s="93" t="str">
        <f t="shared" si="326"/>
        <v/>
      </c>
      <c r="KA87" s="93" t="str">
        <f t="shared" si="327"/>
        <v/>
      </c>
      <c r="KB87" s="93" t="str">
        <f t="shared" si="328"/>
        <v/>
      </c>
      <c r="KC87" s="93" t="str">
        <f t="shared" si="329"/>
        <v/>
      </c>
      <c r="KD87" s="93" t="str">
        <f t="shared" si="330"/>
        <v/>
      </c>
      <c r="KE87" s="93" t="str">
        <f t="shared" si="331"/>
        <v/>
      </c>
      <c r="KF87" s="93" t="str">
        <f t="shared" si="332"/>
        <v/>
      </c>
      <c r="KG87" s="93" t="str">
        <f t="shared" si="333"/>
        <v/>
      </c>
      <c r="KH87" s="93" t="str">
        <f t="shared" si="334"/>
        <v/>
      </c>
      <c r="KI87" s="93" t="str">
        <f t="shared" si="335"/>
        <v/>
      </c>
      <c r="KJ87" s="93" t="str">
        <f t="shared" si="336"/>
        <v/>
      </c>
      <c r="KK87" s="93" t="str">
        <f t="shared" si="337"/>
        <v/>
      </c>
      <c r="KL87" s="93" t="str">
        <f t="shared" si="338"/>
        <v/>
      </c>
      <c r="KM87" s="93" t="str">
        <f t="shared" si="339"/>
        <v/>
      </c>
      <c r="KN87" s="93" t="str">
        <f t="shared" si="340"/>
        <v/>
      </c>
      <c r="KO87" s="93" t="str">
        <f t="shared" si="341"/>
        <v/>
      </c>
      <c r="KP87" s="93" t="str">
        <f t="shared" si="342"/>
        <v/>
      </c>
      <c r="KQ87" s="93" t="str">
        <f t="shared" si="343"/>
        <v/>
      </c>
      <c r="KR87" s="93" t="str">
        <f t="shared" si="344"/>
        <v/>
      </c>
      <c r="KS87" s="93" t="str">
        <f t="shared" si="345"/>
        <v/>
      </c>
      <c r="KT87" s="93" t="str">
        <f t="shared" si="346"/>
        <v/>
      </c>
      <c r="KU87" s="93" t="str">
        <f t="shared" si="347"/>
        <v/>
      </c>
      <c r="KV87" s="94" t="str">
        <f t="shared" si="348"/>
        <v/>
      </c>
      <c r="KX87" s="81" t="str">
        <f>IF(C87="", "", C87+(C87*'Intro &amp; Setup'!$BC$6))</f>
        <v/>
      </c>
    </row>
    <row r="88" spans="1:310" x14ac:dyDescent="0.25">
      <c r="A88" s="24"/>
      <c r="B88" s="150" t="str">
        <f t="shared" si="187"/>
        <v/>
      </c>
      <c r="C88" s="139" t="str">
        <f t="shared" si="188"/>
        <v/>
      </c>
      <c r="D88" s="24"/>
      <c r="E88" s="140"/>
      <c r="F88" s="136"/>
      <c r="G88" s="139"/>
      <c r="H88" s="153"/>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24"/>
      <c r="BS88" s="9" t="str">
        <f>IF(Materials!T88="", "", Materials!T88)</f>
        <v/>
      </c>
      <c r="BU88" s="11" t="b">
        <f t="shared" si="189"/>
        <v>0</v>
      </c>
      <c r="BV88" s="9" t="str">
        <f t="shared" si="195"/>
        <v/>
      </c>
      <c r="BW88" s="9" t="str">
        <f t="shared" si="190"/>
        <v/>
      </c>
      <c r="BX88" s="9" t="str">
        <f t="shared" si="191"/>
        <v/>
      </c>
      <c r="BZ88" s="9">
        <v>80</v>
      </c>
      <c r="CB88" s="9" t="str">
        <f t="shared" si="192"/>
        <v/>
      </c>
      <c r="CC88" s="32"/>
      <c r="CD88" s="72" t="str">
        <f>IF(H88="", "", IFERROR(INDEX('Intro &amp; Setup'!$BF$3:$BF$12, MATCH(H88, 'Intro &amp; Setup'!$BE$3:$BE$12, 0)), ""))</f>
        <v/>
      </c>
      <c r="CE88" s="77"/>
      <c r="CF88" s="77"/>
      <c r="CH88" s="50" t="str">
        <f t="shared" si="193"/>
        <v/>
      </c>
      <c r="CI88" s="32" t="str">
        <f t="shared" si="196"/>
        <v/>
      </c>
      <c r="CJ88" s="32" t="str">
        <f t="shared" si="197"/>
        <v/>
      </c>
      <c r="CK88" s="32" t="str">
        <f t="shared" si="198"/>
        <v/>
      </c>
      <c r="CL88" s="32" t="str">
        <f t="shared" si="199"/>
        <v/>
      </c>
      <c r="CM88" s="32" t="str">
        <f t="shared" si="200"/>
        <v/>
      </c>
      <c r="CN88" s="32" t="str">
        <f t="shared" si="201"/>
        <v/>
      </c>
      <c r="CO88" s="32" t="str">
        <f t="shared" si="202"/>
        <v/>
      </c>
      <c r="CP88" s="32" t="str">
        <f t="shared" si="203"/>
        <v/>
      </c>
      <c r="CQ88" s="32" t="str">
        <f t="shared" si="204"/>
        <v/>
      </c>
      <c r="CR88" s="32" t="str">
        <f t="shared" si="205"/>
        <v/>
      </c>
      <c r="CS88" s="32" t="str">
        <f t="shared" si="206"/>
        <v/>
      </c>
      <c r="CT88" s="32" t="str">
        <f t="shared" si="207"/>
        <v/>
      </c>
      <c r="CU88" s="32" t="str">
        <f t="shared" si="208"/>
        <v/>
      </c>
      <c r="CV88" s="32" t="str">
        <f t="shared" si="209"/>
        <v/>
      </c>
      <c r="CW88" s="32" t="str">
        <f t="shared" si="210"/>
        <v/>
      </c>
      <c r="CX88" s="32" t="str">
        <f t="shared" si="211"/>
        <v/>
      </c>
      <c r="CY88" s="32" t="str">
        <f t="shared" si="212"/>
        <v/>
      </c>
      <c r="CZ88" s="32" t="str">
        <f t="shared" si="213"/>
        <v/>
      </c>
      <c r="DA88" s="32" t="str">
        <f t="shared" si="214"/>
        <v/>
      </c>
      <c r="DB88" s="32" t="str">
        <f t="shared" si="215"/>
        <v/>
      </c>
      <c r="DC88" s="32" t="str">
        <f t="shared" si="216"/>
        <v/>
      </c>
      <c r="DD88" s="32" t="str">
        <f t="shared" si="217"/>
        <v/>
      </c>
      <c r="DE88" s="32" t="str">
        <f t="shared" si="218"/>
        <v/>
      </c>
      <c r="DF88" s="32" t="str">
        <f t="shared" si="219"/>
        <v/>
      </c>
      <c r="DG88" s="32" t="str">
        <f t="shared" si="220"/>
        <v/>
      </c>
      <c r="DH88" s="32" t="str">
        <f t="shared" si="221"/>
        <v/>
      </c>
      <c r="DI88" s="32" t="str">
        <f t="shared" si="222"/>
        <v/>
      </c>
      <c r="DJ88" s="32" t="str">
        <f t="shared" si="223"/>
        <v/>
      </c>
      <c r="DK88" s="51" t="str">
        <f t="shared" si="224"/>
        <v/>
      </c>
      <c r="DM88" s="50" t="str">
        <f t="shared" si="225"/>
        <v/>
      </c>
      <c r="DN88" s="32" t="str">
        <f t="shared" si="226"/>
        <v/>
      </c>
      <c r="DO88" s="32" t="str">
        <f t="shared" si="227"/>
        <v/>
      </c>
      <c r="DP88" s="32" t="str">
        <f t="shared" si="228"/>
        <v/>
      </c>
      <c r="DQ88" s="32" t="str">
        <f t="shared" si="229"/>
        <v/>
      </c>
      <c r="DR88" s="32" t="str">
        <f t="shared" si="230"/>
        <v/>
      </c>
      <c r="DS88" s="32" t="str">
        <f t="shared" si="231"/>
        <v/>
      </c>
      <c r="DT88" s="32" t="str">
        <f t="shared" si="232"/>
        <v/>
      </c>
      <c r="DU88" s="32" t="str">
        <f t="shared" si="233"/>
        <v/>
      </c>
      <c r="DV88" s="32" t="str">
        <f t="shared" si="234"/>
        <v/>
      </c>
      <c r="DW88" s="32" t="str">
        <f t="shared" si="235"/>
        <v/>
      </c>
      <c r="DX88" s="32" t="str">
        <f t="shared" si="236"/>
        <v/>
      </c>
      <c r="DY88" s="32" t="str">
        <f t="shared" si="237"/>
        <v/>
      </c>
      <c r="DZ88" s="32" t="str">
        <f t="shared" si="238"/>
        <v/>
      </c>
      <c r="EA88" s="32" t="str">
        <f t="shared" si="239"/>
        <v/>
      </c>
      <c r="EB88" s="32" t="str">
        <f t="shared" si="240"/>
        <v/>
      </c>
      <c r="EC88" s="32" t="str">
        <f t="shared" si="241"/>
        <v/>
      </c>
      <c r="ED88" s="32" t="str">
        <f t="shared" si="242"/>
        <v/>
      </c>
      <c r="EE88" s="32" t="str">
        <f t="shared" si="243"/>
        <v/>
      </c>
      <c r="EF88" s="32" t="str">
        <f t="shared" si="244"/>
        <v/>
      </c>
      <c r="EG88" s="32" t="str">
        <f t="shared" si="245"/>
        <v/>
      </c>
      <c r="EH88" s="32" t="str">
        <f t="shared" si="246"/>
        <v/>
      </c>
      <c r="EI88" s="32" t="str">
        <f t="shared" si="247"/>
        <v/>
      </c>
      <c r="EJ88" s="32" t="str">
        <f t="shared" si="248"/>
        <v/>
      </c>
      <c r="EK88" s="32" t="str">
        <f t="shared" si="249"/>
        <v/>
      </c>
      <c r="EL88" s="32" t="str">
        <f t="shared" si="250"/>
        <v/>
      </c>
      <c r="EM88" s="32" t="str">
        <f t="shared" si="251"/>
        <v/>
      </c>
      <c r="EN88" s="32" t="str">
        <f t="shared" si="252"/>
        <v/>
      </c>
      <c r="EO88" s="32" t="str">
        <f t="shared" si="253"/>
        <v/>
      </c>
      <c r="EP88" s="51" t="str">
        <f t="shared" si="254"/>
        <v/>
      </c>
      <c r="ER88" s="58" t="str">
        <f>IF(CH88="", "", IFERROR(INDEX(Materials!$F$9:$F$2508, MATCH(CH88, Materials!$B$9:$B$2508, 0)), ""))</f>
        <v/>
      </c>
      <c r="ES88" s="59" t="str">
        <f>IF(CI88="", "", IFERROR(INDEX(Materials!$F$9:$F$2508, MATCH(CI88, Materials!$B$9:$B$2508, 0)), ""))</f>
        <v/>
      </c>
      <c r="ET88" s="59" t="str">
        <f>IF(CJ88="", "", IFERROR(INDEX(Materials!$F$9:$F$2508, MATCH(CJ88, Materials!$B$9:$B$2508, 0)), ""))</f>
        <v/>
      </c>
      <c r="EU88" s="59" t="str">
        <f>IF(CK88="", "", IFERROR(INDEX(Materials!$F$9:$F$2508, MATCH(CK88, Materials!$B$9:$B$2508, 0)), ""))</f>
        <v/>
      </c>
      <c r="EV88" s="59" t="str">
        <f>IF(CL88="", "", IFERROR(INDEX(Materials!$F$9:$F$2508, MATCH(CL88, Materials!$B$9:$B$2508, 0)), ""))</f>
        <v/>
      </c>
      <c r="EW88" s="59" t="str">
        <f>IF(CM88="", "", IFERROR(INDEX(Materials!$F$9:$F$2508, MATCH(CM88, Materials!$B$9:$B$2508, 0)), ""))</f>
        <v/>
      </c>
      <c r="EX88" s="59" t="str">
        <f>IF(CN88="", "", IFERROR(INDEX(Materials!$F$9:$F$2508, MATCH(CN88, Materials!$B$9:$B$2508, 0)), ""))</f>
        <v/>
      </c>
      <c r="EY88" s="59" t="str">
        <f>IF(CO88="", "", IFERROR(INDEX(Materials!$F$9:$F$2508, MATCH(CO88, Materials!$B$9:$B$2508, 0)), ""))</f>
        <v/>
      </c>
      <c r="EZ88" s="59" t="str">
        <f>IF(CP88="", "", IFERROR(INDEX(Materials!$F$9:$F$2508, MATCH(CP88, Materials!$B$9:$B$2508, 0)), ""))</f>
        <v/>
      </c>
      <c r="FA88" s="59" t="str">
        <f>IF(CQ88="", "", IFERROR(INDEX(Materials!$F$9:$F$2508, MATCH(CQ88, Materials!$B$9:$B$2508, 0)), ""))</f>
        <v/>
      </c>
      <c r="FB88" s="59" t="str">
        <f>IF(CR88="", "", IFERROR(INDEX(Materials!$F$9:$F$2508, MATCH(CR88, Materials!$B$9:$B$2508, 0)), ""))</f>
        <v/>
      </c>
      <c r="FC88" s="59" t="str">
        <f>IF(CS88="", "", IFERROR(INDEX(Materials!$F$9:$F$2508, MATCH(CS88, Materials!$B$9:$B$2508, 0)), ""))</f>
        <v/>
      </c>
      <c r="FD88" s="59" t="str">
        <f>IF(CT88="", "", IFERROR(INDEX(Materials!$F$9:$F$2508, MATCH(CT88, Materials!$B$9:$B$2508, 0)), ""))</f>
        <v/>
      </c>
      <c r="FE88" s="59" t="str">
        <f>IF(CU88="", "", IFERROR(INDEX(Materials!$F$9:$F$2508, MATCH(CU88, Materials!$B$9:$B$2508, 0)), ""))</f>
        <v/>
      </c>
      <c r="FF88" s="59" t="str">
        <f>IF(CV88="", "", IFERROR(INDEX(Materials!$F$9:$F$2508, MATCH(CV88, Materials!$B$9:$B$2508, 0)), ""))</f>
        <v/>
      </c>
      <c r="FG88" s="59" t="str">
        <f>IF(CW88="", "", IFERROR(INDEX(Materials!$F$9:$F$2508, MATCH(CW88, Materials!$B$9:$B$2508, 0)), ""))</f>
        <v/>
      </c>
      <c r="FH88" s="59" t="str">
        <f>IF(CX88="", "", IFERROR(INDEX(Materials!$F$9:$F$2508, MATCH(CX88, Materials!$B$9:$B$2508, 0)), ""))</f>
        <v/>
      </c>
      <c r="FI88" s="59" t="str">
        <f>IF(CY88="", "", IFERROR(INDEX(Materials!$F$9:$F$2508, MATCH(CY88, Materials!$B$9:$B$2508, 0)), ""))</f>
        <v/>
      </c>
      <c r="FJ88" s="59" t="str">
        <f>IF(CZ88="", "", IFERROR(INDEX(Materials!$F$9:$F$2508, MATCH(CZ88, Materials!$B$9:$B$2508, 0)), ""))</f>
        <v/>
      </c>
      <c r="FK88" s="59" t="str">
        <f>IF(DA88="", "", IFERROR(INDEX(Materials!$F$9:$F$2508, MATCH(DA88, Materials!$B$9:$B$2508, 0)), ""))</f>
        <v/>
      </c>
      <c r="FL88" s="59" t="str">
        <f>IF(DB88="", "", IFERROR(INDEX(Materials!$F$9:$F$2508, MATCH(DB88, Materials!$B$9:$B$2508, 0)), ""))</f>
        <v/>
      </c>
      <c r="FM88" s="59" t="str">
        <f>IF(DC88="", "", IFERROR(INDEX(Materials!$F$9:$F$2508, MATCH(DC88, Materials!$B$9:$B$2508, 0)), ""))</f>
        <v/>
      </c>
      <c r="FN88" s="59" t="str">
        <f>IF(DD88="", "", IFERROR(INDEX(Materials!$F$9:$F$2508, MATCH(DD88, Materials!$B$9:$B$2508, 0)), ""))</f>
        <v/>
      </c>
      <c r="FO88" s="59" t="str">
        <f>IF(DE88="", "", IFERROR(INDEX(Materials!$F$9:$F$2508, MATCH(DE88, Materials!$B$9:$B$2508, 0)), ""))</f>
        <v/>
      </c>
      <c r="FP88" s="59" t="str">
        <f>IF(DF88="", "", IFERROR(INDEX(Materials!$F$9:$F$2508, MATCH(DF88, Materials!$B$9:$B$2508, 0)), ""))</f>
        <v/>
      </c>
      <c r="FQ88" s="59" t="str">
        <f>IF(DG88="", "", IFERROR(INDEX(Materials!$F$9:$F$2508, MATCH(DG88, Materials!$B$9:$B$2508, 0)), ""))</f>
        <v/>
      </c>
      <c r="FR88" s="59" t="str">
        <f>IF(DH88="", "", IFERROR(INDEX(Materials!$F$9:$F$2508, MATCH(DH88, Materials!$B$9:$B$2508, 0)), ""))</f>
        <v/>
      </c>
      <c r="FS88" s="59" t="str">
        <f>IF(DI88="", "", IFERROR(INDEX(Materials!$F$9:$F$2508, MATCH(DI88, Materials!$B$9:$B$2508, 0)), ""))</f>
        <v/>
      </c>
      <c r="FT88" s="59" t="str">
        <f>IF(DJ88="", "", IFERROR(INDEX(Materials!$F$9:$F$2508, MATCH(DJ88, Materials!$B$9:$B$2508, 0)), ""))</f>
        <v/>
      </c>
      <c r="FU88" s="60" t="str">
        <f>IF(DK88="", "", IFERROR(INDEX(Materials!$F$9:$F$2508, MATCH(DK88, Materials!$B$9:$B$2508, 0)), ""))</f>
        <v/>
      </c>
      <c r="FW88" s="58" t="str">
        <f t="shared" si="255"/>
        <v/>
      </c>
      <c r="FX88" s="59" t="str">
        <f t="shared" si="256"/>
        <v/>
      </c>
      <c r="FY88" s="59" t="str">
        <f t="shared" si="257"/>
        <v/>
      </c>
      <c r="FZ88" s="59" t="str">
        <f t="shared" si="258"/>
        <v/>
      </c>
      <c r="GA88" s="59" t="str">
        <f t="shared" si="259"/>
        <v/>
      </c>
      <c r="GB88" s="59" t="str">
        <f t="shared" si="260"/>
        <v/>
      </c>
      <c r="GC88" s="59" t="str">
        <f t="shared" si="261"/>
        <v/>
      </c>
      <c r="GD88" s="59" t="str">
        <f t="shared" si="262"/>
        <v/>
      </c>
      <c r="GE88" s="59" t="str">
        <f t="shared" si="263"/>
        <v/>
      </c>
      <c r="GF88" s="59" t="str">
        <f t="shared" si="264"/>
        <v/>
      </c>
      <c r="GG88" s="59" t="str">
        <f t="shared" si="265"/>
        <v/>
      </c>
      <c r="GH88" s="59" t="str">
        <f t="shared" si="266"/>
        <v/>
      </c>
      <c r="GI88" s="59" t="str">
        <f t="shared" si="267"/>
        <v/>
      </c>
      <c r="GJ88" s="59" t="str">
        <f t="shared" si="268"/>
        <v/>
      </c>
      <c r="GK88" s="59" t="str">
        <f t="shared" si="269"/>
        <v/>
      </c>
      <c r="GL88" s="59" t="str">
        <f t="shared" si="270"/>
        <v/>
      </c>
      <c r="GM88" s="59" t="str">
        <f t="shared" si="271"/>
        <v/>
      </c>
      <c r="GN88" s="59" t="str">
        <f t="shared" si="272"/>
        <v/>
      </c>
      <c r="GO88" s="59" t="str">
        <f t="shared" si="273"/>
        <v/>
      </c>
      <c r="GP88" s="59" t="str">
        <f t="shared" si="274"/>
        <v/>
      </c>
      <c r="GQ88" s="59" t="str">
        <f t="shared" si="275"/>
        <v/>
      </c>
      <c r="GR88" s="59" t="str">
        <f t="shared" si="276"/>
        <v/>
      </c>
      <c r="GS88" s="59" t="str">
        <f t="shared" si="277"/>
        <v/>
      </c>
      <c r="GT88" s="59" t="str">
        <f t="shared" si="278"/>
        <v/>
      </c>
      <c r="GU88" s="59" t="str">
        <f t="shared" si="279"/>
        <v/>
      </c>
      <c r="GV88" s="59" t="str">
        <f t="shared" si="280"/>
        <v/>
      </c>
      <c r="GW88" s="59" t="str">
        <f t="shared" si="281"/>
        <v/>
      </c>
      <c r="GX88" s="59" t="str">
        <f t="shared" si="282"/>
        <v/>
      </c>
      <c r="GY88" s="59" t="str">
        <f t="shared" si="283"/>
        <v/>
      </c>
      <c r="GZ88" s="60" t="str">
        <f t="shared" si="284"/>
        <v/>
      </c>
      <c r="HB88" s="81" t="str">
        <f t="shared" si="194"/>
        <v/>
      </c>
      <c r="HD88" s="58" t="str">
        <f>IF(CH88="", "", IFERROR(INDEX(Materials!$V$9:$V$2508, MATCH(CH88, Materials!$B$9:$B$2508, 0)), ""))</f>
        <v/>
      </c>
      <c r="HE88" s="59" t="str">
        <f>IF(CI88="", "", IFERROR(INDEX(Materials!$V$9:$V$2508, MATCH(CI88, Materials!$B$9:$B$2508, 0)), ""))</f>
        <v/>
      </c>
      <c r="HF88" s="59" t="str">
        <f>IF(CJ88="", "", IFERROR(INDEX(Materials!$V$9:$V$2508, MATCH(CJ88, Materials!$B$9:$B$2508, 0)), ""))</f>
        <v/>
      </c>
      <c r="HG88" s="59" t="str">
        <f>IF(CK88="", "", IFERROR(INDEX(Materials!$V$9:$V$2508, MATCH(CK88, Materials!$B$9:$B$2508, 0)), ""))</f>
        <v/>
      </c>
      <c r="HH88" s="59" t="str">
        <f>IF(CL88="", "", IFERROR(INDEX(Materials!$V$9:$V$2508, MATCH(CL88, Materials!$B$9:$B$2508, 0)), ""))</f>
        <v/>
      </c>
      <c r="HI88" s="59" t="str">
        <f>IF(CM88="", "", IFERROR(INDEX(Materials!$V$9:$V$2508, MATCH(CM88, Materials!$B$9:$B$2508, 0)), ""))</f>
        <v/>
      </c>
      <c r="HJ88" s="59" t="str">
        <f>IF(CN88="", "", IFERROR(INDEX(Materials!$V$9:$V$2508, MATCH(CN88, Materials!$B$9:$B$2508, 0)), ""))</f>
        <v/>
      </c>
      <c r="HK88" s="59" t="str">
        <f>IF(CO88="", "", IFERROR(INDEX(Materials!$V$9:$V$2508, MATCH(CO88, Materials!$B$9:$B$2508, 0)), ""))</f>
        <v/>
      </c>
      <c r="HL88" s="59" t="str">
        <f>IF(CP88="", "", IFERROR(INDEX(Materials!$V$9:$V$2508, MATCH(CP88, Materials!$B$9:$B$2508, 0)), ""))</f>
        <v/>
      </c>
      <c r="HM88" s="59" t="str">
        <f>IF(CQ88="", "", IFERROR(INDEX(Materials!$V$9:$V$2508, MATCH(CQ88, Materials!$B$9:$B$2508, 0)), ""))</f>
        <v/>
      </c>
      <c r="HN88" s="59" t="str">
        <f>IF(CR88="", "", IFERROR(INDEX(Materials!$V$9:$V$2508, MATCH(CR88, Materials!$B$9:$B$2508, 0)), ""))</f>
        <v/>
      </c>
      <c r="HO88" s="59" t="str">
        <f>IF(CS88="", "", IFERROR(INDEX(Materials!$V$9:$V$2508, MATCH(CS88, Materials!$B$9:$B$2508, 0)), ""))</f>
        <v/>
      </c>
      <c r="HP88" s="59" t="str">
        <f>IF(CT88="", "", IFERROR(INDEX(Materials!$V$9:$V$2508, MATCH(CT88, Materials!$B$9:$B$2508, 0)), ""))</f>
        <v/>
      </c>
      <c r="HQ88" s="59" t="str">
        <f>IF(CU88="", "", IFERROR(INDEX(Materials!$V$9:$V$2508, MATCH(CU88, Materials!$B$9:$B$2508, 0)), ""))</f>
        <v/>
      </c>
      <c r="HR88" s="59" t="str">
        <f>IF(CV88="", "", IFERROR(INDEX(Materials!$V$9:$V$2508, MATCH(CV88, Materials!$B$9:$B$2508, 0)), ""))</f>
        <v/>
      </c>
      <c r="HS88" s="59" t="str">
        <f>IF(CW88="", "", IFERROR(INDEX(Materials!$V$9:$V$2508, MATCH(CW88, Materials!$B$9:$B$2508, 0)), ""))</f>
        <v/>
      </c>
      <c r="HT88" s="59" t="str">
        <f>IF(CX88="", "", IFERROR(INDEX(Materials!$V$9:$V$2508, MATCH(CX88, Materials!$B$9:$B$2508, 0)), ""))</f>
        <v/>
      </c>
      <c r="HU88" s="59" t="str">
        <f>IF(CY88="", "", IFERROR(INDEX(Materials!$V$9:$V$2508, MATCH(CY88, Materials!$B$9:$B$2508, 0)), ""))</f>
        <v/>
      </c>
      <c r="HV88" s="59" t="str">
        <f>IF(CZ88="", "", IFERROR(INDEX(Materials!$V$9:$V$2508, MATCH(CZ88, Materials!$B$9:$B$2508, 0)), ""))</f>
        <v/>
      </c>
      <c r="HW88" s="59" t="str">
        <f>IF(DA88="", "", IFERROR(INDEX(Materials!$V$9:$V$2508, MATCH(DA88, Materials!$B$9:$B$2508, 0)), ""))</f>
        <v/>
      </c>
      <c r="HX88" s="59" t="str">
        <f>IF(DB88="", "", IFERROR(INDEX(Materials!$V$9:$V$2508, MATCH(DB88, Materials!$B$9:$B$2508, 0)), ""))</f>
        <v/>
      </c>
      <c r="HY88" s="59" t="str">
        <f>IF(DC88="", "", IFERROR(INDEX(Materials!$V$9:$V$2508, MATCH(DC88, Materials!$B$9:$B$2508, 0)), ""))</f>
        <v/>
      </c>
      <c r="HZ88" s="59" t="str">
        <f>IF(DD88="", "", IFERROR(INDEX(Materials!$V$9:$V$2508, MATCH(DD88, Materials!$B$9:$B$2508, 0)), ""))</f>
        <v/>
      </c>
      <c r="IA88" s="59" t="str">
        <f>IF(DE88="", "", IFERROR(INDEX(Materials!$V$9:$V$2508, MATCH(DE88, Materials!$B$9:$B$2508, 0)), ""))</f>
        <v/>
      </c>
      <c r="IB88" s="59" t="str">
        <f>IF(DF88="", "", IFERROR(INDEX(Materials!$V$9:$V$2508, MATCH(DF88, Materials!$B$9:$B$2508, 0)), ""))</f>
        <v/>
      </c>
      <c r="IC88" s="59" t="str">
        <f>IF(DG88="", "", IFERROR(INDEX(Materials!$V$9:$V$2508, MATCH(DG88, Materials!$B$9:$B$2508, 0)), ""))</f>
        <v/>
      </c>
      <c r="ID88" s="59" t="str">
        <f>IF(DH88="", "", IFERROR(INDEX(Materials!$V$9:$V$2508, MATCH(DH88, Materials!$B$9:$B$2508, 0)), ""))</f>
        <v/>
      </c>
      <c r="IE88" s="59" t="str">
        <f>IF(DI88="", "", IFERROR(INDEX(Materials!$V$9:$V$2508, MATCH(DI88, Materials!$B$9:$B$2508, 0)), ""))</f>
        <v/>
      </c>
      <c r="IF88" s="59" t="str">
        <f>IF(DJ88="", "", IFERROR(INDEX(Materials!$V$9:$V$2508, MATCH(DJ88, Materials!$B$9:$B$2508, 0)), ""))</f>
        <v/>
      </c>
      <c r="IG88" s="60" t="str">
        <f>IF(DK88="", "", IFERROR(INDEX(Materials!$V$9:$V$2508, MATCH(DK88, Materials!$B$9:$B$2508, 0)), ""))</f>
        <v/>
      </c>
      <c r="II88" s="9" t="str">
        <f t="shared" si="285"/>
        <v/>
      </c>
      <c r="IJ88" s="9" t="str">
        <f t="shared" si="286"/>
        <v/>
      </c>
      <c r="IK88" s="9" t="str">
        <f t="shared" si="287"/>
        <v/>
      </c>
      <c r="IL88" s="9" t="str">
        <f t="shared" si="288"/>
        <v/>
      </c>
      <c r="IN88" s="92" t="str">
        <f t="shared" si="289"/>
        <v/>
      </c>
      <c r="IO88" s="93" t="str">
        <f t="shared" si="290"/>
        <v/>
      </c>
      <c r="IP88" s="93" t="str">
        <f t="shared" si="291"/>
        <v/>
      </c>
      <c r="IQ88" s="93" t="str">
        <f t="shared" si="292"/>
        <v/>
      </c>
      <c r="IR88" s="93" t="str">
        <f t="shared" si="293"/>
        <v/>
      </c>
      <c r="IS88" s="93" t="str">
        <f t="shared" si="294"/>
        <v/>
      </c>
      <c r="IT88" s="93" t="str">
        <f t="shared" si="295"/>
        <v/>
      </c>
      <c r="IU88" s="93" t="str">
        <f t="shared" si="296"/>
        <v/>
      </c>
      <c r="IV88" s="93" t="str">
        <f t="shared" si="297"/>
        <v/>
      </c>
      <c r="IW88" s="93" t="str">
        <f t="shared" si="298"/>
        <v/>
      </c>
      <c r="IX88" s="93" t="str">
        <f t="shared" si="299"/>
        <v/>
      </c>
      <c r="IY88" s="93" t="str">
        <f t="shared" si="300"/>
        <v/>
      </c>
      <c r="IZ88" s="93" t="str">
        <f t="shared" si="301"/>
        <v/>
      </c>
      <c r="JA88" s="93" t="str">
        <f t="shared" si="302"/>
        <v/>
      </c>
      <c r="JB88" s="93" t="str">
        <f t="shared" si="303"/>
        <v/>
      </c>
      <c r="JC88" s="93" t="str">
        <f t="shared" si="304"/>
        <v/>
      </c>
      <c r="JD88" s="93" t="str">
        <f t="shared" si="305"/>
        <v/>
      </c>
      <c r="JE88" s="93" t="str">
        <f t="shared" si="306"/>
        <v/>
      </c>
      <c r="JF88" s="93" t="str">
        <f t="shared" si="307"/>
        <v/>
      </c>
      <c r="JG88" s="93" t="str">
        <f t="shared" si="308"/>
        <v/>
      </c>
      <c r="JH88" s="93" t="str">
        <f t="shared" si="309"/>
        <v/>
      </c>
      <c r="JI88" s="93" t="str">
        <f t="shared" si="310"/>
        <v/>
      </c>
      <c r="JJ88" s="93" t="str">
        <f t="shared" si="311"/>
        <v/>
      </c>
      <c r="JK88" s="93" t="str">
        <f t="shared" si="312"/>
        <v/>
      </c>
      <c r="JL88" s="93" t="str">
        <f t="shared" si="313"/>
        <v/>
      </c>
      <c r="JM88" s="93" t="str">
        <f t="shared" si="314"/>
        <v/>
      </c>
      <c r="JN88" s="93" t="str">
        <f t="shared" si="315"/>
        <v/>
      </c>
      <c r="JO88" s="93" t="str">
        <f t="shared" si="316"/>
        <v/>
      </c>
      <c r="JP88" s="93" t="str">
        <f t="shared" si="317"/>
        <v/>
      </c>
      <c r="JQ88" s="94" t="str">
        <f t="shared" si="318"/>
        <v/>
      </c>
      <c r="JS88" s="92" t="str">
        <f t="shared" si="319"/>
        <v/>
      </c>
      <c r="JT88" s="93" t="str">
        <f t="shared" si="320"/>
        <v/>
      </c>
      <c r="JU88" s="93" t="str">
        <f t="shared" si="321"/>
        <v/>
      </c>
      <c r="JV88" s="93" t="str">
        <f t="shared" si="322"/>
        <v/>
      </c>
      <c r="JW88" s="93" t="str">
        <f t="shared" si="323"/>
        <v/>
      </c>
      <c r="JX88" s="93" t="str">
        <f t="shared" si="324"/>
        <v/>
      </c>
      <c r="JY88" s="93" t="str">
        <f t="shared" si="325"/>
        <v/>
      </c>
      <c r="JZ88" s="93" t="str">
        <f t="shared" si="326"/>
        <v/>
      </c>
      <c r="KA88" s="93" t="str">
        <f t="shared" si="327"/>
        <v/>
      </c>
      <c r="KB88" s="93" t="str">
        <f t="shared" si="328"/>
        <v/>
      </c>
      <c r="KC88" s="93" t="str">
        <f t="shared" si="329"/>
        <v/>
      </c>
      <c r="KD88" s="93" t="str">
        <f t="shared" si="330"/>
        <v/>
      </c>
      <c r="KE88" s="93" t="str">
        <f t="shared" si="331"/>
        <v/>
      </c>
      <c r="KF88" s="93" t="str">
        <f t="shared" si="332"/>
        <v/>
      </c>
      <c r="KG88" s="93" t="str">
        <f t="shared" si="333"/>
        <v/>
      </c>
      <c r="KH88" s="93" t="str">
        <f t="shared" si="334"/>
        <v/>
      </c>
      <c r="KI88" s="93" t="str">
        <f t="shared" si="335"/>
        <v/>
      </c>
      <c r="KJ88" s="93" t="str">
        <f t="shared" si="336"/>
        <v/>
      </c>
      <c r="KK88" s="93" t="str">
        <f t="shared" si="337"/>
        <v/>
      </c>
      <c r="KL88" s="93" t="str">
        <f t="shared" si="338"/>
        <v/>
      </c>
      <c r="KM88" s="93" t="str">
        <f t="shared" si="339"/>
        <v/>
      </c>
      <c r="KN88" s="93" t="str">
        <f t="shared" si="340"/>
        <v/>
      </c>
      <c r="KO88" s="93" t="str">
        <f t="shared" si="341"/>
        <v/>
      </c>
      <c r="KP88" s="93" t="str">
        <f t="shared" si="342"/>
        <v/>
      </c>
      <c r="KQ88" s="93" t="str">
        <f t="shared" si="343"/>
        <v/>
      </c>
      <c r="KR88" s="93" t="str">
        <f t="shared" si="344"/>
        <v/>
      </c>
      <c r="KS88" s="93" t="str">
        <f t="shared" si="345"/>
        <v/>
      </c>
      <c r="KT88" s="93" t="str">
        <f t="shared" si="346"/>
        <v/>
      </c>
      <c r="KU88" s="93" t="str">
        <f t="shared" si="347"/>
        <v/>
      </c>
      <c r="KV88" s="94" t="str">
        <f t="shared" si="348"/>
        <v/>
      </c>
      <c r="KX88" s="81" t="str">
        <f>IF(C88="", "", C88+(C88*'Intro &amp; Setup'!$BC$6))</f>
        <v/>
      </c>
    </row>
    <row r="89" spans="1:310" x14ac:dyDescent="0.25">
      <c r="A89" s="24"/>
      <c r="B89" s="150" t="str">
        <f t="shared" si="187"/>
        <v/>
      </c>
      <c r="C89" s="139" t="str">
        <f t="shared" si="188"/>
        <v/>
      </c>
      <c r="D89" s="24"/>
      <c r="E89" s="140"/>
      <c r="F89" s="136"/>
      <c r="G89" s="139"/>
      <c r="H89" s="153"/>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24"/>
      <c r="BS89" s="9" t="str">
        <f>IF(Materials!T89="", "", Materials!T89)</f>
        <v/>
      </c>
      <c r="BU89" s="11" t="b">
        <f t="shared" si="189"/>
        <v>0</v>
      </c>
      <c r="BV89" s="9" t="str">
        <f t="shared" si="195"/>
        <v/>
      </c>
      <c r="BW89" s="9" t="str">
        <f t="shared" si="190"/>
        <v/>
      </c>
      <c r="BX89" s="9" t="str">
        <f t="shared" si="191"/>
        <v/>
      </c>
      <c r="BZ89" s="9">
        <v>81</v>
      </c>
      <c r="CB89" s="9" t="str">
        <f t="shared" si="192"/>
        <v/>
      </c>
      <c r="CC89" s="32"/>
      <c r="CD89" s="72" t="str">
        <f>IF(H89="", "", IFERROR(INDEX('Intro &amp; Setup'!$BF$3:$BF$12, MATCH(H89, 'Intro &amp; Setup'!$BE$3:$BE$12, 0)), ""))</f>
        <v/>
      </c>
      <c r="CE89" s="77"/>
      <c r="CF89" s="77"/>
      <c r="CH89" s="50" t="str">
        <f t="shared" si="193"/>
        <v/>
      </c>
      <c r="CI89" s="32" t="str">
        <f t="shared" si="196"/>
        <v/>
      </c>
      <c r="CJ89" s="32" t="str">
        <f t="shared" si="197"/>
        <v/>
      </c>
      <c r="CK89" s="32" t="str">
        <f t="shared" si="198"/>
        <v/>
      </c>
      <c r="CL89" s="32" t="str">
        <f t="shared" si="199"/>
        <v/>
      </c>
      <c r="CM89" s="32" t="str">
        <f t="shared" si="200"/>
        <v/>
      </c>
      <c r="CN89" s="32" t="str">
        <f t="shared" si="201"/>
        <v/>
      </c>
      <c r="CO89" s="32" t="str">
        <f t="shared" si="202"/>
        <v/>
      </c>
      <c r="CP89" s="32" t="str">
        <f t="shared" si="203"/>
        <v/>
      </c>
      <c r="CQ89" s="32" t="str">
        <f t="shared" si="204"/>
        <v/>
      </c>
      <c r="CR89" s="32" t="str">
        <f t="shared" si="205"/>
        <v/>
      </c>
      <c r="CS89" s="32" t="str">
        <f t="shared" si="206"/>
        <v/>
      </c>
      <c r="CT89" s="32" t="str">
        <f t="shared" si="207"/>
        <v/>
      </c>
      <c r="CU89" s="32" t="str">
        <f t="shared" si="208"/>
        <v/>
      </c>
      <c r="CV89" s="32" t="str">
        <f t="shared" si="209"/>
        <v/>
      </c>
      <c r="CW89" s="32" t="str">
        <f t="shared" si="210"/>
        <v/>
      </c>
      <c r="CX89" s="32" t="str">
        <f t="shared" si="211"/>
        <v/>
      </c>
      <c r="CY89" s="32" t="str">
        <f t="shared" si="212"/>
        <v/>
      </c>
      <c r="CZ89" s="32" t="str">
        <f t="shared" si="213"/>
        <v/>
      </c>
      <c r="DA89" s="32" t="str">
        <f t="shared" si="214"/>
        <v/>
      </c>
      <c r="DB89" s="32" t="str">
        <f t="shared" si="215"/>
        <v/>
      </c>
      <c r="DC89" s="32" t="str">
        <f t="shared" si="216"/>
        <v/>
      </c>
      <c r="DD89" s="32" t="str">
        <f t="shared" si="217"/>
        <v/>
      </c>
      <c r="DE89" s="32" t="str">
        <f t="shared" si="218"/>
        <v/>
      </c>
      <c r="DF89" s="32" t="str">
        <f t="shared" si="219"/>
        <v/>
      </c>
      <c r="DG89" s="32" t="str">
        <f t="shared" si="220"/>
        <v/>
      </c>
      <c r="DH89" s="32" t="str">
        <f t="shared" si="221"/>
        <v/>
      </c>
      <c r="DI89" s="32" t="str">
        <f t="shared" si="222"/>
        <v/>
      </c>
      <c r="DJ89" s="32" t="str">
        <f t="shared" si="223"/>
        <v/>
      </c>
      <c r="DK89" s="51" t="str">
        <f t="shared" si="224"/>
        <v/>
      </c>
      <c r="DM89" s="50" t="str">
        <f t="shared" si="225"/>
        <v/>
      </c>
      <c r="DN89" s="32" t="str">
        <f t="shared" si="226"/>
        <v/>
      </c>
      <c r="DO89" s="32" t="str">
        <f t="shared" si="227"/>
        <v/>
      </c>
      <c r="DP89" s="32" t="str">
        <f t="shared" si="228"/>
        <v/>
      </c>
      <c r="DQ89" s="32" t="str">
        <f t="shared" si="229"/>
        <v/>
      </c>
      <c r="DR89" s="32" t="str">
        <f t="shared" si="230"/>
        <v/>
      </c>
      <c r="DS89" s="32" t="str">
        <f t="shared" si="231"/>
        <v/>
      </c>
      <c r="DT89" s="32" t="str">
        <f t="shared" si="232"/>
        <v/>
      </c>
      <c r="DU89" s="32" t="str">
        <f t="shared" si="233"/>
        <v/>
      </c>
      <c r="DV89" s="32" t="str">
        <f t="shared" si="234"/>
        <v/>
      </c>
      <c r="DW89" s="32" t="str">
        <f t="shared" si="235"/>
        <v/>
      </c>
      <c r="DX89" s="32" t="str">
        <f t="shared" si="236"/>
        <v/>
      </c>
      <c r="DY89" s="32" t="str">
        <f t="shared" si="237"/>
        <v/>
      </c>
      <c r="DZ89" s="32" t="str">
        <f t="shared" si="238"/>
        <v/>
      </c>
      <c r="EA89" s="32" t="str">
        <f t="shared" si="239"/>
        <v/>
      </c>
      <c r="EB89" s="32" t="str">
        <f t="shared" si="240"/>
        <v/>
      </c>
      <c r="EC89" s="32" t="str">
        <f t="shared" si="241"/>
        <v/>
      </c>
      <c r="ED89" s="32" t="str">
        <f t="shared" si="242"/>
        <v/>
      </c>
      <c r="EE89" s="32" t="str">
        <f t="shared" si="243"/>
        <v/>
      </c>
      <c r="EF89" s="32" t="str">
        <f t="shared" si="244"/>
        <v/>
      </c>
      <c r="EG89" s="32" t="str">
        <f t="shared" si="245"/>
        <v/>
      </c>
      <c r="EH89" s="32" t="str">
        <f t="shared" si="246"/>
        <v/>
      </c>
      <c r="EI89" s="32" t="str">
        <f t="shared" si="247"/>
        <v/>
      </c>
      <c r="EJ89" s="32" t="str">
        <f t="shared" si="248"/>
        <v/>
      </c>
      <c r="EK89" s="32" t="str">
        <f t="shared" si="249"/>
        <v/>
      </c>
      <c r="EL89" s="32" t="str">
        <f t="shared" si="250"/>
        <v/>
      </c>
      <c r="EM89" s="32" t="str">
        <f t="shared" si="251"/>
        <v/>
      </c>
      <c r="EN89" s="32" t="str">
        <f t="shared" si="252"/>
        <v/>
      </c>
      <c r="EO89" s="32" t="str">
        <f t="shared" si="253"/>
        <v/>
      </c>
      <c r="EP89" s="51" t="str">
        <f t="shared" si="254"/>
        <v/>
      </c>
      <c r="ER89" s="58" t="str">
        <f>IF(CH89="", "", IFERROR(INDEX(Materials!$F$9:$F$2508, MATCH(CH89, Materials!$B$9:$B$2508, 0)), ""))</f>
        <v/>
      </c>
      <c r="ES89" s="59" t="str">
        <f>IF(CI89="", "", IFERROR(INDEX(Materials!$F$9:$F$2508, MATCH(CI89, Materials!$B$9:$B$2508, 0)), ""))</f>
        <v/>
      </c>
      <c r="ET89" s="59" t="str">
        <f>IF(CJ89="", "", IFERROR(INDEX(Materials!$F$9:$F$2508, MATCH(CJ89, Materials!$B$9:$B$2508, 0)), ""))</f>
        <v/>
      </c>
      <c r="EU89" s="59" t="str">
        <f>IF(CK89="", "", IFERROR(INDEX(Materials!$F$9:$F$2508, MATCH(CK89, Materials!$B$9:$B$2508, 0)), ""))</f>
        <v/>
      </c>
      <c r="EV89" s="59" t="str">
        <f>IF(CL89="", "", IFERROR(INDEX(Materials!$F$9:$F$2508, MATCH(CL89, Materials!$B$9:$B$2508, 0)), ""))</f>
        <v/>
      </c>
      <c r="EW89" s="59" t="str">
        <f>IF(CM89="", "", IFERROR(INDEX(Materials!$F$9:$F$2508, MATCH(CM89, Materials!$B$9:$B$2508, 0)), ""))</f>
        <v/>
      </c>
      <c r="EX89" s="59" t="str">
        <f>IF(CN89="", "", IFERROR(INDEX(Materials!$F$9:$F$2508, MATCH(CN89, Materials!$B$9:$B$2508, 0)), ""))</f>
        <v/>
      </c>
      <c r="EY89" s="59" t="str">
        <f>IF(CO89="", "", IFERROR(INDEX(Materials!$F$9:$F$2508, MATCH(CO89, Materials!$B$9:$B$2508, 0)), ""))</f>
        <v/>
      </c>
      <c r="EZ89" s="59" t="str">
        <f>IF(CP89="", "", IFERROR(INDEX(Materials!$F$9:$F$2508, MATCH(CP89, Materials!$B$9:$B$2508, 0)), ""))</f>
        <v/>
      </c>
      <c r="FA89" s="59" t="str">
        <f>IF(CQ89="", "", IFERROR(INDEX(Materials!$F$9:$F$2508, MATCH(CQ89, Materials!$B$9:$B$2508, 0)), ""))</f>
        <v/>
      </c>
      <c r="FB89" s="59" t="str">
        <f>IF(CR89="", "", IFERROR(INDEX(Materials!$F$9:$F$2508, MATCH(CR89, Materials!$B$9:$B$2508, 0)), ""))</f>
        <v/>
      </c>
      <c r="FC89" s="59" t="str">
        <f>IF(CS89="", "", IFERROR(INDEX(Materials!$F$9:$F$2508, MATCH(CS89, Materials!$B$9:$B$2508, 0)), ""))</f>
        <v/>
      </c>
      <c r="FD89" s="59" t="str">
        <f>IF(CT89="", "", IFERROR(INDEX(Materials!$F$9:$F$2508, MATCH(CT89, Materials!$B$9:$B$2508, 0)), ""))</f>
        <v/>
      </c>
      <c r="FE89" s="59" t="str">
        <f>IF(CU89="", "", IFERROR(INDEX(Materials!$F$9:$F$2508, MATCH(CU89, Materials!$B$9:$B$2508, 0)), ""))</f>
        <v/>
      </c>
      <c r="FF89" s="59" t="str">
        <f>IF(CV89="", "", IFERROR(INDEX(Materials!$F$9:$F$2508, MATCH(CV89, Materials!$B$9:$B$2508, 0)), ""))</f>
        <v/>
      </c>
      <c r="FG89" s="59" t="str">
        <f>IF(CW89="", "", IFERROR(INDEX(Materials!$F$9:$F$2508, MATCH(CW89, Materials!$B$9:$B$2508, 0)), ""))</f>
        <v/>
      </c>
      <c r="FH89" s="59" t="str">
        <f>IF(CX89="", "", IFERROR(INDEX(Materials!$F$9:$F$2508, MATCH(CX89, Materials!$B$9:$B$2508, 0)), ""))</f>
        <v/>
      </c>
      <c r="FI89" s="59" t="str">
        <f>IF(CY89="", "", IFERROR(INDEX(Materials!$F$9:$F$2508, MATCH(CY89, Materials!$B$9:$B$2508, 0)), ""))</f>
        <v/>
      </c>
      <c r="FJ89" s="59" t="str">
        <f>IF(CZ89="", "", IFERROR(INDEX(Materials!$F$9:$F$2508, MATCH(CZ89, Materials!$B$9:$B$2508, 0)), ""))</f>
        <v/>
      </c>
      <c r="FK89" s="59" t="str">
        <f>IF(DA89="", "", IFERROR(INDEX(Materials!$F$9:$F$2508, MATCH(DA89, Materials!$B$9:$B$2508, 0)), ""))</f>
        <v/>
      </c>
      <c r="FL89" s="59" t="str">
        <f>IF(DB89="", "", IFERROR(INDEX(Materials!$F$9:$F$2508, MATCH(DB89, Materials!$B$9:$B$2508, 0)), ""))</f>
        <v/>
      </c>
      <c r="FM89" s="59" t="str">
        <f>IF(DC89="", "", IFERROR(INDEX(Materials!$F$9:$F$2508, MATCH(DC89, Materials!$B$9:$B$2508, 0)), ""))</f>
        <v/>
      </c>
      <c r="FN89" s="59" t="str">
        <f>IF(DD89="", "", IFERROR(INDEX(Materials!$F$9:$F$2508, MATCH(DD89, Materials!$B$9:$B$2508, 0)), ""))</f>
        <v/>
      </c>
      <c r="FO89" s="59" t="str">
        <f>IF(DE89="", "", IFERROR(INDEX(Materials!$F$9:$F$2508, MATCH(DE89, Materials!$B$9:$B$2508, 0)), ""))</f>
        <v/>
      </c>
      <c r="FP89" s="59" t="str">
        <f>IF(DF89="", "", IFERROR(INDEX(Materials!$F$9:$F$2508, MATCH(DF89, Materials!$B$9:$B$2508, 0)), ""))</f>
        <v/>
      </c>
      <c r="FQ89" s="59" t="str">
        <f>IF(DG89="", "", IFERROR(INDEX(Materials!$F$9:$F$2508, MATCH(DG89, Materials!$B$9:$B$2508, 0)), ""))</f>
        <v/>
      </c>
      <c r="FR89" s="59" t="str">
        <f>IF(DH89="", "", IFERROR(INDEX(Materials!$F$9:$F$2508, MATCH(DH89, Materials!$B$9:$B$2508, 0)), ""))</f>
        <v/>
      </c>
      <c r="FS89" s="59" t="str">
        <f>IF(DI89="", "", IFERROR(INDEX(Materials!$F$9:$F$2508, MATCH(DI89, Materials!$B$9:$B$2508, 0)), ""))</f>
        <v/>
      </c>
      <c r="FT89" s="59" t="str">
        <f>IF(DJ89="", "", IFERROR(INDEX(Materials!$F$9:$F$2508, MATCH(DJ89, Materials!$B$9:$B$2508, 0)), ""))</f>
        <v/>
      </c>
      <c r="FU89" s="60" t="str">
        <f>IF(DK89="", "", IFERROR(INDEX(Materials!$F$9:$F$2508, MATCH(DK89, Materials!$B$9:$B$2508, 0)), ""))</f>
        <v/>
      </c>
      <c r="FW89" s="58" t="str">
        <f t="shared" si="255"/>
        <v/>
      </c>
      <c r="FX89" s="59" t="str">
        <f t="shared" si="256"/>
        <v/>
      </c>
      <c r="FY89" s="59" t="str">
        <f t="shared" si="257"/>
        <v/>
      </c>
      <c r="FZ89" s="59" t="str">
        <f t="shared" si="258"/>
        <v/>
      </c>
      <c r="GA89" s="59" t="str">
        <f t="shared" si="259"/>
        <v/>
      </c>
      <c r="GB89" s="59" t="str">
        <f t="shared" si="260"/>
        <v/>
      </c>
      <c r="GC89" s="59" t="str">
        <f t="shared" si="261"/>
        <v/>
      </c>
      <c r="GD89" s="59" t="str">
        <f t="shared" si="262"/>
        <v/>
      </c>
      <c r="GE89" s="59" t="str">
        <f t="shared" si="263"/>
        <v/>
      </c>
      <c r="GF89" s="59" t="str">
        <f t="shared" si="264"/>
        <v/>
      </c>
      <c r="GG89" s="59" t="str">
        <f t="shared" si="265"/>
        <v/>
      </c>
      <c r="GH89" s="59" t="str">
        <f t="shared" si="266"/>
        <v/>
      </c>
      <c r="GI89" s="59" t="str">
        <f t="shared" si="267"/>
        <v/>
      </c>
      <c r="GJ89" s="59" t="str">
        <f t="shared" si="268"/>
        <v/>
      </c>
      <c r="GK89" s="59" t="str">
        <f t="shared" si="269"/>
        <v/>
      </c>
      <c r="GL89" s="59" t="str">
        <f t="shared" si="270"/>
        <v/>
      </c>
      <c r="GM89" s="59" t="str">
        <f t="shared" si="271"/>
        <v/>
      </c>
      <c r="GN89" s="59" t="str">
        <f t="shared" si="272"/>
        <v/>
      </c>
      <c r="GO89" s="59" t="str">
        <f t="shared" si="273"/>
        <v/>
      </c>
      <c r="GP89" s="59" t="str">
        <f t="shared" si="274"/>
        <v/>
      </c>
      <c r="GQ89" s="59" t="str">
        <f t="shared" si="275"/>
        <v/>
      </c>
      <c r="GR89" s="59" t="str">
        <f t="shared" si="276"/>
        <v/>
      </c>
      <c r="GS89" s="59" t="str">
        <f t="shared" si="277"/>
        <v/>
      </c>
      <c r="GT89" s="59" t="str">
        <f t="shared" si="278"/>
        <v/>
      </c>
      <c r="GU89" s="59" t="str">
        <f t="shared" si="279"/>
        <v/>
      </c>
      <c r="GV89" s="59" t="str">
        <f t="shared" si="280"/>
        <v/>
      </c>
      <c r="GW89" s="59" t="str">
        <f t="shared" si="281"/>
        <v/>
      </c>
      <c r="GX89" s="59" t="str">
        <f t="shared" si="282"/>
        <v/>
      </c>
      <c r="GY89" s="59" t="str">
        <f t="shared" si="283"/>
        <v/>
      </c>
      <c r="GZ89" s="60" t="str">
        <f t="shared" si="284"/>
        <v/>
      </c>
      <c r="HB89" s="81" t="str">
        <f t="shared" si="194"/>
        <v/>
      </c>
      <c r="HD89" s="58" t="str">
        <f>IF(CH89="", "", IFERROR(INDEX(Materials!$V$9:$V$2508, MATCH(CH89, Materials!$B$9:$B$2508, 0)), ""))</f>
        <v/>
      </c>
      <c r="HE89" s="59" t="str">
        <f>IF(CI89="", "", IFERROR(INDEX(Materials!$V$9:$V$2508, MATCH(CI89, Materials!$B$9:$B$2508, 0)), ""))</f>
        <v/>
      </c>
      <c r="HF89" s="59" t="str">
        <f>IF(CJ89="", "", IFERROR(INDEX(Materials!$V$9:$V$2508, MATCH(CJ89, Materials!$B$9:$B$2508, 0)), ""))</f>
        <v/>
      </c>
      <c r="HG89" s="59" t="str">
        <f>IF(CK89="", "", IFERROR(INDEX(Materials!$V$9:$V$2508, MATCH(CK89, Materials!$B$9:$B$2508, 0)), ""))</f>
        <v/>
      </c>
      <c r="HH89" s="59" t="str">
        <f>IF(CL89="", "", IFERROR(INDEX(Materials!$V$9:$V$2508, MATCH(CL89, Materials!$B$9:$B$2508, 0)), ""))</f>
        <v/>
      </c>
      <c r="HI89" s="59" t="str">
        <f>IF(CM89="", "", IFERROR(INDEX(Materials!$V$9:$V$2508, MATCH(CM89, Materials!$B$9:$B$2508, 0)), ""))</f>
        <v/>
      </c>
      <c r="HJ89" s="59" t="str">
        <f>IF(CN89="", "", IFERROR(INDEX(Materials!$V$9:$V$2508, MATCH(CN89, Materials!$B$9:$B$2508, 0)), ""))</f>
        <v/>
      </c>
      <c r="HK89" s="59" t="str">
        <f>IF(CO89="", "", IFERROR(INDEX(Materials!$V$9:$V$2508, MATCH(CO89, Materials!$B$9:$B$2508, 0)), ""))</f>
        <v/>
      </c>
      <c r="HL89" s="59" t="str">
        <f>IF(CP89="", "", IFERROR(INDEX(Materials!$V$9:$V$2508, MATCH(CP89, Materials!$B$9:$B$2508, 0)), ""))</f>
        <v/>
      </c>
      <c r="HM89" s="59" t="str">
        <f>IF(CQ89="", "", IFERROR(INDEX(Materials!$V$9:$V$2508, MATCH(CQ89, Materials!$B$9:$B$2508, 0)), ""))</f>
        <v/>
      </c>
      <c r="HN89" s="59" t="str">
        <f>IF(CR89="", "", IFERROR(INDEX(Materials!$V$9:$V$2508, MATCH(CR89, Materials!$B$9:$B$2508, 0)), ""))</f>
        <v/>
      </c>
      <c r="HO89" s="59" t="str">
        <f>IF(CS89="", "", IFERROR(INDEX(Materials!$V$9:$V$2508, MATCH(CS89, Materials!$B$9:$B$2508, 0)), ""))</f>
        <v/>
      </c>
      <c r="HP89" s="59" t="str">
        <f>IF(CT89="", "", IFERROR(INDEX(Materials!$V$9:$V$2508, MATCH(CT89, Materials!$B$9:$B$2508, 0)), ""))</f>
        <v/>
      </c>
      <c r="HQ89" s="59" t="str">
        <f>IF(CU89="", "", IFERROR(INDEX(Materials!$V$9:$V$2508, MATCH(CU89, Materials!$B$9:$B$2508, 0)), ""))</f>
        <v/>
      </c>
      <c r="HR89" s="59" t="str">
        <f>IF(CV89="", "", IFERROR(INDEX(Materials!$V$9:$V$2508, MATCH(CV89, Materials!$B$9:$B$2508, 0)), ""))</f>
        <v/>
      </c>
      <c r="HS89" s="59" t="str">
        <f>IF(CW89="", "", IFERROR(INDEX(Materials!$V$9:$V$2508, MATCH(CW89, Materials!$B$9:$B$2508, 0)), ""))</f>
        <v/>
      </c>
      <c r="HT89" s="59" t="str">
        <f>IF(CX89="", "", IFERROR(INDEX(Materials!$V$9:$V$2508, MATCH(CX89, Materials!$B$9:$B$2508, 0)), ""))</f>
        <v/>
      </c>
      <c r="HU89" s="59" t="str">
        <f>IF(CY89="", "", IFERROR(INDEX(Materials!$V$9:$V$2508, MATCH(CY89, Materials!$B$9:$B$2508, 0)), ""))</f>
        <v/>
      </c>
      <c r="HV89" s="59" t="str">
        <f>IF(CZ89="", "", IFERROR(INDEX(Materials!$V$9:$V$2508, MATCH(CZ89, Materials!$B$9:$B$2508, 0)), ""))</f>
        <v/>
      </c>
      <c r="HW89" s="59" t="str">
        <f>IF(DA89="", "", IFERROR(INDEX(Materials!$V$9:$V$2508, MATCH(DA89, Materials!$B$9:$B$2508, 0)), ""))</f>
        <v/>
      </c>
      <c r="HX89" s="59" t="str">
        <f>IF(DB89="", "", IFERROR(INDEX(Materials!$V$9:$V$2508, MATCH(DB89, Materials!$B$9:$B$2508, 0)), ""))</f>
        <v/>
      </c>
      <c r="HY89" s="59" t="str">
        <f>IF(DC89="", "", IFERROR(INDEX(Materials!$V$9:$V$2508, MATCH(DC89, Materials!$B$9:$B$2508, 0)), ""))</f>
        <v/>
      </c>
      <c r="HZ89" s="59" t="str">
        <f>IF(DD89="", "", IFERROR(INDEX(Materials!$V$9:$V$2508, MATCH(DD89, Materials!$B$9:$B$2508, 0)), ""))</f>
        <v/>
      </c>
      <c r="IA89" s="59" t="str">
        <f>IF(DE89="", "", IFERROR(INDEX(Materials!$V$9:$V$2508, MATCH(DE89, Materials!$B$9:$B$2508, 0)), ""))</f>
        <v/>
      </c>
      <c r="IB89" s="59" t="str">
        <f>IF(DF89="", "", IFERROR(INDEX(Materials!$V$9:$V$2508, MATCH(DF89, Materials!$B$9:$B$2508, 0)), ""))</f>
        <v/>
      </c>
      <c r="IC89" s="59" t="str">
        <f>IF(DG89="", "", IFERROR(INDEX(Materials!$V$9:$V$2508, MATCH(DG89, Materials!$B$9:$B$2508, 0)), ""))</f>
        <v/>
      </c>
      <c r="ID89" s="59" t="str">
        <f>IF(DH89="", "", IFERROR(INDEX(Materials!$V$9:$V$2508, MATCH(DH89, Materials!$B$9:$B$2508, 0)), ""))</f>
        <v/>
      </c>
      <c r="IE89" s="59" t="str">
        <f>IF(DI89="", "", IFERROR(INDEX(Materials!$V$9:$V$2508, MATCH(DI89, Materials!$B$9:$B$2508, 0)), ""))</f>
        <v/>
      </c>
      <c r="IF89" s="59" t="str">
        <f>IF(DJ89="", "", IFERROR(INDEX(Materials!$V$9:$V$2508, MATCH(DJ89, Materials!$B$9:$B$2508, 0)), ""))</f>
        <v/>
      </c>
      <c r="IG89" s="60" t="str">
        <f>IF(DK89="", "", IFERROR(INDEX(Materials!$V$9:$V$2508, MATCH(DK89, Materials!$B$9:$B$2508, 0)), ""))</f>
        <v/>
      </c>
      <c r="II89" s="9" t="str">
        <f t="shared" si="285"/>
        <v/>
      </c>
      <c r="IJ89" s="9" t="str">
        <f t="shared" si="286"/>
        <v/>
      </c>
      <c r="IK89" s="9" t="str">
        <f t="shared" si="287"/>
        <v/>
      </c>
      <c r="IL89" s="9" t="str">
        <f t="shared" si="288"/>
        <v/>
      </c>
      <c r="IN89" s="92" t="str">
        <f t="shared" si="289"/>
        <v/>
      </c>
      <c r="IO89" s="93" t="str">
        <f t="shared" si="290"/>
        <v/>
      </c>
      <c r="IP89" s="93" t="str">
        <f t="shared" si="291"/>
        <v/>
      </c>
      <c r="IQ89" s="93" t="str">
        <f t="shared" si="292"/>
        <v/>
      </c>
      <c r="IR89" s="93" t="str">
        <f t="shared" si="293"/>
        <v/>
      </c>
      <c r="IS89" s="93" t="str">
        <f t="shared" si="294"/>
        <v/>
      </c>
      <c r="IT89" s="93" t="str">
        <f t="shared" si="295"/>
        <v/>
      </c>
      <c r="IU89" s="93" t="str">
        <f t="shared" si="296"/>
        <v/>
      </c>
      <c r="IV89" s="93" t="str">
        <f t="shared" si="297"/>
        <v/>
      </c>
      <c r="IW89" s="93" t="str">
        <f t="shared" si="298"/>
        <v/>
      </c>
      <c r="IX89" s="93" t="str">
        <f t="shared" si="299"/>
        <v/>
      </c>
      <c r="IY89" s="93" t="str">
        <f t="shared" si="300"/>
        <v/>
      </c>
      <c r="IZ89" s="93" t="str">
        <f t="shared" si="301"/>
        <v/>
      </c>
      <c r="JA89" s="93" t="str">
        <f t="shared" si="302"/>
        <v/>
      </c>
      <c r="JB89" s="93" t="str">
        <f t="shared" si="303"/>
        <v/>
      </c>
      <c r="JC89" s="93" t="str">
        <f t="shared" si="304"/>
        <v/>
      </c>
      <c r="JD89" s="93" t="str">
        <f t="shared" si="305"/>
        <v/>
      </c>
      <c r="JE89" s="93" t="str">
        <f t="shared" si="306"/>
        <v/>
      </c>
      <c r="JF89" s="93" t="str">
        <f t="shared" si="307"/>
        <v/>
      </c>
      <c r="JG89" s="93" t="str">
        <f t="shared" si="308"/>
        <v/>
      </c>
      <c r="JH89" s="93" t="str">
        <f t="shared" si="309"/>
        <v/>
      </c>
      <c r="JI89" s="93" t="str">
        <f t="shared" si="310"/>
        <v/>
      </c>
      <c r="JJ89" s="93" t="str">
        <f t="shared" si="311"/>
        <v/>
      </c>
      <c r="JK89" s="93" t="str">
        <f t="shared" si="312"/>
        <v/>
      </c>
      <c r="JL89" s="93" t="str">
        <f t="shared" si="313"/>
        <v/>
      </c>
      <c r="JM89" s="93" t="str">
        <f t="shared" si="314"/>
        <v/>
      </c>
      <c r="JN89" s="93" t="str">
        <f t="shared" si="315"/>
        <v/>
      </c>
      <c r="JO89" s="93" t="str">
        <f t="shared" si="316"/>
        <v/>
      </c>
      <c r="JP89" s="93" t="str">
        <f t="shared" si="317"/>
        <v/>
      </c>
      <c r="JQ89" s="94" t="str">
        <f t="shared" si="318"/>
        <v/>
      </c>
      <c r="JS89" s="92" t="str">
        <f t="shared" si="319"/>
        <v/>
      </c>
      <c r="JT89" s="93" t="str">
        <f t="shared" si="320"/>
        <v/>
      </c>
      <c r="JU89" s="93" t="str">
        <f t="shared" si="321"/>
        <v/>
      </c>
      <c r="JV89" s="93" t="str">
        <f t="shared" si="322"/>
        <v/>
      </c>
      <c r="JW89" s="93" t="str">
        <f t="shared" si="323"/>
        <v/>
      </c>
      <c r="JX89" s="93" t="str">
        <f t="shared" si="324"/>
        <v/>
      </c>
      <c r="JY89" s="93" t="str">
        <f t="shared" si="325"/>
        <v/>
      </c>
      <c r="JZ89" s="93" t="str">
        <f t="shared" si="326"/>
        <v/>
      </c>
      <c r="KA89" s="93" t="str">
        <f t="shared" si="327"/>
        <v/>
      </c>
      <c r="KB89" s="93" t="str">
        <f t="shared" si="328"/>
        <v/>
      </c>
      <c r="KC89" s="93" t="str">
        <f t="shared" si="329"/>
        <v/>
      </c>
      <c r="KD89" s="93" t="str">
        <f t="shared" si="330"/>
        <v/>
      </c>
      <c r="KE89" s="93" t="str">
        <f t="shared" si="331"/>
        <v/>
      </c>
      <c r="KF89" s="93" t="str">
        <f t="shared" si="332"/>
        <v/>
      </c>
      <c r="KG89" s="93" t="str">
        <f t="shared" si="333"/>
        <v/>
      </c>
      <c r="KH89" s="93" t="str">
        <f t="shared" si="334"/>
        <v/>
      </c>
      <c r="KI89" s="93" t="str">
        <f t="shared" si="335"/>
        <v/>
      </c>
      <c r="KJ89" s="93" t="str">
        <f t="shared" si="336"/>
        <v/>
      </c>
      <c r="KK89" s="93" t="str">
        <f t="shared" si="337"/>
        <v/>
      </c>
      <c r="KL89" s="93" t="str">
        <f t="shared" si="338"/>
        <v/>
      </c>
      <c r="KM89" s="93" t="str">
        <f t="shared" si="339"/>
        <v/>
      </c>
      <c r="KN89" s="93" t="str">
        <f t="shared" si="340"/>
        <v/>
      </c>
      <c r="KO89" s="93" t="str">
        <f t="shared" si="341"/>
        <v/>
      </c>
      <c r="KP89" s="93" t="str">
        <f t="shared" si="342"/>
        <v/>
      </c>
      <c r="KQ89" s="93" t="str">
        <f t="shared" si="343"/>
        <v/>
      </c>
      <c r="KR89" s="93" t="str">
        <f t="shared" si="344"/>
        <v/>
      </c>
      <c r="KS89" s="93" t="str">
        <f t="shared" si="345"/>
        <v/>
      </c>
      <c r="KT89" s="93" t="str">
        <f t="shared" si="346"/>
        <v/>
      </c>
      <c r="KU89" s="93" t="str">
        <f t="shared" si="347"/>
        <v/>
      </c>
      <c r="KV89" s="94" t="str">
        <f t="shared" si="348"/>
        <v/>
      </c>
      <c r="KX89" s="81" t="str">
        <f>IF(C89="", "", C89+(C89*'Intro &amp; Setup'!$BC$6))</f>
        <v/>
      </c>
    </row>
    <row r="90" spans="1:310" x14ac:dyDescent="0.25">
      <c r="A90" s="24"/>
      <c r="B90" s="150" t="str">
        <f t="shared" si="187"/>
        <v/>
      </c>
      <c r="C90" s="139" t="str">
        <f t="shared" si="188"/>
        <v/>
      </c>
      <c r="D90" s="24"/>
      <c r="E90" s="140"/>
      <c r="F90" s="136"/>
      <c r="G90" s="139"/>
      <c r="H90" s="153"/>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24"/>
      <c r="BS90" s="9" t="str">
        <f>IF(Materials!T90="", "", Materials!T90)</f>
        <v/>
      </c>
      <c r="BU90" s="11" t="b">
        <f t="shared" si="189"/>
        <v>0</v>
      </c>
      <c r="BV90" s="9" t="str">
        <f t="shared" si="195"/>
        <v/>
      </c>
      <c r="BW90" s="9" t="str">
        <f t="shared" si="190"/>
        <v/>
      </c>
      <c r="BX90" s="9" t="str">
        <f t="shared" si="191"/>
        <v/>
      </c>
      <c r="BZ90" s="9">
        <v>82</v>
      </c>
      <c r="CB90" s="9" t="str">
        <f t="shared" si="192"/>
        <v/>
      </c>
      <c r="CC90" s="32"/>
      <c r="CD90" s="72" t="str">
        <f>IF(H90="", "", IFERROR(INDEX('Intro &amp; Setup'!$BF$3:$BF$12, MATCH(H90, 'Intro &amp; Setup'!$BE$3:$BE$12, 0)), ""))</f>
        <v/>
      </c>
      <c r="CE90" s="77"/>
      <c r="CF90" s="77"/>
      <c r="CH90" s="50" t="str">
        <f t="shared" si="193"/>
        <v/>
      </c>
      <c r="CI90" s="32" t="str">
        <f t="shared" si="196"/>
        <v/>
      </c>
      <c r="CJ90" s="32" t="str">
        <f t="shared" si="197"/>
        <v/>
      </c>
      <c r="CK90" s="32" t="str">
        <f t="shared" si="198"/>
        <v/>
      </c>
      <c r="CL90" s="32" t="str">
        <f t="shared" si="199"/>
        <v/>
      </c>
      <c r="CM90" s="32" t="str">
        <f t="shared" si="200"/>
        <v/>
      </c>
      <c r="CN90" s="32" t="str">
        <f t="shared" si="201"/>
        <v/>
      </c>
      <c r="CO90" s="32" t="str">
        <f t="shared" si="202"/>
        <v/>
      </c>
      <c r="CP90" s="32" t="str">
        <f t="shared" si="203"/>
        <v/>
      </c>
      <c r="CQ90" s="32" t="str">
        <f t="shared" si="204"/>
        <v/>
      </c>
      <c r="CR90" s="32" t="str">
        <f t="shared" si="205"/>
        <v/>
      </c>
      <c r="CS90" s="32" t="str">
        <f t="shared" si="206"/>
        <v/>
      </c>
      <c r="CT90" s="32" t="str">
        <f t="shared" si="207"/>
        <v/>
      </c>
      <c r="CU90" s="32" t="str">
        <f t="shared" si="208"/>
        <v/>
      </c>
      <c r="CV90" s="32" t="str">
        <f t="shared" si="209"/>
        <v/>
      </c>
      <c r="CW90" s="32" t="str">
        <f t="shared" si="210"/>
        <v/>
      </c>
      <c r="CX90" s="32" t="str">
        <f t="shared" si="211"/>
        <v/>
      </c>
      <c r="CY90" s="32" t="str">
        <f t="shared" si="212"/>
        <v/>
      </c>
      <c r="CZ90" s="32" t="str">
        <f t="shared" si="213"/>
        <v/>
      </c>
      <c r="DA90" s="32" t="str">
        <f t="shared" si="214"/>
        <v/>
      </c>
      <c r="DB90" s="32" t="str">
        <f t="shared" si="215"/>
        <v/>
      </c>
      <c r="DC90" s="32" t="str">
        <f t="shared" si="216"/>
        <v/>
      </c>
      <c r="DD90" s="32" t="str">
        <f t="shared" si="217"/>
        <v/>
      </c>
      <c r="DE90" s="32" t="str">
        <f t="shared" si="218"/>
        <v/>
      </c>
      <c r="DF90" s="32" t="str">
        <f t="shared" si="219"/>
        <v/>
      </c>
      <c r="DG90" s="32" t="str">
        <f t="shared" si="220"/>
        <v/>
      </c>
      <c r="DH90" s="32" t="str">
        <f t="shared" si="221"/>
        <v/>
      </c>
      <c r="DI90" s="32" t="str">
        <f t="shared" si="222"/>
        <v/>
      </c>
      <c r="DJ90" s="32" t="str">
        <f t="shared" si="223"/>
        <v/>
      </c>
      <c r="DK90" s="51" t="str">
        <f t="shared" si="224"/>
        <v/>
      </c>
      <c r="DM90" s="50" t="str">
        <f t="shared" si="225"/>
        <v/>
      </c>
      <c r="DN90" s="32" t="str">
        <f t="shared" si="226"/>
        <v/>
      </c>
      <c r="DO90" s="32" t="str">
        <f t="shared" si="227"/>
        <v/>
      </c>
      <c r="DP90" s="32" t="str">
        <f t="shared" si="228"/>
        <v/>
      </c>
      <c r="DQ90" s="32" t="str">
        <f t="shared" si="229"/>
        <v/>
      </c>
      <c r="DR90" s="32" t="str">
        <f t="shared" si="230"/>
        <v/>
      </c>
      <c r="DS90" s="32" t="str">
        <f t="shared" si="231"/>
        <v/>
      </c>
      <c r="DT90" s="32" t="str">
        <f t="shared" si="232"/>
        <v/>
      </c>
      <c r="DU90" s="32" t="str">
        <f t="shared" si="233"/>
        <v/>
      </c>
      <c r="DV90" s="32" t="str">
        <f t="shared" si="234"/>
        <v/>
      </c>
      <c r="DW90" s="32" t="str">
        <f t="shared" si="235"/>
        <v/>
      </c>
      <c r="DX90" s="32" t="str">
        <f t="shared" si="236"/>
        <v/>
      </c>
      <c r="DY90" s="32" t="str">
        <f t="shared" si="237"/>
        <v/>
      </c>
      <c r="DZ90" s="32" t="str">
        <f t="shared" si="238"/>
        <v/>
      </c>
      <c r="EA90" s="32" t="str">
        <f t="shared" si="239"/>
        <v/>
      </c>
      <c r="EB90" s="32" t="str">
        <f t="shared" si="240"/>
        <v/>
      </c>
      <c r="EC90" s="32" t="str">
        <f t="shared" si="241"/>
        <v/>
      </c>
      <c r="ED90" s="32" t="str">
        <f t="shared" si="242"/>
        <v/>
      </c>
      <c r="EE90" s="32" t="str">
        <f t="shared" si="243"/>
        <v/>
      </c>
      <c r="EF90" s="32" t="str">
        <f t="shared" si="244"/>
        <v/>
      </c>
      <c r="EG90" s="32" t="str">
        <f t="shared" si="245"/>
        <v/>
      </c>
      <c r="EH90" s="32" t="str">
        <f t="shared" si="246"/>
        <v/>
      </c>
      <c r="EI90" s="32" t="str">
        <f t="shared" si="247"/>
        <v/>
      </c>
      <c r="EJ90" s="32" t="str">
        <f t="shared" si="248"/>
        <v/>
      </c>
      <c r="EK90" s="32" t="str">
        <f t="shared" si="249"/>
        <v/>
      </c>
      <c r="EL90" s="32" t="str">
        <f t="shared" si="250"/>
        <v/>
      </c>
      <c r="EM90" s="32" t="str">
        <f t="shared" si="251"/>
        <v/>
      </c>
      <c r="EN90" s="32" t="str">
        <f t="shared" si="252"/>
        <v/>
      </c>
      <c r="EO90" s="32" t="str">
        <f t="shared" si="253"/>
        <v/>
      </c>
      <c r="EP90" s="51" t="str">
        <f t="shared" si="254"/>
        <v/>
      </c>
      <c r="ER90" s="58" t="str">
        <f>IF(CH90="", "", IFERROR(INDEX(Materials!$F$9:$F$2508, MATCH(CH90, Materials!$B$9:$B$2508, 0)), ""))</f>
        <v/>
      </c>
      <c r="ES90" s="59" t="str">
        <f>IF(CI90="", "", IFERROR(INDEX(Materials!$F$9:$F$2508, MATCH(CI90, Materials!$B$9:$B$2508, 0)), ""))</f>
        <v/>
      </c>
      <c r="ET90" s="59" t="str">
        <f>IF(CJ90="", "", IFERROR(INDEX(Materials!$F$9:$F$2508, MATCH(CJ90, Materials!$B$9:$B$2508, 0)), ""))</f>
        <v/>
      </c>
      <c r="EU90" s="59" t="str">
        <f>IF(CK90="", "", IFERROR(INDEX(Materials!$F$9:$F$2508, MATCH(CK90, Materials!$B$9:$B$2508, 0)), ""))</f>
        <v/>
      </c>
      <c r="EV90" s="59" t="str">
        <f>IF(CL90="", "", IFERROR(INDEX(Materials!$F$9:$F$2508, MATCH(CL90, Materials!$B$9:$B$2508, 0)), ""))</f>
        <v/>
      </c>
      <c r="EW90" s="59" t="str">
        <f>IF(CM90="", "", IFERROR(INDEX(Materials!$F$9:$F$2508, MATCH(CM90, Materials!$B$9:$B$2508, 0)), ""))</f>
        <v/>
      </c>
      <c r="EX90" s="59" t="str">
        <f>IF(CN90="", "", IFERROR(INDEX(Materials!$F$9:$F$2508, MATCH(CN90, Materials!$B$9:$B$2508, 0)), ""))</f>
        <v/>
      </c>
      <c r="EY90" s="59" t="str">
        <f>IF(CO90="", "", IFERROR(INDEX(Materials!$F$9:$F$2508, MATCH(CO90, Materials!$B$9:$B$2508, 0)), ""))</f>
        <v/>
      </c>
      <c r="EZ90" s="59" t="str">
        <f>IF(CP90="", "", IFERROR(INDEX(Materials!$F$9:$F$2508, MATCH(CP90, Materials!$B$9:$B$2508, 0)), ""))</f>
        <v/>
      </c>
      <c r="FA90" s="59" t="str">
        <f>IF(CQ90="", "", IFERROR(INDEX(Materials!$F$9:$F$2508, MATCH(CQ90, Materials!$B$9:$B$2508, 0)), ""))</f>
        <v/>
      </c>
      <c r="FB90" s="59" t="str">
        <f>IF(CR90="", "", IFERROR(INDEX(Materials!$F$9:$F$2508, MATCH(CR90, Materials!$B$9:$B$2508, 0)), ""))</f>
        <v/>
      </c>
      <c r="FC90" s="59" t="str">
        <f>IF(CS90="", "", IFERROR(INDEX(Materials!$F$9:$F$2508, MATCH(CS90, Materials!$B$9:$B$2508, 0)), ""))</f>
        <v/>
      </c>
      <c r="FD90" s="59" t="str">
        <f>IF(CT90="", "", IFERROR(INDEX(Materials!$F$9:$F$2508, MATCH(CT90, Materials!$B$9:$B$2508, 0)), ""))</f>
        <v/>
      </c>
      <c r="FE90" s="59" t="str">
        <f>IF(CU90="", "", IFERROR(INDEX(Materials!$F$9:$F$2508, MATCH(CU90, Materials!$B$9:$B$2508, 0)), ""))</f>
        <v/>
      </c>
      <c r="FF90" s="59" t="str">
        <f>IF(CV90="", "", IFERROR(INDEX(Materials!$F$9:$F$2508, MATCH(CV90, Materials!$B$9:$B$2508, 0)), ""))</f>
        <v/>
      </c>
      <c r="FG90" s="59" t="str">
        <f>IF(CW90="", "", IFERROR(INDEX(Materials!$F$9:$F$2508, MATCH(CW90, Materials!$B$9:$B$2508, 0)), ""))</f>
        <v/>
      </c>
      <c r="FH90" s="59" t="str">
        <f>IF(CX90="", "", IFERROR(INDEX(Materials!$F$9:$F$2508, MATCH(CX90, Materials!$B$9:$B$2508, 0)), ""))</f>
        <v/>
      </c>
      <c r="FI90" s="59" t="str">
        <f>IF(CY90="", "", IFERROR(INDEX(Materials!$F$9:$F$2508, MATCH(CY90, Materials!$B$9:$B$2508, 0)), ""))</f>
        <v/>
      </c>
      <c r="FJ90" s="59" t="str">
        <f>IF(CZ90="", "", IFERROR(INDEX(Materials!$F$9:$F$2508, MATCH(CZ90, Materials!$B$9:$B$2508, 0)), ""))</f>
        <v/>
      </c>
      <c r="FK90" s="59" t="str">
        <f>IF(DA90="", "", IFERROR(INDEX(Materials!$F$9:$F$2508, MATCH(DA90, Materials!$B$9:$B$2508, 0)), ""))</f>
        <v/>
      </c>
      <c r="FL90" s="59" t="str">
        <f>IF(DB90="", "", IFERROR(INDEX(Materials!$F$9:$F$2508, MATCH(DB90, Materials!$B$9:$B$2508, 0)), ""))</f>
        <v/>
      </c>
      <c r="FM90" s="59" t="str">
        <f>IF(DC90="", "", IFERROR(INDEX(Materials!$F$9:$F$2508, MATCH(DC90, Materials!$B$9:$B$2508, 0)), ""))</f>
        <v/>
      </c>
      <c r="FN90" s="59" t="str">
        <f>IF(DD90="", "", IFERROR(INDEX(Materials!$F$9:$F$2508, MATCH(DD90, Materials!$B$9:$B$2508, 0)), ""))</f>
        <v/>
      </c>
      <c r="FO90" s="59" t="str">
        <f>IF(DE90="", "", IFERROR(INDEX(Materials!$F$9:$F$2508, MATCH(DE90, Materials!$B$9:$B$2508, 0)), ""))</f>
        <v/>
      </c>
      <c r="FP90" s="59" t="str">
        <f>IF(DF90="", "", IFERROR(INDEX(Materials!$F$9:$F$2508, MATCH(DF90, Materials!$B$9:$B$2508, 0)), ""))</f>
        <v/>
      </c>
      <c r="FQ90" s="59" t="str">
        <f>IF(DG90="", "", IFERROR(INDEX(Materials!$F$9:$F$2508, MATCH(DG90, Materials!$B$9:$B$2508, 0)), ""))</f>
        <v/>
      </c>
      <c r="FR90" s="59" t="str">
        <f>IF(DH90="", "", IFERROR(INDEX(Materials!$F$9:$F$2508, MATCH(DH90, Materials!$B$9:$B$2508, 0)), ""))</f>
        <v/>
      </c>
      <c r="FS90" s="59" t="str">
        <f>IF(DI90="", "", IFERROR(INDEX(Materials!$F$9:$F$2508, MATCH(DI90, Materials!$B$9:$B$2508, 0)), ""))</f>
        <v/>
      </c>
      <c r="FT90" s="59" t="str">
        <f>IF(DJ90="", "", IFERROR(INDEX(Materials!$F$9:$F$2508, MATCH(DJ90, Materials!$B$9:$B$2508, 0)), ""))</f>
        <v/>
      </c>
      <c r="FU90" s="60" t="str">
        <f>IF(DK90="", "", IFERROR(INDEX(Materials!$F$9:$F$2508, MATCH(DK90, Materials!$B$9:$B$2508, 0)), ""))</f>
        <v/>
      </c>
      <c r="FW90" s="58" t="str">
        <f t="shared" si="255"/>
        <v/>
      </c>
      <c r="FX90" s="59" t="str">
        <f t="shared" si="256"/>
        <v/>
      </c>
      <c r="FY90" s="59" t="str">
        <f t="shared" si="257"/>
        <v/>
      </c>
      <c r="FZ90" s="59" t="str">
        <f t="shared" si="258"/>
        <v/>
      </c>
      <c r="GA90" s="59" t="str">
        <f t="shared" si="259"/>
        <v/>
      </c>
      <c r="GB90" s="59" t="str">
        <f t="shared" si="260"/>
        <v/>
      </c>
      <c r="GC90" s="59" t="str">
        <f t="shared" si="261"/>
        <v/>
      </c>
      <c r="GD90" s="59" t="str">
        <f t="shared" si="262"/>
        <v/>
      </c>
      <c r="GE90" s="59" t="str">
        <f t="shared" si="263"/>
        <v/>
      </c>
      <c r="GF90" s="59" t="str">
        <f t="shared" si="264"/>
        <v/>
      </c>
      <c r="GG90" s="59" t="str">
        <f t="shared" si="265"/>
        <v/>
      </c>
      <c r="GH90" s="59" t="str">
        <f t="shared" si="266"/>
        <v/>
      </c>
      <c r="GI90" s="59" t="str">
        <f t="shared" si="267"/>
        <v/>
      </c>
      <c r="GJ90" s="59" t="str">
        <f t="shared" si="268"/>
        <v/>
      </c>
      <c r="GK90" s="59" t="str">
        <f t="shared" si="269"/>
        <v/>
      </c>
      <c r="GL90" s="59" t="str">
        <f t="shared" si="270"/>
        <v/>
      </c>
      <c r="GM90" s="59" t="str">
        <f t="shared" si="271"/>
        <v/>
      </c>
      <c r="GN90" s="59" t="str">
        <f t="shared" si="272"/>
        <v/>
      </c>
      <c r="GO90" s="59" t="str">
        <f t="shared" si="273"/>
        <v/>
      </c>
      <c r="GP90" s="59" t="str">
        <f t="shared" si="274"/>
        <v/>
      </c>
      <c r="GQ90" s="59" t="str">
        <f t="shared" si="275"/>
        <v/>
      </c>
      <c r="GR90" s="59" t="str">
        <f t="shared" si="276"/>
        <v/>
      </c>
      <c r="GS90" s="59" t="str">
        <f t="shared" si="277"/>
        <v/>
      </c>
      <c r="GT90" s="59" t="str">
        <f t="shared" si="278"/>
        <v/>
      </c>
      <c r="GU90" s="59" t="str">
        <f t="shared" si="279"/>
        <v/>
      </c>
      <c r="GV90" s="59" t="str">
        <f t="shared" si="280"/>
        <v/>
      </c>
      <c r="GW90" s="59" t="str">
        <f t="shared" si="281"/>
        <v/>
      </c>
      <c r="GX90" s="59" t="str">
        <f t="shared" si="282"/>
        <v/>
      </c>
      <c r="GY90" s="59" t="str">
        <f t="shared" si="283"/>
        <v/>
      </c>
      <c r="GZ90" s="60" t="str">
        <f t="shared" si="284"/>
        <v/>
      </c>
      <c r="HB90" s="81" t="str">
        <f t="shared" si="194"/>
        <v/>
      </c>
      <c r="HD90" s="58" t="str">
        <f>IF(CH90="", "", IFERROR(INDEX(Materials!$V$9:$V$2508, MATCH(CH90, Materials!$B$9:$B$2508, 0)), ""))</f>
        <v/>
      </c>
      <c r="HE90" s="59" t="str">
        <f>IF(CI90="", "", IFERROR(INDEX(Materials!$V$9:$V$2508, MATCH(CI90, Materials!$B$9:$B$2508, 0)), ""))</f>
        <v/>
      </c>
      <c r="HF90" s="59" t="str">
        <f>IF(CJ90="", "", IFERROR(INDEX(Materials!$V$9:$V$2508, MATCH(CJ90, Materials!$B$9:$B$2508, 0)), ""))</f>
        <v/>
      </c>
      <c r="HG90" s="59" t="str">
        <f>IF(CK90="", "", IFERROR(INDEX(Materials!$V$9:$V$2508, MATCH(CK90, Materials!$B$9:$B$2508, 0)), ""))</f>
        <v/>
      </c>
      <c r="HH90" s="59" t="str">
        <f>IF(CL90="", "", IFERROR(INDEX(Materials!$V$9:$V$2508, MATCH(CL90, Materials!$B$9:$B$2508, 0)), ""))</f>
        <v/>
      </c>
      <c r="HI90" s="59" t="str">
        <f>IF(CM90="", "", IFERROR(INDEX(Materials!$V$9:$V$2508, MATCH(CM90, Materials!$B$9:$B$2508, 0)), ""))</f>
        <v/>
      </c>
      <c r="HJ90" s="59" t="str">
        <f>IF(CN90="", "", IFERROR(INDEX(Materials!$V$9:$V$2508, MATCH(CN90, Materials!$B$9:$B$2508, 0)), ""))</f>
        <v/>
      </c>
      <c r="HK90" s="59" t="str">
        <f>IF(CO90="", "", IFERROR(INDEX(Materials!$V$9:$V$2508, MATCH(CO90, Materials!$B$9:$B$2508, 0)), ""))</f>
        <v/>
      </c>
      <c r="HL90" s="59" t="str">
        <f>IF(CP90="", "", IFERROR(INDEX(Materials!$V$9:$V$2508, MATCH(CP90, Materials!$B$9:$B$2508, 0)), ""))</f>
        <v/>
      </c>
      <c r="HM90" s="59" t="str">
        <f>IF(CQ90="", "", IFERROR(INDEX(Materials!$V$9:$V$2508, MATCH(CQ90, Materials!$B$9:$B$2508, 0)), ""))</f>
        <v/>
      </c>
      <c r="HN90" s="59" t="str">
        <f>IF(CR90="", "", IFERROR(INDEX(Materials!$V$9:$V$2508, MATCH(CR90, Materials!$B$9:$B$2508, 0)), ""))</f>
        <v/>
      </c>
      <c r="HO90" s="59" t="str">
        <f>IF(CS90="", "", IFERROR(INDEX(Materials!$V$9:$V$2508, MATCH(CS90, Materials!$B$9:$B$2508, 0)), ""))</f>
        <v/>
      </c>
      <c r="HP90" s="59" t="str">
        <f>IF(CT90="", "", IFERROR(INDEX(Materials!$V$9:$V$2508, MATCH(CT90, Materials!$B$9:$B$2508, 0)), ""))</f>
        <v/>
      </c>
      <c r="HQ90" s="59" t="str">
        <f>IF(CU90="", "", IFERROR(INDEX(Materials!$V$9:$V$2508, MATCH(CU90, Materials!$B$9:$B$2508, 0)), ""))</f>
        <v/>
      </c>
      <c r="HR90" s="59" t="str">
        <f>IF(CV90="", "", IFERROR(INDEX(Materials!$V$9:$V$2508, MATCH(CV90, Materials!$B$9:$B$2508, 0)), ""))</f>
        <v/>
      </c>
      <c r="HS90" s="59" t="str">
        <f>IF(CW90="", "", IFERROR(INDEX(Materials!$V$9:$V$2508, MATCH(CW90, Materials!$B$9:$B$2508, 0)), ""))</f>
        <v/>
      </c>
      <c r="HT90" s="59" t="str">
        <f>IF(CX90="", "", IFERROR(INDEX(Materials!$V$9:$V$2508, MATCH(CX90, Materials!$B$9:$B$2508, 0)), ""))</f>
        <v/>
      </c>
      <c r="HU90" s="59" t="str">
        <f>IF(CY90="", "", IFERROR(INDEX(Materials!$V$9:$V$2508, MATCH(CY90, Materials!$B$9:$B$2508, 0)), ""))</f>
        <v/>
      </c>
      <c r="HV90" s="59" t="str">
        <f>IF(CZ90="", "", IFERROR(INDEX(Materials!$V$9:$V$2508, MATCH(CZ90, Materials!$B$9:$B$2508, 0)), ""))</f>
        <v/>
      </c>
      <c r="HW90" s="59" t="str">
        <f>IF(DA90="", "", IFERROR(INDEX(Materials!$V$9:$V$2508, MATCH(DA90, Materials!$B$9:$B$2508, 0)), ""))</f>
        <v/>
      </c>
      <c r="HX90" s="59" t="str">
        <f>IF(DB90="", "", IFERROR(INDEX(Materials!$V$9:$V$2508, MATCH(DB90, Materials!$B$9:$B$2508, 0)), ""))</f>
        <v/>
      </c>
      <c r="HY90" s="59" t="str">
        <f>IF(DC90="", "", IFERROR(INDEX(Materials!$V$9:$V$2508, MATCH(DC90, Materials!$B$9:$B$2508, 0)), ""))</f>
        <v/>
      </c>
      <c r="HZ90" s="59" t="str">
        <f>IF(DD90="", "", IFERROR(INDEX(Materials!$V$9:$V$2508, MATCH(DD90, Materials!$B$9:$B$2508, 0)), ""))</f>
        <v/>
      </c>
      <c r="IA90" s="59" t="str">
        <f>IF(DE90="", "", IFERROR(INDEX(Materials!$V$9:$V$2508, MATCH(DE90, Materials!$B$9:$B$2508, 0)), ""))</f>
        <v/>
      </c>
      <c r="IB90" s="59" t="str">
        <f>IF(DF90="", "", IFERROR(INDEX(Materials!$V$9:$V$2508, MATCH(DF90, Materials!$B$9:$B$2508, 0)), ""))</f>
        <v/>
      </c>
      <c r="IC90" s="59" t="str">
        <f>IF(DG90="", "", IFERROR(INDEX(Materials!$V$9:$V$2508, MATCH(DG90, Materials!$B$9:$B$2508, 0)), ""))</f>
        <v/>
      </c>
      <c r="ID90" s="59" t="str">
        <f>IF(DH90="", "", IFERROR(INDEX(Materials!$V$9:$V$2508, MATCH(DH90, Materials!$B$9:$B$2508, 0)), ""))</f>
        <v/>
      </c>
      <c r="IE90" s="59" t="str">
        <f>IF(DI90="", "", IFERROR(INDEX(Materials!$V$9:$V$2508, MATCH(DI90, Materials!$B$9:$B$2508, 0)), ""))</f>
        <v/>
      </c>
      <c r="IF90" s="59" t="str">
        <f>IF(DJ90="", "", IFERROR(INDEX(Materials!$V$9:$V$2508, MATCH(DJ90, Materials!$B$9:$B$2508, 0)), ""))</f>
        <v/>
      </c>
      <c r="IG90" s="60" t="str">
        <f>IF(DK90="", "", IFERROR(INDEX(Materials!$V$9:$V$2508, MATCH(DK90, Materials!$B$9:$B$2508, 0)), ""))</f>
        <v/>
      </c>
      <c r="II90" s="9" t="str">
        <f t="shared" si="285"/>
        <v/>
      </c>
      <c r="IJ90" s="9" t="str">
        <f t="shared" si="286"/>
        <v/>
      </c>
      <c r="IK90" s="9" t="str">
        <f t="shared" si="287"/>
        <v/>
      </c>
      <c r="IL90" s="9" t="str">
        <f t="shared" si="288"/>
        <v/>
      </c>
      <c r="IN90" s="92" t="str">
        <f t="shared" si="289"/>
        <v/>
      </c>
      <c r="IO90" s="93" t="str">
        <f t="shared" si="290"/>
        <v/>
      </c>
      <c r="IP90" s="93" t="str">
        <f t="shared" si="291"/>
        <v/>
      </c>
      <c r="IQ90" s="93" t="str">
        <f t="shared" si="292"/>
        <v/>
      </c>
      <c r="IR90" s="93" t="str">
        <f t="shared" si="293"/>
        <v/>
      </c>
      <c r="IS90" s="93" t="str">
        <f t="shared" si="294"/>
        <v/>
      </c>
      <c r="IT90" s="93" t="str">
        <f t="shared" si="295"/>
        <v/>
      </c>
      <c r="IU90" s="93" t="str">
        <f t="shared" si="296"/>
        <v/>
      </c>
      <c r="IV90" s="93" t="str">
        <f t="shared" si="297"/>
        <v/>
      </c>
      <c r="IW90" s="93" t="str">
        <f t="shared" si="298"/>
        <v/>
      </c>
      <c r="IX90" s="93" t="str">
        <f t="shared" si="299"/>
        <v/>
      </c>
      <c r="IY90" s="93" t="str">
        <f t="shared" si="300"/>
        <v/>
      </c>
      <c r="IZ90" s="93" t="str">
        <f t="shared" si="301"/>
        <v/>
      </c>
      <c r="JA90" s="93" t="str">
        <f t="shared" si="302"/>
        <v/>
      </c>
      <c r="JB90" s="93" t="str">
        <f t="shared" si="303"/>
        <v/>
      </c>
      <c r="JC90" s="93" t="str">
        <f t="shared" si="304"/>
        <v/>
      </c>
      <c r="JD90" s="93" t="str">
        <f t="shared" si="305"/>
        <v/>
      </c>
      <c r="JE90" s="93" t="str">
        <f t="shared" si="306"/>
        <v/>
      </c>
      <c r="JF90" s="93" t="str">
        <f t="shared" si="307"/>
        <v/>
      </c>
      <c r="JG90" s="93" t="str">
        <f t="shared" si="308"/>
        <v/>
      </c>
      <c r="JH90" s="93" t="str">
        <f t="shared" si="309"/>
        <v/>
      </c>
      <c r="JI90" s="93" t="str">
        <f t="shared" si="310"/>
        <v/>
      </c>
      <c r="JJ90" s="93" t="str">
        <f t="shared" si="311"/>
        <v/>
      </c>
      <c r="JK90" s="93" t="str">
        <f t="shared" si="312"/>
        <v/>
      </c>
      <c r="JL90" s="93" t="str">
        <f t="shared" si="313"/>
        <v/>
      </c>
      <c r="JM90" s="93" t="str">
        <f t="shared" si="314"/>
        <v/>
      </c>
      <c r="JN90" s="93" t="str">
        <f t="shared" si="315"/>
        <v/>
      </c>
      <c r="JO90" s="93" t="str">
        <f t="shared" si="316"/>
        <v/>
      </c>
      <c r="JP90" s="93" t="str">
        <f t="shared" si="317"/>
        <v/>
      </c>
      <c r="JQ90" s="94" t="str">
        <f t="shared" si="318"/>
        <v/>
      </c>
      <c r="JS90" s="92" t="str">
        <f t="shared" si="319"/>
        <v/>
      </c>
      <c r="JT90" s="93" t="str">
        <f t="shared" si="320"/>
        <v/>
      </c>
      <c r="JU90" s="93" t="str">
        <f t="shared" si="321"/>
        <v/>
      </c>
      <c r="JV90" s="93" t="str">
        <f t="shared" si="322"/>
        <v/>
      </c>
      <c r="JW90" s="93" t="str">
        <f t="shared" si="323"/>
        <v/>
      </c>
      <c r="JX90" s="93" t="str">
        <f t="shared" si="324"/>
        <v/>
      </c>
      <c r="JY90" s="93" t="str">
        <f t="shared" si="325"/>
        <v/>
      </c>
      <c r="JZ90" s="93" t="str">
        <f t="shared" si="326"/>
        <v/>
      </c>
      <c r="KA90" s="93" t="str">
        <f t="shared" si="327"/>
        <v/>
      </c>
      <c r="KB90" s="93" t="str">
        <f t="shared" si="328"/>
        <v/>
      </c>
      <c r="KC90" s="93" t="str">
        <f t="shared" si="329"/>
        <v/>
      </c>
      <c r="KD90" s="93" t="str">
        <f t="shared" si="330"/>
        <v/>
      </c>
      <c r="KE90" s="93" t="str">
        <f t="shared" si="331"/>
        <v/>
      </c>
      <c r="KF90" s="93" t="str">
        <f t="shared" si="332"/>
        <v/>
      </c>
      <c r="KG90" s="93" t="str">
        <f t="shared" si="333"/>
        <v/>
      </c>
      <c r="KH90" s="93" t="str">
        <f t="shared" si="334"/>
        <v/>
      </c>
      <c r="KI90" s="93" t="str">
        <f t="shared" si="335"/>
        <v/>
      </c>
      <c r="KJ90" s="93" t="str">
        <f t="shared" si="336"/>
        <v/>
      </c>
      <c r="KK90" s="93" t="str">
        <f t="shared" si="337"/>
        <v/>
      </c>
      <c r="KL90" s="93" t="str">
        <f t="shared" si="338"/>
        <v/>
      </c>
      <c r="KM90" s="93" t="str">
        <f t="shared" si="339"/>
        <v/>
      </c>
      <c r="KN90" s="93" t="str">
        <f t="shared" si="340"/>
        <v/>
      </c>
      <c r="KO90" s="93" t="str">
        <f t="shared" si="341"/>
        <v/>
      </c>
      <c r="KP90" s="93" t="str">
        <f t="shared" si="342"/>
        <v/>
      </c>
      <c r="KQ90" s="93" t="str">
        <f t="shared" si="343"/>
        <v/>
      </c>
      <c r="KR90" s="93" t="str">
        <f t="shared" si="344"/>
        <v/>
      </c>
      <c r="KS90" s="93" t="str">
        <f t="shared" si="345"/>
        <v/>
      </c>
      <c r="KT90" s="93" t="str">
        <f t="shared" si="346"/>
        <v/>
      </c>
      <c r="KU90" s="93" t="str">
        <f t="shared" si="347"/>
        <v/>
      </c>
      <c r="KV90" s="94" t="str">
        <f t="shared" si="348"/>
        <v/>
      </c>
      <c r="KX90" s="81" t="str">
        <f>IF(C90="", "", C90+(C90*'Intro &amp; Setup'!$BC$6))</f>
        <v/>
      </c>
    </row>
    <row r="91" spans="1:310" x14ac:dyDescent="0.25">
      <c r="A91" s="24"/>
      <c r="B91" s="150" t="str">
        <f t="shared" si="187"/>
        <v/>
      </c>
      <c r="C91" s="139" t="str">
        <f t="shared" si="188"/>
        <v/>
      </c>
      <c r="D91" s="24"/>
      <c r="E91" s="140"/>
      <c r="F91" s="136"/>
      <c r="G91" s="139"/>
      <c r="H91" s="153"/>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24"/>
      <c r="BS91" s="9" t="str">
        <f>IF(Materials!T91="", "", Materials!T91)</f>
        <v/>
      </c>
      <c r="BU91" s="11" t="b">
        <f t="shared" si="189"/>
        <v>0</v>
      </c>
      <c r="BV91" s="9" t="str">
        <f t="shared" si="195"/>
        <v/>
      </c>
      <c r="BW91" s="9" t="str">
        <f t="shared" si="190"/>
        <v/>
      </c>
      <c r="BX91" s="9" t="str">
        <f t="shared" si="191"/>
        <v/>
      </c>
      <c r="BZ91" s="9">
        <v>83</v>
      </c>
      <c r="CB91" s="9" t="str">
        <f t="shared" si="192"/>
        <v/>
      </c>
      <c r="CC91" s="32"/>
      <c r="CD91" s="72" t="str">
        <f>IF(H91="", "", IFERROR(INDEX('Intro &amp; Setup'!$BF$3:$BF$12, MATCH(H91, 'Intro &amp; Setup'!$BE$3:$BE$12, 0)), ""))</f>
        <v/>
      </c>
      <c r="CE91" s="77"/>
      <c r="CF91" s="77"/>
      <c r="CH91" s="50" t="str">
        <f t="shared" si="193"/>
        <v/>
      </c>
      <c r="CI91" s="32" t="str">
        <f t="shared" si="196"/>
        <v/>
      </c>
      <c r="CJ91" s="32" t="str">
        <f t="shared" si="197"/>
        <v/>
      </c>
      <c r="CK91" s="32" t="str">
        <f t="shared" si="198"/>
        <v/>
      </c>
      <c r="CL91" s="32" t="str">
        <f t="shared" si="199"/>
        <v/>
      </c>
      <c r="CM91" s="32" t="str">
        <f t="shared" si="200"/>
        <v/>
      </c>
      <c r="CN91" s="32" t="str">
        <f t="shared" si="201"/>
        <v/>
      </c>
      <c r="CO91" s="32" t="str">
        <f t="shared" si="202"/>
        <v/>
      </c>
      <c r="CP91" s="32" t="str">
        <f t="shared" si="203"/>
        <v/>
      </c>
      <c r="CQ91" s="32" t="str">
        <f t="shared" si="204"/>
        <v/>
      </c>
      <c r="CR91" s="32" t="str">
        <f t="shared" si="205"/>
        <v/>
      </c>
      <c r="CS91" s="32" t="str">
        <f t="shared" si="206"/>
        <v/>
      </c>
      <c r="CT91" s="32" t="str">
        <f t="shared" si="207"/>
        <v/>
      </c>
      <c r="CU91" s="32" t="str">
        <f t="shared" si="208"/>
        <v/>
      </c>
      <c r="CV91" s="32" t="str">
        <f t="shared" si="209"/>
        <v/>
      </c>
      <c r="CW91" s="32" t="str">
        <f t="shared" si="210"/>
        <v/>
      </c>
      <c r="CX91" s="32" t="str">
        <f t="shared" si="211"/>
        <v/>
      </c>
      <c r="CY91" s="32" t="str">
        <f t="shared" si="212"/>
        <v/>
      </c>
      <c r="CZ91" s="32" t="str">
        <f t="shared" si="213"/>
        <v/>
      </c>
      <c r="DA91" s="32" t="str">
        <f t="shared" si="214"/>
        <v/>
      </c>
      <c r="DB91" s="32" t="str">
        <f t="shared" si="215"/>
        <v/>
      </c>
      <c r="DC91" s="32" t="str">
        <f t="shared" si="216"/>
        <v/>
      </c>
      <c r="DD91" s="32" t="str">
        <f t="shared" si="217"/>
        <v/>
      </c>
      <c r="DE91" s="32" t="str">
        <f t="shared" si="218"/>
        <v/>
      </c>
      <c r="DF91" s="32" t="str">
        <f t="shared" si="219"/>
        <v/>
      </c>
      <c r="DG91" s="32" t="str">
        <f t="shared" si="220"/>
        <v/>
      </c>
      <c r="DH91" s="32" t="str">
        <f t="shared" si="221"/>
        <v/>
      </c>
      <c r="DI91" s="32" t="str">
        <f t="shared" si="222"/>
        <v/>
      </c>
      <c r="DJ91" s="32" t="str">
        <f t="shared" si="223"/>
        <v/>
      </c>
      <c r="DK91" s="51" t="str">
        <f t="shared" si="224"/>
        <v/>
      </c>
      <c r="DM91" s="50" t="str">
        <f t="shared" si="225"/>
        <v/>
      </c>
      <c r="DN91" s="32" t="str">
        <f t="shared" si="226"/>
        <v/>
      </c>
      <c r="DO91" s="32" t="str">
        <f t="shared" si="227"/>
        <v/>
      </c>
      <c r="DP91" s="32" t="str">
        <f t="shared" si="228"/>
        <v/>
      </c>
      <c r="DQ91" s="32" t="str">
        <f t="shared" si="229"/>
        <v/>
      </c>
      <c r="DR91" s="32" t="str">
        <f t="shared" si="230"/>
        <v/>
      </c>
      <c r="DS91" s="32" t="str">
        <f t="shared" si="231"/>
        <v/>
      </c>
      <c r="DT91" s="32" t="str">
        <f t="shared" si="232"/>
        <v/>
      </c>
      <c r="DU91" s="32" t="str">
        <f t="shared" si="233"/>
        <v/>
      </c>
      <c r="DV91" s="32" t="str">
        <f t="shared" si="234"/>
        <v/>
      </c>
      <c r="DW91" s="32" t="str">
        <f t="shared" si="235"/>
        <v/>
      </c>
      <c r="DX91" s="32" t="str">
        <f t="shared" si="236"/>
        <v/>
      </c>
      <c r="DY91" s="32" t="str">
        <f t="shared" si="237"/>
        <v/>
      </c>
      <c r="DZ91" s="32" t="str">
        <f t="shared" si="238"/>
        <v/>
      </c>
      <c r="EA91" s="32" t="str">
        <f t="shared" si="239"/>
        <v/>
      </c>
      <c r="EB91" s="32" t="str">
        <f t="shared" si="240"/>
        <v/>
      </c>
      <c r="EC91" s="32" t="str">
        <f t="shared" si="241"/>
        <v/>
      </c>
      <c r="ED91" s="32" t="str">
        <f t="shared" si="242"/>
        <v/>
      </c>
      <c r="EE91" s="32" t="str">
        <f t="shared" si="243"/>
        <v/>
      </c>
      <c r="EF91" s="32" t="str">
        <f t="shared" si="244"/>
        <v/>
      </c>
      <c r="EG91" s="32" t="str">
        <f t="shared" si="245"/>
        <v/>
      </c>
      <c r="EH91" s="32" t="str">
        <f t="shared" si="246"/>
        <v/>
      </c>
      <c r="EI91" s="32" t="str">
        <f t="shared" si="247"/>
        <v/>
      </c>
      <c r="EJ91" s="32" t="str">
        <f t="shared" si="248"/>
        <v/>
      </c>
      <c r="EK91" s="32" t="str">
        <f t="shared" si="249"/>
        <v/>
      </c>
      <c r="EL91" s="32" t="str">
        <f t="shared" si="250"/>
        <v/>
      </c>
      <c r="EM91" s="32" t="str">
        <f t="shared" si="251"/>
        <v/>
      </c>
      <c r="EN91" s="32" t="str">
        <f t="shared" si="252"/>
        <v/>
      </c>
      <c r="EO91" s="32" t="str">
        <f t="shared" si="253"/>
        <v/>
      </c>
      <c r="EP91" s="51" t="str">
        <f t="shared" si="254"/>
        <v/>
      </c>
      <c r="ER91" s="58" t="str">
        <f>IF(CH91="", "", IFERROR(INDEX(Materials!$F$9:$F$2508, MATCH(CH91, Materials!$B$9:$B$2508, 0)), ""))</f>
        <v/>
      </c>
      <c r="ES91" s="59" t="str">
        <f>IF(CI91="", "", IFERROR(INDEX(Materials!$F$9:$F$2508, MATCH(CI91, Materials!$B$9:$B$2508, 0)), ""))</f>
        <v/>
      </c>
      <c r="ET91" s="59" t="str">
        <f>IF(CJ91="", "", IFERROR(INDEX(Materials!$F$9:$F$2508, MATCH(CJ91, Materials!$B$9:$B$2508, 0)), ""))</f>
        <v/>
      </c>
      <c r="EU91" s="59" t="str">
        <f>IF(CK91="", "", IFERROR(INDEX(Materials!$F$9:$F$2508, MATCH(CK91, Materials!$B$9:$B$2508, 0)), ""))</f>
        <v/>
      </c>
      <c r="EV91" s="59" t="str">
        <f>IF(CL91="", "", IFERROR(INDEX(Materials!$F$9:$F$2508, MATCH(CL91, Materials!$B$9:$B$2508, 0)), ""))</f>
        <v/>
      </c>
      <c r="EW91" s="59" t="str">
        <f>IF(CM91="", "", IFERROR(INDEX(Materials!$F$9:$F$2508, MATCH(CM91, Materials!$B$9:$B$2508, 0)), ""))</f>
        <v/>
      </c>
      <c r="EX91" s="59" t="str">
        <f>IF(CN91="", "", IFERROR(INDEX(Materials!$F$9:$F$2508, MATCH(CN91, Materials!$B$9:$B$2508, 0)), ""))</f>
        <v/>
      </c>
      <c r="EY91" s="59" t="str">
        <f>IF(CO91="", "", IFERROR(INDEX(Materials!$F$9:$F$2508, MATCH(CO91, Materials!$B$9:$B$2508, 0)), ""))</f>
        <v/>
      </c>
      <c r="EZ91" s="59" t="str">
        <f>IF(CP91="", "", IFERROR(INDEX(Materials!$F$9:$F$2508, MATCH(CP91, Materials!$B$9:$B$2508, 0)), ""))</f>
        <v/>
      </c>
      <c r="FA91" s="59" t="str">
        <f>IF(CQ91="", "", IFERROR(INDEX(Materials!$F$9:$F$2508, MATCH(CQ91, Materials!$B$9:$B$2508, 0)), ""))</f>
        <v/>
      </c>
      <c r="FB91" s="59" t="str">
        <f>IF(CR91="", "", IFERROR(INDEX(Materials!$F$9:$F$2508, MATCH(CR91, Materials!$B$9:$B$2508, 0)), ""))</f>
        <v/>
      </c>
      <c r="FC91" s="59" t="str">
        <f>IF(CS91="", "", IFERROR(INDEX(Materials!$F$9:$F$2508, MATCH(CS91, Materials!$B$9:$B$2508, 0)), ""))</f>
        <v/>
      </c>
      <c r="FD91" s="59" t="str">
        <f>IF(CT91="", "", IFERROR(INDEX(Materials!$F$9:$F$2508, MATCH(CT91, Materials!$B$9:$B$2508, 0)), ""))</f>
        <v/>
      </c>
      <c r="FE91" s="59" t="str">
        <f>IF(CU91="", "", IFERROR(INDEX(Materials!$F$9:$F$2508, MATCH(CU91, Materials!$B$9:$B$2508, 0)), ""))</f>
        <v/>
      </c>
      <c r="FF91" s="59" t="str">
        <f>IF(CV91="", "", IFERROR(INDEX(Materials!$F$9:$F$2508, MATCH(CV91, Materials!$B$9:$B$2508, 0)), ""))</f>
        <v/>
      </c>
      <c r="FG91" s="59" t="str">
        <f>IF(CW91="", "", IFERROR(INDEX(Materials!$F$9:$F$2508, MATCH(CW91, Materials!$B$9:$B$2508, 0)), ""))</f>
        <v/>
      </c>
      <c r="FH91" s="59" t="str">
        <f>IF(CX91="", "", IFERROR(INDEX(Materials!$F$9:$F$2508, MATCH(CX91, Materials!$B$9:$B$2508, 0)), ""))</f>
        <v/>
      </c>
      <c r="FI91" s="59" t="str">
        <f>IF(CY91="", "", IFERROR(INDEX(Materials!$F$9:$F$2508, MATCH(CY91, Materials!$B$9:$B$2508, 0)), ""))</f>
        <v/>
      </c>
      <c r="FJ91" s="59" t="str">
        <f>IF(CZ91="", "", IFERROR(INDEX(Materials!$F$9:$F$2508, MATCH(CZ91, Materials!$B$9:$B$2508, 0)), ""))</f>
        <v/>
      </c>
      <c r="FK91" s="59" t="str">
        <f>IF(DA91="", "", IFERROR(INDEX(Materials!$F$9:$F$2508, MATCH(DA91, Materials!$B$9:$B$2508, 0)), ""))</f>
        <v/>
      </c>
      <c r="FL91" s="59" t="str">
        <f>IF(DB91="", "", IFERROR(INDEX(Materials!$F$9:$F$2508, MATCH(DB91, Materials!$B$9:$B$2508, 0)), ""))</f>
        <v/>
      </c>
      <c r="FM91" s="59" t="str">
        <f>IF(DC91="", "", IFERROR(INDEX(Materials!$F$9:$F$2508, MATCH(DC91, Materials!$B$9:$B$2508, 0)), ""))</f>
        <v/>
      </c>
      <c r="FN91" s="59" t="str">
        <f>IF(DD91="", "", IFERROR(INDEX(Materials!$F$9:$F$2508, MATCH(DD91, Materials!$B$9:$B$2508, 0)), ""))</f>
        <v/>
      </c>
      <c r="FO91" s="59" t="str">
        <f>IF(DE91="", "", IFERROR(INDEX(Materials!$F$9:$F$2508, MATCH(DE91, Materials!$B$9:$B$2508, 0)), ""))</f>
        <v/>
      </c>
      <c r="FP91" s="59" t="str">
        <f>IF(DF91="", "", IFERROR(INDEX(Materials!$F$9:$F$2508, MATCH(DF91, Materials!$B$9:$B$2508, 0)), ""))</f>
        <v/>
      </c>
      <c r="FQ91" s="59" t="str">
        <f>IF(DG91="", "", IFERROR(INDEX(Materials!$F$9:$F$2508, MATCH(DG91, Materials!$B$9:$B$2508, 0)), ""))</f>
        <v/>
      </c>
      <c r="FR91" s="59" t="str">
        <f>IF(DH91="", "", IFERROR(INDEX(Materials!$F$9:$F$2508, MATCH(DH91, Materials!$B$9:$B$2508, 0)), ""))</f>
        <v/>
      </c>
      <c r="FS91" s="59" t="str">
        <f>IF(DI91="", "", IFERROR(INDEX(Materials!$F$9:$F$2508, MATCH(DI91, Materials!$B$9:$B$2508, 0)), ""))</f>
        <v/>
      </c>
      <c r="FT91" s="59" t="str">
        <f>IF(DJ91="", "", IFERROR(INDEX(Materials!$F$9:$F$2508, MATCH(DJ91, Materials!$B$9:$B$2508, 0)), ""))</f>
        <v/>
      </c>
      <c r="FU91" s="60" t="str">
        <f>IF(DK91="", "", IFERROR(INDEX(Materials!$F$9:$F$2508, MATCH(DK91, Materials!$B$9:$B$2508, 0)), ""))</f>
        <v/>
      </c>
      <c r="FW91" s="58" t="str">
        <f t="shared" si="255"/>
        <v/>
      </c>
      <c r="FX91" s="59" t="str">
        <f t="shared" si="256"/>
        <v/>
      </c>
      <c r="FY91" s="59" t="str">
        <f t="shared" si="257"/>
        <v/>
      </c>
      <c r="FZ91" s="59" t="str">
        <f t="shared" si="258"/>
        <v/>
      </c>
      <c r="GA91" s="59" t="str">
        <f t="shared" si="259"/>
        <v/>
      </c>
      <c r="GB91" s="59" t="str">
        <f t="shared" si="260"/>
        <v/>
      </c>
      <c r="GC91" s="59" t="str">
        <f t="shared" si="261"/>
        <v/>
      </c>
      <c r="GD91" s="59" t="str">
        <f t="shared" si="262"/>
        <v/>
      </c>
      <c r="GE91" s="59" t="str">
        <f t="shared" si="263"/>
        <v/>
      </c>
      <c r="GF91" s="59" t="str">
        <f t="shared" si="264"/>
        <v/>
      </c>
      <c r="GG91" s="59" t="str">
        <f t="shared" si="265"/>
        <v/>
      </c>
      <c r="GH91" s="59" t="str">
        <f t="shared" si="266"/>
        <v/>
      </c>
      <c r="GI91" s="59" t="str">
        <f t="shared" si="267"/>
        <v/>
      </c>
      <c r="GJ91" s="59" t="str">
        <f t="shared" si="268"/>
        <v/>
      </c>
      <c r="GK91" s="59" t="str">
        <f t="shared" si="269"/>
        <v/>
      </c>
      <c r="GL91" s="59" t="str">
        <f t="shared" si="270"/>
        <v/>
      </c>
      <c r="GM91" s="59" t="str">
        <f t="shared" si="271"/>
        <v/>
      </c>
      <c r="GN91" s="59" t="str">
        <f t="shared" si="272"/>
        <v/>
      </c>
      <c r="GO91" s="59" t="str">
        <f t="shared" si="273"/>
        <v/>
      </c>
      <c r="GP91" s="59" t="str">
        <f t="shared" si="274"/>
        <v/>
      </c>
      <c r="GQ91" s="59" t="str">
        <f t="shared" si="275"/>
        <v/>
      </c>
      <c r="GR91" s="59" t="str">
        <f t="shared" si="276"/>
        <v/>
      </c>
      <c r="GS91" s="59" t="str">
        <f t="shared" si="277"/>
        <v/>
      </c>
      <c r="GT91" s="59" t="str">
        <f t="shared" si="278"/>
        <v/>
      </c>
      <c r="GU91" s="59" t="str">
        <f t="shared" si="279"/>
        <v/>
      </c>
      <c r="GV91" s="59" t="str">
        <f t="shared" si="280"/>
        <v/>
      </c>
      <c r="GW91" s="59" t="str">
        <f t="shared" si="281"/>
        <v/>
      </c>
      <c r="GX91" s="59" t="str">
        <f t="shared" si="282"/>
        <v/>
      </c>
      <c r="GY91" s="59" t="str">
        <f t="shared" si="283"/>
        <v/>
      </c>
      <c r="GZ91" s="60" t="str">
        <f t="shared" si="284"/>
        <v/>
      </c>
      <c r="HB91" s="81" t="str">
        <f t="shared" si="194"/>
        <v/>
      </c>
      <c r="HD91" s="58" t="str">
        <f>IF(CH91="", "", IFERROR(INDEX(Materials!$V$9:$V$2508, MATCH(CH91, Materials!$B$9:$B$2508, 0)), ""))</f>
        <v/>
      </c>
      <c r="HE91" s="59" t="str">
        <f>IF(CI91="", "", IFERROR(INDEX(Materials!$V$9:$V$2508, MATCH(CI91, Materials!$B$9:$B$2508, 0)), ""))</f>
        <v/>
      </c>
      <c r="HF91" s="59" t="str">
        <f>IF(CJ91="", "", IFERROR(INDEX(Materials!$V$9:$V$2508, MATCH(CJ91, Materials!$B$9:$B$2508, 0)), ""))</f>
        <v/>
      </c>
      <c r="HG91" s="59" t="str">
        <f>IF(CK91="", "", IFERROR(INDEX(Materials!$V$9:$V$2508, MATCH(CK91, Materials!$B$9:$B$2508, 0)), ""))</f>
        <v/>
      </c>
      <c r="HH91" s="59" t="str">
        <f>IF(CL91="", "", IFERROR(INDEX(Materials!$V$9:$V$2508, MATCH(CL91, Materials!$B$9:$B$2508, 0)), ""))</f>
        <v/>
      </c>
      <c r="HI91" s="59" t="str">
        <f>IF(CM91="", "", IFERROR(INDEX(Materials!$V$9:$V$2508, MATCH(CM91, Materials!$B$9:$B$2508, 0)), ""))</f>
        <v/>
      </c>
      <c r="HJ91" s="59" t="str">
        <f>IF(CN91="", "", IFERROR(INDEX(Materials!$V$9:$V$2508, MATCH(CN91, Materials!$B$9:$B$2508, 0)), ""))</f>
        <v/>
      </c>
      <c r="HK91" s="59" t="str">
        <f>IF(CO91="", "", IFERROR(INDEX(Materials!$V$9:$V$2508, MATCH(CO91, Materials!$B$9:$B$2508, 0)), ""))</f>
        <v/>
      </c>
      <c r="HL91" s="59" t="str">
        <f>IF(CP91="", "", IFERROR(INDEX(Materials!$V$9:$V$2508, MATCH(CP91, Materials!$B$9:$B$2508, 0)), ""))</f>
        <v/>
      </c>
      <c r="HM91" s="59" t="str">
        <f>IF(CQ91="", "", IFERROR(INDEX(Materials!$V$9:$V$2508, MATCH(CQ91, Materials!$B$9:$B$2508, 0)), ""))</f>
        <v/>
      </c>
      <c r="HN91" s="59" t="str">
        <f>IF(CR91="", "", IFERROR(INDEX(Materials!$V$9:$V$2508, MATCH(CR91, Materials!$B$9:$B$2508, 0)), ""))</f>
        <v/>
      </c>
      <c r="HO91" s="59" t="str">
        <f>IF(CS91="", "", IFERROR(INDEX(Materials!$V$9:$V$2508, MATCH(CS91, Materials!$B$9:$B$2508, 0)), ""))</f>
        <v/>
      </c>
      <c r="HP91" s="59" t="str">
        <f>IF(CT91="", "", IFERROR(INDEX(Materials!$V$9:$V$2508, MATCH(CT91, Materials!$B$9:$B$2508, 0)), ""))</f>
        <v/>
      </c>
      <c r="HQ91" s="59" t="str">
        <f>IF(CU91="", "", IFERROR(INDEX(Materials!$V$9:$V$2508, MATCH(CU91, Materials!$B$9:$B$2508, 0)), ""))</f>
        <v/>
      </c>
      <c r="HR91" s="59" t="str">
        <f>IF(CV91="", "", IFERROR(INDEX(Materials!$V$9:$V$2508, MATCH(CV91, Materials!$B$9:$B$2508, 0)), ""))</f>
        <v/>
      </c>
      <c r="HS91" s="59" t="str">
        <f>IF(CW91="", "", IFERROR(INDEX(Materials!$V$9:$V$2508, MATCH(CW91, Materials!$B$9:$B$2508, 0)), ""))</f>
        <v/>
      </c>
      <c r="HT91" s="59" t="str">
        <f>IF(CX91="", "", IFERROR(INDEX(Materials!$V$9:$V$2508, MATCH(CX91, Materials!$B$9:$B$2508, 0)), ""))</f>
        <v/>
      </c>
      <c r="HU91" s="59" t="str">
        <f>IF(CY91="", "", IFERROR(INDEX(Materials!$V$9:$V$2508, MATCH(CY91, Materials!$B$9:$B$2508, 0)), ""))</f>
        <v/>
      </c>
      <c r="HV91" s="59" t="str">
        <f>IF(CZ91="", "", IFERROR(INDEX(Materials!$V$9:$V$2508, MATCH(CZ91, Materials!$B$9:$B$2508, 0)), ""))</f>
        <v/>
      </c>
      <c r="HW91" s="59" t="str">
        <f>IF(DA91="", "", IFERROR(INDEX(Materials!$V$9:$V$2508, MATCH(DA91, Materials!$B$9:$B$2508, 0)), ""))</f>
        <v/>
      </c>
      <c r="HX91" s="59" t="str">
        <f>IF(DB91="", "", IFERROR(INDEX(Materials!$V$9:$V$2508, MATCH(DB91, Materials!$B$9:$B$2508, 0)), ""))</f>
        <v/>
      </c>
      <c r="HY91" s="59" t="str">
        <f>IF(DC91="", "", IFERROR(INDEX(Materials!$V$9:$V$2508, MATCH(DC91, Materials!$B$9:$B$2508, 0)), ""))</f>
        <v/>
      </c>
      <c r="HZ91" s="59" t="str">
        <f>IF(DD91="", "", IFERROR(INDEX(Materials!$V$9:$V$2508, MATCH(DD91, Materials!$B$9:$B$2508, 0)), ""))</f>
        <v/>
      </c>
      <c r="IA91" s="59" t="str">
        <f>IF(DE91="", "", IFERROR(INDEX(Materials!$V$9:$V$2508, MATCH(DE91, Materials!$B$9:$B$2508, 0)), ""))</f>
        <v/>
      </c>
      <c r="IB91" s="59" t="str">
        <f>IF(DF91="", "", IFERROR(INDEX(Materials!$V$9:$V$2508, MATCH(DF91, Materials!$B$9:$B$2508, 0)), ""))</f>
        <v/>
      </c>
      <c r="IC91" s="59" t="str">
        <f>IF(DG91="", "", IFERROR(INDEX(Materials!$V$9:$V$2508, MATCH(DG91, Materials!$B$9:$B$2508, 0)), ""))</f>
        <v/>
      </c>
      <c r="ID91" s="59" t="str">
        <f>IF(DH91="", "", IFERROR(INDEX(Materials!$V$9:$V$2508, MATCH(DH91, Materials!$B$9:$B$2508, 0)), ""))</f>
        <v/>
      </c>
      <c r="IE91" s="59" t="str">
        <f>IF(DI91="", "", IFERROR(INDEX(Materials!$V$9:$V$2508, MATCH(DI91, Materials!$B$9:$B$2508, 0)), ""))</f>
        <v/>
      </c>
      <c r="IF91" s="59" t="str">
        <f>IF(DJ91="", "", IFERROR(INDEX(Materials!$V$9:$V$2508, MATCH(DJ91, Materials!$B$9:$B$2508, 0)), ""))</f>
        <v/>
      </c>
      <c r="IG91" s="60" t="str">
        <f>IF(DK91="", "", IFERROR(INDEX(Materials!$V$9:$V$2508, MATCH(DK91, Materials!$B$9:$B$2508, 0)), ""))</f>
        <v/>
      </c>
      <c r="II91" s="9" t="str">
        <f t="shared" si="285"/>
        <v/>
      </c>
      <c r="IJ91" s="9" t="str">
        <f t="shared" si="286"/>
        <v/>
      </c>
      <c r="IK91" s="9" t="str">
        <f t="shared" si="287"/>
        <v/>
      </c>
      <c r="IL91" s="9" t="str">
        <f t="shared" si="288"/>
        <v/>
      </c>
      <c r="IN91" s="92" t="str">
        <f t="shared" si="289"/>
        <v/>
      </c>
      <c r="IO91" s="93" t="str">
        <f t="shared" si="290"/>
        <v/>
      </c>
      <c r="IP91" s="93" t="str">
        <f t="shared" si="291"/>
        <v/>
      </c>
      <c r="IQ91" s="93" t="str">
        <f t="shared" si="292"/>
        <v/>
      </c>
      <c r="IR91" s="93" t="str">
        <f t="shared" si="293"/>
        <v/>
      </c>
      <c r="IS91" s="93" t="str">
        <f t="shared" si="294"/>
        <v/>
      </c>
      <c r="IT91" s="93" t="str">
        <f t="shared" si="295"/>
        <v/>
      </c>
      <c r="IU91" s="93" t="str">
        <f t="shared" si="296"/>
        <v/>
      </c>
      <c r="IV91" s="93" t="str">
        <f t="shared" si="297"/>
        <v/>
      </c>
      <c r="IW91" s="93" t="str">
        <f t="shared" si="298"/>
        <v/>
      </c>
      <c r="IX91" s="93" t="str">
        <f t="shared" si="299"/>
        <v/>
      </c>
      <c r="IY91" s="93" t="str">
        <f t="shared" si="300"/>
        <v/>
      </c>
      <c r="IZ91" s="93" t="str">
        <f t="shared" si="301"/>
        <v/>
      </c>
      <c r="JA91" s="93" t="str">
        <f t="shared" si="302"/>
        <v/>
      </c>
      <c r="JB91" s="93" t="str">
        <f t="shared" si="303"/>
        <v/>
      </c>
      <c r="JC91" s="93" t="str">
        <f t="shared" si="304"/>
        <v/>
      </c>
      <c r="JD91" s="93" t="str">
        <f t="shared" si="305"/>
        <v/>
      </c>
      <c r="JE91" s="93" t="str">
        <f t="shared" si="306"/>
        <v/>
      </c>
      <c r="JF91" s="93" t="str">
        <f t="shared" si="307"/>
        <v/>
      </c>
      <c r="JG91" s="93" t="str">
        <f t="shared" si="308"/>
        <v/>
      </c>
      <c r="JH91" s="93" t="str">
        <f t="shared" si="309"/>
        <v/>
      </c>
      <c r="JI91" s="93" t="str">
        <f t="shared" si="310"/>
        <v/>
      </c>
      <c r="JJ91" s="93" t="str">
        <f t="shared" si="311"/>
        <v/>
      </c>
      <c r="JK91" s="93" t="str">
        <f t="shared" si="312"/>
        <v/>
      </c>
      <c r="JL91" s="93" t="str">
        <f t="shared" si="313"/>
        <v/>
      </c>
      <c r="JM91" s="93" t="str">
        <f t="shared" si="314"/>
        <v/>
      </c>
      <c r="JN91" s="93" t="str">
        <f t="shared" si="315"/>
        <v/>
      </c>
      <c r="JO91" s="93" t="str">
        <f t="shared" si="316"/>
        <v/>
      </c>
      <c r="JP91" s="93" t="str">
        <f t="shared" si="317"/>
        <v/>
      </c>
      <c r="JQ91" s="94" t="str">
        <f t="shared" si="318"/>
        <v/>
      </c>
      <c r="JS91" s="92" t="str">
        <f t="shared" si="319"/>
        <v/>
      </c>
      <c r="JT91" s="93" t="str">
        <f t="shared" si="320"/>
        <v/>
      </c>
      <c r="JU91" s="93" t="str">
        <f t="shared" si="321"/>
        <v/>
      </c>
      <c r="JV91" s="93" t="str">
        <f t="shared" si="322"/>
        <v/>
      </c>
      <c r="JW91" s="93" t="str">
        <f t="shared" si="323"/>
        <v/>
      </c>
      <c r="JX91" s="93" t="str">
        <f t="shared" si="324"/>
        <v/>
      </c>
      <c r="JY91" s="93" t="str">
        <f t="shared" si="325"/>
        <v/>
      </c>
      <c r="JZ91" s="93" t="str">
        <f t="shared" si="326"/>
        <v/>
      </c>
      <c r="KA91" s="93" t="str">
        <f t="shared" si="327"/>
        <v/>
      </c>
      <c r="KB91" s="93" t="str">
        <f t="shared" si="328"/>
        <v/>
      </c>
      <c r="KC91" s="93" t="str">
        <f t="shared" si="329"/>
        <v/>
      </c>
      <c r="KD91" s="93" t="str">
        <f t="shared" si="330"/>
        <v/>
      </c>
      <c r="KE91" s="93" t="str">
        <f t="shared" si="331"/>
        <v/>
      </c>
      <c r="KF91" s="93" t="str">
        <f t="shared" si="332"/>
        <v/>
      </c>
      <c r="KG91" s="93" t="str">
        <f t="shared" si="333"/>
        <v/>
      </c>
      <c r="KH91" s="93" t="str">
        <f t="shared" si="334"/>
        <v/>
      </c>
      <c r="KI91" s="93" t="str">
        <f t="shared" si="335"/>
        <v/>
      </c>
      <c r="KJ91" s="93" t="str">
        <f t="shared" si="336"/>
        <v/>
      </c>
      <c r="KK91" s="93" t="str">
        <f t="shared" si="337"/>
        <v/>
      </c>
      <c r="KL91" s="93" t="str">
        <f t="shared" si="338"/>
        <v/>
      </c>
      <c r="KM91" s="93" t="str">
        <f t="shared" si="339"/>
        <v/>
      </c>
      <c r="KN91" s="93" t="str">
        <f t="shared" si="340"/>
        <v/>
      </c>
      <c r="KO91" s="93" t="str">
        <f t="shared" si="341"/>
        <v/>
      </c>
      <c r="KP91" s="93" t="str">
        <f t="shared" si="342"/>
        <v/>
      </c>
      <c r="KQ91" s="93" t="str">
        <f t="shared" si="343"/>
        <v/>
      </c>
      <c r="KR91" s="93" t="str">
        <f t="shared" si="344"/>
        <v/>
      </c>
      <c r="KS91" s="93" t="str">
        <f t="shared" si="345"/>
        <v/>
      </c>
      <c r="KT91" s="93" t="str">
        <f t="shared" si="346"/>
        <v/>
      </c>
      <c r="KU91" s="93" t="str">
        <f t="shared" si="347"/>
        <v/>
      </c>
      <c r="KV91" s="94" t="str">
        <f t="shared" si="348"/>
        <v/>
      </c>
      <c r="KX91" s="81" t="str">
        <f>IF(C91="", "", C91+(C91*'Intro &amp; Setup'!$BC$6))</f>
        <v/>
      </c>
    </row>
    <row r="92" spans="1:310" x14ac:dyDescent="0.25">
      <c r="A92" s="24"/>
      <c r="B92" s="150" t="str">
        <f t="shared" si="187"/>
        <v/>
      </c>
      <c r="C92" s="139" t="str">
        <f t="shared" si="188"/>
        <v/>
      </c>
      <c r="D92" s="24"/>
      <c r="E92" s="140"/>
      <c r="F92" s="136"/>
      <c r="G92" s="139"/>
      <c r="H92" s="153"/>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24"/>
      <c r="BS92" s="9" t="str">
        <f>IF(Materials!T92="", "", Materials!T92)</f>
        <v/>
      </c>
      <c r="BU92" s="11" t="b">
        <f t="shared" si="189"/>
        <v>0</v>
      </c>
      <c r="BV92" s="9" t="str">
        <f t="shared" si="195"/>
        <v/>
      </c>
      <c r="BW92" s="9" t="str">
        <f t="shared" si="190"/>
        <v/>
      </c>
      <c r="BX92" s="9" t="str">
        <f t="shared" si="191"/>
        <v/>
      </c>
      <c r="BZ92" s="9">
        <v>84</v>
      </c>
      <c r="CB92" s="9" t="str">
        <f t="shared" si="192"/>
        <v/>
      </c>
      <c r="CC92" s="32"/>
      <c r="CD92" s="72" t="str">
        <f>IF(H92="", "", IFERROR(INDEX('Intro &amp; Setup'!$BF$3:$BF$12, MATCH(H92, 'Intro &amp; Setup'!$BE$3:$BE$12, 0)), ""))</f>
        <v/>
      </c>
      <c r="CE92" s="77"/>
      <c r="CF92" s="77"/>
      <c r="CH92" s="50" t="str">
        <f t="shared" si="193"/>
        <v/>
      </c>
      <c r="CI92" s="32" t="str">
        <f t="shared" si="196"/>
        <v/>
      </c>
      <c r="CJ92" s="32" t="str">
        <f t="shared" si="197"/>
        <v/>
      </c>
      <c r="CK92" s="32" t="str">
        <f t="shared" si="198"/>
        <v/>
      </c>
      <c r="CL92" s="32" t="str">
        <f t="shared" si="199"/>
        <v/>
      </c>
      <c r="CM92" s="32" t="str">
        <f t="shared" si="200"/>
        <v/>
      </c>
      <c r="CN92" s="32" t="str">
        <f t="shared" si="201"/>
        <v/>
      </c>
      <c r="CO92" s="32" t="str">
        <f t="shared" si="202"/>
        <v/>
      </c>
      <c r="CP92" s="32" t="str">
        <f t="shared" si="203"/>
        <v/>
      </c>
      <c r="CQ92" s="32" t="str">
        <f t="shared" si="204"/>
        <v/>
      </c>
      <c r="CR92" s="32" t="str">
        <f t="shared" si="205"/>
        <v/>
      </c>
      <c r="CS92" s="32" t="str">
        <f t="shared" si="206"/>
        <v/>
      </c>
      <c r="CT92" s="32" t="str">
        <f t="shared" si="207"/>
        <v/>
      </c>
      <c r="CU92" s="32" t="str">
        <f t="shared" si="208"/>
        <v/>
      </c>
      <c r="CV92" s="32" t="str">
        <f t="shared" si="209"/>
        <v/>
      </c>
      <c r="CW92" s="32" t="str">
        <f t="shared" si="210"/>
        <v/>
      </c>
      <c r="CX92" s="32" t="str">
        <f t="shared" si="211"/>
        <v/>
      </c>
      <c r="CY92" s="32" t="str">
        <f t="shared" si="212"/>
        <v/>
      </c>
      <c r="CZ92" s="32" t="str">
        <f t="shared" si="213"/>
        <v/>
      </c>
      <c r="DA92" s="32" t="str">
        <f t="shared" si="214"/>
        <v/>
      </c>
      <c r="DB92" s="32" t="str">
        <f t="shared" si="215"/>
        <v/>
      </c>
      <c r="DC92" s="32" t="str">
        <f t="shared" si="216"/>
        <v/>
      </c>
      <c r="DD92" s="32" t="str">
        <f t="shared" si="217"/>
        <v/>
      </c>
      <c r="DE92" s="32" t="str">
        <f t="shared" si="218"/>
        <v/>
      </c>
      <c r="DF92" s="32" t="str">
        <f t="shared" si="219"/>
        <v/>
      </c>
      <c r="DG92" s="32" t="str">
        <f t="shared" si="220"/>
        <v/>
      </c>
      <c r="DH92" s="32" t="str">
        <f t="shared" si="221"/>
        <v/>
      </c>
      <c r="DI92" s="32" t="str">
        <f t="shared" si="222"/>
        <v/>
      </c>
      <c r="DJ92" s="32" t="str">
        <f t="shared" si="223"/>
        <v/>
      </c>
      <c r="DK92" s="51" t="str">
        <f t="shared" si="224"/>
        <v/>
      </c>
      <c r="DM92" s="50" t="str">
        <f t="shared" si="225"/>
        <v/>
      </c>
      <c r="DN92" s="32" t="str">
        <f t="shared" si="226"/>
        <v/>
      </c>
      <c r="DO92" s="32" t="str">
        <f t="shared" si="227"/>
        <v/>
      </c>
      <c r="DP92" s="32" t="str">
        <f t="shared" si="228"/>
        <v/>
      </c>
      <c r="DQ92" s="32" t="str">
        <f t="shared" si="229"/>
        <v/>
      </c>
      <c r="DR92" s="32" t="str">
        <f t="shared" si="230"/>
        <v/>
      </c>
      <c r="DS92" s="32" t="str">
        <f t="shared" si="231"/>
        <v/>
      </c>
      <c r="DT92" s="32" t="str">
        <f t="shared" si="232"/>
        <v/>
      </c>
      <c r="DU92" s="32" t="str">
        <f t="shared" si="233"/>
        <v/>
      </c>
      <c r="DV92" s="32" t="str">
        <f t="shared" si="234"/>
        <v/>
      </c>
      <c r="DW92" s="32" t="str">
        <f t="shared" si="235"/>
        <v/>
      </c>
      <c r="DX92" s="32" t="str">
        <f t="shared" si="236"/>
        <v/>
      </c>
      <c r="DY92" s="32" t="str">
        <f t="shared" si="237"/>
        <v/>
      </c>
      <c r="DZ92" s="32" t="str">
        <f t="shared" si="238"/>
        <v/>
      </c>
      <c r="EA92" s="32" t="str">
        <f t="shared" si="239"/>
        <v/>
      </c>
      <c r="EB92" s="32" t="str">
        <f t="shared" si="240"/>
        <v/>
      </c>
      <c r="EC92" s="32" t="str">
        <f t="shared" si="241"/>
        <v/>
      </c>
      <c r="ED92" s="32" t="str">
        <f t="shared" si="242"/>
        <v/>
      </c>
      <c r="EE92" s="32" t="str">
        <f t="shared" si="243"/>
        <v/>
      </c>
      <c r="EF92" s="32" t="str">
        <f t="shared" si="244"/>
        <v/>
      </c>
      <c r="EG92" s="32" t="str">
        <f t="shared" si="245"/>
        <v/>
      </c>
      <c r="EH92" s="32" t="str">
        <f t="shared" si="246"/>
        <v/>
      </c>
      <c r="EI92" s="32" t="str">
        <f t="shared" si="247"/>
        <v/>
      </c>
      <c r="EJ92" s="32" t="str">
        <f t="shared" si="248"/>
        <v/>
      </c>
      <c r="EK92" s="32" t="str">
        <f t="shared" si="249"/>
        <v/>
      </c>
      <c r="EL92" s="32" t="str">
        <f t="shared" si="250"/>
        <v/>
      </c>
      <c r="EM92" s="32" t="str">
        <f t="shared" si="251"/>
        <v/>
      </c>
      <c r="EN92" s="32" t="str">
        <f t="shared" si="252"/>
        <v/>
      </c>
      <c r="EO92" s="32" t="str">
        <f t="shared" si="253"/>
        <v/>
      </c>
      <c r="EP92" s="51" t="str">
        <f t="shared" si="254"/>
        <v/>
      </c>
      <c r="ER92" s="58" t="str">
        <f>IF(CH92="", "", IFERROR(INDEX(Materials!$F$9:$F$2508, MATCH(CH92, Materials!$B$9:$B$2508, 0)), ""))</f>
        <v/>
      </c>
      <c r="ES92" s="59" t="str">
        <f>IF(CI92="", "", IFERROR(INDEX(Materials!$F$9:$F$2508, MATCH(CI92, Materials!$B$9:$B$2508, 0)), ""))</f>
        <v/>
      </c>
      <c r="ET92" s="59" t="str">
        <f>IF(CJ92="", "", IFERROR(INDEX(Materials!$F$9:$F$2508, MATCH(CJ92, Materials!$B$9:$B$2508, 0)), ""))</f>
        <v/>
      </c>
      <c r="EU92" s="59" t="str">
        <f>IF(CK92="", "", IFERROR(INDEX(Materials!$F$9:$F$2508, MATCH(CK92, Materials!$B$9:$B$2508, 0)), ""))</f>
        <v/>
      </c>
      <c r="EV92" s="59" t="str">
        <f>IF(CL92="", "", IFERROR(INDEX(Materials!$F$9:$F$2508, MATCH(CL92, Materials!$B$9:$B$2508, 0)), ""))</f>
        <v/>
      </c>
      <c r="EW92" s="59" t="str">
        <f>IF(CM92="", "", IFERROR(INDEX(Materials!$F$9:$F$2508, MATCH(CM92, Materials!$B$9:$B$2508, 0)), ""))</f>
        <v/>
      </c>
      <c r="EX92" s="59" t="str">
        <f>IF(CN92="", "", IFERROR(INDEX(Materials!$F$9:$F$2508, MATCH(CN92, Materials!$B$9:$B$2508, 0)), ""))</f>
        <v/>
      </c>
      <c r="EY92" s="59" t="str">
        <f>IF(CO92="", "", IFERROR(INDEX(Materials!$F$9:$F$2508, MATCH(CO92, Materials!$B$9:$B$2508, 0)), ""))</f>
        <v/>
      </c>
      <c r="EZ92" s="59" t="str">
        <f>IF(CP92="", "", IFERROR(INDEX(Materials!$F$9:$F$2508, MATCH(CP92, Materials!$B$9:$B$2508, 0)), ""))</f>
        <v/>
      </c>
      <c r="FA92" s="59" t="str">
        <f>IF(CQ92="", "", IFERROR(INDEX(Materials!$F$9:$F$2508, MATCH(CQ92, Materials!$B$9:$B$2508, 0)), ""))</f>
        <v/>
      </c>
      <c r="FB92" s="59" t="str">
        <f>IF(CR92="", "", IFERROR(INDEX(Materials!$F$9:$F$2508, MATCH(CR92, Materials!$B$9:$B$2508, 0)), ""))</f>
        <v/>
      </c>
      <c r="FC92" s="59" t="str">
        <f>IF(CS92="", "", IFERROR(INDEX(Materials!$F$9:$F$2508, MATCH(CS92, Materials!$B$9:$B$2508, 0)), ""))</f>
        <v/>
      </c>
      <c r="FD92" s="59" t="str">
        <f>IF(CT92="", "", IFERROR(INDEX(Materials!$F$9:$F$2508, MATCH(CT92, Materials!$B$9:$B$2508, 0)), ""))</f>
        <v/>
      </c>
      <c r="FE92" s="59" t="str">
        <f>IF(CU92="", "", IFERROR(INDEX(Materials!$F$9:$F$2508, MATCH(CU92, Materials!$B$9:$B$2508, 0)), ""))</f>
        <v/>
      </c>
      <c r="FF92" s="59" t="str">
        <f>IF(CV92="", "", IFERROR(INDEX(Materials!$F$9:$F$2508, MATCH(CV92, Materials!$B$9:$B$2508, 0)), ""))</f>
        <v/>
      </c>
      <c r="FG92" s="59" t="str">
        <f>IF(CW92="", "", IFERROR(INDEX(Materials!$F$9:$F$2508, MATCH(CW92, Materials!$B$9:$B$2508, 0)), ""))</f>
        <v/>
      </c>
      <c r="FH92" s="59" t="str">
        <f>IF(CX92="", "", IFERROR(INDEX(Materials!$F$9:$F$2508, MATCH(CX92, Materials!$B$9:$B$2508, 0)), ""))</f>
        <v/>
      </c>
      <c r="FI92" s="59" t="str">
        <f>IF(CY92="", "", IFERROR(INDEX(Materials!$F$9:$F$2508, MATCH(CY92, Materials!$B$9:$B$2508, 0)), ""))</f>
        <v/>
      </c>
      <c r="FJ92" s="59" t="str">
        <f>IF(CZ92="", "", IFERROR(INDEX(Materials!$F$9:$F$2508, MATCH(CZ92, Materials!$B$9:$B$2508, 0)), ""))</f>
        <v/>
      </c>
      <c r="FK92" s="59" t="str">
        <f>IF(DA92="", "", IFERROR(INDEX(Materials!$F$9:$F$2508, MATCH(DA92, Materials!$B$9:$B$2508, 0)), ""))</f>
        <v/>
      </c>
      <c r="FL92" s="59" t="str">
        <f>IF(DB92="", "", IFERROR(INDEX(Materials!$F$9:$F$2508, MATCH(DB92, Materials!$B$9:$B$2508, 0)), ""))</f>
        <v/>
      </c>
      <c r="FM92" s="59" t="str">
        <f>IF(DC92="", "", IFERROR(INDEX(Materials!$F$9:$F$2508, MATCH(DC92, Materials!$B$9:$B$2508, 0)), ""))</f>
        <v/>
      </c>
      <c r="FN92" s="59" t="str">
        <f>IF(DD92="", "", IFERROR(INDEX(Materials!$F$9:$F$2508, MATCH(DD92, Materials!$B$9:$B$2508, 0)), ""))</f>
        <v/>
      </c>
      <c r="FO92" s="59" t="str">
        <f>IF(DE92="", "", IFERROR(INDEX(Materials!$F$9:$F$2508, MATCH(DE92, Materials!$B$9:$B$2508, 0)), ""))</f>
        <v/>
      </c>
      <c r="FP92" s="59" t="str">
        <f>IF(DF92="", "", IFERROR(INDEX(Materials!$F$9:$F$2508, MATCH(DF92, Materials!$B$9:$B$2508, 0)), ""))</f>
        <v/>
      </c>
      <c r="FQ92" s="59" t="str">
        <f>IF(DG92="", "", IFERROR(INDEX(Materials!$F$9:$F$2508, MATCH(DG92, Materials!$B$9:$B$2508, 0)), ""))</f>
        <v/>
      </c>
      <c r="FR92" s="59" t="str">
        <f>IF(DH92="", "", IFERROR(INDEX(Materials!$F$9:$F$2508, MATCH(DH92, Materials!$B$9:$B$2508, 0)), ""))</f>
        <v/>
      </c>
      <c r="FS92" s="59" t="str">
        <f>IF(DI92="", "", IFERROR(INDEX(Materials!$F$9:$F$2508, MATCH(DI92, Materials!$B$9:$B$2508, 0)), ""))</f>
        <v/>
      </c>
      <c r="FT92" s="59" t="str">
        <f>IF(DJ92="", "", IFERROR(INDEX(Materials!$F$9:$F$2508, MATCH(DJ92, Materials!$B$9:$B$2508, 0)), ""))</f>
        <v/>
      </c>
      <c r="FU92" s="60" t="str">
        <f>IF(DK92="", "", IFERROR(INDEX(Materials!$F$9:$F$2508, MATCH(DK92, Materials!$B$9:$B$2508, 0)), ""))</f>
        <v/>
      </c>
      <c r="FW92" s="58" t="str">
        <f t="shared" si="255"/>
        <v/>
      </c>
      <c r="FX92" s="59" t="str">
        <f t="shared" si="256"/>
        <v/>
      </c>
      <c r="FY92" s="59" t="str">
        <f t="shared" si="257"/>
        <v/>
      </c>
      <c r="FZ92" s="59" t="str">
        <f t="shared" si="258"/>
        <v/>
      </c>
      <c r="GA92" s="59" t="str">
        <f t="shared" si="259"/>
        <v/>
      </c>
      <c r="GB92" s="59" t="str">
        <f t="shared" si="260"/>
        <v/>
      </c>
      <c r="GC92" s="59" t="str">
        <f t="shared" si="261"/>
        <v/>
      </c>
      <c r="GD92" s="59" t="str">
        <f t="shared" si="262"/>
        <v/>
      </c>
      <c r="GE92" s="59" t="str">
        <f t="shared" si="263"/>
        <v/>
      </c>
      <c r="GF92" s="59" t="str">
        <f t="shared" si="264"/>
        <v/>
      </c>
      <c r="GG92" s="59" t="str">
        <f t="shared" si="265"/>
        <v/>
      </c>
      <c r="GH92" s="59" t="str">
        <f t="shared" si="266"/>
        <v/>
      </c>
      <c r="GI92" s="59" t="str">
        <f t="shared" si="267"/>
        <v/>
      </c>
      <c r="GJ92" s="59" t="str">
        <f t="shared" si="268"/>
        <v/>
      </c>
      <c r="GK92" s="59" t="str">
        <f t="shared" si="269"/>
        <v/>
      </c>
      <c r="GL92" s="59" t="str">
        <f t="shared" si="270"/>
        <v/>
      </c>
      <c r="GM92" s="59" t="str">
        <f t="shared" si="271"/>
        <v/>
      </c>
      <c r="GN92" s="59" t="str">
        <f t="shared" si="272"/>
        <v/>
      </c>
      <c r="GO92" s="59" t="str">
        <f t="shared" si="273"/>
        <v/>
      </c>
      <c r="GP92" s="59" t="str">
        <f t="shared" si="274"/>
        <v/>
      </c>
      <c r="GQ92" s="59" t="str">
        <f t="shared" si="275"/>
        <v/>
      </c>
      <c r="GR92" s="59" t="str">
        <f t="shared" si="276"/>
        <v/>
      </c>
      <c r="GS92" s="59" t="str">
        <f t="shared" si="277"/>
        <v/>
      </c>
      <c r="GT92" s="59" t="str">
        <f t="shared" si="278"/>
        <v/>
      </c>
      <c r="GU92" s="59" t="str">
        <f t="shared" si="279"/>
        <v/>
      </c>
      <c r="GV92" s="59" t="str">
        <f t="shared" si="280"/>
        <v/>
      </c>
      <c r="GW92" s="59" t="str">
        <f t="shared" si="281"/>
        <v/>
      </c>
      <c r="GX92" s="59" t="str">
        <f t="shared" si="282"/>
        <v/>
      </c>
      <c r="GY92" s="59" t="str">
        <f t="shared" si="283"/>
        <v/>
      </c>
      <c r="GZ92" s="60" t="str">
        <f t="shared" si="284"/>
        <v/>
      </c>
      <c r="HB92" s="81" t="str">
        <f t="shared" si="194"/>
        <v/>
      </c>
      <c r="HD92" s="58" t="str">
        <f>IF(CH92="", "", IFERROR(INDEX(Materials!$V$9:$V$2508, MATCH(CH92, Materials!$B$9:$B$2508, 0)), ""))</f>
        <v/>
      </c>
      <c r="HE92" s="59" t="str">
        <f>IF(CI92="", "", IFERROR(INDEX(Materials!$V$9:$V$2508, MATCH(CI92, Materials!$B$9:$B$2508, 0)), ""))</f>
        <v/>
      </c>
      <c r="HF92" s="59" t="str">
        <f>IF(CJ92="", "", IFERROR(INDEX(Materials!$V$9:$V$2508, MATCH(CJ92, Materials!$B$9:$B$2508, 0)), ""))</f>
        <v/>
      </c>
      <c r="HG92" s="59" t="str">
        <f>IF(CK92="", "", IFERROR(INDEX(Materials!$V$9:$V$2508, MATCH(CK92, Materials!$B$9:$B$2508, 0)), ""))</f>
        <v/>
      </c>
      <c r="HH92" s="59" t="str">
        <f>IF(CL92="", "", IFERROR(INDEX(Materials!$V$9:$V$2508, MATCH(CL92, Materials!$B$9:$B$2508, 0)), ""))</f>
        <v/>
      </c>
      <c r="HI92" s="59" t="str">
        <f>IF(CM92="", "", IFERROR(INDEX(Materials!$V$9:$V$2508, MATCH(CM92, Materials!$B$9:$B$2508, 0)), ""))</f>
        <v/>
      </c>
      <c r="HJ92" s="59" t="str">
        <f>IF(CN92="", "", IFERROR(INDEX(Materials!$V$9:$V$2508, MATCH(CN92, Materials!$B$9:$B$2508, 0)), ""))</f>
        <v/>
      </c>
      <c r="HK92" s="59" t="str">
        <f>IF(CO92="", "", IFERROR(INDEX(Materials!$V$9:$V$2508, MATCH(CO92, Materials!$B$9:$B$2508, 0)), ""))</f>
        <v/>
      </c>
      <c r="HL92" s="59" t="str">
        <f>IF(CP92="", "", IFERROR(INDEX(Materials!$V$9:$V$2508, MATCH(CP92, Materials!$B$9:$B$2508, 0)), ""))</f>
        <v/>
      </c>
      <c r="HM92" s="59" t="str">
        <f>IF(CQ92="", "", IFERROR(INDEX(Materials!$V$9:$V$2508, MATCH(CQ92, Materials!$B$9:$B$2508, 0)), ""))</f>
        <v/>
      </c>
      <c r="HN92" s="59" t="str">
        <f>IF(CR92="", "", IFERROR(INDEX(Materials!$V$9:$V$2508, MATCH(CR92, Materials!$B$9:$B$2508, 0)), ""))</f>
        <v/>
      </c>
      <c r="HO92" s="59" t="str">
        <f>IF(CS92="", "", IFERROR(INDEX(Materials!$V$9:$V$2508, MATCH(CS92, Materials!$B$9:$B$2508, 0)), ""))</f>
        <v/>
      </c>
      <c r="HP92" s="59" t="str">
        <f>IF(CT92="", "", IFERROR(INDEX(Materials!$V$9:$V$2508, MATCH(CT92, Materials!$B$9:$B$2508, 0)), ""))</f>
        <v/>
      </c>
      <c r="HQ92" s="59" t="str">
        <f>IF(CU92="", "", IFERROR(INDEX(Materials!$V$9:$V$2508, MATCH(CU92, Materials!$B$9:$B$2508, 0)), ""))</f>
        <v/>
      </c>
      <c r="HR92" s="59" t="str">
        <f>IF(CV92="", "", IFERROR(INDEX(Materials!$V$9:$V$2508, MATCH(CV92, Materials!$B$9:$B$2508, 0)), ""))</f>
        <v/>
      </c>
      <c r="HS92" s="59" t="str">
        <f>IF(CW92="", "", IFERROR(INDEX(Materials!$V$9:$V$2508, MATCH(CW92, Materials!$B$9:$B$2508, 0)), ""))</f>
        <v/>
      </c>
      <c r="HT92" s="59" t="str">
        <f>IF(CX92="", "", IFERROR(INDEX(Materials!$V$9:$V$2508, MATCH(CX92, Materials!$B$9:$B$2508, 0)), ""))</f>
        <v/>
      </c>
      <c r="HU92" s="59" t="str">
        <f>IF(CY92="", "", IFERROR(INDEX(Materials!$V$9:$V$2508, MATCH(CY92, Materials!$B$9:$B$2508, 0)), ""))</f>
        <v/>
      </c>
      <c r="HV92" s="59" t="str">
        <f>IF(CZ92="", "", IFERROR(INDEX(Materials!$V$9:$V$2508, MATCH(CZ92, Materials!$B$9:$B$2508, 0)), ""))</f>
        <v/>
      </c>
      <c r="HW92" s="59" t="str">
        <f>IF(DA92="", "", IFERROR(INDEX(Materials!$V$9:$V$2508, MATCH(DA92, Materials!$B$9:$B$2508, 0)), ""))</f>
        <v/>
      </c>
      <c r="HX92" s="59" t="str">
        <f>IF(DB92="", "", IFERROR(INDEX(Materials!$V$9:$V$2508, MATCH(DB92, Materials!$B$9:$B$2508, 0)), ""))</f>
        <v/>
      </c>
      <c r="HY92" s="59" t="str">
        <f>IF(DC92="", "", IFERROR(INDEX(Materials!$V$9:$V$2508, MATCH(DC92, Materials!$B$9:$B$2508, 0)), ""))</f>
        <v/>
      </c>
      <c r="HZ92" s="59" t="str">
        <f>IF(DD92="", "", IFERROR(INDEX(Materials!$V$9:$V$2508, MATCH(DD92, Materials!$B$9:$B$2508, 0)), ""))</f>
        <v/>
      </c>
      <c r="IA92" s="59" t="str">
        <f>IF(DE92="", "", IFERROR(INDEX(Materials!$V$9:$V$2508, MATCH(DE92, Materials!$B$9:$B$2508, 0)), ""))</f>
        <v/>
      </c>
      <c r="IB92" s="59" t="str">
        <f>IF(DF92="", "", IFERROR(INDEX(Materials!$V$9:$V$2508, MATCH(DF92, Materials!$B$9:$B$2508, 0)), ""))</f>
        <v/>
      </c>
      <c r="IC92" s="59" t="str">
        <f>IF(DG92="", "", IFERROR(INDEX(Materials!$V$9:$V$2508, MATCH(DG92, Materials!$B$9:$B$2508, 0)), ""))</f>
        <v/>
      </c>
      <c r="ID92" s="59" t="str">
        <f>IF(DH92="", "", IFERROR(INDEX(Materials!$V$9:$V$2508, MATCH(DH92, Materials!$B$9:$B$2508, 0)), ""))</f>
        <v/>
      </c>
      <c r="IE92" s="59" t="str">
        <f>IF(DI92="", "", IFERROR(INDEX(Materials!$V$9:$V$2508, MATCH(DI92, Materials!$B$9:$B$2508, 0)), ""))</f>
        <v/>
      </c>
      <c r="IF92" s="59" t="str">
        <f>IF(DJ92="", "", IFERROR(INDEX(Materials!$V$9:$V$2508, MATCH(DJ92, Materials!$B$9:$B$2508, 0)), ""))</f>
        <v/>
      </c>
      <c r="IG92" s="60" t="str">
        <f>IF(DK92="", "", IFERROR(INDEX(Materials!$V$9:$V$2508, MATCH(DK92, Materials!$B$9:$B$2508, 0)), ""))</f>
        <v/>
      </c>
      <c r="II92" s="9" t="str">
        <f t="shared" si="285"/>
        <v/>
      </c>
      <c r="IJ92" s="9" t="str">
        <f t="shared" si="286"/>
        <v/>
      </c>
      <c r="IK92" s="9" t="str">
        <f t="shared" si="287"/>
        <v/>
      </c>
      <c r="IL92" s="9" t="str">
        <f t="shared" si="288"/>
        <v/>
      </c>
      <c r="IN92" s="92" t="str">
        <f t="shared" si="289"/>
        <v/>
      </c>
      <c r="IO92" s="93" t="str">
        <f t="shared" si="290"/>
        <v/>
      </c>
      <c r="IP92" s="93" t="str">
        <f t="shared" si="291"/>
        <v/>
      </c>
      <c r="IQ92" s="93" t="str">
        <f t="shared" si="292"/>
        <v/>
      </c>
      <c r="IR92" s="93" t="str">
        <f t="shared" si="293"/>
        <v/>
      </c>
      <c r="IS92" s="93" t="str">
        <f t="shared" si="294"/>
        <v/>
      </c>
      <c r="IT92" s="93" t="str">
        <f t="shared" si="295"/>
        <v/>
      </c>
      <c r="IU92" s="93" t="str">
        <f t="shared" si="296"/>
        <v/>
      </c>
      <c r="IV92" s="93" t="str">
        <f t="shared" si="297"/>
        <v/>
      </c>
      <c r="IW92" s="93" t="str">
        <f t="shared" si="298"/>
        <v/>
      </c>
      <c r="IX92" s="93" t="str">
        <f t="shared" si="299"/>
        <v/>
      </c>
      <c r="IY92" s="93" t="str">
        <f t="shared" si="300"/>
        <v/>
      </c>
      <c r="IZ92" s="93" t="str">
        <f t="shared" si="301"/>
        <v/>
      </c>
      <c r="JA92" s="93" t="str">
        <f t="shared" si="302"/>
        <v/>
      </c>
      <c r="JB92" s="93" t="str">
        <f t="shared" si="303"/>
        <v/>
      </c>
      <c r="JC92" s="93" t="str">
        <f t="shared" si="304"/>
        <v/>
      </c>
      <c r="JD92" s="93" t="str">
        <f t="shared" si="305"/>
        <v/>
      </c>
      <c r="JE92" s="93" t="str">
        <f t="shared" si="306"/>
        <v/>
      </c>
      <c r="JF92" s="93" t="str">
        <f t="shared" si="307"/>
        <v/>
      </c>
      <c r="JG92" s="93" t="str">
        <f t="shared" si="308"/>
        <v/>
      </c>
      <c r="JH92" s="93" t="str">
        <f t="shared" si="309"/>
        <v/>
      </c>
      <c r="JI92" s="93" t="str">
        <f t="shared" si="310"/>
        <v/>
      </c>
      <c r="JJ92" s="93" t="str">
        <f t="shared" si="311"/>
        <v/>
      </c>
      <c r="JK92" s="93" t="str">
        <f t="shared" si="312"/>
        <v/>
      </c>
      <c r="JL92" s="93" t="str">
        <f t="shared" si="313"/>
        <v/>
      </c>
      <c r="JM92" s="93" t="str">
        <f t="shared" si="314"/>
        <v/>
      </c>
      <c r="JN92" s="93" t="str">
        <f t="shared" si="315"/>
        <v/>
      </c>
      <c r="JO92" s="93" t="str">
        <f t="shared" si="316"/>
        <v/>
      </c>
      <c r="JP92" s="93" t="str">
        <f t="shared" si="317"/>
        <v/>
      </c>
      <c r="JQ92" s="94" t="str">
        <f t="shared" si="318"/>
        <v/>
      </c>
      <c r="JS92" s="92" t="str">
        <f t="shared" si="319"/>
        <v/>
      </c>
      <c r="JT92" s="93" t="str">
        <f t="shared" si="320"/>
        <v/>
      </c>
      <c r="JU92" s="93" t="str">
        <f t="shared" si="321"/>
        <v/>
      </c>
      <c r="JV92" s="93" t="str">
        <f t="shared" si="322"/>
        <v/>
      </c>
      <c r="JW92" s="93" t="str">
        <f t="shared" si="323"/>
        <v/>
      </c>
      <c r="JX92" s="93" t="str">
        <f t="shared" si="324"/>
        <v/>
      </c>
      <c r="JY92" s="93" t="str">
        <f t="shared" si="325"/>
        <v/>
      </c>
      <c r="JZ92" s="93" t="str">
        <f t="shared" si="326"/>
        <v/>
      </c>
      <c r="KA92" s="93" t="str">
        <f t="shared" si="327"/>
        <v/>
      </c>
      <c r="KB92" s="93" t="str">
        <f t="shared" si="328"/>
        <v/>
      </c>
      <c r="KC92" s="93" t="str">
        <f t="shared" si="329"/>
        <v/>
      </c>
      <c r="KD92" s="93" t="str">
        <f t="shared" si="330"/>
        <v/>
      </c>
      <c r="KE92" s="93" t="str">
        <f t="shared" si="331"/>
        <v/>
      </c>
      <c r="KF92" s="93" t="str">
        <f t="shared" si="332"/>
        <v/>
      </c>
      <c r="KG92" s="93" t="str">
        <f t="shared" si="333"/>
        <v/>
      </c>
      <c r="KH92" s="93" t="str">
        <f t="shared" si="334"/>
        <v/>
      </c>
      <c r="KI92" s="93" t="str">
        <f t="shared" si="335"/>
        <v/>
      </c>
      <c r="KJ92" s="93" t="str">
        <f t="shared" si="336"/>
        <v/>
      </c>
      <c r="KK92" s="93" t="str">
        <f t="shared" si="337"/>
        <v/>
      </c>
      <c r="KL92" s="93" t="str">
        <f t="shared" si="338"/>
        <v/>
      </c>
      <c r="KM92" s="93" t="str">
        <f t="shared" si="339"/>
        <v/>
      </c>
      <c r="KN92" s="93" t="str">
        <f t="shared" si="340"/>
        <v/>
      </c>
      <c r="KO92" s="93" t="str">
        <f t="shared" si="341"/>
        <v/>
      </c>
      <c r="KP92" s="93" t="str">
        <f t="shared" si="342"/>
        <v/>
      </c>
      <c r="KQ92" s="93" t="str">
        <f t="shared" si="343"/>
        <v/>
      </c>
      <c r="KR92" s="93" t="str">
        <f t="shared" si="344"/>
        <v/>
      </c>
      <c r="KS92" s="93" t="str">
        <f t="shared" si="345"/>
        <v/>
      </c>
      <c r="KT92" s="93" t="str">
        <f t="shared" si="346"/>
        <v/>
      </c>
      <c r="KU92" s="93" t="str">
        <f t="shared" si="347"/>
        <v/>
      </c>
      <c r="KV92" s="94" t="str">
        <f t="shared" si="348"/>
        <v/>
      </c>
      <c r="KX92" s="81" t="str">
        <f>IF(C92="", "", C92+(C92*'Intro &amp; Setup'!$BC$6))</f>
        <v/>
      </c>
    </row>
    <row r="93" spans="1:310" x14ac:dyDescent="0.25">
      <c r="A93" s="24"/>
      <c r="B93" s="150" t="str">
        <f t="shared" si="187"/>
        <v/>
      </c>
      <c r="C93" s="139" t="str">
        <f t="shared" si="188"/>
        <v/>
      </c>
      <c r="D93" s="24"/>
      <c r="E93" s="140"/>
      <c r="F93" s="136"/>
      <c r="G93" s="139"/>
      <c r="H93" s="153"/>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24"/>
      <c r="BS93" s="9" t="str">
        <f>IF(Materials!T93="", "", Materials!T93)</f>
        <v/>
      </c>
      <c r="BU93" s="11" t="b">
        <f t="shared" si="189"/>
        <v>0</v>
      </c>
      <c r="BV93" s="9" t="str">
        <f t="shared" si="195"/>
        <v/>
      </c>
      <c r="BW93" s="9" t="str">
        <f t="shared" si="190"/>
        <v/>
      </c>
      <c r="BX93" s="9" t="str">
        <f t="shared" si="191"/>
        <v/>
      </c>
      <c r="BZ93" s="9">
        <v>85</v>
      </c>
      <c r="CB93" s="9" t="str">
        <f t="shared" si="192"/>
        <v/>
      </c>
      <c r="CC93" s="32"/>
      <c r="CD93" s="72" t="str">
        <f>IF(H93="", "", IFERROR(INDEX('Intro &amp; Setup'!$BF$3:$BF$12, MATCH(H93, 'Intro &amp; Setup'!$BE$3:$BE$12, 0)), ""))</f>
        <v/>
      </c>
      <c r="CE93" s="77"/>
      <c r="CF93" s="77"/>
      <c r="CH93" s="50" t="str">
        <f t="shared" si="193"/>
        <v/>
      </c>
      <c r="CI93" s="32" t="str">
        <f t="shared" si="196"/>
        <v/>
      </c>
      <c r="CJ93" s="32" t="str">
        <f t="shared" si="197"/>
        <v/>
      </c>
      <c r="CK93" s="32" t="str">
        <f t="shared" si="198"/>
        <v/>
      </c>
      <c r="CL93" s="32" t="str">
        <f t="shared" si="199"/>
        <v/>
      </c>
      <c r="CM93" s="32" t="str">
        <f t="shared" si="200"/>
        <v/>
      </c>
      <c r="CN93" s="32" t="str">
        <f t="shared" si="201"/>
        <v/>
      </c>
      <c r="CO93" s="32" t="str">
        <f t="shared" si="202"/>
        <v/>
      </c>
      <c r="CP93" s="32" t="str">
        <f t="shared" si="203"/>
        <v/>
      </c>
      <c r="CQ93" s="32" t="str">
        <f t="shared" si="204"/>
        <v/>
      </c>
      <c r="CR93" s="32" t="str">
        <f t="shared" si="205"/>
        <v/>
      </c>
      <c r="CS93" s="32" t="str">
        <f t="shared" si="206"/>
        <v/>
      </c>
      <c r="CT93" s="32" t="str">
        <f t="shared" si="207"/>
        <v/>
      </c>
      <c r="CU93" s="32" t="str">
        <f t="shared" si="208"/>
        <v/>
      </c>
      <c r="CV93" s="32" t="str">
        <f t="shared" si="209"/>
        <v/>
      </c>
      <c r="CW93" s="32" t="str">
        <f t="shared" si="210"/>
        <v/>
      </c>
      <c r="CX93" s="32" t="str">
        <f t="shared" si="211"/>
        <v/>
      </c>
      <c r="CY93" s="32" t="str">
        <f t="shared" si="212"/>
        <v/>
      </c>
      <c r="CZ93" s="32" t="str">
        <f t="shared" si="213"/>
        <v/>
      </c>
      <c r="DA93" s="32" t="str">
        <f t="shared" si="214"/>
        <v/>
      </c>
      <c r="DB93" s="32" t="str">
        <f t="shared" si="215"/>
        <v/>
      </c>
      <c r="DC93" s="32" t="str">
        <f t="shared" si="216"/>
        <v/>
      </c>
      <c r="DD93" s="32" t="str">
        <f t="shared" si="217"/>
        <v/>
      </c>
      <c r="DE93" s="32" t="str">
        <f t="shared" si="218"/>
        <v/>
      </c>
      <c r="DF93" s="32" t="str">
        <f t="shared" si="219"/>
        <v/>
      </c>
      <c r="DG93" s="32" t="str">
        <f t="shared" si="220"/>
        <v/>
      </c>
      <c r="DH93" s="32" t="str">
        <f t="shared" si="221"/>
        <v/>
      </c>
      <c r="DI93" s="32" t="str">
        <f t="shared" si="222"/>
        <v/>
      </c>
      <c r="DJ93" s="32" t="str">
        <f t="shared" si="223"/>
        <v/>
      </c>
      <c r="DK93" s="51" t="str">
        <f t="shared" si="224"/>
        <v/>
      </c>
      <c r="DM93" s="50" t="str">
        <f t="shared" si="225"/>
        <v/>
      </c>
      <c r="DN93" s="32" t="str">
        <f t="shared" si="226"/>
        <v/>
      </c>
      <c r="DO93" s="32" t="str">
        <f t="shared" si="227"/>
        <v/>
      </c>
      <c r="DP93" s="32" t="str">
        <f t="shared" si="228"/>
        <v/>
      </c>
      <c r="DQ93" s="32" t="str">
        <f t="shared" si="229"/>
        <v/>
      </c>
      <c r="DR93" s="32" t="str">
        <f t="shared" si="230"/>
        <v/>
      </c>
      <c r="DS93" s="32" t="str">
        <f t="shared" si="231"/>
        <v/>
      </c>
      <c r="DT93" s="32" t="str">
        <f t="shared" si="232"/>
        <v/>
      </c>
      <c r="DU93" s="32" t="str">
        <f t="shared" si="233"/>
        <v/>
      </c>
      <c r="DV93" s="32" t="str">
        <f t="shared" si="234"/>
        <v/>
      </c>
      <c r="DW93" s="32" t="str">
        <f t="shared" si="235"/>
        <v/>
      </c>
      <c r="DX93" s="32" t="str">
        <f t="shared" si="236"/>
        <v/>
      </c>
      <c r="DY93" s="32" t="str">
        <f t="shared" si="237"/>
        <v/>
      </c>
      <c r="DZ93" s="32" t="str">
        <f t="shared" si="238"/>
        <v/>
      </c>
      <c r="EA93" s="32" t="str">
        <f t="shared" si="239"/>
        <v/>
      </c>
      <c r="EB93" s="32" t="str">
        <f t="shared" si="240"/>
        <v/>
      </c>
      <c r="EC93" s="32" t="str">
        <f t="shared" si="241"/>
        <v/>
      </c>
      <c r="ED93" s="32" t="str">
        <f t="shared" si="242"/>
        <v/>
      </c>
      <c r="EE93" s="32" t="str">
        <f t="shared" si="243"/>
        <v/>
      </c>
      <c r="EF93" s="32" t="str">
        <f t="shared" si="244"/>
        <v/>
      </c>
      <c r="EG93" s="32" t="str">
        <f t="shared" si="245"/>
        <v/>
      </c>
      <c r="EH93" s="32" t="str">
        <f t="shared" si="246"/>
        <v/>
      </c>
      <c r="EI93" s="32" t="str">
        <f t="shared" si="247"/>
        <v/>
      </c>
      <c r="EJ93" s="32" t="str">
        <f t="shared" si="248"/>
        <v/>
      </c>
      <c r="EK93" s="32" t="str">
        <f t="shared" si="249"/>
        <v/>
      </c>
      <c r="EL93" s="32" t="str">
        <f t="shared" si="250"/>
        <v/>
      </c>
      <c r="EM93" s="32" t="str">
        <f t="shared" si="251"/>
        <v/>
      </c>
      <c r="EN93" s="32" t="str">
        <f t="shared" si="252"/>
        <v/>
      </c>
      <c r="EO93" s="32" t="str">
        <f t="shared" si="253"/>
        <v/>
      </c>
      <c r="EP93" s="51" t="str">
        <f t="shared" si="254"/>
        <v/>
      </c>
      <c r="ER93" s="58" t="str">
        <f>IF(CH93="", "", IFERROR(INDEX(Materials!$F$9:$F$2508, MATCH(CH93, Materials!$B$9:$B$2508, 0)), ""))</f>
        <v/>
      </c>
      <c r="ES93" s="59" t="str">
        <f>IF(CI93="", "", IFERROR(INDEX(Materials!$F$9:$F$2508, MATCH(CI93, Materials!$B$9:$B$2508, 0)), ""))</f>
        <v/>
      </c>
      <c r="ET93" s="59" t="str">
        <f>IF(CJ93="", "", IFERROR(INDEX(Materials!$F$9:$F$2508, MATCH(CJ93, Materials!$B$9:$B$2508, 0)), ""))</f>
        <v/>
      </c>
      <c r="EU93" s="59" t="str">
        <f>IF(CK93="", "", IFERROR(INDEX(Materials!$F$9:$F$2508, MATCH(CK93, Materials!$B$9:$B$2508, 0)), ""))</f>
        <v/>
      </c>
      <c r="EV93" s="59" t="str">
        <f>IF(CL93="", "", IFERROR(INDEX(Materials!$F$9:$F$2508, MATCH(CL93, Materials!$B$9:$B$2508, 0)), ""))</f>
        <v/>
      </c>
      <c r="EW93" s="59" t="str">
        <f>IF(CM93="", "", IFERROR(INDEX(Materials!$F$9:$F$2508, MATCH(CM93, Materials!$B$9:$B$2508, 0)), ""))</f>
        <v/>
      </c>
      <c r="EX93" s="59" t="str">
        <f>IF(CN93="", "", IFERROR(INDEX(Materials!$F$9:$F$2508, MATCH(CN93, Materials!$B$9:$B$2508, 0)), ""))</f>
        <v/>
      </c>
      <c r="EY93" s="59" t="str">
        <f>IF(CO93="", "", IFERROR(INDEX(Materials!$F$9:$F$2508, MATCH(CO93, Materials!$B$9:$B$2508, 0)), ""))</f>
        <v/>
      </c>
      <c r="EZ93" s="59" t="str">
        <f>IF(CP93="", "", IFERROR(INDEX(Materials!$F$9:$F$2508, MATCH(CP93, Materials!$B$9:$B$2508, 0)), ""))</f>
        <v/>
      </c>
      <c r="FA93" s="59" t="str">
        <f>IF(CQ93="", "", IFERROR(INDEX(Materials!$F$9:$F$2508, MATCH(CQ93, Materials!$B$9:$B$2508, 0)), ""))</f>
        <v/>
      </c>
      <c r="FB93" s="59" t="str">
        <f>IF(CR93="", "", IFERROR(INDEX(Materials!$F$9:$F$2508, MATCH(CR93, Materials!$B$9:$B$2508, 0)), ""))</f>
        <v/>
      </c>
      <c r="FC93" s="59" t="str">
        <f>IF(CS93="", "", IFERROR(INDEX(Materials!$F$9:$F$2508, MATCH(CS93, Materials!$B$9:$B$2508, 0)), ""))</f>
        <v/>
      </c>
      <c r="FD93" s="59" t="str">
        <f>IF(CT93="", "", IFERROR(INDEX(Materials!$F$9:$F$2508, MATCH(CT93, Materials!$B$9:$B$2508, 0)), ""))</f>
        <v/>
      </c>
      <c r="FE93" s="59" t="str">
        <f>IF(CU93="", "", IFERROR(INDEX(Materials!$F$9:$F$2508, MATCH(CU93, Materials!$B$9:$B$2508, 0)), ""))</f>
        <v/>
      </c>
      <c r="FF93" s="59" t="str">
        <f>IF(CV93="", "", IFERROR(INDEX(Materials!$F$9:$F$2508, MATCH(CV93, Materials!$B$9:$B$2508, 0)), ""))</f>
        <v/>
      </c>
      <c r="FG93" s="59" t="str">
        <f>IF(CW93="", "", IFERROR(INDEX(Materials!$F$9:$F$2508, MATCH(CW93, Materials!$B$9:$B$2508, 0)), ""))</f>
        <v/>
      </c>
      <c r="FH93" s="59" t="str">
        <f>IF(CX93="", "", IFERROR(INDEX(Materials!$F$9:$F$2508, MATCH(CX93, Materials!$B$9:$B$2508, 0)), ""))</f>
        <v/>
      </c>
      <c r="FI93" s="59" t="str">
        <f>IF(CY93="", "", IFERROR(INDEX(Materials!$F$9:$F$2508, MATCH(CY93, Materials!$B$9:$B$2508, 0)), ""))</f>
        <v/>
      </c>
      <c r="FJ93" s="59" t="str">
        <f>IF(CZ93="", "", IFERROR(INDEX(Materials!$F$9:$F$2508, MATCH(CZ93, Materials!$B$9:$B$2508, 0)), ""))</f>
        <v/>
      </c>
      <c r="FK93" s="59" t="str">
        <f>IF(DA93="", "", IFERROR(INDEX(Materials!$F$9:$F$2508, MATCH(DA93, Materials!$B$9:$B$2508, 0)), ""))</f>
        <v/>
      </c>
      <c r="FL93" s="59" t="str">
        <f>IF(DB93="", "", IFERROR(INDEX(Materials!$F$9:$F$2508, MATCH(DB93, Materials!$B$9:$B$2508, 0)), ""))</f>
        <v/>
      </c>
      <c r="FM93" s="59" t="str">
        <f>IF(DC93="", "", IFERROR(INDEX(Materials!$F$9:$F$2508, MATCH(DC93, Materials!$B$9:$B$2508, 0)), ""))</f>
        <v/>
      </c>
      <c r="FN93" s="59" t="str">
        <f>IF(DD93="", "", IFERROR(INDEX(Materials!$F$9:$F$2508, MATCH(DD93, Materials!$B$9:$B$2508, 0)), ""))</f>
        <v/>
      </c>
      <c r="FO93" s="59" t="str">
        <f>IF(DE93="", "", IFERROR(INDEX(Materials!$F$9:$F$2508, MATCH(DE93, Materials!$B$9:$B$2508, 0)), ""))</f>
        <v/>
      </c>
      <c r="FP93" s="59" t="str">
        <f>IF(DF93="", "", IFERROR(INDEX(Materials!$F$9:$F$2508, MATCH(DF93, Materials!$B$9:$B$2508, 0)), ""))</f>
        <v/>
      </c>
      <c r="FQ93" s="59" t="str">
        <f>IF(DG93="", "", IFERROR(INDEX(Materials!$F$9:$F$2508, MATCH(DG93, Materials!$B$9:$B$2508, 0)), ""))</f>
        <v/>
      </c>
      <c r="FR93" s="59" t="str">
        <f>IF(DH93="", "", IFERROR(INDEX(Materials!$F$9:$F$2508, MATCH(DH93, Materials!$B$9:$B$2508, 0)), ""))</f>
        <v/>
      </c>
      <c r="FS93" s="59" t="str">
        <f>IF(DI93="", "", IFERROR(INDEX(Materials!$F$9:$F$2508, MATCH(DI93, Materials!$B$9:$B$2508, 0)), ""))</f>
        <v/>
      </c>
      <c r="FT93" s="59" t="str">
        <f>IF(DJ93="", "", IFERROR(INDEX(Materials!$F$9:$F$2508, MATCH(DJ93, Materials!$B$9:$B$2508, 0)), ""))</f>
        <v/>
      </c>
      <c r="FU93" s="60" t="str">
        <f>IF(DK93="", "", IFERROR(INDEX(Materials!$F$9:$F$2508, MATCH(DK93, Materials!$B$9:$B$2508, 0)), ""))</f>
        <v/>
      </c>
      <c r="FW93" s="58" t="str">
        <f t="shared" si="255"/>
        <v/>
      </c>
      <c r="FX93" s="59" t="str">
        <f t="shared" si="256"/>
        <v/>
      </c>
      <c r="FY93" s="59" t="str">
        <f t="shared" si="257"/>
        <v/>
      </c>
      <c r="FZ93" s="59" t="str">
        <f t="shared" si="258"/>
        <v/>
      </c>
      <c r="GA93" s="59" t="str">
        <f t="shared" si="259"/>
        <v/>
      </c>
      <c r="GB93" s="59" t="str">
        <f t="shared" si="260"/>
        <v/>
      </c>
      <c r="GC93" s="59" t="str">
        <f t="shared" si="261"/>
        <v/>
      </c>
      <c r="GD93" s="59" t="str">
        <f t="shared" si="262"/>
        <v/>
      </c>
      <c r="GE93" s="59" t="str">
        <f t="shared" si="263"/>
        <v/>
      </c>
      <c r="GF93" s="59" t="str">
        <f t="shared" si="264"/>
        <v/>
      </c>
      <c r="GG93" s="59" t="str">
        <f t="shared" si="265"/>
        <v/>
      </c>
      <c r="GH93" s="59" t="str">
        <f t="shared" si="266"/>
        <v/>
      </c>
      <c r="GI93" s="59" t="str">
        <f t="shared" si="267"/>
        <v/>
      </c>
      <c r="GJ93" s="59" t="str">
        <f t="shared" si="268"/>
        <v/>
      </c>
      <c r="GK93" s="59" t="str">
        <f t="shared" si="269"/>
        <v/>
      </c>
      <c r="GL93" s="59" t="str">
        <f t="shared" si="270"/>
        <v/>
      </c>
      <c r="GM93" s="59" t="str">
        <f t="shared" si="271"/>
        <v/>
      </c>
      <c r="GN93" s="59" t="str">
        <f t="shared" si="272"/>
        <v/>
      </c>
      <c r="GO93" s="59" t="str">
        <f t="shared" si="273"/>
        <v/>
      </c>
      <c r="GP93" s="59" t="str">
        <f t="shared" si="274"/>
        <v/>
      </c>
      <c r="GQ93" s="59" t="str">
        <f t="shared" si="275"/>
        <v/>
      </c>
      <c r="GR93" s="59" t="str">
        <f t="shared" si="276"/>
        <v/>
      </c>
      <c r="GS93" s="59" t="str">
        <f t="shared" si="277"/>
        <v/>
      </c>
      <c r="GT93" s="59" t="str">
        <f t="shared" si="278"/>
        <v/>
      </c>
      <c r="GU93" s="59" t="str">
        <f t="shared" si="279"/>
        <v/>
      </c>
      <c r="GV93" s="59" t="str">
        <f t="shared" si="280"/>
        <v/>
      </c>
      <c r="GW93" s="59" t="str">
        <f t="shared" si="281"/>
        <v/>
      </c>
      <c r="GX93" s="59" t="str">
        <f t="shared" si="282"/>
        <v/>
      </c>
      <c r="GY93" s="59" t="str">
        <f t="shared" si="283"/>
        <v/>
      </c>
      <c r="GZ93" s="60" t="str">
        <f t="shared" si="284"/>
        <v/>
      </c>
      <c r="HB93" s="81" t="str">
        <f t="shared" si="194"/>
        <v/>
      </c>
      <c r="HD93" s="58" t="str">
        <f>IF(CH93="", "", IFERROR(INDEX(Materials!$V$9:$V$2508, MATCH(CH93, Materials!$B$9:$B$2508, 0)), ""))</f>
        <v/>
      </c>
      <c r="HE93" s="59" t="str">
        <f>IF(CI93="", "", IFERROR(INDEX(Materials!$V$9:$V$2508, MATCH(CI93, Materials!$B$9:$B$2508, 0)), ""))</f>
        <v/>
      </c>
      <c r="HF93" s="59" t="str">
        <f>IF(CJ93="", "", IFERROR(INDEX(Materials!$V$9:$V$2508, MATCH(CJ93, Materials!$B$9:$B$2508, 0)), ""))</f>
        <v/>
      </c>
      <c r="HG93" s="59" t="str">
        <f>IF(CK93="", "", IFERROR(INDEX(Materials!$V$9:$V$2508, MATCH(CK93, Materials!$B$9:$B$2508, 0)), ""))</f>
        <v/>
      </c>
      <c r="HH93" s="59" t="str">
        <f>IF(CL93="", "", IFERROR(INDEX(Materials!$V$9:$V$2508, MATCH(CL93, Materials!$B$9:$B$2508, 0)), ""))</f>
        <v/>
      </c>
      <c r="HI93" s="59" t="str">
        <f>IF(CM93="", "", IFERROR(INDEX(Materials!$V$9:$V$2508, MATCH(CM93, Materials!$B$9:$B$2508, 0)), ""))</f>
        <v/>
      </c>
      <c r="HJ93" s="59" t="str">
        <f>IF(CN93="", "", IFERROR(INDEX(Materials!$V$9:$V$2508, MATCH(CN93, Materials!$B$9:$B$2508, 0)), ""))</f>
        <v/>
      </c>
      <c r="HK93" s="59" t="str">
        <f>IF(CO93="", "", IFERROR(INDEX(Materials!$V$9:$V$2508, MATCH(CO93, Materials!$B$9:$B$2508, 0)), ""))</f>
        <v/>
      </c>
      <c r="HL93" s="59" t="str">
        <f>IF(CP93="", "", IFERROR(INDEX(Materials!$V$9:$V$2508, MATCH(CP93, Materials!$B$9:$B$2508, 0)), ""))</f>
        <v/>
      </c>
      <c r="HM93" s="59" t="str">
        <f>IF(CQ93="", "", IFERROR(INDEX(Materials!$V$9:$V$2508, MATCH(CQ93, Materials!$B$9:$B$2508, 0)), ""))</f>
        <v/>
      </c>
      <c r="HN93" s="59" t="str">
        <f>IF(CR93="", "", IFERROR(INDEX(Materials!$V$9:$V$2508, MATCH(CR93, Materials!$B$9:$B$2508, 0)), ""))</f>
        <v/>
      </c>
      <c r="HO93" s="59" t="str">
        <f>IF(CS93="", "", IFERROR(INDEX(Materials!$V$9:$V$2508, MATCH(CS93, Materials!$B$9:$B$2508, 0)), ""))</f>
        <v/>
      </c>
      <c r="HP93" s="59" t="str">
        <f>IF(CT93="", "", IFERROR(INDEX(Materials!$V$9:$V$2508, MATCH(CT93, Materials!$B$9:$B$2508, 0)), ""))</f>
        <v/>
      </c>
      <c r="HQ93" s="59" t="str">
        <f>IF(CU93="", "", IFERROR(INDEX(Materials!$V$9:$V$2508, MATCH(CU93, Materials!$B$9:$B$2508, 0)), ""))</f>
        <v/>
      </c>
      <c r="HR93" s="59" t="str">
        <f>IF(CV93="", "", IFERROR(INDEX(Materials!$V$9:$V$2508, MATCH(CV93, Materials!$B$9:$B$2508, 0)), ""))</f>
        <v/>
      </c>
      <c r="HS93" s="59" t="str">
        <f>IF(CW93="", "", IFERROR(INDEX(Materials!$V$9:$V$2508, MATCH(CW93, Materials!$B$9:$B$2508, 0)), ""))</f>
        <v/>
      </c>
      <c r="HT93" s="59" t="str">
        <f>IF(CX93="", "", IFERROR(INDEX(Materials!$V$9:$V$2508, MATCH(CX93, Materials!$B$9:$B$2508, 0)), ""))</f>
        <v/>
      </c>
      <c r="HU93" s="59" t="str">
        <f>IF(CY93="", "", IFERROR(INDEX(Materials!$V$9:$V$2508, MATCH(CY93, Materials!$B$9:$B$2508, 0)), ""))</f>
        <v/>
      </c>
      <c r="HV93" s="59" t="str">
        <f>IF(CZ93="", "", IFERROR(INDEX(Materials!$V$9:$V$2508, MATCH(CZ93, Materials!$B$9:$B$2508, 0)), ""))</f>
        <v/>
      </c>
      <c r="HW93" s="59" t="str">
        <f>IF(DA93="", "", IFERROR(INDEX(Materials!$V$9:$V$2508, MATCH(DA93, Materials!$B$9:$B$2508, 0)), ""))</f>
        <v/>
      </c>
      <c r="HX93" s="59" t="str">
        <f>IF(DB93="", "", IFERROR(INDEX(Materials!$V$9:$V$2508, MATCH(DB93, Materials!$B$9:$B$2508, 0)), ""))</f>
        <v/>
      </c>
      <c r="HY93" s="59" t="str">
        <f>IF(DC93="", "", IFERROR(INDEX(Materials!$V$9:$V$2508, MATCH(DC93, Materials!$B$9:$B$2508, 0)), ""))</f>
        <v/>
      </c>
      <c r="HZ93" s="59" t="str">
        <f>IF(DD93="", "", IFERROR(INDEX(Materials!$V$9:$V$2508, MATCH(DD93, Materials!$B$9:$B$2508, 0)), ""))</f>
        <v/>
      </c>
      <c r="IA93" s="59" t="str">
        <f>IF(DE93="", "", IFERROR(INDEX(Materials!$V$9:$V$2508, MATCH(DE93, Materials!$B$9:$B$2508, 0)), ""))</f>
        <v/>
      </c>
      <c r="IB93" s="59" t="str">
        <f>IF(DF93="", "", IFERROR(INDEX(Materials!$V$9:$V$2508, MATCH(DF93, Materials!$B$9:$B$2508, 0)), ""))</f>
        <v/>
      </c>
      <c r="IC93" s="59" t="str">
        <f>IF(DG93="", "", IFERROR(INDEX(Materials!$V$9:$V$2508, MATCH(DG93, Materials!$B$9:$B$2508, 0)), ""))</f>
        <v/>
      </c>
      <c r="ID93" s="59" t="str">
        <f>IF(DH93="", "", IFERROR(INDEX(Materials!$V$9:$V$2508, MATCH(DH93, Materials!$B$9:$B$2508, 0)), ""))</f>
        <v/>
      </c>
      <c r="IE93" s="59" t="str">
        <f>IF(DI93="", "", IFERROR(INDEX(Materials!$V$9:$V$2508, MATCH(DI93, Materials!$B$9:$B$2508, 0)), ""))</f>
        <v/>
      </c>
      <c r="IF93" s="59" t="str">
        <f>IF(DJ93="", "", IFERROR(INDEX(Materials!$V$9:$V$2508, MATCH(DJ93, Materials!$B$9:$B$2508, 0)), ""))</f>
        <v/>
      </c>
      <c r="IG93" s="60" t="str">
        <f>IF(DK93="", "", IFERROR(INDEX(Materials!$V$9:$V$2508, MATCH(DK93, Materials!$B$9:$B$2508, 0)), ""))</f>
        <v/>
      </c>
      <c r="II93" s="9" t="str">
        <f t="shared" si="285"/>
        <v/>
      </c>
      <c r="IJ93" s="9" t="str">
        <f t="shared" si="286"/>
        <v/>
      </c>
      <c r="IK93" s="9" t="str">
        <f t="shared" si="287"/>
        <v/>
      </c>
      <c r="IL93" s="9" t="str">
        <f t="shared" si="288"/>
        <v/>
      </c>
      <c r="IN93" s="92" t="str">
        <f t="shared" si="289"/>
        <v/>
      </c>
      <c r="IO93" s="93" t="str">
        <f t="shared" si="290"/>
        <v/>
      </c>
      <c r="IP93" s="93" t="str">
        <f t="shared" si="291"/>
        <v/>
      </c>
      <c r="IQ93" s="93" t="str">
        <f t="shared" si="292"/>
        <v/>
      </c>
      <c r="IR93" s="93" t="str">
        <f t="shared" si="293"/>
        <v/>
      </c>
      <c r="IS93" s="93" t="str">
        <f t="shared" si="294"/>
        <v/>
      </c>
      <c r="IT93" s="93" t="str">
        <f t="shared" si="295"/>
        <v/>
      </c>
      <c r="IU93" s="93" t="str">
        <f t="shared" si="296"/>
        <v/>
      </c>
      <c r="IV93" s="93" t="str">
        <f t="shared" si="297"/>
        <v/>
      </c>
      <c r="IW93" s="93" t="str">
        <f t="shared" si="298"/>
        <v/>
      </c>
      <c r="IX93" s="93" t="str">
        <f t="shared" si="299"/>
        <v/>
      </c>
      <c r="IY93" s="93" t="str">
        <f t="shared" si="300"/>
        <v/>
      </c>
      <c r="IZ93" s="93" t="str">
        <f t="shared" si="301"/>
        <v/>
      </c>
      <c r="JA93" s="93" t="str">
        <f t="shared" si="302"/>
        <v/>
      </c>
      <c r="JB93" s="93" t="str">
        <f t="shared" si="303"/>
        <v/>
      </c>
      <c r="JC93" s="93" t="str">
        <f t="shared" si="304"/>
        <v/>
      </c>
      <c r="JD93" s="93" t="str">
        <f t="shared" si="305"/>
        <v/>
      </c>
      <c r="JE93" s="93" t="str">
        <f t="shared" si="306"/>
        <v/>
      </c>
      <c r="JF93" s="93" t="str">
        <f t="shared" si="307"/>
        <v/>
      </c>
      <c r="JG93" s="93" t="str">
        <f t="shared" si="308"/>
        <v/>
      </c>
      <c r="JH93" s="93" t="str">
        <f t="shared" si="309"/>
        <v/>
      </c>
      <c r="JI93" s="93" t="str">
        <f t="shared" si="310"/>
        <v/>
      </c>
      <c r="JJ93" s="93" t="str">
        <f t="shared" si="311"/>
        <v/>
      </c>
      <c r="JK93" s="93" t="str">
        <f t="shared" si="312"/>
        <v/>
      </c>
      <c r="JL93" s="93" t="str">
        <f t="shared" si="313"/>
        <v/>
      </c>
      <c r="JM93" s="93" t="str">
        <f t="shared" si="314"/>
        <v/>
      </c>
      <c r="JN93" s="93" t="str">
        <f t="shared" si="315"/>
        <v/>
      </c>
      <c r="JO93" s="93" t="str">
        <f t="shared" si="316"/>
        <v/>
      </c>
      <c r="JP93" s="93" t="str">
        <f t="shared" si="317"/>
        <v/>
      </c>
      <c r="JQ93" s="94" t="str">
        <f t="shared" si="318"/>
        <v/>
      </c>
      <c r="JS93" s="92" t="str">
        <f t="shared" si="319"/>
        <v/>
      </c>
      <c r="JT93" s="93" t="str">
        <f t="shared" si="320"/>
        <v/>
      </c>
      <c r="JU93" s="93" t="str">
        <f t="shared" si="321"/>
        <v/>
      </c>
      <c r="JV93" s="93" t="str">
        <f t="shared" si="322"/>
        <v/>
      </c>
      <c r="JW93" s="93" t="str">
        <f t="shared" si="323"/>
        <v/>
      </c>
      <c r="JX93" s="93" t="str">
        <f t="shared" si="324"/>
        <v/>
      </c>
      <c r="JY93" s="93" t="str">
        <f t="shared" si="325"/>
        <v/>
      </c>
      <c r="JZ93" s="93" t="str">
        <f t="shared" si="326"/>
        <v/>
      </c>
      <c r="KA93" s="93" t="str">
        <f t="shared" si="327"/>
        <v/>
      </c>
      <c r="KB93" s="93" t="str">
        <f t="shared" si="328"/>
        <v/>
      </c>
      <c r="KC93" s="93" t="str">
        <f t="shared" si="329"/>
        <v/>
      </c>
      <c r="KD93" s="93" t="str">
        <f t="shared" si="330"/>
        <v/>
      </c>
      <c r="KE93" s="93" t="str">
        <f t="shared" si="331"/>
        <v/>
      </c>
      <c r="KF93" s="93" t="str">
        <f t="shared" si="332"/>
        <v/>
      </c>
      <c r="KG93" s="93" t="str">
        <f t="shared" si="333"/>
        <v/>
      </c>
      <c r="KH93" s="93" t="str">
        <f t="shared" si="334"/>
        <v/>
      </c>
      <c r="KI93" s="93" t="str">
        <f t="shared" si="335"/>
        <v/>
      </c>
      <c r="KJ93" s="93" t="str">
        <f t="shared" si="336"/>
        <v/>
      </c>
      <c r="KK93" s="93" t="str">
        <f t="shared" si="337"/>
        <v/>
      </c>
      <c r="KL93" s="93" t="str">
        <f t="shared" si="338"/>
        <v/>
      </c>
      <c r="KM93" s="93" t="str">
        <f t="shared" si="339"/>
        <v/>
      </c>
      <c r="KN93" s="93" t="str">
        <f t="shared" si="340"/>
        <v/>
      </c>
      <c r="KO93" s="93" t="str">
        <f t="shared" si="341"/>
        <v/>
      </c>
      <c r="KP93" s="93" t="str">
        <f t="shared" si="342"/>
        <v/>
      </c>
      <c r="KQ93" s="93" t="str">
        <f t="shared" si="343"/>
        <v/>
      </c>
      <c r="KR93" s="93" t="str">
        <f t="shared" si="344"/>
        <v/>
      </c>
      <c r="KS93" s="93" t="str">
        <f t="shared" si="345"/>
        <v/>
      </c>
      <c r="KT93" s="93" t="str">
        <f t="shared" si="346"/>
        <v/>
      </c>
      <c r="KU93" s="93" t="str">
        <f t="shared" si="347"/>
        <v/>
      </c>
      <c r="KV93" s="94" t="str">
        <f t="shared" si="348"/>
        <v/>
      </c>
      <c r="KX93" s="81" t="str">
        <f>IF(C93="", "", C93+(C93*'Intro &amp; Setup'!$BC$6))</f>
        <v/>
      </c>
    </row>
    <row r="94" spans="1:310" x14ac:dyDescent="0.25">
      <c r="A94" s="24"/>
      <c r="B94" s="150" t="str">
        <f t="shared" si="187"/>
        <v/>
      </c>
      <c r="C94" s="139" t="str">
        <f t="shared" si="188"/>
        <v/>
      </c>
      <c r="D94" s="24"/>
      <c r="E94" s="140"/>
      <c r="F94" s="136"/>
      <c r="G94" s="139"/>
      <c r="H94" s="153"/>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24"/>
      <c r="BS94" s="9" t="str">
        <f>IF(Materials!T94="", "", Materials!T94)</f>
        <v/>
      </c>
      <c r="BU94" s="11" t="b">
        <f t="shared" si="189"/>
        <v>0</v>
      </c>
      <c r="BV94" s="9" t="str">
        <f t="shared" si="195"/>
        <v/>
      </c>
      <c r="BW94" s="9" t="str">
        <f t="shared" si="190"/>
        <v/>
      </c>
      <c r="BX94" s="9" t="str">
        <f t="shared" si="191"/>
        <v/>
      </c>
      <c r="BZ94" s="9">
        <v>86</v>
      </c>
      <c r="CB94" s="9" t="str">
        <f t="shared" si="192"/>
        <v/>
      </c>
      <c r="CC94" s="32"/>
      <c r="CD94" s="72" t="str">
        <f>IF(H94="", "", IFERROR(INDEX('Intro &amp; Setup'!$BF$3:$BF$12, MATCH(H94, 'Intro &amp; Setup'!$BE$3:$BE$12, 0)), ""))</f>
        <v/>
      </c>
      <c r="CE94" s="77"/>
      <c r="CF94" s="77"/>
      <c r="CH94" s="50" t="str">
        <f t="shared" si="193"/>
        <v/>
      </c>
      <c r="CI94" s="32" t="str">
        <f t="shared" si="196"/>
        <v/>
      </c>
      <c r="CJ94" s="32" t="str">
        <f t="shared" si="197"/>
        <v/>
      </c>
      <c r="CK94" s="32" t="str">
        <f t="shared" si="198"/>
        <v/>
      </c>
      <c r="CL94" s="32" t="str">
        <f t="shared" si="199"/>
        <v/>
      </c>
      <c r="CM94" s="32" t="str">
        <f t="shared" si="200"/>
        <v/>
      </c>
      <c r="CN94" s="32" t="str">
        <f t="shared" si="201"/>
        <v/>
      </c>
      <c r="CO94" s="32" t="str">
        <f t="shared" si="202"/>
        <v/>
      </c>
      <c r="CP94" s="32" t="str">
        <f t="shared" si="203"/>
        <v/>
      </c>
      <c r="CQ94" s="32" t="str">
        <f t="shared" si="204"/>
        <v/>
      </c>
      <c r="CR94" s="32" t="str">
        <f t="shared" si="205"/>
        <v/>
      </c>
      <c r="CS94" s="32" t="str">
        <f t="shared" si="206"/>
        <v/>
      </c>
      <c r="CT94" s="32" t="str">
        <f t="shared" si="207"/>
        <v/>
      </c>
      <c r="CU94" s="32" t="str">
        <f t="shared" si="208"/>
        <v/>
      </c>
      <c r="CV94" s="32" t="str">
        <f t="shared" si="209"/>
        <v/>
      </c>
      <c r="CW94" s="32" t="str">
        <f t="shared" si="210"/>
        <v/>
      </c>
      <c r="CX94" s="32" t="str">
        <f t="shared" si="211"/>
        <v/>
      </c>
      <c r="CY94" s="32" t="str">
        <f t="shared" si="212"/>
        <v/>
      </c>
      <c r="CZ94" s="32" t="str">
        <f t="shared" si="213"/>
        <v/>
      </c>
      <c r="DA94" s="32" t="str">
        <f t="shared" si="214"/>
        <v/>
      </c>
      <c r="DB94" s="32" t="str">
        <f t="shared" si="215"/>
        <v/>
      </c>
      <c r="DC94" s="32" t="str">
        <f t="shared" si="216"/>
        <v/>
      </c>
      <c r="DD94" s="32" t="str">
        <f t="shared" si="217"/>
        <v/>
      </c>
      <c r="DE94" s="32" t="str">
        <f t="shared" si="218"/>
        <v/>
      </c>
      <c r="DF94" s="32" t="str">
        <f t="shared" si="219"/>
        <v/>
      </c>
      <c r="DG94" s="32" t="str">
        <f t="shared" si="220"/>
        <v/>
      </c>
      <c r="DH94" s="32" t="str">
        <f t="shared" si="221"/>
        <v/>
      </c>
      <c r="DI94" s="32" t="str">
        <f t="shared" si="222"/>
        <v/>
      </c>
      <c r="DJ94" s="32" t="str">
        <f t="shared" si="223"/>
        <v/>
      </c>
      <c r="DK94" s="51" t="str">
        <f t="shared" si="224"/>
        <v/>
      </c>
      <c r="DM94" s="50" t="str">
        <f t="shared" si="225"/>
        <v/>
      </c>
      <c r="DN94" s="32" t="str">
        <f t="shared" si="226"/>
        <v/>
      </c>
      <c r="DO94" s="32" t="str">
        <f t="shared" si="227"/>
        <v/>
      </c>
      <c r="DP94" s="32" t="str">
        <f t="shared" si="228"/>
        <v/>
      </c>
      <c r="DQ94" s="32" t="str">
        <f t="shared" si="229"/>
        <v/>
      </c>
      <c r="DR94" s="32" t="str">
        <f t="shared" si="230"/>
        <v/>
      </c>
      <c r="DS94" s="32" t="str">
        <f t="shared" si="231"/>
        <v/>
      </c>
      <c r="DT94" s="32" t="str">
        <f t="shared" si="232"/>
        <v/>
      </c>
      <c r="DU94" s="32" t="str">
        <f t="shared" si="233"/>
        <v/>
      </c>
      <c r="DV94" s="32" t="str">
        <f t="shared" si="234"/>
        <v/>
      </c>
      <c r="DW94" s="32" t="str">
        <f t="shared" si="235"/>
        <v/>
      </c>
      <c r="DX94" s="32" t="str">
        <f t="shared" si="236"/>
        <v/>
      </c>
      <c r="DY94" s="32" t="str">
        <f t="shared" si="237"/>
        <v/>
      </c>
      <c r="DZ94" s="32" t="str">
        <f t="shared" si="238"/>
        <v/>
      </c>
      <c r="EA94" s="32" t="str">
        <f t="shared" si="239"/>
        <v/>
      </c>
      <c r="EB94" s="32" t="str">
        <f t="shared" si="240"/>
        <v/>
      </c>
      <c r="EC94" s="32" t="str">
        <f t="shared" si="241"/>
        <v/>
      </c>
      <c r="ED94" s="32" t="str">
        <f t="shared" si="242"/>
        <v/>
      </c>
      <c r="EE94" s="32" t="str">
        <f t="shared" si="243"/>
        <v/>
      </c>
      <c r="EF94" s="32" t="str">
        <f t="shared" si="244"/>
        <v/>
      </c>
      <c r="EG94" s="32" t="str">
        <f t="shared" si="245"/>
        <v/>
      </c>
      <c r="EH94" s="32" t="str">
        <f t="shared" si="246"/>
        <v/>
      </c>
      <c r="EI94" s="32" t="str">
        <f t="shared" si="247"/>
        <v/>
      </c>
      <c r="EJ94" s="32" t="str">
        <f t="shared" si="248"/>
        <v/>
      </c>
      <c r="EK94" s="32" t="str">
        <f t="shared" si="249"/>
        <v/>
      </c>
      <c r="EL94" s="32" t="str">
        <f t="shared" si="250"/>
        <v/>
      </c>
      <c r="EM94" s="32" t="str">
        <f t="shared" si="251"/>
        <v/>
      </c>
      <c r="EN94" s="32" t="str">
        <f t="shared" si="252"/>
        <v/>
      </c>
      <c r="EO94" s="32" t="str">
        <f t="shared" si="253"/>
        <v/>
      </c>
      <c r="EP94" s="51" t="str">
        <f t="shared" si="254"/>
        <v/>
      </c>
      <c r="ER94" s="58" t="str">
        <f>IF(CH94="", "", IFERROR(INDEX(Materials!$F$9:$F$2508, MATCH(CH94, Materials!$B$9:$B$2508, 0)), ""))</f>
        <v/>
      </c>
      <c r="ES94" s="59" t="str">
        <f>IF(CI94="", "", IFERROR(INDEX(Materials!$F$9:$F$2508, MATCH(CI94, Materials!$B$9:$B$2508, 0)), ""))</f>
        <v/>
      </c>
      <c r="ET94" s="59" t="str">
        <f>IF(CJ94="", "", IFERROR(INDEX(Materials!$F$9:$F$2508, MATCH(CJ94, Materials!$B$9:$B$2508, 0)), ""))</f>
        <v/>
      </c>
      <c r="EU94" s="59" t="str">
        <f>IF(CK94="", "", IFERROR(INDEX(Materials!$F$9:$F$2508, MATCH(CK94, Materials!$B$9:$B$2508, 0)), ""))</f>
        <v/>
      </c>
      <c r="EV94" s="59" t="str">
        <f>IF(CL94="", "", IFERROR(INDEX(Materials!$F$9:$F$2508, MATCH(CL94, Materials!$B$9:$B$2508, 0)), ""))</f>
        <v/>
      </c>
      <c r="EW94" s="59" t="str">
        <f>IF(CM94="", "", IFERROR(INDEX(Materials!$F$9:$F$2508, MATCH(CM94, Materials!$B$9:$B$2508, 0)), ""))</f>
        <v/>
      </c>
      <c r="EX94" s="59" t="str">
        <f>IF(CN94="", "", IFERROR(INDEX(Materials!$F$9:$F$2508, MATCH(CN94, Materials!$B$9:$B$2508, 0)), ""))</f>
        <v/>
      </c>
      <c r="EY94" s="59" t="str">
        <f>IF(CO94="", "", IFERROR(INDEX(Materials!$F$9:$F$2508, MATCH(CO94, Materials!$B$9:$B$2508, 0)), ""))</f>
        <v/>
      </c>
      <c r="EZ94" s="59" t="str">
        <f>IF(CP94="", "", IFERROR(INDEX(Materials!$F$9:$F$2508, MATCH(CP94, Materials!$B$9:$B$2508, 0)), ""))</f>
        <v/>
      </c>
      <c r="FA94" s="59" t="str">
        <f>IF(CQ94="", "", IFERROR(INDEX(Materials!$F$9:$F$2508, MATCH(CQ94, Materials!$B$9:$B$2508, 0)), ""))</f>
        <v/>
      </c>
      <c r="FB94" s="59" t="str">
        <f>IF(CR94="", "", IFERROR(INDEX(Materials!$F$9:$F$2508, MATCH(CR94, Materials!$B$9:$B$2508, 0)), ""))</f>
        <v/>
      </c>
      <c r="FC94" s="59" t="str">
        <f>IF(CS94="", "", IFERROR(INDEX(Materials!$F$9:$F$2508, MATCH(CS94, Materials!$B$9:$B$2508, 0)), ""))</f>
        <v/>
      </c>
      <c r="FD94" s="59" t="str">
        <f>IF(CT94="", "", IFERROR(INDEX(Materials!$F$9:$F$2508, MATCH(CT94, Materials!$B$9:$B$2508, 0)), ""))</f>
        <v/>
      </c>
      <c r="FE94" s="59" t="str">
        <f>IF(CU94="", "", IFERROR(INDEX(Materials!$F$9:$F$2508, MATCH(CU94, Materials!$B$9:$B$2508, 0)), ""))</f>
        <v/>
      </c>
      <c r="FF94" s="59" t="str">
        <f>IF(CV94="", "", IFERROR(INDEX(Materials!$F$9:$F$2508, MATCH(CV94, Materials!$B$9:$B$2508, 0)), ""))</f>
        <v/>
      </c>
      <c r="FG94" s="59" t="str">
        <f>IF(CW94="", "", IFERROR(INDEX(Materials!$F$9:$F$2508, MATCH(CW94, Materials!$B$9:$B$2508, 0)), ""))</f>
        <v/>
      </c>
      <c r="FH94" s="59" t="str">
        <f>IF(CX94="", "", IFERROR(INDEX(Materials!$F$9:$F$2508, MATCH(CX94, Materials!$B$9:$B$2508, 0)), ""))</f>
        <v/>
      </c>
      <c r="FI94" s="59" t="str">
        <f>IF(CY94="", "", IFERROR(INDEX(Materials!$F$9:$F$2508, MATCH(CY94, Materials!$B$9:$B$2508, 0)), ""))</f>
        <v/>
      </c>
      <c r="FJ94" s="59" t="str">
        <f>IF(CZ94="", "", IFERROR(INDEX(Materials!$F$9:$F$2508, MATCH(CZ94, Materials!$B$9:$B$2508, 0)), ""))</f>
        <v/>
      </c>
      <c r="FK94" s="59" t="str">
        <f>IF(DA94="", "", IFERROR(INDEX(Materials!$F$9:$F$2508, MATCH(DA94, Materials!$B$9:$B$2508, 0)), ""))</f>
        <v/>
      </c>
      <c r="FL94" s="59" t="str">
        <f>IF(DB94="", "", IFERROR(INDEX(Materials!$F$9:$F$2508, MATCH(DB94, Materials!$B$9:$B$2508, 0)), ""))</f>
        <v/>
      </c>
      <c r="FM94" s="59" t="str">
        <f>IF(DC94="", "", IFERROR(INDEX(Materials!$F$9:$F$2508, MATCH(DC94, Materials!$B$9:$B$2508, 0)), ""))</f>
        <v/>
      </c>
      <c r="FN94" s="59" t="str">
        <f>IF(DD94="", "", IFERROR(INDEX(Materials!$F$9:$F$2508, MATCH(DD94, Materials!$B$9:$B$2508, 0)), ""))</f>
        <v/>
      </c>
      <c r="FO94" s="59" t="str">
        <f>IF(DE94="", "", IFERROR(INDEX(Materials!$F$9:$F$2508, MATCH(DE94, Materials!$B$9:$B$2508, 0)), ""))</f>
        <v/>
      </c>
      <c r="FP94" s="59" t="str">
        <f>IF(DF94="", "", IFERROR(INDEX(Materials!$F$9:$F$2508, MATCH(DF94, Materials!$B$9:$B$2508, 0)), ""))</f>
        <v/>
      </c>
      <c r="FQ94" s="59" t="str">
        <f>IF(DG94="", "", IFERROR(INDEX(Materials!$F$9:$F$2508, MATCH(DG94, Materials!$B$9:$B$2508, 0)), ""))</f>
        <v/>
      </c>
      <c r="FR94" s="59" t="str">
        <f>IF(DH94="", "", IFERROR(INDEX(Materials!$F$9:$F$2508, MATCH(DH94, Materials!$B$9:$B$2508, 0)), ""))</f>
        <v/>
      </c>
      <c r="FS94" s="59" t="str">
        <f>IF(DI94="", "", IFERROR(INDEX(Materials!$F$9:$F$2508, MATCH(DI94, Materials!$B$9:$B$2508, 0)), ""))</f>
        <v/>
      </c>
      <c r="FT94" s="59" t="str">
        <f>IF(DJ94="", "", IFERROR(INDEX(Materials!$F$9:$F$2508, MATCH(DJ94, Materials!$B$9:$B$2508, 0)), ""))</f>
        <v/>
      </c>
      <c r="FU94" s="60" t="str">
        <f>IF(DK94="", "", IFERROR(INDEX(Materials!$F$9:$F$2508, MATCH(DK94, Materials!$B$9:$B$2508, 0)), ""))</f>
        <v/>
      </c>
      <c r="FW94" s="58" t="str">
        <f t="shared" si="255"/>
        <v/>
      </c>
      <c r="FX94" s="59" t="str">
        <f t="shared" si="256"/>
        <v/>
      </c>
      <c r="FY94" s="59" t="str">
        <f t="shared" si="257"/>
        <v/>
      </c>
      <c r="FZ94" s="59" t="str">
        <f t="shared" si="258"/>
        <v/>
      </c>
      <c r="GA94" s="59" t="str">
        <f t="shared" si="259"/>
        <v/>
      </c>
      <c r="GB94" s="59" t="str">
        <f t="shared" si="260"/>
        <v/>
      </c>
      <c r="GC94" s="59" t="str">
        <f t="shared" si="261"/>
        <v/>
      </c>
      <c r="GD94" s="59" t="str">
        <f t="shared" si="262"/>
        <v/>
      </c>
      <c r="GE94" s="59" t="str">
        <f t="shared" si="263"/>
        <v/>
      </c>
      <c r="GF94" s="59" t="str">
        <f t="shared" si="264"/>
        <v/>
      </c>
      <c r="GG94" s="59" t="str">
        <f t="shared" si="265"/>
        <v/>
      </c>
      <c r="GH94" s="59" t="str">
        <f t="shared" si="266"/>
        <v/>
      </c>
      <c r="GI94" s="59" t="str">
        <f t="shared" si="267"/>
        <v/>
      </c>
      <c r="GJ94" s="59" t="str">
        <f t="shared" si="268"/>
        <v/>
      </c>
      <c r="GK94" s="59" t="str">
        <f t="shared" si="269"/>
        <v/>
      </c>
      <c r="GL94" s="59" t="str">
        <f t="shared" si="270"/>
        <v/>
      </c>
      <c r="GM94" s="59" t="str">
        <f t="shared" si="271"/>
        <v/>
      </c>
      <c r="GN94" s="59" t="str">
        <f t="shared" si="272"/>
        <v/>
      </c>
      <c r="GO94" s="59" t="str">
        <f t="shared" si="273"/>
        <v/>
      </c>
      <c r="GP94" s="59" t="str">
        <f t="shared" si="274"/>
        <v/>
      </c>
      <c r="GQ94" s="59" t="str">
        <f t="shared" si="275"/>
        <v/>
      </c>
      <c r="GR94" s="59" t="str">
        <f t="shared" si="276"/>
        <v/>
      </c>
      <c r="GS94" s="59" t="str">
        <f t="shared" si="277"/>
        <v/>
      </c>
      <c r="GT94" s="59" t="str">
        <f t="shared" si="278"/>
        <v/>
      </c>
      <c r="GU94" s="59" t="str">
        <f t="shared" si="279"/>
        <v/>
      </c>
      <c r="GV94" s="59" t="str">
        <f t="shared" si="280"/>
        <v/>
      </c>
      <c r="GW94" s="59" t="str">
        <f t="shared" si="281"/>
        <v/>
      </c>
      <c r="GX94" s="59" t="str">
        <f t="shared" si="282"/>
        <v/>
      </c>
      <c r="GY94" s="59" t="str">
        <f t="shared" si="283"/>
        <v/>
      </c>
      <c r="GZ94" s="60" t="str">
        <f t="shared" si="284"/>
        <v/>
      </c>
      <c r="HB94" s="81" t="str">
        <f t="shared" si="194"/>
        <v/>
      </c>
      <c r="HD94" s="58" t="str">
        <f>IF(CH94="", "", IFERROR(INDEX(Materials!$V$9:$V$2508, MATCH(CH94, Materials!$B$9:$B$2508, 0)), ""))</f>
        <v/>
      </c>
      <c r="HE94" s="59" t="str">
        <f>IF(CI94="", "", IFERROR(INDEX(Materials!$V$9:$V$2508, MATCH(CI94, Materials!$B$9:$B$2508, 0)), ""))</f>
        <v/>
      </c>
      <c r="HF94" s="59" t="str">
        <f>IF(CJ94="", "", IFERROR(INDEX(Materials!$V$9:$V$2508, MATCH(CJ94, Materials!$B$9:$B$2508, 0)), ""))</f>
        <v/>
      </c>
      <c r="HG94" s="59" t="str">
        <f>IF(CK94="", "", IFERROR(INDEX(Materials!$V$9:$V$2508, MATCH(CK94, Materials!$B$9:$B$2508, 0)), ""))</f>
        <v/>
      </c>
      <c r="HH94" s="59" t="str">
        <f>IF(CL94="", "", IFERROR(INDEX(Materials!$V$9:$V$2508, MATCH(CL94, Materials!$B$9:$B$2508, 0)), ""))</f>
        <v/>
      </c>
      <c r="HI94" s="59" t="str">
        <f>IF(CM94="", "", IFERROR(INDEX(Materials!$V$9:$V$2508, MATCH(CM94, Materials!$B$9:$B$2508, 0)), ""))</f>
        <v/>
      </c>
      <c r="HJ94" s="59" t="str">
        <f>IF(CN94="", "", IFERROR(INDEX(Materials!$V$9:$V$2508, MATCH(CN94, Materials!$B$9:$B$2508, 0)), ""))</f>
        <v/>
      </c>
      <c r="HK94" s="59" t="str">
        <f>IF(CO94="", "", IFERROR(INDEX(Materials!$V$9:$V$2508, MATCH(CO94, Materials!$B$9:$B$2508, 0)), ""))</f>
        <v/>
      </c>
      <c r="HL94" s="59" t="str">
        <f>IF(CP94="", "", IFERROR(INDEX(Materials!$V$9:$V$2508, MATCH(CP94, Materials!$B$9:$B$2508, 0)), ""))</f>
        <v/>
      </c>
      <c r="HM94" s="59" t="str">
        <f>IF(CQ94="", "", IFERROR(INDEX(Materials!$V$9:$V$2508, MATCH(CQ94, Materials!$B$9:$B$2508, 0)), ""))</f>
        <v/>
      </c>
      <c r="HN94" s="59" t="str">
        <f>IF(CR94="", "", IFERROR(INDEX(Materials!$V$9:$V$2508, MATCH(CR94, Materials!$B$9:$B$2508, 0)), ""))</f>
        <v/>
      </c>
      <c r="HO94" s="59" t="str">
        <f>IF(CS94="", "", IFERROR(INDEX(Materials!$V$9:$V$2508, MATCH(CS94, Materials!$B$9:$B$2508, 0)), ""))</f>
        <v/>
      </c>
      <c r="HP94" s="59" t="str">
        <f>IF(CT94="", "", IFERROR(INDEX(Materials!$V$9:$V$2508, MATCH(CT94, Materials!$B$9:$B$2508, 0)), ""))</f>
        <v/>
      </c>
      <c r="HQ94" s="59" t="str">
        <f>IF(CU94="", "", IFERROR(INDEX(Materials!$V$9:$V$2508, MATCH(CU94, Materials!$B$9:$B$2508, 0)), ""))</f>
        <v/>
      </c>
      <c r="HR94" s="59" t="str">
        <f>IF(CV94="", "", IFERROR(INDEX(Materials!$V$9:$V$2508, MATCH(CV94, Materials!$B$9:$B$2508, 0)), ""))</f>
        <v/>
      </c>
      <c r="HS94" s="59" t="str">
        <f>IF(CW94="", "", IFERROR(INDEX(Materials!$V$9:$V$2508, MATCH(CW94, Materials!$B$9:$B$2508, 0)), ""))</f>
        <v/>
      </c>
      <c r="HT94" s="59" t="str">
        <f>IF(CX94="", "", IFERROR(INDEX(Materials!$V$9:$V$2508, MATCH(CX94, Materials!$B$9:$B$2508, 0)), ""))</f>
        <v/>
      </c>
      <c r="HU94" s="59" t="str">
        <f>IF(CY94="", "", IFERROR(INDEX(Materials!$V$9:$V$2508, MATCH(CY94, Materials!$B$9:$B$2508, 0)), ""))</f>
        <v/>
      </c>
      <c r="HV94" s="59" t="str">
        <f>IF(CZ94="", "", IFERROR(INDEX(Materials!$V$9:$V$2508, MATCH(CZ94, Materials!$B$9:$B$2508, 0)), ""))</f>
        <v/>
      </c>
      <c r="HW94" s="59" t="str">
        <f>IF(DA94="", "", IFERROR(INDEX(Materials!$V$9:$V$2508, MATCH(DA94, Materials!$B$9:$B$2508, 0)), ""))</f>
        <v/>
      </c>
      <c r="HX94" s="59" t="str">
        <f>IF(DB94="", "", IFERROR(INDEX(Materials!$V$9:$V$2508, MATCH(DB94, Materials!$B$9:$B$2508, 0)), ""))</f>
        <v/>
      </c>
      <c r="HY94" s="59" t="str">
        <f>IF(DC94="", "", IFERROR(INDEX(Materials!$V$9:$V$2508, MATCH(DC94, Materials!$B$9:$B$2508, 0)), ""))</f>
        <v/>
      </c>
      <c r="HZ94" s="59" t="str">
        <f>IF(DD94="", "", IFERROR(INDEX(Materials!$V$9:$V$2508, MATCH(DD94, Materials!$B$9:$B$2508, 0)), ""))</f>
        <v/>
      </c>
      <c r="IA94" s="59" t="str">
        <f>IF(DE94="", "", IFERROR(INDEX(Materials!$V$9:$V$2508, MATCH(DE94, Materials!$B$9:$B$2508, 0)), ""))</f>
        <v/>
      </c>
      <c r="IB94" s="59" t="str">
        <f>IF(DF94="", "", IFERROR(INDEX(Materials!$V$9:$V$2508, MATCH(DF94, Materials!$B$9:$B$2508, 0)), ""))</f>
        <v/>
      </c>
      <c r="IC94" s="59" t="str">
        <f>IF(DG94="", "", IFERROR(INDEX(Materials!$V$9:$V$2508, MATCH(DG94, Materials!$B$9:$B$2508, 0)), ""))</f>
        <v/>
      </c>
      <c r="ID94" s="59" t="str">
        <f>IF(DH94="", "", IFERROR(INDEX(Materials!$V$9:$V$2508, MATCH(DH94, Materials!$B$9:$B$2508, 0)), ""))</f>
        <v/>
      </c>
      <c r="IE94" s="59" t="str">
        <f>IF(DI94="", "", IFERROR(INDEX(Materials!$V$9:$V$2508, MATCH(DI94, Materials!$B$9:$B$2508, 0)), ""))</f>
        <v/>
      </c>
      <c r="IF94" s="59" t="str">
        <f>IF(DJ94="", "", IFERROR(INDEX(Materials!$V$9:$V$2508, MATCH(DJ94, Materials!$B$9:$B$2508, 0)), ""))</f>
        <v/>
      </c>
      <c r="IG94" s="60" t="str">
        <f>IF(DK94="", "", IFERROR(INDEX(Materials!$V$9:$V$2508, MATCH(DK94, Materials!$B$9:$B$2508, 0)), ""))</f>
        <v/>
      </c>
      <c r="II94" s="9" t="str">
        <f t="shared" si="285"/>
        <v/>
      </c>
      <c r="IJ94" s="9" t="str">
        <f t="shared" si="286"/>
        <v/>
      </c>
      <c r="IK94" s="9" t="str">
        <f t="shared" si="287"/>
        <v/>
      </c>
      <c r="IL94" s="9" t="str">
        <f t="shared" si="288"/>
        <v/>
      </c>
      <c r="IN94" s="92" t="str">
        <f t="shared" si="289"/>
        <v/>
      </c>
      <c r="IO94" s="93" t="str">
        <f t="shared" si="290"/>
        <v/>
      </c>
      <c r="IP94" s="93" t="str">
        <f t="shared" si="291"/>
        <v/>
      </c>
      <c r="IQ94" s="93" t="str">
        <f t="shared" si="292"/>
        <v/>
      </c>
      <c r="IR94" s="93" t="str">
        <f t="shared" si="293"/>
        <v/>
      </c>
      <c r="IS94" s="93" t="str">
        <f t="shared" si="294"/>
        <v/>
      </c>
      <c r="IT94" s="93" t="str">
        <f t="shared" si="295"/>
        <v/>
      </c>
      <c r="IU94" s="93" t="str">
        <f t="shared" si="296"/>
        <v/>
      </c>
      <c r="IV94" s="93" t="str">
        <f t="shared" si="297"/>
        <v/>
      </c>
      <c r="IW94" s="93" t="str">
        <f t="shared" si="298"/>
        <v/>
      </c>
      <c r="IX94" s="93" t="str">
        <f t="shared" si="299"/>
        <v/>
      </c>
      <c r="IY94" s="93" t="str">
        <f t="shared" si="300"/>
        <v/>
      </c>
      <c r="IZ94" s="93" t="str">
        <f t="shared" si="301"/>
        <v/>
      </c>
      <c r="JA94" s="93" t="str">
        <f t="shared" si="302"/>
        <v/>
      </c>
      <c r="JB94" s="93" t="str">
        <f t="shared" si="303"/>
        <v/>
      </c>
      <c r="JC94" s="93" t="str">
        <f t="shared" si="304"/>
        <v/>
      </c>
      <c r="JD94" s="93" t="str">
        <f t="shared" si="305"/>
        <v/>
      </c>
      <c r="JE94" s="93" t="str">
        <f t="shared" si="306"/>
        <v/>
      </c>
      <c r="JF94" s="93" t="str">
        <f t="shared" si="307"/>
        <v/>
      </c>
      <c r="JG94" s="93" t="str">
        <f t="shared" si="308"/>
        <v/>
      </c>
      <c r="JH94" s="93" t="str">
        <f t="shared" si="309"/>
        <v/>
      </c>
      <c r="JI94" s="93" t="str">
        <f t="shared" si="310"/>
        <v/>
      </c>
      <c r="JJ94" s="93" t="str">
        <f t="shared" si="311"/>
        <v/>
      </c>
      <c r="JK94" s="93" t="str">
        <f t="shared" si="312"/>
        <v/>
      </c>
      <c r="JL94" s="93" t="str">
        <f t="shared" si="313"/>
        <v/>
      </c>
      <c r="JM94" s="93" t="str">
        <f t="shared" si="314"/>
        <v/>
      </c>
      <c r="JN94" s="93" t="str">
        <f t="shared" si="315"/>
        <v/>
      </c>
      <c r="JO94" s="93" t="str">
        <f t="shared" si="316"/>
        <v/>
      </c>
      <c r="JP94" s="93" t="str">
        <f t="shared" si="317"/>
        <v/>
      </c>
      <c r="JQ94" s="94" t="str">
        <f t="shared" si="318"/>
        <v/>
      </c>
      <c r="JS94" s="92" t="str">
        <f t="shared" si="319"/>
        <v/>
      </c>
      <c r="JT94" s="93" t="str">
        <f t="shared" si="320"/>
        <v/>
      </c>
      <c r="JU94" s="93" t="str">
        <f t="shared" si="321"/>
        <v/>
      </c>
      <c r="JV94" s="93" t="str">
        <f t="shared" si="322"/>
        <v/>
      </c>
      <c r="JW94" s="93" t="str">
        <f t="shared" si="323"/>
        <v/>
      </c>
      <c r="JX94" s="93" t="str">
        <f t="shared" si="324"/>
        <v/>
      </c>
      <c r="JY94" s="93" t="str">
        <f t="shared" si="325"/>
        <v/>
      </c>
      <c r="JZ94" s="93" t="str">
        <f t="shared" si="326"/>
        <v/>
      </c>
      <c r="KA94" s="93" t="str">
        <f t="shared" si="327"/>
        <v/>
      </c>
      <c r="KB94" s="93" t="str">
        <f t="shared" si="328"/>
        <v/>
      </c>
      <c r="KC94" s="93" t="str">
        <f t="shared" si="329"/>
        <v/>
      </c>
      <c r="KD94" s="93" t="str">
        <f t="shared" si="330"/>
        <v/>
      </c>
      <c r="KE94" s="93" t="str">
        <f t="shared" si="331"/>
        <v/>
      </c>
      <c r="KF94" s="93" t="str">
        <f t="shared" si="332"/>
        <v/>
      </c>
      <c r="KG94" s="93" t="str">
        <f t="shared" si="333"/>
        <v/>
      </c>
      <c r="KH94" s="93" t="str">
        <f t="shared" si="334"/>
        <v/>
      </c>
      <c r="KI94" s="93" t="str">
        <f t="shared" si="335"/>
        <v/>
      </c>
      <c r="KJ94" s="93" t="str">
        <f t="shared" si="336"/>
        <v/>
      </c>
      <c r="KK94" s="93" t="str">
        <f t="shared" si="337"/>
        <v/>
      </c>
      <c r="KL94" s="93" t="str">
        <f t="shared" si="338"/>
        <v/>
      </c>
      <c r="KM94" s="93" t="str">
        <f t="shared" si="339"/>
        <v/>
      </c>
      <c r="KN94" s="93" t="str">
        <f t="shared" si="340"/>
        <v/>
      </c>
      <c r="KO94" s="93" t="str">
        <f t="shared" si="341"/>
        <v/>
      </c>
      <c r="KP94" s="93" t="str">
        <f t="shared" si="342"/>
        <v/>
      </c>
      <c r="KQ94" s="93" t="str">
        <f t="shared" si="343"/>
        <v/>
      </c>
      <c r="KR94" s="93" t="str">
        <f t="shared" si="344"/>
        <v/>
      </c>
      <c r="KS94" s="93" t="str">
        <f t="shared" si="345"/>
        <v/>
      </c>
      <c r="KT94" s="93" t="str">
        <f t="shared" si="346"/>
        <v/>
      </c>
      <c r="KU94" s="93" t="str">
        <f t="shared" si="347"/>
        <v/>
      </c>
      <c r="KV94" s="94" t="str">
        <f t="shared" si="348"/>
        <v/>
      </c>
      <c r="KX94" s="81" t="str">
        <f>IF(C94="", "", C94+(C94*'Intro &amp; Setup'!$BC$6))</f>
        <v/>
      </c>
    </row>
    <row r="95" spans="1:310" x14ac:dyDescent="0.25">
      <c r="A95" s="24"/>
      <c r="B95" s="150" t="str">
        <f t="shared" si="187"/>
        <v/>
      </c>
      <c r="C95" s="139" t="str">
        <f t="shared" si="188"/>
        <v/>
      </c>
      <c r="D95" s="24"/>
      <c r="E95" s="140"/>
      <c r="F95" s="136"/>
      <c r="G95" s="139"/>
      <c r="H95" s="153"/>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24"/>
      <c r="BS95" s="9" t="str">
        <f>IF(Materials!T95="", "", Materials!T95)</f>
        <v/>
      </c>
      <c r="BU95" s="11" t="b">
        <f t="shared" si="189"/>
        <v>0</v>
      </c>
      <c r="BV95" s="9" t="str">
        <f t="shared" si="195"/>
        <v/>
      </c>
      <c r="BW95" s="9" t="str">
        <f t="shared" si="190"/>
        <v/>
      </c>
      <c r="BX95" s="9" t="str">
        <f t="shared" si="191"/>
        <v/>
      </c>
      <c r="BZ95" s="9">
        <v>87</v>
      </c>
      <c r="CB95" s="9" t="str">
        <f t="shared" si="192"/>
        <v/>
      </c>
      <c r="CC95" s="32"/>
      <c r="CD95" s="72" t="str">
        <f>IF(H95="", "", IFERROR(INDEX('Intro &amp; Setup'!$BF$3:$BF$12, MATCH(H95, 'Intro &amp; Setup'!$BE$3:$BE$12, 0)), ""))</f>
        <v/>
      </c>
      <c r="CE95" s="77"/>
      <c r="CF95" s="77"/>
      <c r="CH95" s="50" t="str">
        <f t="shared" si="193"/>
        <v/>
      </c>
      <c r="CI95" s="32" t="str">
        <f t="shared" si="196"/>
        <v/>
      </c>
      <c r="CJ95" s="32" t="str">
        <f t="shared" si="197"/>
        <v/>
      </c>
      <c r="CK95" s="32" t="str">
        <f t="shared" si="198"/>
        <v/>
      </c>
      <c r="CL95" s="32" t="str">
        <f t="shared" si="199"/>
        <v/>
      </c>
      <c r="CM95" s="32" t="str">
        <f t="shared" si="200"/>
        <v/>
      </c>
      <c r="CN95" s="32" t="str">
        <f t="shared" si="201"/>
        <v/>
      </c>
      <c r="CO95" s="32" t="str">
        <f t="shared" si="202"/>
        <v/>
      </c>
      <c r="CP95" s="32" t="str">
        <f t="shared" si="203"/>
        <v/>
      </c>
      <c r="CQ95" s="32" t="str">
        <f t="shared" si="204"/>
        <v/>
      </c>
      <c r="CR95" s="32" t="str">
        <f t="shared" si="205"/>
        <v/>
      </c>
      <c r="CS95" s="32" t="str">
        <f t="shared" si="206"/>
        <v/>
      </c>
      <c r="CT95" s="32" t="str">
        <f t="shared" si="207"/>
        <v/>
      </c>
      <c r="CU95" s="32" t="str">
        <f t="shared" si="208"/>
        <v/>
      </c>
      <c r="CV95" s="32" t="str">
        <f t="shared" si="209"/>
        <v/>
      </c>
      <c r="CW95" s="32" t="str">
        <f t="shared" si="210"/>
        <v/>
      </c>
      <c r="CX95" s="32" t="str">
        <f t="shared" si="211"/>
        <v/>
      </c>
      <c r="CY95" s="32" t="str">
        <f t="shared" si="212"/>
        <v/>
      </c>
      <c r="CZ95" s="32" t="str">
        <f t="shared" si="213"/>
        <v/>
      </c>
      <c r="DA95" s="32" t="str">
        <f t="shared" si="214"/>
        <v/>
      </c>
      <c r="DB95" s="32" t="str">
        <f t="shared" si="215"/>
        <v/>
      </c>
      <c r="DC95" s="32" t="str">
        <f t="shared" si="216"/>
        <v/>
      </c>
      <c r="DD95" s="32" t="str">
        <f t="shared" si="217"/>
        <v/>
      </c>
      <c r="DE95" s="32" t="str">
        <f t="shared" si="218"/>
        <v/>
      </c>
      <c r="DF95" s="32" t="str">
        <f t="shared" si="219"/>
        <v/>
      </c>
      <c r="DG95" s="32" t="str">
        <f t="shared" si="220"/>
        <v/>
      </c>
      <c r="DH95" s="32" t="str">
        <f t="shared" si="221"/>
        <v/>
      </c>
      <c r="DI95" s="32" t="str">
        <f t="shared" si="222"/>
        <v/>
      </c>
      <c r="DJ95" s="32" t="str">
        <f t="shared" si="223"/>
        <v/>
      </c>
      <c r="DK95" s="51" t="str">
        <f t="shared" si="224"/>
        <v/>
      </c>
      <c r="DM95" s="50" t="str">
        <f t="shared" si="225"/>
        <v/>
      </c>
      <c r="DN95" s="32" t="str">
        <f t="shared" si="226"/>
        <v/>
      </c>
      <c r="DO95" s="32" t="str">
        <f t="shared" si="227"/>
        <v/>
      </c>
      <c r="DP95" s="32" t="str">
        <f t="shared" si="228"/>
        <v/>
      </c>
      <c r="DQ95" s="32" t="str">
        <f t="shared" si="229"/>
        <v/>
      </c>
      <c r="DR95" s="32" t="str">
        <f t="shared" si="230"/>
        <v/>
      </c>
      <c r="DS95" s="32" t="str">
        <f t="shared" si="231"/>
        <v/>
      </c>
      <c r="DT95" s="32" t="str">
        <f t="shared" si="232"/>
        <v/>
      </c>
      <c r="DU95" s="32" t="str">
        <f t="shared" si="233"/>
        <v/>
      </c>
      <c r="DV95" s="32" t="str">
        <f t="shared" si="234"/>
        <v/>
      </c>
      <c r="DW95" s="32" t="str">
        <f t="shared" si="235"/>
        <v/>
      </c>
      <c r="DX95" s="32" t="str">
        <f t="shared" si="236"/>
        <v/>
      </c>
      <c r="DY95" s="32" t="str">
        <f t="shared" si="237"/>
        <v/>
      </c>
      <c r="DZ95" s="32" t="str">
        <f t="shared" si="238"/>
        <v/>
      </c>
      <c r="EA95" s="32" t="str">
        <f t="shared" si="239"/>
        <v/>
      </c>
      <c r="EB95" s="32" t="str">
        <f t="shared" si="240"/>
        <v/>
      </c>
      <c r="EC95" s="32" t="str">
        <f t="shared" si="241"/>
        <v/>
      </c>
      <c r="ED95" s="32" t="str">
        <f t="shared" si="242"/>
        <v/>
      </c>
      <c r="EE95" s="32" t="str">
        <f t="shared" si="243"/>
        <v/>
      </c>
      <c r="EF95" s="32" t="str">
        <f t="shared" si="244"/>
        <v/>
      </c>
      <c r="EG95" s="32" t="str">
        <f t="shared" si="245"/>
        <v/>
      </c>
      <c r="EH95" s="32" t="str">
        <f t="shared" si="246"/>
        <v/>
      </c>
      <c r="EI95" s="32" t="str">
        <f t="shared" si="247"/>
        <v/>
      </c>
      <c r="EJ95" s="32" t="str">
        <f t="shared" si="248"/>
        <v/>
      </c>
      <c r="EK95" s="32" t="str">
        <f t="shared" si="249"/>
        <v/>
      </c>
      <c r="EL95" s="32" t="str">
        <f t="shared" si="250"/>
        <v/>
      </c>
      <c r="EM95" s="32" t="str">
        <f t="shared" si="251"/>
        <v/>
      </c>
      <c r="EN95" s="32" t="str">
        <f t="shared" si="252"/>
        <v/>
      </c>
      <c r="EO95" s="32" t="str">
        <f t="shared" si="253"/>
        <v/>
      </c>
      <c r="EP95" s="51" t="str">
        <f t="shared" si="254"/>
        <v/>
      </c>
      <c r="ER95" s="58" t="str">
        <f>IF(CH95="", "", IFERROR(INDEX(Materials!$F$9:$F$2508, MATCH(CH95, Materials!$B$9:$B$2508, 0)), ""))</f>
        <v/>
      </c>
      <c r="ES95" s="59" t="str">
        <f>IF(CI95="", "", IFERROR(INDEX(Materials!$F$9:$F$2508, MATCH(CI95, Materials!$B$9:$B$2508, 0)), ""))</f>
        <v/>
      </c>
      <c r="ET95" s="59" t="str">
        <f>IF(CJ95="", "", IFERROR(INDEX(Materials!$F$9:$F$2508, MATCH(CJ95, Materials!$B$9:$B$2508, 0)), ""))</f>
        <v/>
      </c>
      <c r="EU95" s="59" t="str">
        <f>IF(CK95="", "", IFERROR(INDEX(Materials!$F$9:$F$2508, MATCH(CK95, Materials!$B$9:$B$2508, 0)), ""))</f>
        <v/>
      </c>
      <c r="EV95" s="59" t="str">
        <f>IF(CL95="", "", IFERROR(INDEX(Materials!$F$9:$F$2508, MATCH(CL95, Materials!$B$9:$B$2508, 0)), ""))</f>
        <v/>
      </c>
      <c r="EW95" s="59" t="str">
        <f>IF(CM95="", "", IFERROR(INDEX(Materials!$F$9:$F$2508, MATCH(CM95, Materials!$B$9:$B$2508, 0)), ""))</f>
        <v/>
      </c>
      <c r="EX95" s="59" t="str">
        <f>IF(CN95="", "", IFERROR(INDEX(Materials!$F$9:$F$2508, MATCH(CN95, Materials!$B$9:$B$2508, 0)), ""))</f>
        <v/>
      </c>
      <c r="EY95" s="59" t="str">
        <f>IF(CO95="", "", IFERROR(INDEX(Materials!$F$9:$F$2508, MATCH(CO95, Materials!$B$9:$B$2508, 0)), ""))</f>
        <v/>
      </c>
      <c r="EZ95" s="59" t="str">
        <f>IF(CP95="", "", IFERROR(INDEX(Materials!$F$9:$F$2508, MATCH(CP95, Materials!$B$9:$B$2508, 0)), ""))</f>
        <v/>
      </c>
      <c r="FA95" s="59" t="str">
        <f>IF(CQ95="", "", IFERROR(INDEX(Materials!$F$9:$F$2508, MATCH(CQ95, Materials!$B$9:$B$2508, 0)), ""))</f>
        <v/>
      </c>
      <c r="FB95" s="59" t="str">
        <f>IF(CR95="", "", IFERROR(INDEX(Materials!$F$9:$F$2508, MATCH(CR95, Materials!$B$9:$B$2508, 0)), ""))</f>
        <v/>
      </c>
      <c r="FC95" s="59" t="str">
        <f>IF(CS95="", "", IFERROR(INDEX(Materials!$F$9:$F$2508, MATCH(CS95, Materials!$B$9:$B$2508, 0)), ""))</f>
        <v/>
      </c>
      <c r="FD95" s="59" t="str">
        <f>IF(CT95="", "", IFERROR(INDEX(Materials!$F$9:$F$2508, MATCH(CT95, Materials!$B$9:$B$2508, 0)), ""))</f>
        <v/>
      </c>
      <c r="FE95" s="59" t="str">
        <f>IF(CU95="", "", IFERROR(INDEX(Materials!$F$9:$F$2508, MATCH(CU95, Materials!$B$9:$B$2508, 0)), ""))</f>
        <v/>
      </c>
      <c r="FF95" s="59" t="str">
        <f>IF(CV95="", "", IFERROR(INDEX(Materials!$F$9:$F$2508, MATCH(CV95, Materials!$B$9:$B$2508, 0)), ""))</f>
        <v/>
      </c>
      <c r="FG95" s="59" t="str">
        <f>IF(CW95="", "", IFERROR(INDEX(Materials!$F$9:$F$2508, MATCH(CW95, Materials!$B$9:$B$2508, 0)), ""))</f>
        <v/>
      </c>
      <c r="FH95" s="59" t="str">
        <f>IF(CX95="", "", IFERROR(INDEX(Materials!$F$9:$F$2508, MATCH(CX95, Materials!$B$9:$B$2508, 0)), ""))</f>
        <v/>
      </c>
      <c r="FI95" s="59" t="str">
        <f>IF(CY95="", "", IFERROR(INDEX(Materials!$F$9:$F$2508, MATCH(CY95, Materials!$B$9:$B$2508, 0)), ""))</f>
        <v/>
      </c>
      <c r="FJ95" s="59" t="str">
        <f>IF(CZ95="", "", IFERROR(INDEX(Materials!$F$9:$F$2508, MATCH(CZ95, Materials!$B$9:$B$2508, 0)), ""))</f>
        <v/>
      </c>
      <c r="FK95" s="59" t="str">
        <f>IF(DA95="", "", IFERROR(INDEX(Materials!$F$9:$F$2508, MATCH(DA95, Materials!$B$9:$B$2508, 0)), ""))</f>
        <v/>
      </c>
      <c r="FL95" s="59" t="str">
        <f>IF(DB95="", "", IFERROR(INDEX(Materials!$F$9:$F$2508, MATCH(DB95, Materials!$B$9:$B$2508, 0)), ""))</f>
        <v/>
      </c>
      <c r="FM95" s="59" t="str">
        <f>IF(DC95="", "", IFERROR(INDEX(Materials!$F$9:$F$2508, MATCH(DC95, Materials!$B$9:$B$2508, 0)), ""))</f>
        <v/>
      </c>
      <c r="FN95" s="59" t="str">
        <f>IF(DD95="", "", IFERROR(INDEX(Materials!$F$9:$F$2508, MATCH(DD95, Materials!$B$9:$B$2508, 0)), ""))</f>
        <v/>
      </c>
      <c r="FO95" s="59" t="str">
        <f>IF(DE95="", "", IFERROR(INDEX(Materials!$F$9:$F$2508, MATCH(DE95, Materials!$B$9:$B$2508, 0)), ""))</f>
        <v/>
      </c>
      <c r="FP95" s="59" t="str">
        <f>IF(DF95="", "", IFERROR(INDEX(Materials!$F$9:$F$2508, MATCH(DF95, Materials!$B$9:$B$2508, 0)), ""))</f>
        <v/>
      </c>
      <c r="FQ95" s="59" t="str">
        <f>IF(DG95="", "", IFERROR(INDEX(Materials!$F$9:$F$2508, MATCH(DG95, Materials!$B$9:$B$2508, 0)), ""))</f>
        <v/>
      </c>
      <c r="FR95" s="59" t="str">
        <f>IF(DH95="", "", IFERROR(INDEX(Materials!$F$9:$F$2508, MATCH(DH95, Materials!$B$9:$B$2508, 0)), ""))</f>
        <v/>
      </c>
      <c r="FS95" s="59" t="str">
        <f>IF(DI95="", "", IFERROR(INDEX(Materials!$F$9:$F$2508, MATCH(DI95, Materials!$B$9:$B$2508, 0)), ""))</f>
        <v/>
      </c>
      <c r="FT95" s="59" t="str">
        <f>IF(DJ95="", "", IFERROR(INDEX(Materials!$F$9:$F$2508, MATCH(DJ95, Materials!$B$9:$B$2508, 0)), ""))</f>
        <v/>
      </c>
      <c r="FU95" s="60" t="str">
        <f>IF(DK95="", "", IFERROR(INDEX(Materials!$F$9:$F$2508, MATCH(DK95, Materials!$B$9:$B$2508, 0)), ""))</f>
        <v/>
      </c>
      <c r="FW95" s="58" t="str">
        <f t="shared" si="255"/>
        <v/>
      </c>
      <c r="FX95" s="59" t="str">
        <f t="shared" si="256"/>
        <v/>
      </c>
      <c r="FY95" s="59" t="str">
        <f t="shared" si="257"/>
        <v/>
      </c>
      <c r="FZ95" s="59" t="str">
        <f t="shared" si="258"/>
        <v/>
      </c>
      <c r="GA95" s="59" t="str">
        <f t="shared" si="259"/>
        <v/>
      </c>
      <c r="GB95" s="59" t="str">
        <f t="shared" si="260"/>
        <v/>
      </c>
      <c r="GC95" s="59" t="str">
        <f t="shared" si="261"/>
        <v/>
      </c>
      <c r="GD95" s="59" t="str">
        <f t="shared" si="262"/>
        <v/>
      </c>
      <c r="GE95" s="59" t="str">
        <f t="shared" si="263"/>
        <v/>
      </c>
      <c r="GF95" s="59" t="str">
        <f t="shared" si="264"/>
        <v/>
      </c>
      <c r="GG95" s="59" t="str">
        <f t="shared" si="265"/>
        <v/>
      </c>
      <c r="GH95" s="59" t="str">
        <f t="shared" si="266"/>
        <v/>
      </c>
      <c r="GI95" s="59" t="str">
        <f t="shared" si="267"/>
        <v/>
      </c>
      <c r="GJ95" s="59" t="str">
        <f t="shared" si="268"/>
        <v/>
      </c>
      <c r="GK95" s="59" t="str">
        <f t="shared" si="269"/>
        <v/>
      </c>
      <c r="GL95" s="59" t="str">
        <f t="shared" si="270"/>
        <v/>
      </c>
      <c r="GM95" s="59" t="str">
        <f t="shared" si="271"/>
        <v/>
      </c>
      <c r="GN95" s="59" t="str">
        <f t="shared" si="272"/>
        <v/>
      </c>
      <c r="GO95" s="59" t="str">
        <f t="shared" si="273"/>
        <v/>
      </c>
      <c r="GP95" s="59" t="str">
        <f t="shared" si="274"/>
        <v/>
      </c>
      <c r="GQ95" s="59" t="str">
        <f t="shared" si="275"/>
        <v/>
      </c>
      <c r="GR95" s="59" t="str">
        <f t="shared" si="276"/>
        <v/>
      </c>
      <c r="GS95" s="59" t="str">
        <f t="shared" si="277"/>
        <v/>
      </c>
      <c r="GT95" s="59" t="str">
        <f t="shared" si="278"/>
        <v/>
      </c>
      <c r="GU95" s="59" t="str">
        <f t="shared" si="279"/>
        <v/>
      </c>
      <c r="GV95" s="59" t="str">
        <f t="shared" si="280"/>
        <v/>
      </c>
      <c r="GW95" s="59" t="str">
        <f t="shared" si="281"/>
        <v/>
      </c>
      <c r="GX95" s="59" t="str">
        <f t="shared" si="282"/>
        <v/>
      </c>
      <c r="GY95" s="59" t="str">
        <f t="shared" si="283"/>
        <v/>
      </c>
      <c r="GZ95" s="60" t="str">
        <f t="shared" si="284"/>
        <v/>
      </c>
      <c r="HB95" s="81" t="str">
        <f t="shared" si="194"/>
        <v/>
      </c>
      <c r="HD95" s="58" t="str">
        <f>IF(CH95="", "", IFERROR(INDEX(Materials!$V$9:$V$2508, MATCH(CH95, Materials!$B$9:$B$2508, 0)), ""))</f>
        <v/>
      </c>
      <c r="HE95" s="59" t="str">
        <f>IF(CI95="", "", IFERROR(INDEX(Materials!$V$9:$V$2508, MATCH(CI95, Materials!$B$9:$B$2508, 0)), ""))</f>
        <v/>
      </c>
      <c r="HF95" s="59" t="str">
        <f>IF(CJ95="", "", IFERROR(INDEX(Materials!$V$9:$V$2508, MATCH(CJ95, Materials!$B$9:$B$2508, 0)), ""))</f>
        <v/>
      </c>
      <c r="HG95" s="59" t="str">
        <f>IF(CK95="", "", IFERROR(INDEX(Materials!$V$9:$V$2508, MATCH(CK95, Materials!$B$9:$B$2508, 0)), ""))</f>
        <v/>
      </c>
      <c r="HH95" s="59" t="str">
        <f>IF(CL95="", "", IFERROR(INDEX(Materials!$V$9:$V$2508, MATCH(CL95, Materials!$B$9:$B$2508, 0)), ""))</f>
        <v/>
      </c>
      <c r="HI95" s="59" t="str">
        <f>IF(CM95="", "", IFERROR(INDEX(Materials!$V$9:$V$2508, MATCH(CM95, Materials!$B$9:$B$2508, 0)), ""))</f>
        <v/>
      </c>
      <c r="HJ95" s="59" t="str">
        <f>IF(CN95="", "", IFERROR(INDEX(Materials!$V$9:$V$2508, MATCH(CN95, Materials!$B$9:$B$2508, 0)), ""))</f>
        <v/>
      </c>
      <c r="HK95" s="59" t="str">
        <f>IF(CO95="", "", IFERROR(INDEX(Materials!$V$9:$V$2508, MATCH(CO95, Materials!$B$9:$B$2508, 0)), ""))</f>
        <v/>
      </c>
      <c r="HL95" s="59" t="str">
        <f>IF(CP95="", "", IFERROR(INDEX(Materials!$V$9:$V$2508, MATCH(CP95, Materials!$B$9:$B$2508, 0)), ""))</f>
        <v/>
      </c>
      <c r="HM95" s="59" t="str">
        <f>IF(CQ95="", "", IFERROR(INDEX(Materials!$V$9:$V$2508, MATCH(CQ95, Materials!$B$9:$B$2508, 0)), ""))</f>
        <v/>
      </c>
      <c r="HN95" s="59" t="str">
        <f>IF(CR95="", "", IFERROR(INDEX(Materials!$V$9:$V$2508, MATCH(CR95, Materials!$B$9:$B$2508, 0)), ""))</f>
        <v/>
      </c>
      <c r="HO95" s="59" t="str">
        <f>IF(CS95="", "", IFERROR(INDEX(Materials!$V$9:$V$2508, MATCH(CS95, Materials!$B$9:$B$2508, 0)), ""))</f>
        <v/>
      </c>
      <c r="HP95" s="59" t="str">
        <f>IF(CT95="", "", IFERROR(INDEX(Materials!$V$9:$V$2508, MATCH(CT95, Materials!$B$9:$B$2508, 0)), ""))</f>
        <v/>
      </c>
      <c r="HQ95" s="59" t="str">
        <f>IF(CU95="", "", IFERROR(INDEX(Materials!$V$9:$V$2508, MATCH(CU95, Materials!$B$9:$B$2508, 0)), ""))</f>
        <v/>
      </c>
      <c r="HR95" s="59" t="str">
        <f>IF(CV95="", "", IFERROR(INDEX(Materials!$V$9:$V$2508, MATCH(CV95, Materials!$B$9:$B$2508, 0)), ""))</f>
        <v/>
      </c>
      <c r="HS95" s="59" t="str">
        <f>IF(CW95="", "", IFERROR(INDEX(Materials!$V$9:$V$2508, MATCH(CW95, Materials!$B$9:$B$2508, 0)), ""))</f>
        <v/>
      </c>
      <c r="HT95" s="59" t="str">
        <f>IF(CX95="", "", IFERROR(INDEX(Materials!$V$9:$V$2508, MATCH(CX95, Materials!$B$9:$B$2508, 0)), ""))</f>
        <v/>
      </c>
      <c r="HU95" s="59" t="str">
        <f>IF(CY95="", "", IFERROR(INDEX(Materials!$V$9:$V$2508, MATCH(CY95, Materials!$B$9:$B$2508, 0)), ""))</f>
        <v/>
      </c>
      <c r="HV95" s="59" t="str">
        <f>IF(CZ95="", "", IFERROR(INDEX(Materials!$V$9:$V$2508, MATCH(CZ95, Materials!$B$9:$B$2508, 0)), ""))</f>
        <v/>
      </c>
      <c r="HW95" s="59" t="str">
        <f>IF(DA95="", "", IFERROR(INDEX(Materials!$V$9:$V$2508, MATCH(DA95, Materials!$B$9:$B$2508, 0)), ""))</f>
        <v/>
      </c>
      <c r="HX95" s="59" t="str">
        <f>IF(DB95="", "", IFERROR(INDEX(Materials!$V$9:$V$2508, MATCH(DB95, Materials!$B$9:$B$2508, 0)), ""))</f>
        <v/>
      </c>
      <c r="HY95" s="59" t="str">
        <f>IF(DC95="", "", IFERROR(INDEX(Materials!$V$9:$V$2508, MATCH(DC95, Materials!$B$9:$B$2508, 0)), ""))</f>
        <v/>
      </c>
      <c r="HZ95" s="59" t="str">
        <f>IF(DD95="", "", IFERROR(INDEX(Materials!$V$9:$V$2508, MATCH(DD95, Materials!$B$9:$B$2508, 0)), ""))</f>
        <v/>
      </c>
      <c r="IA95" s="59" t="str">
        <f>IF(DE95="", "", IFERROR(INDEX(Materials!$V$9:$V$2508, MATCH(DE95, Materials!$B$9:$B$2508, 0)), ""))</f>
        <v/>
      </c>
      <c r="IB95" s="59" t="str">
        <f>IF(DF95="", "", IFERROR(INDEX(Materials!$V$9:$V$2508, MATCH(DF95, Materials!$B$9:$B$2508, 0)), ""))</f>
        <v/>
      </c>
      <c r="IC95" s="59" t="str">
        <f>IF(DG95="", "", IFERROR(INDEX(Materials!$V$9:$V$2508, MATCH(DG95, Materials!$B$9:$B$2508, 0)), ""))</f>
        <v/>
      </c>
      <c r="ID95" s="59" t="str">
        <f>IF(DH95="", "", IFERROR(INDEX(Materials!$V$9:$V$2508, MATCH(DH95, Materials!$B$9:$B$2508, 0)), ""))</f>
        <v/>
      </c>
      <c r="IE95" s="59" t="str">
        <f>IF(DI95="", "", IFERROR(INDEX(Materials!$V$9:$V$2508, MATCH(DI95, Materials!$B$9:$B$2508, 0)), ""))</f>
        <v/>
      </c>
      <c r="IF95" s="59" t="str">
        <f>IF(DJ95="", "", IFERROR(INDEX(Materials!$V$9:$V$2508, MATCH(DJ95, Materials!$B$9:$B$2508, 0)), ""))</f>
        <v/>
      </c>
      <c r="IG95" s="60" t="str">
        <f>IF(DK95="", "", IFERROR(INDEX(Materials!$V$9:$V$2508, MATCH(DK95, Materials!$B$9:$B$2508, 0)), ""))</f>
        <v/>
      </c>
      <c r="II95" s="9" t="str">
        <f t="shared" si="285"/>
        <v/>
      </c>
      <c r="IJ95" s="9" t="str">
        <f t="shared" si="286"/>
        <v/>
      </c>
      <c r="IK95" s="9" t="str">
        <f t="shared" si="287"/>
        <v/>
      </c>
      <c r="IL95" s="9" t="str">
        <f t="shared" si="288"/>
        <v/>
      </c>
      <c r="IN95" s="92" t="str">
        <f t="shared" si="289"/>
        <v/>
      </c>
      <c r="IO95" s="93" t="str">
        <f t="shared" si="290"/>
        <v/>
      </c>
      <c r="IP95" s="93" t="str">
        <f t="shared" si="291"/>
        <v/>
      </c>
      <c r="IQ95" s="93" t="str">
        <f t="shared" si="292"/>
        <v/>
      </c>
      <c r="IR95" s="93" t="str">
        <f t="shared" si="293"/>
        <v/>
      </c>
      <c r="IS95" s="93" t="str">
        <f t="shared" si="294"/>
        <v/>
      </c>
      <c r="IT95" s="93" t="str">
        <f t="shared" si="295"/>
        <v/>
      </c>
      <c r="IU95" s="93" t="str">
        <f t="shared" si="296"/>
        <v/>
      </c>
      <c r="IV95" s="93" t="str">
        <f t="shared" si="297"/>
        <v/>
      </c>
      <c r="IW95" s="93" t="str">
        <f t="shared" si="298"/>
        <v/>
      </c>
      <c r="IX95" s="93" t="str">
        <f t="shared" si="299"/>
        <v/>
      </c>
      <c r="IY95" s="93" t="str">
        <f t="shared" si="300"/>
        <v/>
      </c>
      <c r="IZ95" s="93" t="str">
        <f t="shared" si="301"/>
        <v/>
      </c>
      <c r="JA95" s="93" t="str">
        <f t="shared" si="302"/>
        <v/>
      </c>
      <c r="JB95" s="93" t="str">
        <f t="shared" si="303"/>
        <v/>
      </c>
      <c r="JC95" s="93" t="str">
        <f t="shared" si="304"/>
        <v/>
      </c>
      <c r="JD95" s="93" t="str">
        <f t="shared" si="305"/>
        <v/>
      </c>
      <c r="JE95" s="93" t="str">
        <f t="shared" si="306"/>
        <v/>
      </c>
      <c r="JF95" s="93" t="str">
        <f t="shared" si="307"/>
        <v/>
      </c>
      <c r="JG95" s="93" t="str">
        <f t="shared" si="308"/>
        <v/>
      </c>
      <c r="JH95" s="93" t="str">
        <f t="shared" si="309"/>
        <v/>
      </c>
      <c r="JI95" s="93" t="str">
        <f t="shared" si="310"/>
        <v/>
      </c>
      <c r="JJ95" s="93" t="str">
        <f t="shared" si="311"/>
        <v/>
      </c>
      <c r="JK95" s="93" t="str">
        <f t="shared" si="312"/>
        <v/>
      </c>
      <c r="JL95" s="93" t="str">
        <f t="shared" si="313"/>
        <v/>
      </c>
      <c r="JM95" s="93" t="str">
        <f t="shared" si="314"/>
        <v/>
      </c>
      <c r="JN95" s="93" t="str">
        <f t="shared" si="315"/>
        <v/>
      </c>
      <c r="JO95" s="93" t="str">
        <f t="shared" si="316"/>
        <v/>
      </c>
      <c r="JP95" s="93" t="str">
        <f t="shared" si="317"/>
        <v/>
      </c>
      <c r="JQ95" s="94" t="str">
        <f t="shared" si="318"/>
        <v/>
      </c>
      <c r="JS95" s="92" t="str">
        <f t="shared" si="319"/>
        <v/>
      </c>
      <c r="JT95" s="93" t="str">
        <f t="shared" si="320"/>
        <v/>
      </c>
      <c r="JU95" s="93" t="str">
        <f t="shared" si="321"/>
        <v/>
      </c>
      <c r="JV95" s="93" t="str">
        <f t="shared" si="322"/>
        <v/>
      </c>
      <c r="JW95" s="93" t="str">
        <f t="shared" si="323"/>
        <v/>
      </c>
      <c r="JX95" s="93" t="str">
        <f t="shared" si="324"/>
        <v/>
      </c>
      <c r="JY95" s="93" t="str">
        <f t="shared" si="325"/>
        <v/>
      </c>
      <c r="JZ95" s="93" t="str">
        <f t="shared" si="326"/>
        <v/>
      </c>
      <c r="KA95" s="93" t="str">
        <f t="shared" si="327"/>
        <v/>
      </c>
      <c r="KB95" s="93" t="str">
        <f t="shared" si="328"/>
        <v/>
      </c>
      <c r="KC95" s="93" t="str">
        <f t="shared" si="329"/>
        <v/>
      </c>
      <c r="KD95" s="93" t="str">
        <f t="shared" si="330"/>
        <v/>
      </c>
      <c r="KE95" s="93" t="str">
        <f t="shared" si="331"/>
        <v/>
      </c>
      <c r="KF95" s="93" t="str">
        <f t="shared" si="332"/>
        <v/>
      </c>
      <c r="KG95" s="93" t="str">
        <f t="shared" si="333"/>
        <v/>
      </c>
      <c r="KH95" s="93" t="str">
        <f t="shared" si="334"/>
        <v/>
      </c>
      <c r="KI95" s="93" t="str">
        <f t="shared" si="335"/>
        <v/>
      </c>
      <c r="KJ95" s="93" t="str">
        <f t="shared" si="336"/>
        <v/>
      </c>
      <c r="KK95" s="93" t="str">
        <f t="shared" si="337"/>
        <v/>
      </c>
      <c r="KL95" s="93" t="str">
        <f t="shared" si="338"/>
        <v/>
      </c>
      <c r="KM95" s="93" t="str">
        <f t="shared" si="339"/>
        <v/>
      </c>
      <c r="KN95" s="93" t="str">
        <f t="shared" si="340"/>
        <v/>
      </c>
      <c r="KO95" s="93" t="str">
        <f t="shared" si="341"/>
        <v/>
      </c>
      <c r="KP95" s="93" t="str">
        <f t="shared" si="342"/>
        <v/>
      </c>
      <c r="KQ95" s="93" t="str">
        <f t="shared" si="343"/>
        <v/>
      </c>
      <c r="KR95" s="93" t="str">
        <f t="shared" si="344"/>
        <v/>
      </c>
      <c r="KS95" s="93" t="str">
        <f t="shared" si="345"/>
        <v/>
      </c>
      <c r="KT95" s="93" t="str">
        <f t="shared" si="346"/>
        <v/>
      </c>
      <c r="KU95" s="93" t="str">
        <f t="shared" si="347"/>
        <v/>
      </c>
      <c r="KV95" s="94" t="str">
        <f t="shared" si="348"/>
        <v/>
      </c>
      <c r="KX95" s="81" t="str">
        <f>IF(C95="", "", C95+(C95*'Intro &amp; Setup'!$BC$6))</f>
        <v/>
      </c>
    </row>
    <row r="96" spans="1:310" x14ac:dyDescent="0.25">
      <c r="A96" s="24"/>
      <c r="B96" s="150" t="str">
        <f t="shared" si="187"/>
        <v/>
      </c>
      <c r="C96" s="139" t="str">
        <f t="shared" si="188"/>
        <v/>
      </c>
      <c r="D96" s="24"/>
      <c r="E96" s="140"/>
      <c r="F96" s="136"/>
      <c r="G96" s="139"/>
      <c r="H96" s="153"/>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24"/>
      <c r="BS96" s="9" t="str">
        <f>IF(Materials!T96="", "", Materials!T96)</f>
        <v/>
      </c>
      <c r="BU96" s="11" t="b">
        <f t="shared" si="189"/>
        <v>0</v>
      </c>
      <c r="BV96" s="9" t="str">
        <f t="shared" si="195"/>
        <v/>
      </c>
      <c r="BW96" s="9" t="str">
        <f t="shared" si="190"/>
        <v/>
      </c>
      <c r="BX96" s="9" t="str">
        <f t="shared" si="191"/>
        <v/>
      </c>
      <c r="BZ96" s="9">
        <v>88</v>
      </c>
      <c r="CB96" s="9" t="str">
        <f t="shared" si="192"/>
        <v/>
      </c>
      <c r="CC96" s="32"/>
      <c r="CD96" s="72" t="str">
        <f>IF(H96="", "", IFERROR(INDEX('Intro &amp; Setup'!$BF$3:$BF$12, MATCH(H96, 'Intro &amp; Setup'!$BE$3:$BE$12, 0)), ""))</f>
        <v/>
      </c>
      <c r="CE96" s="77"/>
      <c r="CF96" s="77"/>
      <c r="CH96" s="50" t="str">
        <f t="shared" si="193"/>
        <v/>
      </c>
      <c r="CI96" s="32" t="str">
        <f t="shared" si="196"/>
        <v/>
      </c>
      <c r="CJ96" s="32" t="str">
        <f t="shared" si="197"/>
        <v/>
      </c>
      <c r="CK96" s="32" t="str">
        <f t="shared" si="198"/>
        <v/>
      </c>
      <c r="CL96" s="32" t="str">
        <f t="shared" si="199"/>
        <v/>
      </c>
      <c r="CM96" s="32" t="str">
        <f t="shared" si="200"/>
        <v/>
      </c>
      <c r="CN96" s="32" t="str">
        <f t="shared" si="201"/>
        <v/>
      </c>
      <c r="CO96" s="32" t="str">
        <f t="shared" si="202"/>
        <v/>
      </c>
      <c r="CP96" s="32" t="str">
        <f t="shared" si="203"/>
        <v/>
      </c>
      <c r="CQ96" s="32" t="str">
        <f t="shared" si="204"/>
        <v/>
      </c>
      <c r="CR96" s="32" t="str">
        <f t="shared" si="205"/>
        <v/>
      </c>
      <c r="CS96" s="32" t="str">
        <f t="shared" si="206"/>
        <v/>
      </c>
      <c r="CT96" s="32" t="str">
        <f t="shared" si="207"/>
        <v/>
      </c>
      <c r="CU96" s="32" t="str">
        <f t="shared" si="208"/>
        <v/>
      </c>
      <c r="CV96" s="32" t="str">
        <f t="shared" si="209"/>
        <v/>
      </c>
      <c r="CW96" s="32" t="str">
        <f t="shared" si="210"/>
        <v/>
      </c>
      <c r="CX96" s="32" t="str">
        <f t="shared" si="211"/>
        <v/>
      </c>
      <c r="CY96" s="32" t="str">
        <f t="shared" si="212"/>
        <v/>
      </c>
      <c r="CZ96" s="32" t="str">
        <f t="shared" si="213"/>
        <v/>
      </c>
      <c r="DA96" s="32" t="str">
        <f t="shared" si="214"/>
        <v/>
      </c>
      <c r="DB96" s="32" t="str">
        <f t="shared" si="215"/>
        <v/>
      </c>
      <c r="DC96" s="32" t="str">
        <f t="shared" si="216"/>
        <v/>
      </c>
      <c r="DD96" s="32" t="str">
        <f t="shared" si="217"/>
        <v/>
      </c>
      <c r="DE96" s="32" t="str">
        <f t="shared" si="218"/>
        <v/>
      </c>
      <c r="DF96" s="32" t="str">
        <f t="shared" si="219"/>
        <v/>
      </c>
      <c r="DG96" s="32" t="str">
        <f t="shared" si="220"/>
        <v/>
      </c>
      <c r="DH96" s="32" t="str">
        <f t="shared" si="221"/>
        <v/>
      </c>
      <c r="DI96" s="32" t="str">
        <f t="shared" si="222"/>
        <v/>
      </c>
      <c r="DJ96" s="32" t="str">
        <f t="shared" si="223"/>
        <v/>
      </c>
      <c r="DK96" s="51" t="str">
        <f t="shared" si="224"/>
        <v/>
      </c>
      <c r="DM96" s="50" t="str">
        <f t="shared" si="225"/>
        <v/>
      </c>
      <c r="DN96" s="32" t="str">
        <f t="shared" si="226"/>
        <v/>
      </c>
      <c r="DO96" s="32" t="str">
        <f t="shared" si="227"/>
        <v/>
      </c>
      <c r="DP96" s="32" t="str">
        <f t="shared" si="228"/>
        <v/>
      </c>
      <c r="DQ96" s="32" t="str">
        <f t="shared" si="229"/>
        <v/>
      </c>
      <c r="DR96" s="32" t="str">
        <f t="shared" si="230"/>
        <v/>
      </c>
      <c r="DS96" s="32" t="str">
        <f t="shared" si="231"/>
        <v/>
      </c>
      <c r="DT96" s="32" t="str">
        <f t="shared" si="232"/>
        <v/>
      </c>
      <c r="DU96" s="32" t="str">
        <f t="shared" si="233"/>
        <v/>
      </c>
      <c r="DV96" s="32" t="str">
        <f t="shared" si="234"/>
        <v/>
      </c>
      <c r="DW96" s="32" t="str">
        <f t="shared" si="235"/>
        <v/>
      </c>
      <c r="DX96" s="32" t="str">
        <f t="shared" si="236"/>
        <v/>
      </c>
      <c r="DY96" s="32" t="str">
        <f t="shared" si="237"/>
        <v/>
      </c>
      <c r="DZ96" s="32" t="str">
        <f t="shared" si="238"/>
        <v/>
      </c>
      <c r="EA96" s="32" t="str">
        <f t="shared" si="239"/>
        <v/>
      </c>
      <c r="EB96" s="32" t="str">
        <f t="shared" si="240"/>
        <v/>
      </c>
      <c r="EC96" s="32" t="str">
        <f t="shared" si="241"/>
        <v/>
      </c>
      <c r="ED96" s="32" t="str">
        <f t="shared" si="242"/>
        <v/>
      </c>
      <c r="EE96" s="32" t="str">
        <f t="shared" si="243"/>
        <v/>
      </c>
      <c r="EF96" s="32" t="str">
        <f t="shared" si="244"/>
        <v/>
      </c>
      <c r="EG96" s="32" t="str">
        <f t="shared" si="245"/>
        <v/>
      </c>
      <c r="EH96" s="32" t="str">
        <f t="shared" si="246"/>
        <v/>
      </c>
      <c r="EI96" s="32" t="str">
        <f t="shared" si="247"/>
        <v/>
      </c>
      <c r="EJ96" s="32" t="str">
        <f t="shared" si="248"/>
        <v/>
      </c>
      <c r="EK96" s="32" t="str">
        <f t="shared" si="249"/>
        <v/>
      </c>
      <c r="EL96" s="32" t="str">
        <f t="shared" si="250"/>
        <v/>
      </c>
      <c r="EM96" s="32" t="str">
        <f t="shared" si="251"/>
        <v/>
      </c>
      <c r="EN96" s="32" t="str">
        <f t="shared" si="252"/>
        <v/>
      </c>
      <c r="EO96" s="32" t="str">
        <f t="shared" si="253"/>
        <v/>
      </c>
      <c r="EP96" s="51" t="str">
        <f t="shared" si="254"/>
        <v/>
      </c>
      <c r="ER96" s="58" t="str">
        <f>IF(CH96="", "", IFERROR(INDEX(Materials!$F$9:$F$2508, MATCH(CH96, Materials!$B$9:$B$2508, 0)), ""))</f>
        <v/>
      </c>
      <c r="ES96" s="59" t="str">
        <f>IF(CI96="", "", IFERROR(INDEX(Materials!$F$9:$F$2508, MATCH(CI96, Materials!$B$9:$B$2508, 0)), ""))</f>
        <v/>
      </c>
      <c r="ET96" s="59" t="str">
        <f>IF(CJ96="", "", IFERROR(INDEX(Materials!$F$9:$F$2508, MATCH(CJ96, Materials!$B$9:$B$2508, 0)), ""))</f>
        <v/>
      </c>
      <c r="EU96" s="59" t="str">
        <f>IF(CK96="", "", IFERROR(INDEX(Materials!$F$9:$F$2508, MATCH(CK96, Materials!$B$9:$B$2508, 0)), ""))</f>
        <v/>
      </c>
      <c r="EV96" s="59" t="str">
        <f>IF(CL96="", "", IFERROR(INDEX(Materials!$F$9:$F$2508, MATCH(CL96, Materials!$B$9:$B$2508, 0)), ""))</f>
        <v/>
      </c>
      <c r="EW96" s="59" t="str">
        <f>IF(CM96="", "", IFERROR(INDEX(Materials!$F$9:$F$2508, MATCH(CM96, Materials!$B$9:$B$2508, 0)), ""))</f>
        <v/>
      </c>
      <c r="EX96" s="59" t="str">
        <f>IF(CN96="", "", IFERROR(INDEX(Materials!$F$9:$F$2508, MATCH(CN96, Materials!$B$9:$B$2508, 0)), ""))</f>
        <v/>
      </c>
      <c r="EY96" s="59" t="str">
        <f>IF(CO96="", "", IFERROR(INDEX(Materials!$F$9:$F$2508, MATCH(CO96, Materials!$B$9:$B$2508, 0)), ""))</f>
        <v/>
      </c>
      <c r="EZ96" s="59" t="str">
        <f>IF(CP96="", "", IFERROR(INDEX(Materials!$F$9:$F$2508, MATCH(CP96, Materials!$B$9:$B$2508, 0)), ""))</f>
        <v/>
      </c>
      <c r="FA96" s="59" t="str">
        <f>IF(CQ96="", "", IFERROR(INDEX(Materials!$F$9:$F$2508, MATCH(CQ96, Materials!$B$9:$B$2508, 0)), ""))</f>
        <v/>
      </c>
      <c r="FB96" s="59" t="str">
        <f>IF(CR96="", "", IFERROR(INDEX(Materials!$F$9:$F$2508, MATCH(CR96, Materials!$B$9:$B$2508, 0)), ""))</f>
        <v/>
      </c>
      <c r="FC96" s="59" t="str">
        <f>IF(CS96="", "", IFERROR(INDEX(Materials!$F$9:$F$2508, MATCH(CS96, Materials!$B$9:$B$2508, 0)), ""))</f>
        <v/>
      </c>
      <c r="FD96" s="59" t="str">
        <f>IF(CT96="", "", IFERROR(INDEX(Materials!$F$9:$F$2508, MATCH(CT96, Materials!$B$9:$B$2508, 0)), ""))</f>
        <v/>
      </c>
      <c r="FE96" s="59" t="str">
        <f>IF(CU96="", "", IFERROR(INDEX(Materials!$F$9:$F$2508, MATCH(CU96, Materials!$B$9:$B$2508, 0)), ""))</f>
        <v/>
      </c>
      <c r="FF96" s="59" t="str">
        <f>IF(CV96="", "", IFERROR(INDEX(Materials!$F$9:$F$2508, MATCH(CV96, Materials!$B$9:$B$2508, 0)), ""))</f>
        <v/>
      </c>
      <c r="FG96" s="59" t="str">
        <f>IF(CW96="", "", IFERROR(INDEX(Materials!$F$9:$F$2508, MATCH(CW96, Materials!$B$9:$B$2508, 0)), ""))</f>
        <v/>
      </c>
      <c r="FH96" s="59" t="str">
        <f>IF(CX96="", "", IFERROR(INDEX(Materials!$F$9:$F$2508, MATCH(CX96, Materials!$B$9:$B$2508, 0)), ""))</f>
        <v/>
      </c>
      <c r="FI96" s="59" t="str">
        <f>IF(CY96="", "", IFERROR(INDEX(Materials!$F$9:$F$2508, MATCH(CY96, Materials!$B$9:$B$2508, 0)), ""))</f>
        <v/>
      </c>
      <c r="FJ96" s="59" t="str">
        <f>IF(CZ96="", "", IFERROR(INDEX(Materials!$F$9:$F$2508, MATCH(CZ96, Materials!$B$9:$B$2508, 0)), ""))</f>
        <v/>
      </c>
      <c r="FK96" s="59" t="str">
        <f>IF(DA96="", "", IFERROR(INDEX(Materials!$F$9:$F$2508, MATCH(DA96, Materials!$B$9:$B$2508, 0)), ""))</f>
        <v/>
      </c>
      <c r="FL96" s="59" t="str">
        <f>IF(DB96="", "", IFERROR(INDEX(Materials!$F$9:$F$2508, MATCH(DB96, Materials!$B$9:$B$2508, 0)), ""))</f>
        <v/>
      </c>
      <c r="FM96" s="59" t="str">
        <f>IF(DC96="", "", IFERROR(INDEX(Materials!$F$9:$F$2508, MATCH(DC96, Materials!$B$9:$B$2508, 0)), ""))</f>
        <v/>
      </c>
      <c r="FN96" s="59" t="str">
        <f>IF(DD96="", "", IFERROR(INDEX(Materials!$F$9:$F$2508, MATCH(DD96, Materials!$B$9:$B$2508, 0)), ""))</f>
        <v/>
      </c>
      <c r="FO96" s="59" t="str">
        <f>IF(DE96="", "", IFERROR(INDEX(Materials!$F$9:$F$2508, MATCH(DE96, Materials!$B$9:$B$2508, 0)), ""))</f>
        <v/>
      </c>
      <c r="FP96" s="59" t="str">
        <f>IF(DF96="", "", IFERROR(INDEX(Materials!$F$9:$F$2508, MATCH(DF96, Materials!$B$9:$B$2508, 0)), ""))</f>
        <v/>
      </c>
      <c r="FQ96" s="59" t="str">
        <f>IF(DG96="", "", IFERROR(INDEX(Materials!$F$9:$F$2508, MATCH(DG96, Materials!$B$9:$B$2508, 0)), ""))</f>
        <v/>
      </c>
      <c r="FR96" s="59" t="str">
        <f>IF(DH96="", "", IFERROR(INDEX(Materials!$F$9:$F$2508, MATCH(DH96, Materials!$B$9:$B$2508, 0)), ""))</f>
        <v/>
      </c>
      <c r="FS96" s="59" t="str">
        <f>IF(DI96="", "", IFERROR(INDEX(Materials!$F$9:$F$2508, MATCH(DI96, Materials!$B$9:$B$2508, 0)), ""))</f>
        <v/>
      </c>
      <c r="FT96" s="59" t="str">
        <f>IF(DJ96="", "", IFERROR(INDEX(Materials!$F$9:$F$2508, MATCH(DJ96, Materials!$B$9:$B$2508, 0)), ""))</f>
        <v/>
      </c>
      <c r="FU96" s="60" t="str">
        <f>IF(DK96="", "", IFERROR(INDEX(Materials!$F$9:$F$2508, MATCH(DK96, Materials!$B$9:$B$2508, 0)), ""))</f>
        <v/>
      </c>
      <c r="FW96" s="58" t="str">
        <f t="shared" si="255"/>
        <v/>
      </c>
      <c r="FX96" s="59" t="str">
        <f t="shared" si="256"/>
        <v/>
      </c>
      <c r="FY96" s="59" t="str">
        <f t="shared" si="257"/>
        <v/>
      </c>
      <c r="FZ96" s="59" t="str">
        <f t="shared" si="258"/>
        <v/>
      </c>
      <c r="GA96" s="59" t="str">
        <f t="shared" si="259"/>
        <v/>
      </c>
      <c r="GB96" s="59" t="str">
        <f t="shared" si="260"/>
        <v/>
      </c>
      <c r="GC96" s="59" t="str">
        <f t="shared" si="261"/>
        <v/>
      </c>
      <c r="GD96" s="59" t="str">
        <f t="shared" si="262"/>
        <v/>
      </c>
      <c r="GE96" s="59" t="str">
        <f t="shared" si="263"/>
        <v/>
      </c>
      <c r="GF96" s="59" t="str">
        <f t="shared" si="264"/>
        <v/>
      </c>
      <c r="GG96" s="59" t="str">
        <f t="shared" si="265"/>
        <v/>
      </c>
      <c r="GH96" s="59" t="str">
        <f t="shared" si="266"/>
        <v/>
      </c>
      <c r="GI96" s="59" t="str">
        <f t="shared" si="267"/>
        <v/>
      </c>
      <c r="GJ96" s="59" t="str">
        <f t="shared" si="268"/>
        <v/>
      </c>
      <c r="GK96" s="59" t="str">
        <f t="shared" si="269"/>
        <v/>
      </c>
      <c r="GL96" s="59" t="str">
        <f t="shared" si="270"/>
        <v/>
      </c>
      <c r="GM96" s="59" t="str">
        <f t="shared" si="271"/>
        <v/>
      </c>
      <c r="GN96" s="59" t="str">
        <f t="shared" si="272"/>
        <v/>
      </c>
      <c r="GO96" s="59" t="str">
        <f t="shared" si="273"/>
        <v/>
      </c>
      <c r="GP96" s="59" t="str">
        <f t="shared" si="274"/>
        <v/>
      </c>
      <c r="GQ96" s="59" t="str">
        <f t="shared" si="275"/>
        <v/>
      </c>
      <c r="GR96" s="59" t="str">
        <f t="shared" si="276"/>
        <v/>
      </c>
      <c r="GS96" s="59" t="str">
        <f t="shared" si="277"/>
        <v/>
      </c>
      <c r="GT96" s="59" t="str">
        <f t="shared" si="278"/>
        <v/>
      </c>
      <c r="GU96" s="59" t="str">
        <f t="shared" si="279"/>
        <v/>
      </c>
      <c r="GV96" s="59" t="str">
        <f t="shared" si="280"/>
        <v/>
      </c>
      <c r="GW96" s="59" t="str">
        <f t="shared" si="281"/>
        <v/>
      </c>
      <c r="GX96" s="59" t="str">
        <f t="shared" si="282"/>
        <v/>
      </c>
      <c r="GY96" s="59" t="str">
        <f t="shared" si="283"/>
        <v/>
      </c>
      <c r="GZ96" s="60" t="str">
        <f t="shared" si="284"/>
        <v/>
      </c>
      <c r="HB96" s="81" t="str">
        <f t="shared" si="194"/>
        <v/>
      </c>
      <c r="HD96" s="58" t="str">
        <f>IF(CH96="", "", IFERROR(INDEX(Materials!$V$9:$V$2508, MATCH(CH96, Materials!$B$9:$B$2508, 0)), ""))</f>
        <v/>
      </c>
      <c r="HE96" s="59" t="str">
        <f>IF(CI96="", "", IFERROR(INDEX(Materials!$V$9:$V$2508, MATCH(CI96, Materials!$B$9:$B$2508, 0)), ""))</f>
        <v/>
      </c>
      <c r="HF96" s="59" t="str">
        <f>IF(CJ96="", "", IFERROR(INDEX(Materials!$V$9:$V$2508, MATCH(CJ96, Materials!$B$9:$B$2508, 0)), ""))</f>
        <v/>
      </c>
      <c r="HG96" s="59" t="str">
        <f>IF(CK96="", "", IFERROR(INDEX(Materials!$V$9:$V$2508, MATCH(CK96, Materials!$B$9:$B$2508, 0)), ""))</f>
        <v/>
      </c>
      <c r="HH96" s="59" t="str">
        <f>IF(CL96="", "", IFERROR(INDEX(Materials!$V$9:$V$2508, MATCH(CL96, Materials!$B$9:$B$2508, 0)), ""))</f>
        <v/>
      </c>
      <c r="HI96" s="59" t="str">
        <f>IF(CM96="", "", IFERROR(INDEX(Materials!$V$9:$V$2508, MATCH(CM96, Materials!$B$9:$B$2508, 0)), ""))</f>
        <v/>
      </c>
      <c r="HJ96" s="59" t="str">
        <f>IF(CN96="", "", IFERROR(INDEX(Materials!$V$9:$V$2508, MATCH(CN96, Materials!$B$9:$B$2508, 0)), ""))</f>
        <v/>
      </c>
      <c r="HK96" s="59" t="str">
        <f>IF(CO96="", "", IFERROR(INDEX(Materials!$V$9:$V$2508, MATCH(CO96, Materials!$B$9:$B$2508, 0)), ""))</f>
        <v/>
      </c>
      <c r="HL96" s="59" t="str">
        <f>IF(CP96="", "", IFERROR(INDEX(Materials!$V$9:$V$2508, MATCH(CP96, Materials!$B$9:$B$2508, 0)), ""))</f>
        <v/>
      </c>
      <c r="HM96" s="59" t="str">
        <f>IF(CQ96="", "", IFERROR(INDEX(Materials!$V$9:$V$2508, MATCH(CQ96, Materials!$B$9:$B$2508, 0)), ""))</f>
        <v/>
      </c>
      <c r="HN96" s="59" t="str">
        <f>IF(CR96="", "", IFERROR(INDEX(Materials!$V$9:$V$2508, MATCH(CR96, Materials!$B$9:$B$2508, 0)), ""))</f>
        <v/>
      </c>
      <c r="HO96" s="59" t="str">
        <f>IF(CS96="", "", IFERROR(INDEX(Materials!$V$9:$V$2508, MATCH(CS96, Materials!$B$9:$B$2508, 0)), ""))</f>
        <v/>
      </c>
      <c r="HP96" s="59" t="str">
        <f>IF(CT96="", "", IFERROR(INDEX(Materials!$V$9:$V$2508, MATCH(CT96, Materials!$B$9:$B$2508, 0)), ""))</f>
        <v/>
      </c>
      <c r="HQ96" s="59" t="str">
        <f>IF(CU96="", "", IFERROR(INDEX(Materials!$V$9:$V$2508, MATCH(CU96, Materials!$B$9:$B$2508, 0)), ""))</f>
        <v/>
      </c>
      <c r="HR96" s="59" t="str">
        <f>IF(CV96="", "", IFERROR(INDEX(Materials!$V$9:$V$2508, MATCH(CV96, Materials!$B$9:$B$2508, 0)), ""))</f>
        <v/>
      </c>
      <c r="HS96" s="59" t="str">
        <f>IF(CW96="", "", IFERROR(INDEX(Materials!$V$9:$V$2508, MATCH(CW96, Materials!$B$9:$B$2508, 0)), ""))</f>
        <v/>
      </c>
      <c r="HT96" s="59" t="str">
        <f>IF(CX96="", "", IFERROR(INDEX(Materials!$V$9:$V$2508, MATCH(CX96, Materials!$B$9:$B$2508, 0)), ""))</f>
        <v/>
      </c>
      <c r="HU96" s="59" t="str">
        <f>IF(CY96="", "", IFERROR(INDEX(Materials!$V$9:$V$2508, MATCH(CY96, Materials!$B$9:$B$2508, 0)), ""))</f>
        <v/>
      </c>
      <c r="HV96" s="59" t="str">
        <f>IF(CZ96="", "", IFERROR(INDEX(Materials!$V$9:$V$2508, MATCH(CZ96, Materials!$B$9:$B$2508, 0)), ""))</f>
        <v/>
      </c>
      <c r="HW96" s="59" t="str">
        <f>IF(DA96="", "", IFERROR(INDEX(Materials!$V$9:$V$2508, MATCH(DA96, Materials!$B$9:$B$2508, 0)), ""))</f>
        <v/>
      </c>
      <c r="HX96" s="59" t="str">
        <f>IF(DB96="", "", IFERROR(INDEX(Materials!$V$9:$V$2508, MATCH(DB96, Materials!$B$9:$B$2508, 0)), ""))</f>
        <v/>
      </c>
      <c r="HY96" s="59" t="str">
        <f>IF(DC96="", "", IFERROR(INDEX(Materials!$V$9:$V$2508, MATCH(DC96, Materials!$B$9:$B$2508, 0)), ""))</f>
        <v/>
      </c>
      <c r="HZ96" s="59" t="str">
        <f>IF(DD96="", "", IFERROR(INDEX(Materials!$V$9:$V$2508, MATCH(DD96, Materials!$B$9:$B$2508, 0)), ""))</f>
        <v/>
      </c>
      <c r="IA96" s="59" t="str">
        <f>IF(DE96="", "", IFERROR(INDEX(Materials!$V$9:$V$2508, MATCH(DE96, Materials!$B$9:$B$2508, 0)), ""))</f>
        <v/>
      </c>
      <c r="IB96" s="59" t="str">
        <f>IF(DF96="", "", IFERROR(INDEX(Materials!$V$9:$V$2508, MATCH(DF96, Materials!$B$9:$B$2508, 0)), ""))</f>
        <v/>
      </c>
      <c r="IC96" s="59" t="str">
        <f>IF(DG96="", "", IFERROR(INDEX(Materials!$V$9:$V$2508, MATCH(DG96, Materials!$B$9:$B$2508, 0)), ""))</f>
        <v/>
      </c>
      <c r="ID96" s="59" t="str">
        <f>IF(DH96="", "", IFERROR(INDEX(Materials!$V$9:$V$2508, MATCH(DH96, Materials!$B$9:$B$2508, 0)), ""))</f>
        <v/>
      </c>
      <c r="IE96" s="59" t="str">
        <f>IF(DI96="", "", IFERROR(INDEX(Materials!$V$9:$V$2508, MATCH(DI96, Materials!$B$9:$B$2508, 0)), ""))</f>
        <v/>
      </c>
      <c r="IF96" s="59" t="str">
        <f>IF(DJ96="", "", IFERROR(INDEX(Materials!$V$9:$V$2508, MATCH(DJ96, Materials!$B$9:$B$2508, 0)), ""))</f>
        <v/>
      </c>
      <c r="IG96" s="60" t="str">
        <f>IF(DK96="", "", IFERROR(INDEX(Materials!$V$9:$V$2508, MATCH(DK96, Materials!$B$9:$B$2508, 0)), ""))</f>
        <v/>
      </c>
      <c r="II96" s="9" t="str">
        <f t="shared" si="285"/>
        <v/>
      </c>
      <c r="IJ96" s="9" t="str">
        <f t="shared" si="286"/>
        <v/>
      </c>
      <c r="IK96" s="9" t="str">
        <f t="shared" si="287"/>
        <v/>
      </c>
      <c r="IL96" s="9" t="str">
        <f t="shared" si="288"/>
        <v/>
      </c>
      <c r="IN96" s="92" t="str">
        <f t="shared" si="289"/>
        <v/>
      </c>
      <c r="IO96" s="93" t="str">
        <f t="shared" si="290"/>
        <v/>
      </c>
      <c r="IP96" s="93" t="str">
        <f t="shared" si="291"/>
        <v/>
      </c>
      <c r="IQ96" s="93" t="str">
        <f t="shared" si="292"/>
        <v/>
      </c>
      <c r="IR96" s="93" t="str">
        <f t="shared" si="293"/>
        <v/>
      </c>
      <c r="IS96" s="93" t="str">
        <f t="shared" si="294"/>
        <v/>
      </c>
      <c r="IT96" s="93" t="str">
        <f t="shared" si="295"/>
        <v/>
      </c>
      <c r="IU96" s="93" t="str">
        <f t="shared" si="296"/>
        <v/>
      </c>
      <c r="IV96" s="93" t="str">
        <f t="shared" si="297"/>
        <v/>
      </c>
      <c r="IW96" s="93" t="str">
        <f t="shared" si="298"/>
        <v/>
      </c>
      <c r="IX96" s="93" t="str">
        <f t="shared" si="299"/>
        <v/>
      </c>
      <c r="IY96" s="93" t="str">
        <f t="shared" si="300"/>
        <v/>
      </c>
      <c r="IZ96" s="93" t="str">
        <f t="shared" si="301"/>
        <v/>
      </c>
      <c r="JA96" s="93" t="str">
        <f t="shared" si="302"/>
        <v/>
      </c>
      <c r="JB96" s="93" t="str">
        <f t="shared" si="303"/>
        <v/>
      </c>
      <c r="JC96" s="93" t="str">
        <f t="shared" si="304"/>
        <v/>
      </c>
      <c r="JD96" s="93" t="str">
        <f t="shared" si="305"/>
        <v/>
      </c>
      <c r="JE96" s="93" t="str">
        <f t="shared" si="306"/>
        <v/>
      </c>
      <c r="JF96" s="93" t="str">
        <f t="shared" si="307"/>
        <v/>
      </c>
      <c r="JG96" s="93" t="str">
        <f t="shared" si="308"/>
        <v/>
      </c>
      <c r="JH96" s="93" t="str">
        <f t="shared" si="309"/>
        <v/>
      </c>
      <c r="JI96" s="93" t="str">
        <f t="shared" si="310"/>
        <v/>
      </c>
      <c r="JJ96" s="93" t="str">
        <f t="shared" si="311"/>
        <v/>
      </c>
      <c r="JK96" s="93" t="str">
        <f t="shared" si="312"/>
        <v/>
      </c>
      <c r="JL96" s="93" t="str">
        <f t="shared" si="313"/>
        <v/>
      </c>
      <c r="JM96" s="93" t="str">
        <f t="shared" si="314"/>
        <v/>
      </c>
      <c r="JN96" s="93" t="str">
        <f t="shared" si="315"/>
        <v/>
      </c>
      <c r="JO96" s="93" t="str">
        <f t="shared" si="316"/>
        <v/>
      </c>
      <c r="JP96" s="93" t="str">
        <f t="shared" si="317"/>
        <v/>
      </c>
      <c r="JQ96" s="94" t="str">
        <f t="shared" si="318"/>
        <v/>
      </c>
      <c r="JS96" s="92" t="str">
        <f t="shared" si="319"/>
        <v/>
      </c>
      <c r="JT96" s="93" t="str">
        <f t="shared" si="320"/>
        <v/>
      </c>
      <c r="JU96" s="93" t="str">
        <f t="shared" si="321"/>
        <v/>
      </c>
      <c r="JV96" s="93" t="str">
        <f t="shared" si="322"/>
        <v/>
      </c>
      <c r="JW96" s="93" t="str">
        <f t="shared" si="323"/>
        <v/>
      </c>
      <c r="JX96" s="93" t="str">
        <f t="shared" si="324"/>
        <v/>
      </c>
      <c r="JY96" s="93" t="str">
        <f t="shared" si="325"/>
        <v/>
      </c>
      <c r="JZ96" s="93" t="str">
        <f t="shared" si="326"/>
        <v/>
      </c>
      <c r="KA96" s="93" t="str">
        <f t="shared" si="327"/>
        <v/>
      </c>
      <c r="KB96" s="93" t="str">
        <f t="shared" si="328"/>
        <v/>
      </c>
      <c r="KC96" s="93" t="str">
        <f t="shared" si="329"/>
        <v/>
      </c>
      <c r="KD96" s="93" t="str">
        <f t="shared" si="330"/>
        <v/>
      </c>
      <c r="KE96" s="93" t="str">
        <f t="shared" si="331"/>
        <v/>
      </c>
      <c r="KF96" s="93" t="str">
        <f t="shared" si="332"/>
        <v/>
      </c>
      <c r="KG96" s="93" t="str">
        <f t="shared" si="333"/>
        <v/>
      </c>
      <c r="KH96" s="93" t="str">
        <f t="shared" si="334"/>
        <v/>
      </c>
      <c r="KI96" s="93" t="str">
        <f t="shared" si="335"/>
        <v/>
      </c>
      <c r="KJ96" s="93" t="str">
        <f t="shared" si="336"/>
        <v/>
      </c>
      <c r="KK96" s="93" t="str">
        <f t="shared" si="337"/>
        <v/>
      </c>
      <c r="KL96" s="93" t="str">
        <f t="shared" si="338"/>
        <v/>
      </c>
      <c r="KM96" s="93" t="str">
        <f t="shared" si="339"/>
        <v/>
      </c>
      <c r="KN96" s="93" t="str">
        <f t="shared" si="340"/>
        <v/>
      </c>
      <c r="KO96" s="93" t="str">
        <f t="shared" si="341"/>
        <v/>
      </c>
      <c r="KP96" s="93" t="str">
        <f t="shared" si="342"/>
        <v/>
      </c>
      <c r="KQ96" s="93" t="str">
        <f t="shared" si="343"/>
        <v/>
      </c>
      <c r="KR96" s="93" t="str">
        <f t="shared" si="344"/>
        <v/>
      </c>
      <c r="KS96" s="93" t="str">
        <f t="shared" si="345"/>
        <v/>
      </c>
      <c r="KT96" s="93" t="str">
        <f t="shared" si="346"/>
        <v/>
      </c>
      <c r="KU96" s="93" t="str">
        <f t="shared" si="347"/>
        <v/>
      </c>
      <c r="KV96" s="94" t="str">
        <f t="shared" si="348"/>
        <v/>
      </c>
      <c r="KX96" s="81" t="str">
        <f>IF(C96="", "", C96+(C96*'Intro &amp; Setup'!$BC$6))</f>
        <v/>
      </c>
    </row>
    <row r="97" spans="1:310" x14ac:dyDescent="0.25">
      <c r="A97" s="24"/>
      <c r="B97" s="150" t="str">
        <f t="shared" si="187"/>
        <v/>
      </c>
      <c r="C97" s="139" t="str">
        <f t="shared" si="188"/>
        <v/>
      </c>
      <c r="D97" s="24"/>
      <c r="E97" s="140"/>
      <c r="F97" s="136"/>
      <c r="G97" s="139"/>
      <c r="H97" s="153"/>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24"/>
      <c r="BS97" s="9" t="str">
        <f>IF(Materials!T97="", "", Materials!T97)</f>
        <v/>
      </c>
      <c r="BU97" s="11" t="b">
        <f t="shared" si="189"/>
        <v>0</v>
      </c>
      <c r="BV97" s="9" t="str">
        <f t="shared" si="195"/>
        <v/>
      </c>
      <c r="BW97" s="9" t="str">
        <f t="shared" si="190"/>
        <v/>
      </c>
      <c r="BX97" s="9" t="str">
        <f t="shared" si="191"/>
        <v/>
      </c>
      <c r="BZ97" s="9">
        <v>89</v>
      </c>
      <c r="CB97" s="9" t="str">
        <f t="shared" si="192"/>
        <v/>
      </c>
      <c r="CC97" s="32"/>
      <c r="CD97" s="72" t="str">
        <f>IF(H97="", "", IFERROR(INDEX('Intro &amp; Setup'!$BF$3:$BF$12, MATCH(H97, 'Intro &amp; Setup'!$BE$3:$BE$12, 0)), ""))</f>
        <v/>
      </c>
      <c r="CE97" s="77"/>
      <c r="CF97" s="77"/>
      <c r="CH97" s="50" t="str">
        <f t="shared" si="193"/>
        <v/>
      </c>
      <c r="CI97" s="32" t="str">
        <f t="shared" si="196"/>
        <v/>
      </c>
      <c r="CJ97" s="32" t="str">
        <f t="shared" si="197"/>
        <v/>
      </c>
      <c r="CK97" s="32" t="str">
        <f t="shared" si="198"/>
        <v/>
      </c>
      <c r="CL97" s="32" t="str">
        <f t="shared" si="199"/>
        <v/>
      </c>
      <c r="CM97" s="32" t="str">
        <f t="shared" si="200"/>
        <v/>
      </c>
      <c r="CN97" s="32" t="str">
        <f t="shared" si="201"/>
        <v/>
      </c>
      <c r="CO97" s="32" t="str">
        <f t="shared" si="202"/>
        <v/>
      </c>
      <c r="CP97" s="32" t="str">
        <f t="shared" si="203"/>
        <v/>
      </c>
      <c r="CQ97" s="32" t="str">
        <f t="shared" si="204"/>
        <v/>
      </c>
      <c r="CR97" s="32" t="str">
        <f t="shared" si="205"/>
        <v/>
      </c>
      <c r="CS97" s="32" t="str">
        <f t="shared" si="206"/>
        <v/>
      </c>
      <c r="CT97" s="32" t="str">
        <f t="shared" si="207"/>
        <v/>
      </c>
      <c r="CU97" s="32" t="str">
        <f t="shared" si="208"/>
        <v/>
      </c>
      <c r="CV97" s="32" t="str">
        <f t="shared" si="209"/>
        <v/>
      </c>
      <c r="CW97" s="32" t="str">
        <f t="shared" si="210"/>
        <v/>
      </c>
      <c r="CX97" s="32" t="str">
        <f t="shared" si="211"/>
        <v/>
      </c>
      <c r="CY97" s="32" t="str">
        <f t="shared" si="212"/>
        <v/>
      </c>
      <c r="CZ97" s="32" t="str">
        <f t="shared" si="213"/>
        <v/>
      </c>
      <c r="DA97" s="32" t="str">
        <f t="shared" si="214"/>
        <v/>
      </c>
      <c r="DB97" s="32" t="str">
        <f t="shared" si="215"/>
        <v/>
      </c>
      <c r="DC97" s="32" t="str">
        <f t="shared" si="216"/>
        <v/>
      </c>
      <c r="DD97" s="32" t="str">
        <f t="shared" si="217"/>
        <v/>
      </c>
      <c r="DE97" s="32" t="str">
        <f t="shared" si="218"/>
        <v/>
      </c>
      <c r="DF97" s="32" t="str">
        <f t="shared" si="219"/>
        <v/>
      </c>
      <c r="DG97" s="32" t="str">
        <f t="shared" si="220"/>
        <v/>
      </c>
      <c r="DH97" s="32" t="str">
        <f t="shared" si="221"/>
        <v/>
      </c>
      <c r="DI97" s="32" t="str">
        <f t="shared" si="222"/>
        <v/>
      </c>
      <c r="DJ97" s="32" t="str">
        <f t="shared" si="223"/>
        <v/>
      </c>
      <c r="DK97" s="51" t="str">
        <f t="shared" si="224"/>
        <v/>
      </c>
      <c r="DM97" s="50" t="str">
        <f t="shared" si="225"/>
        <v/>
      </c>
      <c r="DN97" s="32" t="str">
        <f t="shared" si="226"/>
        <v/>
      </c>
      <c r="DO97" s="32" t="str">
        <f t="shared" si="227"/>
        <v/>
      </c>
      <c r="DP97" s="32" t="str">
        <f t="shared" si="228"/>
        <v/>
      </c>
      <c r="DQ97" s="32" t="str">
        <f t="shared" si="229"/>
        <v/>
      </c>
      <c r="DR97" s="32" t="str">
        <f t="shared" si="230"/>
        <v/>
      </c>
      <c r="DS97" s="32" t="str">
        <f t="shared" si="231"/>
        <v/>
      </c>
      <c r="DT97" s="32" t="str">
        <f t="shared" si="232"/>
        <v/>
      </c>
      <c r="DU97" s="32" t="str">
        <f t="shared" si="233"/>
        <v/>
      </c>
      <c r="DV97" s="32" t="str">
        <f t="shared" si="234"/>
        <v/>
      </c>
      <c r="DW97" s="32" t="str">
        <f t="shared" si="235"/>
        <v/>
      </c>
      <c r="DX97" s="32" t="str">
        <f t="shared" si="236"/>
        <v/>
      </c>
      <c r="DY97" s="32" t="str">
        <f t="shared" si="237"/>
        <v/>
      </c>
      <c r="DZ97" s="32" t="str">
        <f t="shared" si="238"/>
        <v/>
      </c>
      <c r="EA97" s="32" t="str">
        <f t="shared" si="239"/>
        <v/>
      </c>
      <c r="EB97" s="32" t="str">
        <f t="shared" si="240"/>
        <v/>
      </c>
      <c r="EC97" s="32" t="str">
        <f t="shared" si="241"/>
        <v/>
      </c>
      <c r="ED97" s="32" t="str">
        <f t="shared" si="242"/>
        <v/>
      </c>
      <c r="EE97" s="32" t="str">
        <f t="shared" si="243"/>
        <v/>
      </c>
      <c r="EF97" s="32" t="str">
        <f t="shared" si="244"/>
        <v/>
      </c>
      <c r="EG97" s="32" t="str">
        <f t="shared" si="245"/>
        <v/>
      </c>
      <c r="EH97" s="32" t="str">
        <f t="shared" si="246"/>
        <v/>
      </c>
      <c r="EI97" s="32" t="str">
        <f t="shared" si="247"/>
        <v/>
      </c>
      <c r="EJ97" s="32" t="str">
        <f t="shared" si="248"/>
        <v/>
      </c>
      <c r="EK97" s="32" t="str">
        <f t="shared" si="249"/>
        <v/>
      </c>
      <c r="EL97" s="32" t="str">
        <f t="shared" si="250"/>
        <v/>
      </c>
      <c r="EM97" s="32" t="str">
        <f t="shared" si="251"/>
        <v/>
      </c>
      <c r="EN97" s="32" t="str">
        <f t="shared" si="252"/>
        <v/>
      </c>
      <c r="EO97" s="32" t="str">
        <f t="shared" si="253"/>
        <v/>
      </c>
      <c r="EP97" s="51" t="str">
        <f t="shared" si="254"/>
        <v/>
      </c>
      <c r="ER97" s="58" t="str">
        <f>IF(CH97="", "", IFERROR(INDEX(Materials!$F$9:$F$2508, MATCH(CH97, Materials!$B$9:$B$2508, 0)), ""))</f>
        <v/>
      </c>
      <c r="ES97" s="59" t="str">
        <f>IF(CI97="", "", IFERROR(INDEX(Materials!$F$9:$F$2508, MATCH(CI97, Materials!$B$9:$B$2508, 0)), ""))</f>
        <v/>
      </c>
      <c r="ET97" s="59" t="str">
        <f>IF(CJ97="", "", IFERROR(INDEX(Materials!$F$9:$F$2508, MATCH(CJ97, Materials!$B$9:$B$2508, 0)), ""))</f>
        <v/>
      </c>
      <c r="EU97" s="59" t="str">
        <f>IF(CK97="", "", IFERROR(INDEX(Materials!$F$9:$F$2508, MATCH(CK97, Materials!$B$9:$B$2508, 0)), ""))</f>
        <v/>
      </c>
      <c r="EV97" s="59" t="str">
        <f>IF(CL97="", "", IFERROR(INDEX(Materials!$F$9:$F$2508, MATCH(CL97, Materials!$B$9:$B$2508, 0)), ""))</f>
        <v/>
      </c>
      <c r="EW97" s="59" t="str">
        <f>IF(CM97="", "", IFERROR(INDEX(Materials!$F$9:$F$2508, MATCH(CM97, Materials!$B$9:$B$2508, 0)), ""))</f>
        <v/>
      </c>
      <c r="EX97" s="59" t="str">
        <f>IF(CN97="", "", IFERROR(INDEX(Materials!$F$9:$F$2508, MATCH(CN97, Materials!$B$9:$B$2508, 0)), ""))</f>
        <v/>
      </c>
      <c r="EY97" s="59" t="str">
        <f>IF(CO97="", "", IFERROR(INDEX(Materials!$F$9:$F$2508, MATCH(CO97, Materials!$B$9:$B$2508, 0)), ""))</f>
        <v/>
      </c>
      <c r="EZ97" s="59" t="str">
        <f>IF(CP97="", "", IFERROR(INDEX(Materials!$F$9:$F$2508, MATCH(CP97, Materials!$B$9:$B$2508, 0)), ""))</f>
        <v/>
      </c>
      <c r="FA97" s="59" t="str">
        <f>IF(CQ97="", "", IFERROR(INDEX(Materials!$F$9:$F$2508, MATCH(CQ97, Materials!$B$9:$B$2508, 0)), ""))</f>
        <v/>
      </c>
      <c r="FB97" s="59" t="str">
        <f>IF(CR97="", "", IFERROR(INDEX(Materials!$F$9:$F$2508, MATCH(CR97, Materials!$B$9:$B$2508, 0)), ""))</f>
        <v/>
      </c>
      <c r="FC97" s="59" t="str">
        <f>IF(CS97="", "", IFERROR(INDEX(Materials!$F$9:$F$2508, MATCH(CS97, Materials!$B$9:$B$2508, 0)), ""))</f>
        <v/>
      </c>
      <c r="FD97" s="59" t="str">
        <f>IF(CT97="", "", IFERROR(INDEX(Materials!$F$9:$F$2508, MATCH(CT97, Materials!$B$9:$B$2508, 0)), ""))</f>
        <v/>
      </c>
      <c r="FE97" s="59" t="str">
        <f>IF(CU97="", "", IFERROR(INDEX(Materials!$F$9:$F$2508, MATCH(CU97, Materials!$B$9:$B$2508, 0)), ""))</f>
        <v/>
      </c>
      <c r="FF97" s="59" t="str">
        <f>IF(CV97="", "", IFERROR(INDEX(Materials!$F$9:$F$2508, MATCH(CV97, Materials!$B$9:$B$2508, 0)), ""))</f>
        <v/>
      </c>
      <c r="FG97" s="59" t="str">
        <f>IF(CW97="", "", IFERROR(INDEX(Materials!$F$9:$F$2508, MATCH(CW97, Materials!$B$9:$B$2508, 0)), ""))</f>
        <v/>
      </c>
      <c r="FH97" s="59" t="str">
        <f>IF(CX97="", "", IFERROR(INDEX(Materials!$F$9:$F$2508, MATCH(CX97, Materials!$B$9:$B$2508, 0)), ""))</f>
        <v/>
      </c>
      <c r="FI97" s="59" t="str">
        <f>IF(CY97="", "", IFERROR(INDEX(Materials!$F$9:$F$2508, MATCH(CY97, Materials!$B$9:$B$2508, 0)), ""))</f>
        <v/>
      </c>
      <c r="FJ97" s="59" t="str">
        <f>IF(CZ97="", "", IFERROR(INDEX(Materials!$F$9:$F$2508, MATCH(CZ97, Materials!$B$9:$B$2508, 0)), ""))</f>
        <v/>
      </c>
      <c r="FK97" s="59" t="str">
        <f>IF(DA97="", "", IFERROR(INDEX(Materials!$F$9:$F$2508, MATCH(DA97, Materials!$B$9:$B$2508, 0)), ""))</f>
        <v/>
      </c>
      <c r="FL97" s="59" t="str">
        <f>IF(DB97="", "", IFERROR(INDEX(Materials!$F$9:$F$2508, MATCH(DB97, Materials!$B$9:$B$2508, 0)), ""))</f>
        <v/>
      </c>
      <c r="FM97" s="59" t="str">
        <f>IF(DC97="", "", IFERROR(INDEX(Materials!$F$9:$F$2508, MATCH(DC97, Materials!$B$9:$B$2508, 0)), ""))</f>
        <v/>
      </c>
      <c r="FN97" s="59" t="str">
        <f>IF(DD97="", "", IFERROR(INDEX(Materials!$F$9:$F$2508, MATCH(DD97, Materials!$B$9:$B$2508, 0)), ""))</f>
        <v/>
      </c>
      <c r="FO97" s="59" t="str">
        <f>IF(DE97="", "", IFERROR(INDEX(Materials!$F$9:$F$2508, MATCH(DE97, Materials!$B$9:$B$2508, 0)), ""))</f>
        <v/>
      </c>
      <c r="FP97" s="59" t="str">
        <f>IF(DF97="", "", IFERROR(INDEX(Materials!$F$9:$F$2508, MATCH(DF97, Materials!$B$9:$B$2508, 0)), ""))</f>
        <v/>
      </c>
      <c r="FQ97" s="59" t="str">
        <f>IF(DG97="", "", IFERROR(INDEX(Materials!$F$9:$F$2508, MATCH(DG97, Materials!$B$9:$B$2508, 0)), ""))</f>
        <v/>
      </c>
      <c r="FR97" s="59" t="str">
        <f>IF(DH97="", "", IFERROR(INDEX(Materials!$F$9:$F$2508, MATCH(DH97, Materials!$B$9:$B$2508, 0)), ""))</f>
        <v/>
      </c>
      <c r="FS97" s="59" t="str">
        <f>IF(DI97="", "", IFERROR(INDEX(Materials!$F$9:$F$2508, MATCH(DI97, Materials!$B$9:$B$2508, 0)), ""))</f>
        <v/>
      </c>
      <c r="FT97" s="59" t="str">
        <f>IF(DJ97="", "", IFERROR(INDEX(Materials!$F$9:$F$2508, MATCH(DJ97, Materials!$B$9:$B$2508, 0)), ""))</f>
        <v/>
      </c>
      <c r="FU97" s="60" t="str">
        <f>IF(DK97="", "", IFERROR(INDEX(Materials!$F$9:$F$2508, MATCH(DK97, Materials!$B$9:$B$2508, 0)), ""))</f>
        <v/>
      </c>
      <c r="FW97" s="58" t="str">
        <f t="shared" si="255"/>
        <v/>
      </c>
      <c r="FX97" s="59" t="str">
        <f t="shared" si="256"/>
        <v/>
      </c>
      <c r="FY97" s="59" t="str">
        <f t="shared" si="257"/>
        <v/>
      </c>
      <c r="FZ97" s="59" t="str">
        <f t="shared" si="258"/>
        <v/>
      </c>
      <c r="GA97" s="59" t="str">
        <f t="shared" si="259"/>
        <v/>
      </c>
      <c r="GB97" s="59" t="str">
        <f t="shared" si="260"/>
        <v/>
      </c>
      <c r="GC97" s="59" t="str">
        <f t="shared" si="261"/>
        <v/>
      </c>
      <c r="GD97" s="59" t="str">
        <f t="shared" si="262"/>
        <v/>
      </c>
      <c r="GE97" s="59" t="str">
        <f t="shared" si="263"/>
        <v/>
      </c>
      <c r="GF97" s="59" t="str">
        <f t="shared" si="264"/>
        <v/>
      </c>
      <c r="GG97" s="59" t="str">
        <f t="shared" si="265"/>
        <v/>
      </c>
      <c r="GH97" s="59" t="str">
        <f t="shared" si="266"/>
        <v/>
      </c>
      <c r="GI97" s="59" t="str">
        <f t="shared" si="267"/>
        <v/>
      </c>
      <c r="GJ97" s="59" t="str">
        <f t="shared" si="268"/>
        <v/>
      </c>
      <c r="GK97" s="59" t="str">
        <f t="shared" si="269"/>
        <v/>
      </c>
      <c r="GL97" s="59" t="str">
        <f t="shared" si="270"/>
        <v/>
      </c>
      <c r="GM97" s="59" t="str">
        <f t="shared" si="271"/>
        <v/>
      </c>
      <c r="GN97" s="59" t="str">
        <f t="shared" si="272"/>
        <v/>
      </c>
      <c r="GO97" s="59" t="str">
        <f t="shared" si="273"/>
        <v/>
      </c>
      <c r="GP97" s="59" t="str">
        <f t="shared" si="274"/>
        <v/>
      </c>
      <c r="GQ97" s="59" t="str">
        <f t="shared" si="275"/>
        <v/>
      </c>
      <c r="GR97" s="59" t="str">
        <f t="shared" si="276"/>
        <v/>
      </c>
      <c r="GS97" s="59" t="str">
        <f t="shared" si="277"/>
        <v/>
      </c>
      <c r="GT97" s="59" t="str">
        <f t="shared" si="278"/>
        <v/>
      </c>
      <c r="GU97" s="59" t="str">
        <f t="shared" si="279"/>
        <v/>
      </c>
      <c r="GV97" s="59" t="str">
        <f t="shared" si="280"/>
        <v/>
      </c>
      <c r="GW97" s="59" t="str">
        <f t="shared" si="281"/>
        <v/>
      </c>
      <c r="GX97" s="59" t="str">
        <f t="shared" si="282"/>
        <v/>
      </c>
      <c r="GY97" s="59" t="str">
        <f t="shared" si="283"/>
        <v/>
      </c>
      <c r="GZ97" s="60" t="str">
        <f t="shared" si="284"/>
        <v/>
      </c>
      <c r="HB97" s="81" t="str">
        <f t="shared" si="194"/>
        <v/>
      </c>
      <c r="HD97" s="58" t="str">
        <f>IF(CH97="", "", IFERROR(INDEX(Materials!$V$9:$V$2508, MATCH(CH97, Materials!$B$9:$B$2508, 0)), ""))</f>
        <v/>
      </c>
      <c r="HE97" s="59" t="str">
        <f>IF(CI97="", "", IFERROR(INDEX(Materials!$V$9:$V$2508, MATCH(CI97, Materials!$B$9:$B$2508, 0)), ""))</f>
        <v/>
      </c>
      <c r="HF97" s="59" t="str">
        <f>IF(CJ97="", "", IFERROR(INDEX(Materials!$V$9:$V$2508, MATCH(CJ97, Materials!$B$9:$B$2508, 0)), ""))</f>
        <v/>
      </c>
      <c r="HG97" s="59" t="str">
        <f>IF(CK97="", "", IFERROR(INDEX(Materials!$V$9:$V$2508, MATCH(CK97, Materials!$B$9:$B$2508, 0)), ""))</f>
        <v/>
      </c>
      <c r="HH97" s="59" t="str">
        <f>IF(CL97="", "", IFERROR(INDEX(Materials!$V$9:$V$2508, MATCH(CL97, Materials!$B$9:$B$2508, 0)), ""))</f>
        <v/>
      </c>
      <c r="HI97" s="59" t="str">
        <f>IF(CM97="", "", IFERROR(INDEX(Materials!$V$9:$V$2508, MATCH(CM97, Materials!$B$9:$B$2508, 0)), ""))</f>
        <v/>
      </c>
      <c r="HJ97" s="59" t="str">
        <f>IF(CN97="", "", IFERROR(INDEX(Materials!$V$9:$V$2508, MATCH(CN97, Materials!$B$9:$B$2508, 0)), ""))</f>
        <v/>
      </c>
      <c r="HK97" s="59" t="str">
        <f>IF(CO97="", "", IFERROR(INDEX(Materials!$V$9:$V$2508, MATCH(CO97, Materials!$B$9:$B$2508, 0)), ""))</f>
        <v/>
      </c>
      <c r="HL97" s="59" t="str">
        <f>IF(CP97="", "", IFERROR(INDEX(Materials!$V$9:$V$2508, MATCH(CP97, Materials!$B$9:$B$2508, 0)), ""))</f>
        <v/>
      </c>
      <c r="HM97" s="59" t="str">
        <f>IF(CQ97="", "", IFERROR(INDEX(Materials!$V$9:$V$2508, MATCH(CQ97, Materials!$B$9:$B$2508, 0)), ""))</f>
        <v/>
      </c>
      <c r="HN97" s="59" t="str">
        <f>IF(CR97="", "", IFERROR(INDEX(Materials!$V$9:$V$2508, MATCH(CR97, Materials!$B$9:$B$2508, 0)), ""))</f>
        <v/>
      </c>
      <c r="HO97" s="59" t="str">
        <f>IF(CS97="", "", IFERROR(INDEX(Materials!$V$9:$V$2508, MATCH(CS97, Materials!$B$9:$B$2508, 0)), ""))</f>
        <v/>
      </c>
      <c r="HP97" s="59" t="str">
        <f>IF(CT97="", "", IFERROR(INDEX(Materials!$V$9:$V$2508, MATCH(CT97, Materials!$B$9:$B$2508, 0)), ""))</f>
        <v/>
      </c>
      <c r="HQ97" s="59" t="str">
        <f>IF(CU97="", "", IFERROR(INDEX(Materials!$V$9:$V$2508, MATCH(CU97, Materials!$B$9:$B$2508, 0)), ""))</f>
        <v/>
      </c>
      <c r="HR97" s="59" t="str">
        <f>IF(CV97="", "", IFERROR(INDEX(Materials!$V$9:$V$2508, MATCH(CV97, Materials!$B$9:$B$2508, 0)), ""))</f>
        <v/>
      </c>
      <c r="HS97" s="59" t="str">
        <f>IF(CW97="", "", IFERROR(INDEX(Materials!$V$9:$V$2508, MATCH(CW97, Materials!$B$9:$B$2508, 0)), ""))</f>
        <v/>
      </c>
      <c r="HT97" s="59" t="str">
        <f>IF(CX97="", "", IFERROR(INDEX(Materials!$V$9:$V$2508, MATCH(CX97, Materials!$B$9:$B$2508, 0)), ""))</f>
        <v/>
      </c>
      <c r="HU97" s="59" t="str">
        <f>IF(CY97="", "", IFERROR(INDEX(Materials!$V$9:$V$2508, MATCH(CY97, Materials!$B$9:$B$2508, 0)), ""))</f>
        <v/>
      </c>
      <c r="HV97" s="59" t="str">
        <f>IF(CZ97="", "", IFERROR(INDEX(Materials!$V$9:$V$2508, MATCH(CZ97, Materials!$B$9:$B$2508, 0)), ""))</f>
        <v/>
      </c>
      <c r="HW97" s="59" t="str">
        <f>IF(DA97="", "", IFERROR(INDEX(Materials!$V$9:$V$2508, MATCH(DA97, Materials!$B$9:$B$2508, 0)), ""))</f>
        <v/>
      </c>
      <c r="HX97" s="59" t="str">
        <f>IF(DB97="", "", IFERROR(INDEX(Materials!$V$9:$V$2508, MATCH(DB97, Materials!$B$9:$B$2508, 0)), ""))</f>
        <v/>
      </c>
      <c r="HY97" s="59" t="str">
        <f>IF(DC97="", "", IFERROR(INDEX(Materials!$V$9:$V$2508, MATCH(DC97, Materials!$B$9:$B$2508, 0)), ""))</f>
        <v/>
      </c>
      <c r="HZ97" s="59" t="str">
        <f>IF(DD97="", "", IFERROR(INDEX(Materials!$V$9:$V$2508, MATCH(DD97, Materials!$B$9:$B$2508, 0)), ""))</f>
        <v/>
      </c>
      <c r="IA97" s="59" t="str">
        <f>IF(DE97="", "", IFERROR(INDEX(Materials!$V$9:$V$2508, MATCH(DE97, Materials!$B$9:$B$2508, 0)), ""))</f>
        <v/>
      </c>
      <c r="IB97" s="59" t="str">
        <f>IF(DF97="", "", IFERROR(INDEX(Materials!$V$9:$V$2508, MATCH(DF97, Materials!$B$9:$B$2508, 0)), ""))</f>
        <v/>
      </c>
      <c r="IC97" s="59" t="str">
        <f>IF(DG97="", "", IFERROR(INDEX(Materials!$V$9:$V$2508, MATCH(DG97, Materials!$B$9:$B$2508, 0)), ""))</f>
        <v/>
      </c>
      <c r="ID97" s="59" t="str">
        <f>IF(DH97="", "", IFERROR(INDEX(Materials!$V$9:$V$2508, MATCH(DH97, Materials!$B$9:$B$2508, 0)), ""))</f>
        <v/>
      </c>
      <c r="IE97" s="59" t="str">
        <f>IF(DI97="", "", IFERROR(INDEX(Materials!$V$9:$V$2508, MATCH(DI97, Materials!$B$9:$B$2508, 0)), ""))</f>
        <v/>
      </c>
      <c r="IF97" s="59" t="str">
        <f>IF(DJ97="", "", IFERROR(INDEX(Materials!$V$9:$V$2508, MATCH(DJ97, Materials!$B$9:$B$2508, 0)), ""))</f>
        <v/>
      </c>
      <c r="IG97" s="60" t="str">
        <f>IF(DK97="", "", IFERROR(INDEX(Materials!$V$9:$V$2508, MATCH(DK97, Materials!$B$9:$B$2508, 0)), ""))</f>
        <v/>
      </c>
      <c r="II97" s="9" t="str">
        <f t="shared" si="285"/>
        <v/>
      </c>
      <c r="IJ97" s="9" t="str">
        <f t="shared" si="286"/>
        <v/>
      </c>
      <c r="IK97" s="9" t="str">
        <f t="shared" si="287"/>
        <v/>
      </c>
      <c r="IL97" s="9" t="str">
        <f t="shared" si="288"/>
        <v/>
      </c>
      <c r="IN97" s="92" t="str">
        <f t="shared" si="289"/>
        <v/>
      </c>
      <c r="IO97" s="93" t="str">
        <f t="shared" si="290"/>
        <v/>
      </c>
      <c r="IP97" s="93" t="str">
        <f t="shared" si="291"/>
        <v/>
      </c>
      <c r="IQ97" s="93" t="str">
        <f t="shared" si="292"/>
        <v/>
      </c>
      <c r="IR97" s="93" t="str">
        <f t="shared" si="293"/>
        <v/>
      </c>
      <c r="IS97" s="93" t="str">
        <f t="shared" si="294"/>
        <v/>
      </c>
      <c r="IT97" s="93" t="str">
        <f t="shared" si="295"/>
        <v/>
      </c>
      <c r="IU97" s="93" t="str">
        <f t="shared" si="296"/>
        <v/>
      </c>
      <c r="IV97" s="93" t="str">
        <f t="shared" si="297"/>
        <v/>
      </c>
      <c r="IW97" s="93" t="str">
        <f t="shared" si="298"/>
        <v/>
      </c>
      <c r="IX97" s="93" t="str">
        <f t="shared" si="299"/>
        <v/>
      </c>
      <c r="IY97" s="93" t="str">
        <f t="shared" si="300"/>
        <v/>
      </c>
      <c r="IZ97" s="93" t="str">
        <f t="shared" si="301"/>
        <v/>
      </c>
      <c r="JA97" s="93" t="str">
        <f t="shared" si="302"/>
        <v/>
      </c>
      <c r="JB97" s="93" t="str">
        <f t="shared" si="303"/>
        <v/>
      </c>
      <c r="JC97" s="93" t="str">
        <f t="shared" si="304"/>
        <v/>
      </c>
      <c r="JD97" s="93" t="str">
        <f t="shared" si="305"/>
        <v/>
      </c>
      <c r="JE97" s="93" t="str">
        <f t="shared" si="306"/>
        <v/>
      </c>
      <c r="JF97" s="93" t="str">
        <f t="shared" si="307"/>
        <v/>
      </c>
      <c r="JG97" s="93" t="str">
        <f t="shared" si="308"/>
        <v/>
      </c>
      <c r="JH97" s="93" t="str">
        <f t="shared" si="309"/>
        <v/>
      </c>
      <c r="JI97" s="93" t="str">
        <f t="shared" si="310"/>
        <v/>
      </c>
      <c r="JJ97" s="93" t="str">
        <f t="shared" si="311"/>
        <v/>
      </c>
      <c r="JK97" s="93" t="str">
        <f t="shared" si="312"/>
        <v/>
      </c>
      <c r="JL97" s="93" t="str">
        <f t="shared" si="313"/>
        <v/>
      </c>
      <c r="JM97" s="93" t="str">
        <f t="shared" si="314"/>
        <v/>
      </c>
      <c r="JN97" s="93" t="str">
        <f t="shared" si="315"/>
        <v/>
      </c>
      <c r="JO97" s="93" t="str">
        <f t="shared" si="316"/>
        <v/>
      </c>
      <c r="JP97" s="93" t="str">
        <f t="shared" si="317"/>
        <v/>
      </c>
      <c r="JQ97" s="94" t="str">
        <f t="shared" si="318"/>
        <v/>
      </c>
      <c r="JS97" s="92" t="str">
        <f t="shared" si="319"/>
        <v/>
      </c>
      <c r="JT97" s="93" t="str">
        <f t="shared" si="320"/>
        <v/>
      </c>
      <c r="JU97" s="93" t="str">
        <f t="shared" si="321"/>
        <v/>
      </c>
      <c r="JV97" s="93" t="str">
        <f t="shared" si="322"/>
        <v/>
      </c>
      <c r="JW97" s="93" t="str">
        <f t="shared" si="323"/>
        <v/>
      </c>
      <c r="JX97" s="93" t="str">
        <f t="shared" si="324"/>
        <v/>
      </c>
      <c r="JY97" s="93" t="str">
        <f t="shared" si="325"/>
        <v/>
      </c>
      <c r="JZ97" s="93" t="str">
        <f t="shared" si="326"/>
        <v/>
      </c>
      <c r="KA97" s="93" t="str">
        <f t="shared" si="327"/>
        <v/>
      </c>
      <c r="KB97" s="93" t="str">
        <f t="shared" si="328"/>
        <v/>
      </c>
      <c r="KC97" s="93" t="str">
        <f t="shared" si="329"/>
        <v/>
      </c>
      <c r="KD97" s="93" t="str">
        <f t="shared" si="330"/>
        <v/>
      </c>
      <c r="KE97" s="93" t="str">
        <f t="shared" si="331"/>
        <v/>
      </c>
      <c r="KF97" s="93" t="str">
        <f t="shared" si="332"/>
        <v/>
      </c>
      <c r="KG97" s="93" t="str">
        <f t="shared" si="333"/>
        <v/>
      </c>
      <c r="KH97" s="93" t="str">
        <f t="shared" si="334"/>
        <v/>
      </c>
      <c r="KI97" s="93" t="str">
        <f t="shared" si="335"/>
        <v/>
      </c>
      <c r="KJ97" s="93" t="str">
        <f t="shared" si="336"/>
        <v/>
      </c>
      <c r="KK97" s="93" t="str">
        <f t="shared" si="337"/>
        <v/>
      </c>
      <c r="KL97" s="93" t="str">
        <f t="shared" si="338"/>
        <v/>
      </c>
      <c r="KM97" s="93" t="str">
        <f t="shared" si="339"/>
        <v/>
      </c>
      <c r="KN97" s="93" t="str">
        <f t="shared" si="340"/>
        <v/>
      </c>
      <c r="KO97" s="93" t="str">
        <f t="shared" si="341"/>
        <v/>
      </c>
      <c r="KP97" s="93" t="str">
        <f t="shared" si="342"/>
        <v/>
      </c>
      <c r="KQ97" s="93" t="str">
        <f t="shared" si="343"/>
        <v/>
      </c>
      <c r="KR97" s="93" t="str">
        <f t="shared" si="344"/>
        <v/>
      </c>
      <c r="KS97" s="93" t="str">
        <f t="shared" si="345"/>
        <v/>
      </c>
      <c r="KT97" s="93" t="str">
        <f t="shared" si="346"/>
        <v/>
      </c>
      <c r="KU97" s="93" t="str">
        <f t="shared" si="347"/>
        <v/>
      </c>
      <c r="KV97" s="94" t="str">
        <f t="shared" si="348"/>
        <v/>
      </c>
      <c r="KX97" s="81" t="str">
        <f>IF(C97="", "", C97+(C97*'Intro &amp; Setup'!$BC$6))</f>
        <v/>
      </c>
    </row>
    <row r="98" spans="1:310" x14ac:dyDescent="0.25">
      <c r="A98" s="24"/>
      <c r="B98" s="150" t="str">
        <f t="shared" si="187"/>
        <v/>
      </c>
      <c r="C98" s="139" t="str">
        <f t="shared" si="188"/>
        <v/>
      </c>
      <c r="D98" s="24"/>
      <c r="E98" s="140"/>
      <c r="F98" s="136"/>
      <c r="G98" s="139"/>
      <c r="H98" s="153"/>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24"/>
      <c r="BS98" s="9" t="str">
        <f>IF(Materials!T98="", "", Materials!T98)</f>
        <v/>
      </c>
      <c r="BU98" s="11" t="b">
        <f t="shared" si="189"/>
        <v>0</v>
      </c>
      <c r="BV98" s="9" t="str">
        <f t="shared" si="195"/>
        <v/>
      </c>
      <c r="BW98" s="9" t="str">
        <f t="shared" si="190"/>
        <v/>
      </c>
      <c r="BX98" s="9" t="str">
        <f t="shared" si="191"/>
        <v/>
      </c>
      <c r="BZ98" s="9">
        <v>90</v>
      </c>
      <c r="CB98" s="9" t="str">
        <f t="shared" si="192"/>
        <v/>
      </c>
      <c r="CC98" s="32"/>
      <c r="CD98" s="72" t="str">
        <f>IF(H98="", "", IFERROR(INDEX('Intro &amp; Setup'!$BF$3:$BF$12, MATCH(H98, 'Intro &amp; Setup'!$BE$3:$BE$12, 0)), ""))</f>
        <v/>
      </c>
      <c r="CE98" s="77"/>
      <c r="CF98" s="77"/>
      <c r="CH98" s="50" t="str">
        <f t="shared" si="193"/>
        <v/>
      </c>
      <c r="CI98" s="32" t="str">
        <f t="shared" si="196"/>
        <v/>
      </c>
      <c r="CJ98" s="32" t="str">
        <f t="shared" si="197"/>
        <v/>
      </c>
      <c r="CK98" s="32" t="str">
        <f t="shared" si="198"/>
        <v/>
      </c>
      <c r="CL98" s="32" t="str">
        <f t="shared" si="199"/>
        <v/>
      </c>
      <c r="CM98" s="32" t="str">
        <f t="shared" si="200"/>
        <v/>
      </c>
      <c r="CN98" s="32" t="str">
        <f t="shared" si="201"/>
        <v/>
      </c>
      <c r="CO98" s="32" t="str">
        <f t="shared" si="202"/>
        <v/>
      </c>
      <c r="CP98" s="32" t="str">
        <f t="shared" si="203"/>
        <v/>
      </c>
      <c r="CQ98" s="32" t="str">
        <f t="shared" si="204"/>
        <v/>
      </c>
      <c r="CR98" s="32" t="str">
        <f t="shared" si="205"/>
        <v/>
      </c>
      <c r="CS98" s="32" t="str">
        <f t="shared" si="206"/>
        <v/>
      </c>
      <c r="CT98" s="32" t="str">
        <f t="shared" si="207"/>
        <v/>
      </c>
      <c r="CU98" s="32" t="str">
        <f t="shared" si="208"/>
        <v/>
      </c>
      <c r="CV98" s="32" t="str">
        <f t="shared" si="209"/>
        <v/>
      </c>
      <c r="CW98" s="32" t="str">
        <f t="shared" si="210"/>
        <v/>
      </c>
      <c r="CX98" s="32" t="str">
        <f t="shared" si="211"/>
        <v/>
      </c>
      <c r="CY98" s="32" t="str">
        <f t="shared" si="212"/>
        <v/>
      </c>
      <c r="CZ98" s="32" t="str">
        <f t="shared" si="213"/>
        <v/>
      </c>
      <c r="DA98" s="32" t="str">
        <f t="shared" si="214"/>
        <v/>
      </c>
      <c r="DB98" s="32" t="str">
        <f t="shared" si="215"/>
        <v/>
      </c>
      <c r="DC98" s="32" t="str">
        <f t="shared" si="216"/>
        <v/>
      </c>
      <c r="DD98" s="32" t="str">
        <f t="shared" si="217"/>
        <v/>
      </c>
      <c r="DE98" s="32" t="str">
        <f t="shared" si="218"/>
        <v/>
      </c>
      <c r="DF98" s="32" t="str">
        <f t="shared" si="219"/>
        <v/>
      </c>
      <c r="DG98" s="32" t="str">
        <f t="shared" si="220"/>
        <v/>
      </c>
      <c r="DH98" s="32" t="str">
        <f t="shared" si="221"/>
        <v/>
      </c>
      <c r="DI98" s="32" t="str">
        <f t="shared" si="222"/>
        <v/>
      </c>
      <c r="DJ98" s="32" t="str">
        <f t="shared" si="223"/>
        <v/>
      </c>
      <c r="DK98" s="51" t="str">
        <f t="shared" si="224"/>
        <v/>
      </c>
      <c r="DM98" s="50" t="str">
        <f t="shared" si="225"/>
        <v/>
      </c>
      <c r="DN98" s="32" t="str">
        <f t="shared" si="226"/>
        <v/>
      </c>
      <c r="DO98" s="32" t="str">
        <f t="shared" si="227"/>
        <v/>
      </c>
      <c r="DP98" s="32" t="str">
        <f t="shared" si="228"/>
        <v/>
      </c>
      <c r="DQ98" s="32" t="str">
        <f t="shared" si="229"/>
        <v/>
      </c>
      <c r="DR98" s="32" t="str">
        <f t="shared" si="230"/>
        <v/>
      </c>
      <c r="DS98" s="32" t="str">
        <f t="shared" si="231"/>
        <v/>
      </c>
      <c r="DT98" s="32" t="str">
        <f t="shared" si="232"/>
        <v/>
      </c>
      <c r="DU98" s="32" t="str">
        <f t="shared" si="233"/>
        <v/>
      </c>
      <c r="DV98" s="32" t="str">
        <f t="shared" si="234"/>
        <v/>
      </c>
      <c r="DW98" s="32" t="str">
        <f t="shared" si="235"/>
        <v/>
      </c>
      <c r="DX98" s="32" t="str">
        <f t="shared" si="236"/>
        <v/>
      </c>
      <c r="DY98" s="32" t="str">
        <f t="shared" si="237"/>
        <v/>
      </c>
      <c r="DZ98" s="32" t="str">
        <f t="shared" si="238"/>
        <v/>
      </c>
      <c r="EA98" s="32" t="str">
        <f t="shared" si="239"/>
        <v/>
      </c>
      <c r="EB98" s="32" t="str">
        <f t="shared" si="240"/>
        <v/>
      </c>
      <c r="EC98" s="32" t="str">
        <f t="shared" si="241"/>
        <v/>
      </c>
      <c r="ED98" s="32" t="str">
        <f t="shared" si="242"/>
        <v/>
      </c>
      <c r="EE98" s="32" t="str">
        <f t="shared" si="243"/>
        <v/>
      </c>
      <c r="EF98" s="32" t="str">
        <f t="shared" si="244"/>
        <v/>
      </c>
      <c r="EG98" s="32" t="str">
        <f t="shared" si="245"/>
        <v/>
      </c>
      <c r="EH98" s="32" t="str">
        <f t="shared" si="246"/>
        <v/>
      </c>
      <c r="EI98" s="32" t="str">
        <f t="shared" si="247"/>
        <v/>
      </c>
      <c r="EJ98" s="32" t="str">
        <f t="shared" si="248"/>
        <v/>
      </c>
      <c r="EK98" s="32" t="str">
        <f t="shared" si="249"/>
        <v/>
      </c>
      <c r="EL98" s="32" t="str">
        <f t="shared" si="250"/>
        <v/>
      </c>
      <c r="EM98" s="32" t="str">
        <f t="shared" si="251"/>
        <v/>
      </c>
      <c r="EN98" s="32" t="str">
        <f t="shared" si="252"/>
        <v/>
      </c>
      <c r="EO98" s="32" t="str">
        <f t="shared" si="253"/>
        <v/>
      </c>
      <c r="EP98" s="51" t="str">
        <f t="shared" si="254"/>
        <v/>
      </c>
      <c r="ER98" s="58" t="str">
        <f>IF(CH98="", "", IFERROR(INDEX(Materials!$F$9:$F$2508, MATCH(CH98, Materials!$B$9:$B$2508, 0)), ""))</f>
        <v/>
      </c>
      <c r="ES98" s="59" t="str">
        <f>IF(CI98="", "", IFERROR(INDEX(Materials!$F$9:$F$2508, MATCH(CI98, Materials!$B$9:$B$2508, 0)), ""))</f>
        <v/>
      </c>
      <c r="ET98" s="59" t="str">
        <f>IF(CJ98="", "", IFERROR(INDEX(Materials!$F$9:$F$2508, MATCH(CJ98, Materials!$B$9:$B$2508, 0)), ""))</f>
        <v/>
      </c>
      <c r="EU98" s="59" t="str">
        <f>IF(CK98="", "", IFERROR(INDEX(Materials!$F$9:$F$2508, MATCH(CK98, Materials!$B$9:$B$2508, 0)), ""))</f>
        <v/>
      </c>
      <c r="EV98" s="59" t="str">
        <f>IF(CL98="", "", IFERROR(INDEX(Materials!$F$9:$F$2508, MATCH(CL98, Materials!$B$9:$B$2508, 0)), ""))</f>
        <v/>
      </c>
      <c r="EW98" s="59" t="str">
        <f>IF(CM98="", "", IFERROR(INDEX(Materials!$F$9:$F$2508, MATCH(CM98, Materials!$B$9:$B$2508, 0)), ""))</f>
        <v/>
      </c>
      <c r="EX98" s="59" t="str">
        <f>IF(CN98="", "", IFERROR(INDEX(Materials!$F$9:$F$2508, MATCH(CN98, Materials!$B$9:$B$2508, 0)), ""))</f>
        <v/>
      </c>
      <c r="EY98" s="59" t="str">
        <f>IF(CO98="", "", IFERROR(INDEX(Materials!$F$9:$F$2508, MATCH(CO98, Materials!$B$9:$B$2508, 0)), ""))</f>
        <v/>
      </c>
      <c r="EZ98" s="59" t="str">
        <f>IF(CP98="", "", IFERROR(INDEX(Materials!$F$9:$F$2508, MATCH(CP98, Materials!$B$9:$B$2508, 0)), ""))</f>
        <v/>
      </c>
      <c r="FA98" s="59" t="str">
        <f>IF(CQ98="", "", IFERROR(INDEX(Materials!$F$9:$F$2508, MATCH(CQ98, Materials!$B$9:$B$2508, 0)), ""))</f>
        <v/>
      </c>
      <c r="FB98" s="59" t="str">
        <f>IF(CR98="", "", IFERROR(INDEX(Materials!$F$9:$F$2508, MATCH(CR98, Materials!$B$9:$B$2508, 0)), ""))</f>
        <v/>
      </c>
      <c r="FC98" s="59" t="str">
        <f>IF(CS98="", "", IFERROR(INDEX(Materials!$F$9:$F$2508, MATCH(CS98, Materials!$B$9:$B$2508, 0)), ""))</f>
        <v/>
      </c>
      <c r="FD98" s="59" t="str">
        <f>IF(CT98="", "", IFERROR(INDEX(Materials!$F$9:$F$2508, MATCH(CT98, Materials!$B$9:$B$2508, 0)), ""))</f>
        <v/>
      </c>
      <c r="FE98" s="59" t="str">
        <f>IF(CU98="", "", IFERROR(INDEX(Materials!$F$9:$F$2508, MATCH(CU98, Materials!$B$9:$B$2508, 0)), ""))</f>
        <v/>
      </c>
      <c r="FF98" s="59" t="str">
        <f>IF(CV98="", "", IFERROR(INDEX(Materials!$F$9:$F$2508, MATCH(CV98, Materials!$B$9:$B$2508, 0)), ""))</f>
        <v/>
      </c>
      <c r="FG98" s="59" t="str">
        <f>IF(CW98="", "", IFERROR(INDEX(Materials!$F$9:$F$2508, MATCH(CW98, Materials!$B$9:$B$2508, 0)), ""))</f>
        <v/>
      </c>
      <c r="FH98" s="59" t="str">
        <f>IF(CX98="", "", IFERROR(INDEX(Materials!$F$9:$F$2508, MATCH(CX98, Materials!$B$9:$B$2508, 0)), ""))</f>
        <v/>
      </c>
      <c r="FI98" s="59" t="str">
        <f>IF(CY98="", "", IFERROR(INDEX(Materials!$F$9:$F$2508, MATCH(CY98, Materials!$B$9:$B$2508, 0)), ""))</f>
        <v/>
      </c>
      <c r="FJ98" s="59" t="str">
        <f>IF(CZ98="", "", IFERROR(INDEX(Materials!$F$9:$F$2508, MATCH(CZ98, Materials!$B$9:$B$2508, 0)), ""))</f>
        <v/>
      </c>
      <c r="FK98" s="59" t="str">
        <f>IF(DA98="", "", IFERROR(INDEX(Materials!$F$9:$F$2508, MATCH(DA98, Materials!$B$9:$B$2508, 0)), ""))</f>
        <v/>
      </c>
      <c r="FL98" s="59" t="str">
        <f>IF(DB98="", "", IFERROR(INDEX(Materials!$F$9:$F$2508, MATCH(DB98, Materials!$B$9:$B$2508, 0)), ""))</f>
        <v/>
      </c>
      <c r="FM98" s="59" t="str">
        <f>IF(DC98="", "", IFERROR(INDEX(Materials!$F$9:$F$2508, MATCH(DC98, Materials!$B$9:$B$2508, 0)), ""))</f>
        <v/>
      </c>
      <c r="FN98" s="59" t="str">
        <f>IF(DD98="", "", IFERROR(INDEX(Materials!$F$9:$F$2508, MATCH(DD98, Materials!$B$9:$B$2508, 0)), ""))</f>
        <v/>
      </c>
      <c r="FO98" s="59" t="str">
        <f>IF(DE98="", "", IFERROR(INDEX(Materials!$F$9:$F$2508, MATCH(DE98, Materials!$B$9:$B$2508, 0)), ""))</f>
        <v/>
      </c>
      <c r="FP98" s="59" t="str">
        <f>IF(DF98="", "", IFERROR(INDEX(Materials!$F$9:$F$2508, MATCH(DF98, Materials!$B$9:$B$2508, 0)), ""))</f>
        <v/>
      </c>
      <c r="FQ98" s="59" t="str">
        <f>IF(DG98="", "", IFERROR(INDEX(Materials!$F$9:$F$2508, MATCH(DG98, Materials!$B$9:$B$2508, 0)), ""))</f>
        <v/>
      </c>
      <c r="FR98" s="59" t="str">
        <f>IF(DH98="", "", IFERROR(INDEX(Materials!$F$9:$F$2508, MATCH(DH98, Materials!$B$9:$B$2508, 0)), ""))</f>
        <v/>
      </c>
      <c r="FS98" s="59" t="str">
        <f>IF(DI98="", "", IFERROR(INDEX(Materials!$F$9:$F$2508, MATCH(DI98, Materials!$B$9:$B$2508, 0)), ""))</f>
        <v/>
      </c>
      <c r="FT98" s="59" t="str">
        <f>IF(DJ98="", "", IFERROR(INDEX(Materials!$F$9:$F$2508, MATCH(DJ98, Materials!$B$9:$B$2508, 0)), ""))</f>
        <v/>
      </c>
      <c r="FU98" s="60" t="str">
        <f>IF(DK98="", "", IFERROR(INDEX(Materials!$F$9:$F$2508, MATCH(DK98, Materials!$B$9:$B$2508, 0)), ""))</f>
        <v/>
      </c>
      <c r="FW98" s="58" t="str">
        <f t="shared" si="255"/>
        <v/>
      </c>
      <c r="FX98" s="59" t="str">
        <f t="shared" si="256"/>
        <v/>
      </c>
      <c r="FY98" s="59" t="str">
        <f t="shared" si="257"/>
        <v/>
      </c>
      <c r="FZ98" s="59" t="str">
        <f t="shared" si="258"/>
        <v/>
      </c>
      <c r="GA98" s="59" t="str">
        <f t="shared" si="259"/>
        <v/>
      </c>
      <c r="GB98" s="59" t="str">
        <f t="shared" si="260"/>
        <v/>
      </c>
      <c r="GC98" s="59" t="str">
        <f t="shared" si="261"/>
        <v/>
      </c>
      <c r="GD98" s="59" t="str">
        <f t="shared" si="262"/>
        <v/>
      </c>
      <c r="GE98" s="59" t="str">
        <f t="shared" si="263"/>
        <v/>
      </c>
      <c r="GF98" s="59" t="str">
        <f t="shared" si="264"/>
        <v/>
      </c>
      <c r="GG98" s="59" t="str">
        <f t="shared" si="265"/>
        <v/>
      </c>
      <c r="GH98" s="59" t="str">
        <f t="shared" si="266"/>
        <v/>
      </c>
      <c r="GI98" s="59" t="str">
        <f t="shared" si="267"/>
        <v/>
      </c>
      <c r="GJ98" s="59" t="str">
        <f t="shared" si="268"/>
        <v/>
      </c>
      <c r="GK98" s="59" t="str">
        <f t="shared" si="269"/>
        <v/>
      </c>
      <c r="GL98" s="59" t="str">
        <f t="shared" si="270"/>
        <v/>
      </c>
      <c r="GM98" s="59" t="str">
        <f t="shared" si="271"/>
        <v/>
      </c>
      <c r="GN98" s="59" t="str">
        <f t="shared" si="272"/>
        <v/>
      </c>
      <c r="GO98" s="59" t="str">
        <f t="shared" si="273"/>
        <v/>
      </c>
      <c r="GP98" s="59" t="str">
        <f t="shared" si="274"/>
        <v/>
      </c>
      <c r="GQ98" s="59" t="str">
        <f t="shared" si="275"/>
        <v/>
      </c>
      <c r="GR98" s="59" t="str">
        <f t="shared" si="276"/>
        <v/>
      </c>
      <c r="GS98" s="59" t="str">
        <f t="shared" si="277"/>
        <v/>
      </c>
      <c r="GT98" s="59" t="str">
        <f t="shared" si="278"/>
        <v/>
      </c>
      <c r="GU98" s="59" t="str">
        <f t="shared" si="279"/>
        <v/>
      </c>
      <c r="GV98" s="59" t="str">
        <f t="shared" si="280"/>
        <v/>
      </c>
      <c r="GW98" s="59" t="str">
        <f t="shared" si="281"/>
        <v/>
      </c>
      <c r="GX98" s="59" t="str">
        <f t="shared" si="282"/>
        <v/>
      </c>
      <c r="GY98" s="59" t="str">
        <f t="shared" si="283"/>
        <v/>
      </c>
      <c r="GZ98" s="60" t="str">
        <f t="shared" si="284"/>
        <v/>
      </c>
      <c r="HB98" s="81" t="str">
        <f t="shared" si="194"/>
        <v/>
      </c>
      <c r="HD98" s="58" t="str">
        <f>IF(CH98="", "", IFERROR(INDEX(Materials!$V$9:$V$2508, MATCH(CH98, Materials!$B$9:$B$2508, 0)), ""))</f>
        <v/>
      </c>
      <c r="HE98" s="59" t="str">
        <f>IF(CI98="", "", IFERROR(INDEX(Materials!$V$9:$V$2508, MATCH(CI98, Materials!$B$9:$B$2508, 0)), ""))</f>
        <v/>
      </c>
      <c r="HF98" s="59" t="str">
        <f>IF(CJ98="", "", IFERROR(INDEX(Materials!$V$9:$V$2508, MATCH(CJ98, Materials!$B$9:$B$2508, 0)), ""))</f>
        <v/>
      </c>
      <c r="HG98" s="59" t="str">
        <f>IF(CK98="", "", IFERROR(INDEX(Materials!$V$9:$V$2508, MATCH(CK98, Materials!$B$9:$B$2508, 0)), ""))</f>
        <v/>
      </c>
      <c r="HH98" s="59" t="str">
        <f>IF(CL98="", "", IFERROR(INDEX(Materials!$V$9:$V$2508, MATCH(CL98, Materials!$B$9:$B$2508, 0)), ""))</f>
        <v/>
      </c>
      <c r="HI98" s="59" t="str">
        <f>IF(CM98="", "", IFERROR(INDEX(Materials!$V$9:$V$2508, MATCH(CM98, Materials!$B$9:$B$2508, 0)), ""))</f>
        <v/>
      </c>
      <c r="HJ98" s="59" t="str">
        <f>IF(CN98="", "", IFERROR(INDEX(Materials!$V$9:$V$2508, MATCH(CN98, Materials!$B$9:$B$2508, 0)), ""))</f>
        <v/>
      </c>
      <c r="HK98" s="59" t="str">
        <f>IF(CO98="", "", IFERROR(INDEX(Materials!$V$9:$V$2508, MATCH(CO98, Materials!$B$9:$B$2508, 0)), ""))</f>
        <v/>
      </c>
      <c r="HL98" s="59" t="str">
        <f>IF(CP98="", "", IFERROR(INDEX(Materials!$V$9:$V$2508, MATCH(CP98, Materials!$B$9:$B$2508, 0)), ""))</f>
        <v/>
      </c>
      <c r="HM98" s="59" t="str">
        <f>IF(CQ98="", "", IFERROR(INDEX(Materials!$V$9:$V$2508, MATCH(CQ98, Materials!$B$9:$B$2508, 0)), ""))</f>
        <v/>
      </c>
      <c r="HN98" s="59" t="str">
        <f>IF(CR98="", "", IFERROR(INDEX(Materials!$V$9:$V$2508, MATCH(CR98, Materials!$B$9:$B$2508, 0)), ""))</f>
        <v/>
      </c>
      <c r="HO98" s="59" t="str">
        <f>IF(CS98="", "", IFERROR(INDEX(Materials!$V$9:$V$2508, MATCH(CS98, Materials!$B$9:$B$2508, 0)), ""))</f>
        <v/>
      </c>
      <c r="HP98" s="59" t="str">
        <f>IF(CT98="", "", IFERROR(INDEX(Materials!$V$9:$V$2508, MATCH(CT98, Materials!$B$9:$B$2508, 0)), ""))</f>
        <v/>
      </c>
      <c r="HQ98" s="59" t="str">
        <f>IF(CU98="", "", IFERROR(INDEX(Materials!$V$9:$V$2508, MATCH(CU98, Materials!$B$9:$B$2508, 0)), ""))</f>
        <v/>
      </c>
      <c r="HR98" s="59" t="str">
        <f>IF(CV98="", "", IFERROR(INDEX(Materials!$V$9:$V$2508, MATCH(CV98, Materials!$B$9:$B$2508, 0)), ""))</f>
        <v/>
      </c>
      <c r="HS98" s="59" t="str">
        <f>IF(CW98="", "", IFERROR(INDEX(Materials!$V$9:$V$2508, MATCH(CW98, Materials!$B$9:$B$2508, 0)), ""))</f>
        <v/>
      </c>
      <c r="HT98" s="59" t="str">
        <f>IF(CX98="", "", IFERROR(INDEX(Materials!$V$9:$V$2508, MATCH(CX98, Materials!$B$9:$B$2508, 0)), ""))</f>
        <v/>
      </c>
      <c r="HU98" s="59" t="str">
        <f>IF(CY98="", "", IFERROR(INDEX(Materials!$V$9:$V$2508, MATCH(CY98, Materials!$B$9:$B$2508, 0)), ""))</f>
        <v/>
      </c>
      <c r="HV98" s="59" t="str">
        <f>IF(CZ98="", "", IFERROR(INDEX(Materials!$V$9:$V$2508, MATCH(CZ98, Materials!$B$9:$B$2508, 0)), ""))</f>
        <v/>
      </c>
      <c r="HW98" s="59" t="str">
        <f>IF(DA98="", "", IFERROR(INDEX(Materials!$V$9:$V$2508, MATCH(DA98, Materials!$B$9:$B$2508, 0)), ""))</f>
        <v/>
      </c>
      <c r="HX98" s="59" t="str">
        <f>IF(DB98="", "", IFERROR(INDEX(Materials!$V$9:$V$2508, MATCH(DB98, Materials!$B$9:$B$2508, 0)), ""))</f>
        <v/>
      </c>
      <c r="HY98" s="59" t="str">
        <f>IF(DC98="", "", IFERROR(INDEX(Materials!$V$9:$V$2508, MATCH(DC98, Materials!$B$9:$B$2508, 0)), ""))</f>
        <v/>
      </c>
      <c r="HZ98" s="59" t="str">
        <f>IF(DD98="", "", IFERROR(INDEX(Materials!$V$9:$V$2508, MATCH(DD98, Materials!$B$9:$B$2508, 0)), ""))</f>
        <v/>
      </c>
      <c r="IA98" s="59" t="str">
        <f>IF(DE98="", "", IFERROR(INDEX(Materials!$V$9:$V$2508, MATCH(DE98, Materials!$B$9:$B$2508, 0)), ""))</f>
        <v/>
      </c>
      <c r="IB98" s="59" t="str">
        <f>IF(DF98="", "", IFERROR(INDEX(Materials!$V$9:$V$2508, MATCH(DF98, Materials!$B$9:$B$2508, 0)), ""))</f>
        <v/>
      </c>
      <c r="IC98" s="59" t="str">
        <f>IF(DG98="", "", IFERROR(INDEX(Materials!$V$9:$V$2508, MATCH(DG98, Materials!$B$9:$B$2508, 0)), ""))</f>
        <v/>
      </c>
      <c r="ID98" s="59" t="str">
        <f>IF(DH98="", "", IFERROR(INDEX(Materials!$V$9:$V$2508, MATCH(DH98, Materials!$B$9:$B$2508, 0)), ""))</f>
        <v/>
      </c>
      <c r="IE98" s="59" t="str">
        <f>IF(DI98="", "", IFERROR(INDEX(Materials!$V$9:$V$2508, MATCH(DI98, Materials!$B$9:$B$2508, 0)), ""))</f>
        <v/>
      </c>
      <c r="IF98" s="59" t="str">
        <f>IF(DJ98="", "", IFERROR(INDEX(Materials!$V$9:$V$2508, MATCH(DJ98, Materials!$B$9:$B$2508, 0)), ""))</f>
        <v/>
      </c>
      <c r="IG98" s="60" t="str">
        <f>IF(DK98="", "", IFERROR(INDEX(Materials!$V$9:$V$2508, MATCH(DK98, Materials!$B$9:$B$2508, 0)), ""))</f>
        <v/>
      </c>
      <c r="II98" s="9" t="str">
        <f t="shared" si="285"/>
        <v/>
      </c>
      <c r="IJ98" s="9" t="str">
        <f t="shared" si="286"/>
        <v/>
      </c>
      <c r="IK98" s="9" t="str">
        <f t="shared" si="287"/>
        <v/>
      </c>
      <c r="IL98" s="9" t="str">
        <f t="shared" si="288"/>
        <v/>
      </c>
      <c r="IN98" s="92" t="str">
        <f t="shared" si="289"/>
        <v/>
      </c>
      <c r="IO98" s="93" t="str">
        <f t="shared" si="290"/>
        <v/>
      </c>
      <c r="IP98" s="93" t="str">
        <f t="shared" si="291"/>
        <v/>
      </c>
      <c r="IQ98" s="93" t="str">
        <f t="shared" si="292"/>
        <v/>
      </c>
      <c r="IR98" s="93" t="str">
        <f t="shared" si="293"/>
        <v/>
      </c>
      <c r="IS98" s="93" t="str">
        <f t="shared" si="294"/>
        <v/>
      </c>
      <c r="IT98" s="93" t="str">
        <f t="shared" si="295"/>
        <v/>
      </c>
      <c r="IU98" s="93" t="str">
        <f t="shared" si="296"/>
        <v/>
      </c>
      <c r="IV98" s="93" t="str">
        <f t="shared" si="297"/>
        <v/>
      </c>
      <c r="IW98" s="93" t="str">
        <f t="shared" si="298"/>
        <v/>
      </c>
      <c r="IX98" s="93" t="str">
        <f t="shared" si="299"/>
        <v/>
      </c>
      <c r="IY98" s="93" t="str">
        <f t="shared" si="300"/>
        <v/>
      </c>
      <c r="IZ98" s="93" t="str">
        <f t="shared" si="301"/>
        <v/>
      </c>
      <c r="JA98" s="93" t="str">
        <f t="shared" si="302"/>
        <v/>
      </c>
      <c r="JB98" s="93" t="str">
        <f t="shared" si="303"/>
        <v/>
      </c>
      <c r="JC98" s="93" t="str">
        <f t="shared" si="304"/>
        <v/>
      </c>
      <c r="JD98" s="93" t="str">
        <f t="shared" si="305"/>
        <v/>
      </c>
      <c r="JE98" s="93" t="str">
        <f t="shared" si="306"/>
        <v/>
      </c>
      <c r="JF98" s="93" t="str">
        <f t="shared" si="307"/>
        <v/>
      </c>
      <c r="JG98" s="93" t="str">
        <f t="shared" si="308"/>
        <v/>
      </c>
      <c r="JH98" s="93" t="str">
        <f t="shared" si="309"/>
        <v/>
      </c>
      <c r="JI98" s="93" t="str">
        <f t="shared" si="310"/>
        <v/>
      </c>
      <c r="JJ98" s="93" t="str">
        <f t="shared" si="311"/>
        <v/>
      </c>
      <c r="JK98" s="93" t="str">
        <f t="shared" si="312"/>
        <v/>
      </c>
      <c r="JL98" s="93" t="str">
        <f t="shared" si="313"/>
        <v/>
      </c>
      <c r="JM98" s="93" t="str">
        <f t="shared" si="314"/>
        <v/>
      </c>
      <c r="JN98" s="93" t="str">
        <f t="shared" si="315"/>
        <v/>
      </c>
      <c r="JO98" s="93" t="str">
        <f t="shared" si="316"/>
        <v/>
      </c>
      <c r="JP98" s="93" t="str">
        <f t="shared" si="317"/>
        <v/>
      </c>
      <c r="JQ98" s="94" t="str">
        <f t="shared" si="318"/>
        <v/>
      </c>
      <c r="JS98" s="92" t="str">
        <f t="shared" si="319"/>
        <v/>
      </c>
      <c r="JT98" s="93" t="str">
        <f t="shared" si="320"/>
        <v/>
      </c>
      <c r="JU98" s="93" t="str">
        <f t="shared" si="321"/>
        <v/>
      </c>
      <c r="JV98" s="93" t="str">
        <f t="shared" si="322"/>
        <v/>
      </c>
      <c r="JW98" s="93" t="str">
        <f t="shared" si="323"/>
        <v/>
      </c>
      <c r="JX98" s="93" t="str">
        <f t="shared" si="324"/>
        <v/>
      </c>
      <c r="JY98" s="93" t="str">
        <f t="shared" si="325"/>
        <v/>
      </c>
      <c r="JZ98" s="93" t="str">
        <f t="shared" si="326"/>
        <v/>
      </c>
      <c r="KA98" s="93" t="str">
        <f t="shared" si="327"/>
        <v/>
      </c>
      <c r="KB98" s="93" t="str">
        <f t="shared" si="328"/>
        <v/>
      </c>
      <c r="KC98" s="93" t="str">
        <f t="shared" si="329"/>
        <v/>
      </c>
      <c r="KD98" s="93" t="str">
        <f t="shared" si="330"/>
        <v/>
      </c>
      <c r="KE98" s="93" t="str">
        <f t="shared" si="331"/>
        <v/>
      </c>
      <c r="KF98" s="93" t="str">
        <f t="shared" si="332"/>
        <v/>
      </c>
      <c r="KG98" s="93" t="str">
        <f t="shared" si="333"/>
        <v/>
      </c>
      <c r="KH98" s="93" t="str">
        <f t="shared" si="334"/>
        <v/>
      </c>
      <c r="KI98" s="93" t="str">
        <f t="shared" si="335"/>
        <v/>
      </c>
      <c r="KJ98" s="93" t="str">
        <f t="shared" si="336"/>
        <v/>
      </c>
      <c r="KK98" s="93" t="str">
        <f t="shared" si="337"/>
        <v/>
      </c>
      <c r="KL98" s="93" t="str">
        <f t="shared" si="338"/>
        <v/>
      </c>
      <c r="KM98" s="93" t="str">
        <f t="shared" si="339"/>
        <v/>
      </c>
      <c r="KN98" s="93" t="str">
        <f t="shared" si="340"/>
        <v/>
      </c>
      <c r="KO98" s="93" t="str">
        <f t="shared" si="341"/>
        <v/>
      </c>
      <c r="KP98" s="93" t="str">
        <f t="shared" si="342"/>
        <v/>
      </c>
      <c r="KQ98" s="93" t="str">
        <f t="shared" si="343"/>
        <v/>
      </c>
      <c r="KR98" s="93" t="str">
        <f t="shared" si="344"/>
        <v/>
      </c>
      <c r="KS98" s="93" t="str">
        <f t="shared" si="345"/>
        <v/>
      </c>
      <c r="KT98" s="93" t="str">
        <f t="shared" si="346"/>
        <v/>
      </c>
      <c r="KU98" s="93" t="str">
        <f t="shared" si="347"/>
        <v/>
      </c>
      <c r="KV98" s="94" t="str">
        <f t="shared" si="348"/>
        <v/>
      </c>
      <c r="KX98" s="81" t="str">
        <f>IF(C98="", "", C98+(C98*'Intro &amp; Setup'!$BC$6))</f>
        <v/>
      </c>
    </row>
    <row r="99" spans="1:310" x14ac:dyDescent="0.25">
      <c r="A99" s="24"/>
      <c r="B99" s="150" t="str">
        <f t="shared" si="187"/>
        <v/>
      </c>
      <c r="C99" s="139" t="str">
        <f t="shared" si="188"/>
        <v/>
      </c>
      <c r="D99" s="24"/>
      <c r="E99" s="140"/>
      <c r="F99" s="136"/>
      <c r="G99" s="139"/>
      <c r="H99" s="153"/>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24"/>
      <c r="BS99" s="9" t="str">
        <f>IF(Materials!T99="", "", Materials!T99)</f>
        <v/>
      </c>
      <c r="BU99" s="11" t="b">
        <f t="shared" si="189"/>
        <v>0</v>
      </c>
      <c r="BV99" s="9" t="str">
        <f t="shared" si="195"/>
        <v/>
      </c>
      <c r="BW99" s="9" t="str">
        <f t="shared" si="190"/>
        <v/>
      </c>
      <c r="BX99" s="9" t="str">
        <f t="shared" si="191"/>
        <v/>
      </c>
      <c r="BZ99" s="9">
        <v>91</v>
      </c>
      <c r="CB99" s="9" t="str">
        <f t="shared" si="192"/>
        <v/>
      </c>
      <c r="CC99" s="32"/>
      <c r="CD99" s="72" t="str">
        <f>IF(H99="", "", IFERROR(INDEX('Intro &amp; Setup'!$BF$3:$BF$12, MATCH(H99, 'Intro &amp; Setup'!$BE$3:$BE$12, 0)), ""))</f>
        <v/>
      </c>
      <c r="CE99" s="77"/>
      <c r="CF99" s="77"/>
      <c r="CH99" s="50" t="str">
        <f t="shared" si="193"/>
        <v/>
      </c>
      <c r="CI99" s="32" t="str">
        <f t="shared" si="196"/>
        <v/>
      </c>
      <c r="CJ99" s="32" t="str">
        <f t="shared" si="197"/>
        <v/>
      </c>
      <c r="CK99" s="32" t="str">
        <f t="shared" si="198"/>
        <v/>
      </c>
      <c r="CL99" s="32" t="str">
        <f t="shared" si="199"/>
        <v/>
      </c>
      <c r="CM99" s="32" t="str">
        <f t="shared" si="200"/>
        <v/>
      </c>
      <c r="CN99" s="32" t="str">
        <f t="shared" si="201"/>
        <v/>
      </c>
      <c r="CO99" s="32" t="str">
        <f t="shared" si="202"/>
        <v/>
      </c>
      <c r="CP99" s="32" t="str">
        <f t="shared" si="203"/>
        <v/>
      </c>
      <c r="CQ99" s="32" t="str">
        <f t="shared" si="204"/>
        <v/>
      </c>
      <c r="CR99" s="32" t="str">
        <f t="shared" si="205"/>
        <v/>
      </c>
      <c r="CS99" s="32" t="str">
        <f t="shared" si="206"/>
        <v/>
      </c>
      <c r="CT99" s="32" t="str">
        <f t="shared" si="207"/>
        <v/>
      </c>
      <c r="CU99" s="32" t="str">
        <f t="shared" si="208"/>
        <v/>
      </c>
      <c r="CV99" s="32" t="str">
        <f t="shared" si="209"/>
        <v/>
      </c>
      <c r="CW99" s="32" t="str">
        <f t="shared" si="210"/>
        <v/>
      </c>
      <c r="CX99" s="32" t="str">
        <f t="shared" si="211"/>
        <v/>
      </c>
      <c r="CY99" s="32" t="str">
        <f t="shared" si="212"/>
        <v/>
      </c>
      <c r="CZ99" s="32" t="str">
        <f t="shared" si="213"/>
        <v/>
      </c>
      <c r="DA99" s="32" t="str">
        <f t="shared" si="214"/>
        <v/>
      </c>
      <c r="DB99" s="32" t="str">
        <f t="shared" si="215"/>
        <v/>
      </c>
      <c r="DC99" s="32" t="str">
        <f t="shared" si="216"/>
        <v/>
      </c>
      <c r="DD99" s="32" t="str">
        <f t="shared" si="217"/>
        <v/>
      </c>
      <c r="DE99" s="32" t="str">
        <f t="shared" si="218"/>
        <v/>
      </c>
      <c r="DF99" s="32" t="str">
        <f t="shared" si="219"/>
        <v/>
      </c>
      <c r="DG99" s="32" t="str">
        <f t="shared" si="220"/>
        <v/>
      </c>
      <c r="DH99" s="32" t="str">
        <f t="shared" si="221"/>
        <v/>
      </c>
      <c r="DI99" s="32" t="str">
        <f t="shared" si="222"/>
        <v/>
      </c>
      <c r="DJ99" s="32" t="str">
        <f t="shared" si="223"/>
        <v/>
      </c>
      <c r="DK99" s="51" t="str">
        <f t="shared" si="224"/>
        <v/>
      </c>
      <c r="DM99" s="50" t="str">
        <f t="shared" si="225"/>
        <v/>
      </c>
      <c r="DN99" s="32" t="str">
        <f t="shared" si="226"/>
        <v/>
      </c>
      <c r="DO99" s="32" t="str">
        <f t="shared" si="227"/>
        <v/>
      </c>
      <c r="DP99" s="32" t="str">
        <f t="shared" si="228"/>
        <v/>
      </c>
      <c r="DQ99" s="32" t="str">
        <f t="shared" si="229"/>
        <v/>
      </c>
      <c r="DR99" s="32" t="str">
        <f t="shared" si="230"/>
        <v/>
      </c>
      <c r="DS99" s="32" t="str">
        <f t="shared" si="231"/>
        <v/>
      </c>
      <c r="DT99" s="32" t="str">
        <f t="shared" si="232"/>
        <v/>
      </c>
      <c r="DU99" s="32" t="str">
        <f t="shared" si="233"/>
        <v/>
      </c>
      <c r="DV99" s="32" t="str">
        <f t="shared" si="234"/>
        <v/>
      </c>
      <c r="DW99" s="32" t="str">
        <f t="shared" si="235"/>
        <v/>
      </c>
      <c r="DX99" s="32" t="str">
        <f t="shared" si="236"/>
        <v/>
      </c>
      <c r="DY99" s="32" t="str">
        <f t="shared" si="237"/>
        <v/>
      </c>
      <c r="DZ99" s="32" t="str">
        <f t="shared" si="238"/>
        <v/>
      </c>
      <c r="EA99" s="32" t="str">
        <f t="shared" si="239"/>
        <v/>
      </c>
      <c r="EB99" s="32" t="str">
        <f t="shared" si="240"/>
        <v/>
      </c>
      <c r="EC99" s="32" t="str">
        <f t="shared" si="241"/>
        <v/>
      </c>
      <c r="ED99" s="32" t="str">
        <f t="shared" si="242"/>
        <v/>
      </c>
      <c r="EE99" s="32" t="str">
        <f t="shared" si="243"/>
        <v/>
      </c>
      <c r="EF99" s="32" t="str">
        <f t="shared" si="244"/>
        <v/>
      </c>
      <c r="EG99" s="32" t="str">
        <f t="shared" si="245"/>
        <v/>
      </c>
      <c r="EH99" s="32" t="str">
        <f t="shared" si="246"/>
        <v/>
      </c>
      <c r="EI99" s="32" t="str">
        <f t="shared" si="247"/>
        <v/>
      </c>
      <c r="EJ99" s="32" t="str">
        <f t="shared" si="248"/>
        <v/>
      </c>
      <c r="EK99" s="32" t="str">
        <f t="shared" si="249"/>
        <v/>
      </c>
      <c r="EL99" s="32" t="str">
        <f t="shared" si="250"/>
        <v/>
      </c>
      <c r="EM99" s="32" t="str">
        <f t="shared" si="251"/>
        <v/>
      </c>
      <c r="EN99" s="32" t="str">
        <f t="shared" si="252"/>
        <v/>
      </c>
      <c r="EO99" s="32" t="str">
        <f t="shared" si="253"/>
        <v/>
      </c>
      <c r="EP99" s="51" t="str">
        <f t="shared" si="254"/>
        <v/>
      </c>
      <c r="ER99" s="58" t="str">
        <f>IF(CH99="", "", IFERROR(INDEX(Materials!$F$9:$F$2508, MATCH(CH99, Materials!$B$9:$B$2508, 0)), ""))</f>
        <v/>
      </c>
      <c r="ES99" s="59" t="str">
        <f>IF(CI99="", "", IFERROR(INDEX(Materials!$F$9:$F$2508, MATCH(CI99, Materials!$B$9:$B$2508, 0)), ""))</f>
        <v/>
      </c>
      <c r="ET99" s="59" t="str">
        <f>IF(CJ99="", "", IFERROR(INDEX(Materials!$F$9:$F$2508, MATCH(CJ99, Materials!$B$9:$B$2508, 0)), ""))</f>
        <v/>
      </c>
      <c r="EU99" s="59" t="str">
        <f>IF(CK99="", "", IFERROR(INDEX(Materials!$F$9:$F$2508, MATCH(CK99, Materials!$B$9:$B$2508, 0)), ""))</f>
        <v/>
      </c>
      <c r="EV99" s="59" t="str">
        <f>IF(CL99="", "", IFERROR(INDEX(Materials!$F$9:$F$2508, MATCH(CL99, Materials!$B$9:$B$2508, 0)), ""))</f>
        <v/>
      </c>
      <c r="EW99" s="59" t="str">
        <f>IF(CM99="", "", IFERROR(INDEX(Materials!$F$9:$F$2508, MATCH(CM99, Materials!$B$9:$B$2508, 0)), ""))</f>
        <v/>
      </c>
      <c r="EX99" s="59" t="str">
        <f>IF(CN99="", "", IFERROR(INDEX(Materials!$F$9:$F$2508, MATCH(CN99, Materials!$B$9:$B$2508, 0)), ""))</f>
        <v/>
      </c>
      <c r="EY99" s="59" t="str">
        <f>IF(CO99="", "", IFERROR(INDEX(Materials!$F$9:$F$2508, MATCH(CO99, Materials!$B$9:$B$2508, 0)), ""))</f>
        <v/>
      </c>
      <c r="EZ99" s="59" t="str">
        <f>IF(CP99="", "", IFERROR(INDEX(Materials!$F$9:$F$2508, MATCH(CP99, Materials!$B$9:$B$2508, 0)), ""))</f>
        <v/>
      </c>
      <c r="FA99" s="59" t="str">
        <f>IF(CQ99="", "", IFERROR(INDEX(Materials!$F$9:$F$2508, MATCH(CQ99, Materials!$B$9:$B$2508, 0)), ""))</f>
        <v/>
      </c>
      <c r="FB99" s="59" t="str">
        <f>IF(CR99="", "", IFERROR(INDEX(Materials!$F$9:$F$2508, MATCH(CR99, Materials!$B$9:$B$2508, 0)), ""))</f>
        <v/>
      </c>
      <c r="FC99" s="59" t="str">
        <f>IF(CS99="", "", IFERROR(INDEX(Materials!$F$9:$F$2508, MATCH(CS99, Materials!$B$9:$B$2508, 0)), ""))</f>
        <v/>
      </c>
      <c r="FD99" s="59" t="str">
        <f>IF(CT99="", "", IFERROR(INDEX(Materials!$F$9:$F$2508, MATCH(CT99, Materials!$B$9:$B$2508, 0)), ""))</f>
        <v/>
      </c>
      <c r="FE99" s="59" t="str">
        <f>IF(CU99="", "", IFERROR(INDEX(Materials!$F$9:$F$2508, MATCH(CU99, Materials!$B$9:$B$2508, 0)), ""))</f>
        <v/>
      </c>
      <c r="FF99" s="59" t="str">
        <f>IF(CV99="", "", IFERROR(INDEX(Materials!$F$9:$F$2508, MATCH(CV99, Materials!$B$9:$B$2508, 0)), ""))</f>
        <v/>
      </c>
      <c r="FG99" s="59" t="str">
        <f>IF(CW99="", "", IFERROR(INDEX(Materials!$F$9:$F$2508, MATCH(CW99, Materials!$B$9:$B$2508, 0)), ""))</f>
        <v/>
      </c>
      <c r="FH99" s="59" t="str">
        <f>IF(CX99="", "", IFERROR(INDEX(Materials!$F$9:$F$2508, MATCH(CX99, Materials!$B$9:$B$2508, 0)), ""))</f>
        <v/>
      </c>
      <c r="FI99" s="59" t="str">
        <f>IF(CY99="", "", IFERROR(INDEX(Materials!$F$9:$F$2508, MATCH(CY99, Materials!$B$9:$B$2508, 0)), ""))</f>
        <v/>
      </c>
      <c r="FJ99" s="59" t="str">
        <f>IF(CZ99="", "", IFERROR(INDEX(Materials!$F$9:$F$2508, MATCH(CZ99, Materials!$B$9:$B$2508, 0)), ""))</f>
        <v/>
      </c>
      <c r="FK99" s="59" t="str">
        <f>IF(DA99="", "", IFERROR(INDEX(Materials!$F$9:$F$2508, MATCH(DA99, Materials!$B$9:$B$2508, 0)), ""))</f>
        <v/>
      </c>
      <c r="FL99" s="59" t="str">
        <f>IF(DB99="", "", IFERROR(INDEX(Materials!$F$9:$F$2508, MATCH(DB99, Materials!$B$9:$B$2508, 0)), ""))</f>
        <v/>
      </c>
      <c r="FM99" s="59" t="str">
        <f>IF(DC99="", "", IFERROR(INDEX(Materials!$F$9:$F$2508, MATCH(DC99, Materials!$B$9:$B$2508, 0)), ""))</f>
        <v/>
      </c>
      <c r="FN99" s="59" t="str">
        <f>IF(DD99="", "", IFERROR(INDEX(Materials!$F$9:$F$2508, MATCH(DD99, Materials!$B$9:$B$2508, 0)), ""))</f>
        <v/>
      </c>
      <c r="FO99" s="59" t="str">
        <f>IF(DE99="", "", IFERROR(INDEX(Materials!$F$9:$F$2508, MATCH(DE99, Materials!$B$9:$B$2508, 0)), ""))</f>
        <v/>
      </c>
      <c r="FP99" s="59" t="str">
        <f>IF(DF99="", "", IFERROR(INDEX(Materials!$F$9:$F$2508, MATCH(DF99, Materials!$B$9:$B$2508, 0)), ""))</f>
        <v/>
      </c>
      <c r="FQ99" s="59" t="str">
        <f>IF(DG99="", "", IFERROR(INDEX(Materials!$F$9:$F$2508, MATCH(DG99, Materials!$B$9:$B$2508, 0)), ""))</f>
        <v/>
      </c>
      <c r="FR99" s="59" t="str">
        <f>IF(DH99="", "", IFERROR(INDEX(Materials!$F$9:$F$2508, MATCH(DH99, Materials!$B$9:$B$2508, 0)), ""))</f>
        <v/>
      </c>
      <c r="FS99" s="59" t="str">
        <f>IF(DI99="", "", IFERROR(INDEX(Materials!$F$9:$F$2508, MATCH(DI99, Materials!$B$9:$B$2508, 0)), ""))</f>
        <v/>
      </c>
      <c r="FT99" s="59" t="str">
        <f>IF(DJ99="", "", IFERROR(INDEX(Materials!$F$9:$F$2508, MATCH(DJ99, Materials!$B$9:$B$2508, 0)), ""))</f>
        <v/>
      </c>
      <c r="FU99" s="60" t="str">
        <f>IF(DK99="", "", IFERROR(INDEX(Materials!$F$9:$F$2508, MATCH(DK99, Materials!$B$9:$B$2508, 0)), ""))</f>
        <v/>
      </c>
      <c r="FW99" s="58" t="str">
        <f t="shared" si="255"/>
        <v/>
      </c>
      <c r="FX99" s="59" t="str">
        <f t="shared" si="256"/>
        <v/>
      </c>
      <c r="FY99" s="59" t="str">
        <f t="shared" si="257"/>
        <v/>
      </c>
      <c r="FZ99" s="59" t="str">
        <f t="shared" si="258"/>
        <v/>
      </c>
      <c r="GA99" s="59" t="str">
        <f t="shared" si="259"/>
        <v/>
      </c>
      <c r="GB99" s="59" t="str">
        <f t="shared" si="260"/>
        <v/>
      </c>
      <c r="GC99" s="59" t="str">
        <f t="shared" si="261"/>
        <v/>
      </c>
      <c r="GD99" s="59" t="str">
        <f t="shared" si="262"/>
        <v/>
      </c>
      <c r="GE99" s="59" t="str">
        <f t="shared" si="263"/>
        <v/>
      </c>
      <c r="GF99" s="59" t="str">
        <f t="shared" si="264"/>
        <v/>
      </c>
      <c r="GG99" s="59" t="str">
        <f t="shared" si="265"/>
        <v/>
      </c>
      <c r="GH99" s="59" t="str">
        <f t="shared" si="266"/>
        <v/>
      </c>
      <c r="GI99" s="59" t="str">
        <f t="shared" si="267"/>
        <v/>
      </c>
      <c r="GJ99" s="59" t="str">
        <f t="shared" si="268"/>
        <v/>
      </c>
      <c r="GK99" s="59" t="str">
        <f t="shared" si="269"/>
        <v/>
      </c>
      <c r="GL99" s="59" t="str">
        <f t="shared" si="270"/>
        <v/>
      </c>
      <c r="GM99" s="59" t="str">
        <f t="shared" si="271"/>
        <v/>
      </c>
      <c r="GN99" s="59" t="str">
        <f t="shared" si="272"/>
        <v/>
      </c>
      <c r="GO99" s="59" t="str">
        <f t="shared" si="273"/>
        <v/>
      </c>
      <c r="GP99" s="59" t="str">
        <f t="shared" si="274"/>
        <v/>
      </c>
      <c r="GQ99" s="59" t="str">
        <f t="shared" si="275"/>
        <v/>
      </c>
      <c r="GR99" s="59" t="str">
        <f t="shared" si="276"/>
        <v/>
      </c>
      <c r="GS99" s="59" t="str">
        <f t="shared" si="277"/>
        <v/>
      </c>
      <c r="GT99" s="59" t="str">
        <f t="shared" si="278"/>
        <v/>
      </c>
      <c r="GU99" s="59" t="str">
        <f t="shared" si="279"/>
        <v/>
      </c>
      <c r="GV99" s="59" t="str">
        <f t="shared" si="280"/>
        <v/>
      </c>
      <c r="GW99" s="59" t="str">
        <f t="shared" si="281"/>
        <v/>
      </c>
      <c r="GX99" s="59" t="str">
        <f t="shared" si="282"/>
        <v/>
      </c>
      <c r="GY99" s="59" t="str">
        <f t="shared" si="283"/>
        <v/>
      </c>
      <c r="GZ99" s="60" t="str">
        <f t="shared" si="284"/>
        <v/>
      </c>
      <c r="HB99" s="81" t="str">
        <f t="shared" si="194"/>
        <v/>
      </c>
      <c r="HD99" s="58" t="str">
        <f>IF(CH99="", "", IFERROR(INDEX(Materials!$V$9:$V$2508, MATCH(CH99, Materials!$B$9:$B$2508, 0)), ""))</f>
        <v/>
      </c>
      <c r="HE99" s="59" t="str">
        <f>IF(CI99="", "", IFERROR(INDEX(Materials!$V$9:$V$2508, MATCH(CI99, Materials!$B$9:$B$2508, 0)), ""))</f>
        <v/>
      </c>
      <c r="HF99" s="59" t="str">
        <f>IF(CJ99="", "", IFERROR(INDEX(Materials!$V$9:$V$2508, MATCH(CJ99, Materials!$B$9:$B$2508, 0)), ""))</f>
        <v/>
      </c>
      <c r="HG99" s="59" t="str">
        <f>IF(CK99="", "", IFERROR(INDEX(Materials!$V$9:$V$2508, MATCH(CK99, Materials!$B$9:$B$2508, 0)), ""))</f>
        <v/>
      </c>
      <c r="HH99" s="59" t="str">
        <f>IF(CL99="", "", IFERROR(INDEX(Materials!$V$9:$V$2508, MATCH(CL99, Materials!$B$9:$B$2508, 0)), ""))</f>
        <v/>
      </c>
      <c r="HI99" s="59" t="str">
        <f>IF(CM99="", "", IFERROR(INDEX(Materials!$V$9:$V$2508, MATCH(CM99, Materials!$B$9:$B$2508, 0)), ""))</f>
        <v/>
      </c>
      <c r="HJ99" s="59" t="str">
        <f>IF(CN99="", "", IFERROR(INDEX(Materials!$V$9:$V$2508, MATCH(CN99, Materials!$B$9:$B$2508, 0)), ""))</f>
        <v/>
      </c>
      <c r="HK99" s="59" t="str">
        <f>IF(CO99="", "", IFERROR(INDEX(Materials!$V$9:$V$2508, MATCH(CO99, Materials!$B$9:$B$2508, 0)), ""))</f>
        <v/>
      </c>
      <c r="HL99" s="59" t="str">
        <f>IF(CP99="", "", IFERROR(INDEX(Materials!$V$9:$V$2508, MATCH(CP99, Materials!$B$9:$B$2508, 0)), ""))</f>
        <v/>
      </c>
      <c r="HM99" s="59" t="str">
        <f>IF(CQ99="", "", IFERROR(INDEX(Materials!$V$9:$V$2508, MATCH(CQ99, Materials!$B$9:$B$2508, 0)), ""))</f>
        <v/>
      </c>
      <c r="HN99" s="59" t="str">
        <f>IF(CR99="", "", IFERROR(INDEX(Materials!$V$9:$V$2508, MATCH(CR99, Materials!$B$9:$B$2508, 0)), ""))</f>
        <v/>
      </c>
      <c r="HO99" s="59" t="str">
        <f>IF(CS99="", "", IFERROR(INDEX(Materials!$V$9:$V$2508, MATCH(CS99, Materials!$B$9:$B$2508, 0)), ""))</f>
        <v/>
      </c>
      <c r="HP99" s="59" t="str">
        <f>IF(CT99="", "", IFERROR(INDEX(Materials!$V$9:$V$2508, MATCH(CT99, Materials!$B$9:$B$2508, 0)), ""))</f>
        <v/>
      </c>
      <c r="HQ99" s="59" t="str">
        <f>IF(CU99="", "", IFERROR(INDEX(Materials!$V$9:$V$2508, MATCH(CU99, Materials!$B$9:$B$2508, 0)), ""))</f>
        <v/>
      </c>
      <c r="HR99" s="59" t="str">
        <f>IF(CV99="", "", IFERROR(INDEX(Materials!$V$9:$V$2508, MATCH(CV99, Materials!$B$9:$B$2508, 0)), ""))</f>
        <v/>
      </c>
      <c r="HS99" s="59" t="str">
        <f>IF(CW99="", "", IFERROR(INDEX(Materials!$V$9:$V$2508, MATCH(CW99, Materials!$B$9:$B$2508, 0)), ""))</f>
        <v/>
      </c>
      <c r="HT99" s="59" t="str">
        <f>IF(CX99="", "", IFERROR(INDEX(Materials!$V$9:$V$2508, MATCH(CX99, Materials!$B$9:$B$2508, 0)), ""))</f>
        <v/>
      </c>
      <c r="HU99" s="59" t="str">
        <f>IF(CY99="", "", IFERROR(INDEX(Materials!$V$9:$V$2508, MATCH(CY99, Materials!$B$9:$B$2508, 0)), ""))</f>
        <v/>
      </c>
      <c r="HV99" s="59" t="str">
        <f>IF(CZ99="", "", IFERROR(INDEX(Materials!$V$9:$V$2508, MATCH(CZ99, Materials!$B$9:$B$2508, 0)), ""))</f>
        <v/>
      </c>
      <c r="HW99" s="59" t="str">
        <f>IF(DA99="", "", IFERROR(INDEX(Materials!$V$9:$V$2508, MATCH(DA99, Materials!$B$9:$B$2508, 0)), ""))</f>
        <v/>
      </c>
      <c r="HX99" s="59" t="str">
        <f>IF(DB99="", "", IFERROR(INDEX(Materials!$V$9:$V$2508, MATCH(DB99, Materials!$B$9:$B$2508, 0)), ""))</f>
        <v/>
      </c>
      <c r="HY99" s="59" t="str">
        <f>IF(DC99="", "", IFERROR(INDEX(Materials!$V$9:$V$2508, MATCH(DC99, Materials!$B$9:$B$2508, 0)), ""))</f>
        <v/>
      </c>
      <c r="HZ99" s="59" t="str">
        <f>IF(DD99="", "", IFERROR(INDEX(Materials!$V$9:$V$2508, MATCH(DD99, Materials!$B$9:$B$2508, 0)), ""))</f>
        <v/>
      </c>
      <c r="IA99" s="59" t="str">
        <f>IF(DE99="", "", IFERROR(INDEX(Materials!$V$9:$V$2508, MATCH(DE99, Materials!$B$9:$B$2508, 0)), ""))</f>
        <v/>
      </c>
      <c r="IB99" s="59" t="str">
        <f>IF(DF99="", "", IFERROR(INDEX(Materials!$V$9:$V$2508, MATCH(DF99, Materials!$B$9:$B$2508, 0)), ""))</f>
        <v/>
      </c>
      <c r="IC99" s="59" t="str">
        <f>IF(DG99="", "", IFERROR(INDEX(Materials!$V$9:$V$2508, MATCH(DG99, Materials!$B$9:$B$2508, 0)), ""))</f>
        <v/>
      </c>
      <c r="ID99" s="59" t="str">
        <f>IF(DH99="", "", IFERROR(INDEX(Materials!$V$9:$V$2508, MATCH(DH99, Materials!$B$9:$B$2508, 0)), ""))</f>
        <v/>
      </c>
      <c r="IE99" s="59" t="str">
        <f>IF(DI99="", "", IFERROR(INDEX(Materials!$V$9:$V$2508, MATCH(DI99, Materials!$B$9:$B$2508, 0)), ""))</f>
        <v/>
      </c>
      <c r="IF99" s="59" t="str">
        <f>IF(DJ99="", "", IFERROR(INDEX(Materials!$V$9:$V$2508, MATCH(DJ99, Materials!$B$9:$B$2508, 0)), ""))</f>
        <v/>
      </c>
      <c r="IG99" s="60" t="str">
        <f>IF(DK99="", "", IFERROR(INDEX(Materials!$V$9:$V$2508, MATCH(DK99, Materials!$B$9:$B$2508, 0)), ""))</f>
        <v/>
      </c>
      <c r="II99" s="9" t="str">
        <f t="shared" si="285"/>
        <v/>
      </c>
      <c r="IJ99" s="9" t="str">
        <f t="shared" si="286"/>
        <v/>
      </c>
      <c r="IK99" s="9" t="str">
        <f t="shared" si="287"/>
        <v/>
      </c>
      <c r="IL99" s="9" t="str">
        <f t="shared" si="288"/>
        <v/>
      </c>
      <c r="IN99" s="92" t="str">
        <f t="shared" si="289"/>
        <v/>
      </c>
      <c r="IO99" s="93" t="str">
        <f t="shared" si="290"/>
        <v/>
      </c>
      <c r="IP99" s="93" t="str">
        <f t="shared" si="291"/>
        <v/>
      </c>
      <c r="IQ99" s="93" t="str">
        <f t="shared" si="292"/>
        <v/>
      </c>
      <c r="IR99" s="93" t="str">
        <f t="shared" si="293"/>
        <v/>
      </c>
      <c r="IS99" s="93" t="str">
        <f t="shared" si="294"/>
        <v/>
      </c>
      <c r="IT99" s="93" t="str">
        <f t="shared" si="295"/>
        <v/>
      </c>
      <c r="IU99" s="93" t="str">
        <f t="shared" si="296"/>
        <v/>
      </c>
      <c r="IV99" s="93" t="str">
        <f t="shared" si="297"/>
        <v/>
      </c>
      <c r="IW99" s="93" t="str">
        <f t="shared" si="298"/>
        <v/>
      </c>
      <c r="IX99" s="93" t="str">
        <f t="shared" si="299"/>
        <v/>
      </c>
      <c r="IY99" s="93" t="str">
        <f t="shared" si="300"/>
        <v/>
      </c>
      <c r="IZ99" s="93" t="str">
        <f t="shared" si="301"/>
        <v/>
      </c>
      <c r="JA99" s="93" t="str">
        <f t="shared" si="302"/>
        <v/>
      </c>
      <c r="JB99" s="93" t="str">
        <f t="shared" si="303"/>
        <v/>
      </c>
      <c r="JC99" s="93" t="str">
        <f t="shared" si="304"/>
        <v/>
      </c>
      <c r="JD99" s="93" t="str">
        <f t="shared" si="305"/>
        <v/>
      </c>
      <c r="JE99" s="93" t="str">
        <f t="shared" si="306"/>
        <v/>
      </c>
      <c r="JF99" s="93" t="str">
        <f t="shared" si="307"/>
        <v/>
      </c>
      <c r="JG99" s="93" t="str">
        <f t="shared" si="308"/>
        <v/>
      </c>
      <c r="JH99" s="93" t="str">
        <f t="shared" si="309"/>
        <v/>
      </c>
      <c r="JI99" s="93" t="str">
        <f t="shared" si="310"/>
        <v/>
      </c>
      <c r="JJ99" s="93" t="str">
        <f t="shared" si="311"/>
        <v/>
      </c>
      <c r="JK99" s="93" t="str">
        <f t="shared" si="312"/>
        <v/>
      </c>
      <c r="JL99" s="93" t="str">
        <f t="shared" si="313"/>
        <v/>
      </c>
      <c r="JM99" s="93" t="str">
        <f t="shared" si="314"/>
        <v/>
      </c>
      <c r="JN99" s="93" t="str">
        <f t="shared" si="315"/>
        <v/>
      </c>
      <c r="JO99" s="93" t="str">
        <f t="shared" si="316"/>
        <v/>
      </c>
      <c r="JP99" s="93" t="str">
        <f t="shared" si="317"/>
        <v/>
      </c>
      <c r="JQ99" s="94" t="str">
        <f t="shared" si="318"/>
        <v/>
      </c>
      <c r="JS99" s="92" t="str">
        <f t="shared" si="319"/>
        <v/>
      </c>
      <c r="JT99" s="93" t="str">
        <f t="shared" si="320"/>
        <v/>
      </c>
      <c r="JU99" s="93" t="str">
        <f t="shared" si="321"/>
        <v/>
      </c>
      <c r="JV99" s="93" t="str">
        <f t="shared" si="322"/>
        <v/>
      </c>
      <c r="JW99" s="93" t="str">
        <f t="shared" si="323"/>
        <v/>
      </c>
      <c r="JX99" s="93" t="str">
        <f t="shared" si="324"/>
        <v/>
      </c>
      <c r="JY99" s="93" t="str">
        <f t="shared" si="325"/>
        <v/>
      </c>
      <c r="JZ99" s="93" t="str">
        <f t="shared" si="326"/>
        <v/>
      </c>
      <c r="KA99" s="93" t="str">
        <f t="shared" si="327"/>
        <v/>
      </c>
      <c r="KB99" s="93" t="str">
        <f t="shared" si="328"/>
        <v/>
      </c>
      <c r="KC99" s="93" t="str">
        <f t="shared" si="329"/>
        <v/>
      </c>
      <c r="KD99" s="93" t="str">
        <f t="shared" si="330"/>
        <v/>
      </c>
      <c r="KE99" s="93" t="str">
        <f t="shared" si="331"/>
        <v/>
      </c>
      <c r="KF99" s="93" t="str">
        <f t="shared" si="332"/>
        <v/>
      </c>
      <c r="KG99" s="93" t="str">
        <f t="shared" si="333"/>
        <v/>
      </c>
      <c r="KH99" s="93" t="str">
        <f t="shared" si="334"/>
        <v/>
      </c>
      <c r="KI99" s="93" t="str">
        <f t="shared" si="335"/>
        <v/>
      </c>
      <c r="KJ99" s="93" t="str">
        <f t="shared" si="336"/>
        <v/>
      </c>
      <c r="KK99" s="93" t="str">
        <f t="shared" si="337"/>
        <v/>
      </c>
      <c r="KL99" s="93" t="str">
        <f t="shared" si="338"/>
        <v/>
      </c>
      <c r="KM99" s="93" t="str">
        <f t="shared" si="339"/>
        <v/>
      </c>
      <c r="KN99" s="93" t="str">
        <f t="shared" si="340"/>
        <v/>
      </c>
      <c r="KO99" s="93" t="str">
        <f t="shared" si="341"/>
        <v/>
      </c>
      <c r="KP99" s="93" t="str">
        <f t="shared" si="342"/>
        <v/>
      </c>
      <c r="KQ99" s="93" t="str">
        <f t="shared" si="343"/>
        <v/>
      </c>
      <c r="KR99" s="93" t="str">
        <f t="shared" si="344"/>
        <v/>
      </c>
      <c r="KS99" s="93" t="str">
        <f t="shared" si="345"/>
        <v/>
      </c>
      <c r="KT99" s="93" t="str">
        <f t="shared" si="346"/>
        <v/>
      </c>
      <c r="KU99" s="93" t="str">
        <f t="shared" si="347"/>
        <v/>
      </c>
      <c r="KV99" s="94" t="str">
        <f t="shared" si="348"/>
        <v/>
      </c>
      <c r="KX99" s="81" t="str">
        <f>IF(C99="", "", C99+(C99*'Intro &amp; Setup'!$BC$6))</f>
        <v/>
      </c>
    </row>
    <row r="100" spans="1:310" x14ac:dyDescent="0.25">
      <c r="A100" s="24"/>
      <c r="B100" s="150" t="str">
        <f t="shared" si="187"/>
        <v/>
      </c>
      <c r="C100" s="139" t="str">
        <f t="shared" si="188"/>
        <v/>
      </c>
      <c r="D100" s="24"/>
      <c r="E100" s="140"/>
      <c r="F100" s="136"/>
      <c r="G100" s="139"/>
      <c r="H100" s="153"/>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24"/>
      <c r="BS100" s="9" t="str">
        <f>IF(Materials!T100="", "", Materials!T100)</f>
        <v/>
      </c>
      <c r="BU100" s="11" t="b">
        <f t="shared" si="189"/>
        <v>0</v>
      </c>
      <c r="BV100" s="9" t="str">
        <f t="shared" si="195"/>
        <v/>
      </c>
      <c r="BW100" s="9" t="str">
        <f t="shared" si="190"/>
        <v/>
      </c>
      <c r="BX100" s="9" t="str">
        <f t="shared" si="191"/>
        <v/>
      </c>
      <c r="BZ100" s="9">
        <v>92</v>
      </c>
      <c r="CB100" s="9" t="str">
        <f t="shared" si="192"/>
        <v/>
      </c>
      <c r="CC100" s="32"/>
      <c r="CD100" s="72" t="str">
        <f>IF(H100="", "", IFERROR(INDEX('Intro &amp; Setup'!$BF$3:$BF$12, MATCH(H100, 'Intro &amp; Setup'!$BE$3:$BE$12, 0)), ""))</f>
        <v/>
      </c>
      <c r="CE100" s="77"/>
      <c r="CF100" s="77"/>
      <c r="CH100" s="50" t="str">
        <f t="shared" si="193"/>
        <v/>
      </c>
      <c r="CI100" s="32" t="str">
        <f t="shared" si="196"/>
        <v/>
      </c>
      <c r="CJ100" s="32" t="str">
        <f t="shared" si="197"/>
        <v/>
      </c>
      <c r="CK100" s="32" t="str">
        <f t="shared" si="198"/>
        <v/>
      </c>
      <c r="CL100" s="32" t="str">
        <f t="shared" si="199"/>
        <v/>
      </c>
      <c r="CM100" s="32" t="str">
        <f t="shared" si="200"/>
        <v/>
      </c>
      <c r="CN100" s="32" t="str">
        <f t="shared" si="201"/>
        <v/>
      </c>
      <c r="CO100" s="32" t="str">
        <f t="shared" si="202"/>
        <v/>
      </c>
      <c r="CP100" s="32" t="str">
        <f t="shared" si="203"/>
        <v/>
      </c>
      <c r="CQ100" s="32" t="str">
        <f t="shared" si="204"/>
        <v/>
      </c>
      <c r="CR100" s="32" t="str">
        <f t="shared" si="205"/>
        <v/>
      </c>
      <c r="CS100" s="32" t="str">
        <f t="shared" si="206"/>
        <v/>
      </c>
      <c r="CT100" s="32" t="str">
        <f t="shared" si="207"/>
        <v/>
      </c>
      <c r="CU100" s="32" t="str">
        <f t="shared" si="208"/>
        <v/>
      </c>
      <c r="CV100" s="32" t="str">
        <f t="shared" si="209"/>
        <v/>
      </c>
      <c r="CW100" s="32" t="str">
        <f t="shared" si="210"/>
        <v/>
      </c>
      <c r="CX100" s="32" t="str">
        <f t="shared" si="211"/>
        <v/>
      </c>
      <c r="CY100" s="32" t="str">
        <f t="shared" si="212"/>
        <v/>
      </c>
      <c r="CZ100" s="32" t="str">
        <f t="shared" si="213"/>
        <v/>
      </c>
      <c r="DA100" s="32" t="str">
        <f t="shared" si="214"/>
        <v/>
      </c>
      <c r="DB100" s="32" t="str">
        <f t="shared" si="215"/>
        <v/>
      </c>
      <c r="DC100" s="32" t="str">
        <f t="shared" si="216"/>
        <v/>
      </c>
      <c r="DD100" s="32" t="str">
        <f t="shared" si="217"/>
        <v/>
      </c>
      <c r="DE100" s="32" t="str">
        <f t="shared" si="218"/>
        <v/>
      </c>
      <c r="DF100" s="32" t="str">
        <f t="shared" si="219"/>
        <v/>
      </c>
      <c r="DG100" s="32" t="str">
        <f t="shared" si="220"/>
        <v/>
      </c>
      <c r="DH100" s="32" t="str">
        <f t="shared" si="221"/>
        <v/>
      </c>
      <c r="DI100" s="32" t="str">
        <f t="shared" si="222"/>
        <v/>
      </c>
      <c r="DJ100" s="32" t="str">
        <f t="shared" si="223"/>
        <v/>
      </c>
      <c r="DK100" s="51" t="str">
        <f t="shared" si="224"/>
        <v/>
      </c>
      <c r="DM100" s="50" t="str">
        <f t="shared" si="225"/>
        <v/>
      </c>
      <c r="DN100" s="32" t="str">
        <f t="shared" si="226"/>
        <v/>
      </c>
      <c r="DO100" s="32" t="str">
        <f t="shared" si="227"/>
        <v/>
      </c>
      <c r="DP100" s="32" t="str">
        <f t="shared" si="228"/>
        <v/>
      </c>
      <c r="DQ100" s="32" t="str">
        <f t="shared" si="229"/>
        <v/>
      </c>
      <c r="DR100" s="32" t="str">
        <f t="shared" si="230"/>
        <v/>
      </c>
      <c r="DS100" s="32" t="str">
        <f t="shared" si="231"/>
        <v/>
      </c>
      <c r="DT100" s="32" t="str">
        <f t="shared" si="232"/>
        <v/>
      </c>
      <c r="DU100" s="32" t="str">
        <f t="shared" si="233"/>
        <v/>
      </c>
      <c r="DV100" s="32" t="str">
        <f t="shared" si="234"/>
        <v/>
      </c>
      <c r="DW100" s="32" t="str">
        <f t="shared" si="235"/>
        <v/>
      </c>
      <c r="DX100" s="32" t="str">
        <f t="shared" si="236"/>
        <v/>
      </c>
      <c r="DY100" s="32" t="str">
        <f t="shared" si="237"/>
        <v/>
      </c>
      <c r="DZ100" s="32" t="str">
        <f t="shared" si="238"/>
        <v/>
      </c>
      <c r="EA100" s="32" t="str">
        <f t="shared" si="239"/>
        <v/>
      </c>
      <c r="EB100" s="32" t="str">
        <f t="shared" si="240"/>
        <v/>
      </c>
      <c r="EC100" s="32" t="str">
        <f t="shared" si="241"/>
        <v/>
      </c>
      <c r="ED100" s="32" t="str">
        <f t="shared" si="242"/>
        <v/>
      </c>
      <c r="EE100" s="32" t="str">
        <f t="shared" si="243"/>
        <v/>
      </c>
      <c r="EF100" s="32" t="str">
        <f t="shared" si="244"/>
        <v/>
      </c>
      <c r="EG100" s="32" t="str">
        <f t="shared" si="245"/>
        <v/>
      </c>
      <c r="EH100" s="32" t="str">
        <f t="shared" si="246"/>
        <v/>
      </c>
      <c r="EI100" s="32" t="str">
        <f t="shared" si="247"/>
        <v/>
      </c>
      <c r="EJ100" s="32" t="str">
        <f t="shared" si="248"/>
        <v/>
      </c>
      <c r="EK100" s="32" t="str">
        <f t="shared" si="249"/>
        <v/>
      </c>
      <c r="EL100" s="32" t="str">
        <f t="shared" si="250"/>
        <v/>
      </c>
      <c r="EM100" s="32" t="str">
        <f t="shared" si="251"/>
        <v/>
      </c>
      <c r="EN100" s="32" t="str">
        <f t="shared" si="252"/>
        <v/>
      </c>
      <c r="EO100" s="32" t="str">
        <f t="shared" si="253"/>
        <v/>
      </c>
      <c r="EP100" s="51" t="str">
        <f t="shared" si="254"/>
        <v/>
      </c>
      <c r="ER100" s="58" t="str">
        <f>IF(CH100="", "", IFERROR(INDEX(Materials!$F$9:$F$2508, MATCH(CH100, Materials!$B$9:$B$2508, 0)), ""))</f>
        <v/>
      </c>
      <c r="ES100" s="59" t="str">
        <f>IF(CI100="", "", IFERROR(INDEX(Materials!$F$9:$F$2508, MATCH(CI100, Materials!$B$9:$B$2508, 0)), ""))</f>
        <v/>
      </c>
      <c r="ET100" s="59" t="str">
        <f>IF(CJ100="", "", IFERROR(INDEX(Materials!$F$9:$F$2508, MATCH(CJ100, Materials!$B$9:$B$2508, 0)), ""))</f>
        <v/>
      </c>
      <c r="EU100" s="59" t="str">
        <f>IF(CK100="", "", IFERROR(INDEX(Materials!$F$9:$F$2508, MATCH(CK100, Materials!$B$9:$B$2508, 0)), ""))</f>
        <v/>
      </c>
      <c r="EV100" s="59" t="str">
        <f>IF(CL100="", "", IFERROR(INDEX(Materials!$F$9:$F$2508, MATCH(CL100, Materials!$B$9:$B$2508, 0)), ""))</f>
        <v/>
      </c>
      <c r="EW100" s="59" t="str">
        <f>IF(CM100="", "", IFERROR(INDEX(Materials!$F$9:$F$2508, MATCH(CM100, Materials!$B$9:$B$2508, 0)), ""))</f>
        <v/>
      </c>
      <c r="EX100" s="59" t="str">
        <f>IF(CN100="", "", IFERROR(INDEX(Materials!$F$9:$F$2508, MATCH(CN100, Materials!$B$9:$B$2508, 0)), ""))</f>
        <v/>
      </c>
      <c r="EY100" s="59" t="str">
        <f>IF(CO100="", "", IFERROR(INDEX(Materials!$F$9:$F$2508, MATCH(CO100, Materials!$B$9:$B$2508, 0)), ""))</f>
        <v/>
      </c>
      <c r="EZ100" s="59" t="str">
        <f>IF(CP100="", "", IFERROR(INDEX(Materials!$F$9:$F$2508, MATCH(CP100, Materials!$B$9:$B$2508, 0)), ""))</f>
        <v/>
      </c>
      <c r="FA100" s="59" t="str">
        <f>IF(CQ100="", "", IFERROR(INDEX(Materials!$F$9:$F$2508, MATCH(CQ100, Materials!$B$9:$B$2508, 0)), ""))</f>
        <v/>
      </c>
      <c r="FB100" s="59" t="str">
        <f>IF(CR100="", "", IFERROR(INDEX(Materials!$F$9:$F$2508, MATCH(CR100, Materials!$B$9:$B$2508, 0)), ""))</f>
        <v/>
      </c>
      <c r="FC100" s="59" t="str">
        <f>IF(CS100="", "", IFERROR(INDEX(Materials!$F$9:$F$2508, MATCH(CS100, Materials!$B$9:$B$2508, 0)), ""))</f>
        <v/>
      </c>
      <c r="FD100" s="59" t="str">
        <f>IF(CT100="", "", IFERROR(INDEX(Materials!$F$9:$F$2508, MATCH(CT100, Materials!$B$9:$B$2508, 0)), ""))</f>
        <v/>
      </c>
      <c r="FE100" s="59" t="str">
        <f>IF(CU100="", "", IFERROR(INDEX(Materials!$F$9:$F$2508, MATCH(CU100, Materials!$B$9:$B$2508, 0)), ""))</f>
        <v/>
      </c>
      <c r="FF100" s="59" t="str">
        <f>IF(CV100="", "", IFERROR(INDEX(Materials!$F$9:$F$2508, MATCH(CV100, Materials!$B$9:$B$2508, 0)), ""))</f>
        <v/>
      </c>
      <c r="FG100" s="59" t="str">
        <f>IF(CW100="", "", IFERROR(INDEX(Materials!$F$9:$F$2508, MATCH(CW100, Materials!$B$9:$B$2508, 0)), ""))</f>
        <v/>
      </c>
      <c r="FH100" s="59" t="str">
        <f>IF(CX100="", "", IFERROR(INDEX(Materials!$F$9:$F$2508, MATCH(CX100, Materials!$B$9:$B$2508, 0)), ""))</f>
        <v/>
      </c>
      <c r="FI100" s="59" t="str">
        <f>IF(CY100="", "", IFERROR(INDEX(Materials!$F$9:$F$2508, MATCH(CY100, Materials!$B$9:$B$2508, 0)), ""))</f>
        <v/>
      </c>
      <c r="FJ100" s="59" t="str">
        <f>IF(CZ100="", "", IFERROR(INDEX(Materials!$F$9:$F$2508, MATCH(CZ100, Materials!$B$9:$B$2508, 0)), ""))</f>
        <v/>
      </c>
      <c r="FK100" s="59" t="str">
        <f>IF(DA100="", "", IFERROR(INDEX(Materials!$F$9:$F$2508, MATCH(DA100, Materials!$B$9:$B$2508, 0)), ""))</f>
        <v/>
      </c>
      <c r="FL100" s="59" t="str">
        <f>IF(DB100="", "", IFERROR(INDEX(Materials!$F$9:$F$2508, MATCH(DB100, Materials!$B$9:$B$2508, 0)), ""))</f>
        <v/>
      </c>
      <c r="FM100" s="59" t="str">
        <f>IF(DC100="", "", IFERROR(INDEX(Materials!$F$9:$F$2508, MATCH(DC100, Materials!$B$9:$B$2508, 0)), ""))</f>
        <v/>
      </c>
      <c r="FN100" s="59" t="str">
        <f>IF(DD100="", "", IFERROR(INDEX(Materials!$F$9:$F$2508, MATCH(DD100, Materials!$B$9:$B$2508, 0)), ""))</f>
        <v/>
      </c>
      <c r="FO100" s="59" t="str">
        <f>IF(DE100="", "", IFERROR(INDEX(Materials!$F$9:$F$2508, MATCH(DE100, Materials!$B$9:$B$2508, 0)), ""))</f>
        <v/>
      </c>
      <c r="FP100" s="59" t="str">
        <f>IF(DF100="", "", IFERROR(INDEX(Materials!$F$9:$F$2508, MATCH(DF100, Materials!$B$9:$B$2508, 0)), ""))</f>
        <v/>
      </c>
      <c r="FQ100" s="59" t="str">
        <f>IF(DG100="", "", IFERROR(INDEX(Materials!$F$9:$F$2508, MATCH(DG100, Materials!$B$9:$B$2508, 0)), ""))</f>
        <v/>
      </c>
      <c r="FR100" s="59" t="str">
        <f>IF(DH100="", "", IFERROR(INDEX(Materials!$F$9:$F$2508, MATCH(DH100, Materials!$B$9:$B$2508, 0)), ""))</f>
        <v/>
      </c>
      <c r="FS100" s="59" t="str">
        <f>IF(DI100="", "", IFERROR(INDEX(Materials!$F$9:$F$2508, MATCH(DI100, Materials!$B$9:$B$2508, 0)), ""))</f>
        <v/>
      </c>
      <c r="FT100" s="59" t="str">
        <f>IF(DJ100="", "", IFERROR(INDEX(Materials!$F$9:$F$2508, MATCH(DJ100, Materials!$B$9:$B$2508, 0)), ""))</f>
        <v/>
      </c>
      <c r="FU100" s="60" t="str">
        <f>IF(DK100="", "", IFERROR(INDEX(Materials!$F$9:$F$2508, MATCH(DK100, Materials!$B$9:$B$2508, 0)), ""))</f>
        <v/>
      </c>
      <c r="FW100" s="58" t="str">
        <f t="shared" si="255"/>
        <v/>
      </c>
      <c r="FX100" s="59" t="str">
        <f t="shared" si="256"/>
        <v/>
      </c>
      <c r="FY100" s="59" t="str">
        <f t="shared" si="257"/>
        <v/>
      </c>
      <c r="FZ100" s="59" t="str">
        <f t="shared" si="258"/>
        <v/>
      </c>
      <c r="GA100" s="59" t="str">
        <f t="shared" si="259"/>
        <v/>
      </c>
      <c r="GB100" s="59" t="str">
        <f t="shared" si="260"/>
        <v/>
      </c>
      <c r="GC100" s="59" t="str">
        <f t="shared" si="261"/>
        <v/>
      </c>
      <c r="GD100" s="59" t="str">
        <f t="shared" si="262"/>
        <v/>
      </c>
      <c r="GE100" s="59" t="str">
        <f t="shared" si="263"/>
        <v/>
      </c>
      <c r="GF100" s="59" t="str">
        <f t="shared" si="264"/>
        <v/>
      </c>
      <c r="GG100" s="59" t="str">
        <f t="shared" si="265"/>
        <v/>
      </c>
      <c r="GH100" s="59" t="str">
        <f t="shared" si="266"/>
        <v/>
      </c>
      <c r="GI100" s="59" t="str">
        <f t="shared" si="267"/>
        <v/>
      </c>
      <c r="GJ100" s="59" t="str">
        <f t="shared" si="268"/>
        <v/>
      </c>
      <c r="GK100" s="59" t="str">
        <f t="shared" si="269"/>
        <v/>
      </c>
      <c r="GL100" s="59" t="str">
        <f t="shared" si="270"/>
        <v/>
      </c>
      <c r="GM100" s="59" t="str">
        <f t="shared" si="271"/>
        <v/>
      </c>
      <c r="GN100" s="59" t="str">
        <f t="shared" si="272"/>
        <v/>
      </c>
      <c r="GO100" s="59" t="str">
        <f t="shared" si="273"/>
        <v/>
      </c>
      <c r="GP100" s="59" t="str">
        <f t="shared" si="274"/>
        <v/>
      </c>
      <c r="GQ100" s="59" t="str">
        <f t="shared" si="275"/>
        <v/>
      </c>
      <c r="GR100" s="59" t="str">
        <f t="shared" si="276"/>
        <v/>
      </c>
      <c r="GS100" s="59" t="str">
        <f t="shared" si="277"/>
        <v/>
      </c>
      <c r="GT100" s="59" t="str">
        <f t="shared" si="278"/>
        <v/>
      </c>
      <c r="GU100" s="59" t="str">
        <f t="shared" si="279"/>
        <v/>
      </c>
      <c r="GV100" s="59" t="str">
        <f t="shared" si="280"/>
        <v/>
      </c>
      <c r="GW100" s="59" t="str">
        <f t="shared" si="281"/>
        <v/>
      </c>
      <c r="GX100" s="59" t="str">
        <f t="shared" si="282"/>
        <v/>
      </c>
      <c r="GY100" s="59" t="str">
        <f t="shared" si="283"/>
        <v/>
      </c>
      <c r="GZ100" s="60" t="str">
        <f t="shared" si="284"/>
        <v/>
      </c>
      <c r="HB100" s="81" t="str">
        <f t="shared" si="194"/>
        <v/>
      </c>
      <c r="HD100" s="58" t="str">
        <f>IF(CH100="", "", IFERROR(INDEX(Materials!$V$9:$V$2508, MATCH(CH100, Materials!$B$9:$B$2508, 0)), ""))</f>
        <v/>
      </c>
      <c r="HE100" s="59" t="str">
        <f>IF(CI100="", "", IFERROR(INDEX(Materials!$V$9:$V$2508, MATCH(CI100, Materials!$B$9:$B$2508, 0)), ""))</f>
        <v/>
      </c>
      <c r="HF100" s="59" t="str">
        <f>IF(CJ100="", "", IFERROR(INDEX(Materials!$V$9:$V$2508, MATCH(CJ100, Materials!$B$9:$B$2508, 0)), ""))</f>
        <v/>
      </c>
      <c r="HG100" s="59" t="str">
        <f>IF(CK100="", "", IFERROR(INDEX(Materials!$V$9:$V$2508, MATCH(CK100, Materials!$B$9:$B$2508, 0)), ""))</f>
        <v/>
      </c>
      <c r="HH100" s="59" t="str">
        <f>IF(CL100="", "", IFERROR(INDEX(Materials!$V$9:$V$2508, MATCH(CL100, Materials!$B$9:$B$2508, 0)), ""))</f>
        <v/>
      </c>
      <c r="HI100" s="59" t="str">
        <f>IF(CM100="", "", IFERROR(INDEX(Materials!$V$9:$V$2508, MATCH(CM100, Materials!$B$9:$B$2508, 0)), ""))</f>
        <v/>
      </c>
      <c r="HJ100" s="59" t="str">
        <f>IF(CN100="", "", IFERROR(INDEX(Materials!$V$9:$V$2508, MATCH(CN100, Materials!$B$9:$B$2508, 0)), ""))</f>
        <v/>
      </c>
      <c r="HK100" s="59" t="str">
        <f>IF(CO100="", "", IFERROR(INDEX(Materials!$V$9:$V$2508, MATCH(CO100, Materials!$B$9:$B$2508, 0)), ""))</f>
        <v/>
      </c>
      <c r="HL100" s="59" t="str">
        <f>IF(CP100="", "", IFERROR(INDEX(Materials!$V$9:$V$2508, MATCH(CP100, Materials!$B$9:$B$2508, 0)), ""))</f>
        <v/>
      </c>
      <c r="HM100" s="59" t="str">
        <f>IF(CQ100="", "", IFERROR(INDEX(Materials!$V$9:$V$2508, MATCH(CQ100, Materials!$B$9:$B$2508, 0)), ""))</f>
        <v/>
      </c>
      <c r="HN100" s="59" t="str">
        <f>IF(CR100="", "", IFERROR(INDEX(Materials!$V$9:$V$2508, MATCH(CR100, Materials!$B$9:$B$2508, 0)), ""))</f>
        <v/>
      </c>
      <c r="HO100" s="59" t="str">
        <f>IF(CS100="", "", IFERROR(INDEX(Materials!$V$9:$V$2508, MATCH(CS100, Materials!$B$9:$B$2508, 0)), ""))</f>
        <v/>
      </c>
      <c r="HP100" s="59" t="str">
        <f>IF(CT100="", "", IFERROR(INDEX(Materials!$V$9:$V$2508, MATCH(CT100, Materials!$B$9:$B$2508, 0)), ""))</f>
        <v/>
      </c>
      <c r="HQ100" s="59" t="str">
        <f>IF(CU100="", "", IFERROR(INDEX(Materials!$V$9:$V$2508, MATCH(CU100, Materials!$B$9:$B$2508, 0)), ""))</f>
        <v/>
      </c>
      <c r="HR100" s="59" t="str">
        <f>IF(CV100="", "", IFERROR(INDEX(Materials!$V$9:$V$2508, MATCH(CV100, Materials!$B$9:$B$2508, 0)), ""))</f>
        <v/>
      </c>
      <c r="HS100" s="59" t="str">
        <f>IF(CW100="", "", IFERROR(INDEX(Materials!$V$9:$V$2508, MATCH(CW100, Materials!$B$9:$B$2508, 0)), ""))</f>
        <v/>
      </c>
      <c r="HT100" s="59" t="str">
        <f>IF(CX100="", "", IFERROR(INDEX(Materials!$V$9:$V$2508, MATCH(CX100, Materials!$B$9:$B$2508, 0)), ""))</f>
        <v/>
      </c>
      <c r="HU100" s="59" t="str">
        <f>IF(CY100="", "", IFERROR(INDEX(Materials!$V$9:$V$2508, MATCH(CY100, Materials!$B$9:$B$2508, 0)), ""))</f>
        <v/>
      </c>
      <c r="HV100" s="59" t="str">
        <f>IF(CZ100="", "", IFERROR(INDEX(Materials!$V$9:$V$2508, MATCH(CZ100, Materials!$B$9:$B$2508, 0)), ""))</f>
        <v/>
      </c>
      <c r="HW100" s="59" t="str">
        <f>IF(DA100="", "", IFERROR(INDEX(Materials!$V$9:$V$2508, MATCH(DA100, Materials!$B$9:$B$2508, 0)), ""))</f>
        <v/>
      </c>
      <c r="HX100" s="59" t="str">
        <f>IF(DB100="", "", IFERROR(INDEX(Materials!$V$9:$V$2508, MATCH(DB100, Materials!$B$9:$B$2508, 0)), ""))</f>
        <v/>
      </c>
      <c r="HY100" s="59" t="str">
        <f>IF(DC100="", "", IFERROR(INDEX(Materials!$V$9:$V$2508, MATCH(DC100, Materials!$B$9:$B$2508, 0)), ""))</f>
        <v/>
      </c>
      <c r="HZ100" s="59" t="str">
        <f>IF(DD100="", "", IFERROR(INDEX(Materials!$V$9:$V$2508, MATCH(DD100, Materials!$B$9:$B$2508, 0)), ""))</f>
        <v/>
      </c>
      <c r="IA100" s="59" t="str">
        <f>IF(DE100="", "", IFERROR(INDEX(Materials!$V$9:$V$2508, MATCH(DE100, Materials!$B$9:$B$2508, 0)), ""))</f>
        <v/>
      </c>
      <c r="IB100" s="59" t="str">
        <f>IF(DF100="", "", IFERROR(INDEX(Materials!$V$9:$V$2508, MATCH(DF100, Materials!$B$9:$B$2508, 0)), ""))</f>
        <v/>
      </c>
      <c r="IC100" s="59" t="str">
        <f>IF(DG100="", "", IFERROR(INDEX(Materials!$V$9:$V$2508, MATCH(DG100, Materials!$B$9:$B$2508, 0)), ""))</f>
        <v/>
      </c>
      <c r="ID100" s="59" t="str">
        <f>IF(DH100="", "", IFERROR(INDEX(Materials!$V$9:$V$2508, MATCH(DH100, Materials!$B$9:$B$2508, 0)), ""))</f>
        <v/>
      </c>
      <c r="IE100" s="59" t="str">
        <f>IF(DI100="", "", IFERROR(INDEX(Materials!$V$9:$V$2508, MATCH(DI100, Materials!$B$9:$B$2508, 0)), ""))</f>
        <v/>
      </c>
      <c r="IF100" s="59" t="str">
        <f>IF(DJ100="", "", IFERROR(INDEX(Materials!$V$9:$V$2508, MATCH(DJ100, Materials!$B$9:$B$2508, 0)), ""))</f>
        <v/>
      </c>
      <c r="IG100" s="60" t="str">
        <f>IF(DK100="", "", IFERROR(INDEX(Materials!$V$9:$V$2508, MATCH(DK100, Materials!$B$9:$B$2508, 0)), ""))</f>
        <v/>
      </c>
      <c r="II100" s="9" t="str">
        <f t="shared" si="285"/>
        <v/>
      </c>
      <c r="IJ100" s="9" t="str">
        <f t="shared" si="286"/>
        <v/>
      </c>
      <c r="IK100" s="9" t="str">
        <f t="shared" si="287"/>
        <v/>
      </c>
      <c r="IL100" s="9" t="str">
        <f t="shared" si="288"/>
        <v/>
      </c>
      <c r="IN100" s="92" t="str">
        <f t="shared" si="289"/>
        <v/>
      </c>
      <c r="IO100" s="93" t="str">
        <f t="shared" si="290"/>
        <v/>
      </c>
      <c r="IP100" s="93" t="str">
        <f t="shared" si="291"/>
        <v/>
      </c>
      <c r="IQ100" s="93" t="str">
        <f t="shared" si="292"/>
        <v/>
      </c>
      <c r="IR100" s="93" t="str">
        <f t="shared" si="293"/>
        <v/>
      </c>
      <c r="IS100" s="93" t="str">
        <f t="shared" si="294"/>
        <v/>
      </c>
      <c r="IT100" s="93" t="str">
        <f t="shared" si="295"/>
        <v/>
      </c>
      <c r="IU100" s="93" t="str">
        <f t="shared" si="296"/>
        <v/>
      </c>
      <c r="IV100" s="93" t="str">
        <f t="shared" si="297"/>
        <v/>
      </c>
      <c r="IW100" s="93" t="str">
        <f t="shared" si="298"/>
        <v/>
      </c>
      <c r="IX100" s="93" t="str">
        <f t="shared" si="299"/>
        <v/>
      </c>
      <c r="IY100" s="93" t="str">
        <f t="shared" si="300"/>
        <v/>
      </c>
      <c r="IZ100" s="93" t="str">
        <f t="shared" si="301"/>
        <v/>
      </c>
      <c r="JA100" s="93" t="str">
        <f t="shared" si="302"/>
        <v/>
      </c>
      <c r="JB100" s="93" t="str">
        <f t="shared" si="303"/>
        <v/>
      </c>
      <c r="JC100" s="93" t="str">
        <f t="shared" si="304"/>
        <v/>
      </c>
      <c r="JD100" s="93" t="str">
        <f t="shared" si="305"/>
        <v/>
      </c>
      <c r="JE100" s="93" t="str">
        <f t="shared" si="306"/>
        <v/>
      </c>
      <c r="JF100" s="93" t="str">
        <f t="shared" si="307"/>
        <v/>
      </c>
      <c r="JG100" s="93" t="str">
        <f t="shared" si="308"/>
        <v/>
      </c>
      <c r="JH100" s="93" t="str">
        <f t="shared" si="309"/>
        <v/>
      </c>
      <c r="JI100" s="93" t="str">
        <f t="shared" si="310"/>
        <v/>
      </c>
      <c r="JJ100" s="93" t="str">
        <f t="shared" si="311"/>
        <v/>
      </c>
      <c r="JK100" s="93" t="str">
        <f t="shared" si="312"/>
        <v/>
      </c>
      <c r="JL100" s="93" t="str">
        <f t="shared" si="313"/>
        <v/>
      </c>
      <c r="JM100" s="93" t="str">
        <f t="shared" si="314"/>
        <v/>
      </c>
      <c r="JN100" s="93" t="str">
        <f t="shared" si="315"/>
        <v/>
      </c>
      <c r="JO100" s="93" t="str">
        <f t="shared" si="316"/>
        <v/>
      </c>
      <c r="JP100" s="93" t="str">
        <f t="shared" si="317"/>
        <v/>
      </c>
      <c r="JQ100" s="94" t="str">
        <f t="shared" si="318"/>
        <v/>
      </c>
      <c r="JS100" s="92" t="str">
        <f t="shared" si="319"/>
        <v/>
      </c>
      <c r="JT100" s="93" t="str">
        <f t="shared" si="320"/>
        <v/>
      </c>
      <c r="JU100" s="93" t="str">
        <f t="shared" si="321"/>
        <v/>
      </c>
      <c r="JV100" s="93" t="str">
        <f t="shared" si="322"/>
        <v/>
      </c>
      <c r="JW100" s="93" t="str">
        <f t="shared" si="323"/>
        <v/>
      </c>
      <c r="JX100" s="93" t="str">
        <f t="shared" si="324"/>
        <v/>
      </c>
      <c r="JY100" s="93" t="str">
        <f t="shared" si="325"/>
        <v/>
      </c>
      <c r="JZ100" s="93" t="str">
        <f t="shared" si="326"/>
        <v/>
      </c>
      <c r="KA100" s="93" t="str">
        <f t="shared" si="327"/>
        <v/>
      </c>
      <c r="KB100" s="93" t="str">
        <f t="shared" si="328"/>
        <v/>
      </c>
      <c r="KC100" s="93" t="str">
        <f t="shared" si="329"/>
        <v/>
      </c>
      <c r="KD100" s="93" t="str">
        <f t="shared" si="330"/>
        <v/>
      </c>
      <c r="KE100" s="93" t="str">
        <f t="shared" si="331"/>
        <v/>
      </c>
      <c r="KF100" s="93" t="str">
        <f t="shared" si="332"/>
        <v/>
      </c>
      <c r="KG100" s="93" t="str">
        <f t="shared" si="333"/>
        <v/>
      </c>
      <c r="KH100" s="93" t="str">
        <f t="shared" si="334"/>
        <v/>
      </c>
      <c r="KI100" s="93" t="str">
        <f t="shared" si="335"/>
        <v/>
      </c>
      <c r="KJ100" s="93" t="str">
        <f t="shared" si="336"/>
        <v/>
      </c>
      <c r="KK100" s="93" t="str">
        <f t="shared" si="337"/>
        <v/>
      </c>
      <c r="KL100" s="93" t="str">
        <f t="shared" si="338"/>
        <v/>
      </c>
      <c r="KM100" s="93" t="str">
        <f t="shared" si="339"/>
        <v/>
      </c>
      <c r="KN100" s="93" t="str">
        <f t="shared" si="340"/>
        <v/>
      </c>
      <c r="KO100" s="93" t="str">
        <f t="shared" si="341"/>
        <v/>
      </c>
      <c r="KP100" s="93" t="str">
        <f t="shared" si="342"/>
        <v/>
      </c>
      <c r="KQ100" s="93" t="str">
        <f t="shared" si="343"/>
        <v/>
      </c>
      <c r="KR100" s="93" t="str">
        <f t="shared" si="344"/>
        <v/>
      </c>
      <c r="KS100" s="93" t="str">
        <f t="shared" si="345"/>
        <v/>
      </c>
      <c r="KT100" s="93" t="str">
        <f t="shared" si="346"/>
        <v/>
      </c>
      <c r="KU100" s="93" t="str">
        <f t="shared" si="347"/>
        <v/>
      </c>
      <c r="KV100" s="94" t="str">
        <f t="shared" si="348"/>
        <v/>
      </c>
      <c r="KX100" s="81" t="str">
        <f>IF(C100="", "", C100+(C100*'Intro &amp; Setup'!$BC$6))</f>
        <v/>
      </c>
    </row>
    <row r="101" spans="1:310" x14ac:dyDescent="0.25">
      <c r="A101" s="24"/>
      <c r="B101" s="150" t="str">
        <f t="shared" si="187"/>
        <v/>
      </c>
      <c r="C101" s="139" t="str">
        <f t="shared" si="188"/>
        <v/>
      </c>
      <c r="D101" s="24"/>
      <c r="E101" s="140"/>
      <c r="F101" s="136"/>
      <c r="G101" s="139"/>
      <c r="H101" s="153"/>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24"/>
      <c r="BS101" s="9" t="str">
        <f>IF(Materials!T101="", "", Materials!T101)</f>
        <v/>
      </c>
      <c r="BU101" s="11" t="b">
        <f t="shared" si="189"/>
        <v>0</v>
      </c>
      <c r="BV101" s="9" t="str">
        <f t="shared" si="195"/>
        <v/>
      </c>
      <c r="BW101" s="9" t="str">
        <f t="shared" si="190"/>
        <v/>
      </c>
      <c r="BX101" s="9" t="str">
        <f t="shared" si="191"/>
        <v/>
      </c>
      <c r="BZ101" s="9">
        <v>93</v>
      </c>
      <c r="CB101" s="9" t="str">
        <f t="shared" si="192"/>
        <v/>
      </c>
      <c r="CC101" s="32"/>
      <c r="CD101" s="72" t="str">
        <f>IF(H101="", "", IFERROR(INDEX('Intro &amp; Setup'!$BF$3:$BF$12, MATCH(H101, 'Intro &amp; Setup'!$BE$3:$BE$12, 0)), ""))</f>
        <v/>
      </c>
      <c r="CE101" s="77"/>
      <c r="CF101" s="77"/>
      <c r="CH101" s="50" t="str">
        <f t="shared" si="193"/>
        <v/>
      </c>
      <c r="CI101" s="32" t="str">
        <f t="shared" si="196"/>
        <v/>
      </c>
      <c r="CJ101" s="32" t="str">
        <f t="shared" si="197"/>
        <v/>
      </c>
      <c r="CK101" s="32" t="str">
        <f t="shared" si="198"/>
        <v/>
      </c>
      <c r="CL101" s="32" t="str">
        <f t="shared" si="199"/>
        <v/>
      </c>
      <c r="CM101" s="32" t="str">
        <f t="shared" si="200"/>
        <v/>
      </c>
      <c r="CN101" s="32" t="str">
        <f t="shared" si="201"/>
        <v/>
      </c>
      <c r="CO101" s="32" t="str">
        <f t="shared" si="202"/>
        <v/>
      </c>
      <c r="CP101" s="32" t="str">
        <f t="shared" si="203"/>
        <v/>
      </c>
      <c r="CQ101" s="32" t="str">
        <f t="shared" si="204"/>
        <v/>
      </c>
      <c r="CR101" s="32" t="str">
        <f t="shared" si="205"/>
        <v/>
      </c>
      <c r="CS101" s="32" t="str">
        <f t="shared" si="206"/>
        <v/>
      </c>
      <c r="CT101" s="32" t="str">
        <f t="shared" si="207"/>
        <v/>
      </c>
      <c r="CU101" s="32" t="str">
        <f t="shared" si="208"/>
        <v/>
      </c>
      <c r="CV101" s="32" t="str">
        <f t="shared" si="209"/>
        <v/>
      </c>
      <c r="CW101" s="32" t="str">
        <f t="shared" si="210"/>
        <v/>
      </c>
      <c r="CX101" s="32" t="str">
        <f t="shared" si="211"/>
        <v/>
      </c>
      <c r="CY101" s="32" t="str">
        <f t="shared" si="212"/>
        <v/>
      </c>
      <c r="CZ101" s="32" t="str">
        <f t="shared" si="213"/>
        <v/>
      </c>
      <c r="DA101" s="32" t="str">
        <f t="shared" si="214"/>
        <v/>
      </c>
      <c r="DB101" s="32" t="str">
        <f t="shared" si="215"/>
        <v/>
      </c>
      <c r="DC101" s="32" t="str">
        <f t="shared" si="216"/>
        <v/>
      </c>
      <c r="DD101" s="32" t="str">
        <f t="shared" si="217"/>
        <v/>
      </c>
      <c r="DE101" s="32" t="str">
        <f t="shared" si="218"/>
        <v/>
      </c>
      <c r="DF101" s="32" t="str">
        <f t="shared" si="219"/>
        <v/>
      </c>
      <c r="DG101" s="32" t="str">
        <f t="shared" si="220"/>
        <v/>
      </c>
      <c r="DH101" s="32" t="str">
        <f t="shared" si="221"/>
        <v/>
      </c>
      <c r="DI101" s="32" t="str">
        <f t="shared" si="222"/>
        <v/>
      </c>
      <c r="DJ101" s="32" t="str">
        <f t="shared" si="223"/>
        <v/>
      </c>
      <c r="DK101" s="51" t="str">
        <f t="shared" si="224"/>
        <v/>
      </c>
      <c r="DM101" s="50" t="str">
        <f t="shared" si="225"/>
        <v/>
      </c>
      <c r="DN101" s="32" t="str">
        <f t="shared" si="226"/>
        <v/>
      </c>
      <c r="DO101" s="32" t="str">
        <f t="shared" si="227"/>
        <v/>
      </c>
      <c r="DP101" s="32" t="str">
        <f t="shared" si="228"/>
        <v/>
      </c>
      <c r="DQ101" s="32" t="str">
        <f t="shared" si="229"/>
        <v/>
      </c>
      <c r="DR101" s="32" t="str">
        <f t="shared" si="230"/>
        <v/>
      </c>
      <c r="DS101" s="32" t="str">
        <f t="shared" si="231"/>
        <v/>
      </c>
      <c r="DT101" s="32" t="str">
        <f t="shared" si="232"/>
        <v/>
      </c>
      <c r="DU101" s="32" t="str">
        <f t="shared" si="233"/>
        <v/>
      </c>
      <c r="DV101" s="32" t="str">
        <f t="shared" si="234"/>
        <v/>
      </c>
      <c r="DW101" s="32" t="str">
        <f t="shared" si="235"/>
        <v/>
      </c>
      <c r="DX101" s="32" t="str">
        <f t="shared" si="236"/>
        <v/>
      </c>
      <c r="DY101" s="32" t="str">
        <f t="shared" si="237"/>
        <v/>
      </c>
      <c r="DZ101" s="32" t="str">
        <f t="shared" si="238"/>
        <v/>
      </c>
      <c r="EA101" s="32" t="str">
        <f t="shared" si="239"/>
        <v/>
      </c>
      <c r="EB101" s="32" t="str">
        <f t="shared" si="240"/>
        <v/>
      </c>
      <c r="EC101" s="32" t="str">
        <f t="shared" si="241"/>
        <v/>
      </c>
      <c r="ED101" s="32" t="str">
        <f t="shared" si="242"/>
        <v/>
      </c>
      <c r="EE101" s="32" t="str">
        <f t="shared" si="243"/>
        <v/>
      </c>
      <c r="EF101" s="32" t="str">
        <f t="shared" si="244"/>
        <v/>
      </c>
      <c r="EG101" s="32" t="str">
        <f t="shared" si="245"/>
        <v/>
      </c>
      <c r="EH101" s="32" t="str">
        <f t="shared" si="246"/>
        <v/>
      </c>
      <c r="EI101" s="32" t="str">
        <f t="shared" si="247"/>
        <v/>
      </c>
      <c r="EJ101" s="32" t="str">
        <f t="shared" si="248"/>
        <v/>
      </c>
      <c r="EK101" s="32" t="str">
        <f t="shared" si="249"/>
        <v/>
      </c>
      <c r="EL101" s="32" t="str">
        <f t="shared" si="250"/>
        <v/>
      </c>
      <c r="EM101" s="32" t="str">
        <f t="shared" si="251"/>
        <v/>
      </c>
      <c r="EN101" s="32" t="str">
        <f t="shared" si="252"/>
        <v/>
      </c>
      <c r="EO101" s="32" t="str">
        <f t="shared" si="253"/>
        <v/>
      </c>
      <c r="EP101" s="51" t="str">
        <f t="shared" si="254"/>
        <v/>
      </c>
      <c r="ER101" s="58" t="str">
        <f>IF(CH101="", "", IFERROR(INDEX(Materials!$F$9:$F$2508, MATCH(CH101, Materials!$B$9:$B$2508, 0)), ""))</f>
        <v/>
      </c>
      <c r="ES101" s="59" t="str">
        <f>IF(CI101="", "", IFERROR(INDEX(Materials!$F$9:$F$2508, MATCH(CI101, Materials!$B$9:$B$2508, 0)), ""))</f>
        <v/>
      </c>
      <c r="ET101" s="59" t="str">
        <f>IF(CJ101="", "", IFERROR(INDEX(Materials!$F$9:$F$2508, MATCH(CJ101, Materials!$B$9:$B$2508, 0)), ""))</f>
        <v/>
      </c>
      <c r="EU101" s="59" t="str">
        <f>IF(CK101="", "", IFERROR(INDEX(Materials!$F$9:$F$2508, MATCH(CK101, Materials!$B$9:$B$2508, 0)), ""))</f>
        <v/>
      </c>
      <c r="EV101" s="59" t="str">
        <f>IF(CL101="", "", IFERROR(INDEX(Materials!$F$9:$F$2508, MATCH(CL101, Materials!$B$9:$B$2508, 0)), ""))</f>
        <v/>
      </c>
      <c r="EW101" s="59" t="str">
        <f>IF(CM101="", "", IFERROR(INDEX(Materials!$F$9:$F$2508, MATCH(CM101, Materials!$B$9:$B$2508, 0)), ""))</f>
        <v/>
      </c>
      <c r="EX101" s="59" t="str">
        <f>IF(CN101="", "", IFERROR(INDEX(Materials!$F$9:$F$2508, MATCH(CN101, Materials!$B$9:$B$2508, 0)), ""))</f>
        <v/>
      </c>
      <c r="EY101" s="59" t="str">
        <f>IF(CO101="", "", IFERROR(INDEX(Materials!$F$9:$F$2508, MATCH(CO101, Materials!$B$9:$B$2508, 0)), ""))</f>
        <v/>
      </c>
      <c r="EZ101" s="59" t="str">
        <f>IF(CP101="", "", IFERROR(INDEX(Materials!$F$9:$F$2508, MATCH(CP101, Materials!$B$9:$B$2508, 0)), ""))</f>
        <v/>
      </c>
      <c r="FA101" s="59" t="str">
        <f>IF(CQ101="", "", IFERROR(INDEX(Materials!$F$9:$F$2508, MATCH(CQ101, Materials!$B$9:$B$2508, 0)), ""))</f>
        <v/>
      </c>
      <c r="FB101" s="59" t="str">
        <f>IF(CR101="", "", IFERROR(INDEX(Materials!$F$9:$F$2508, MATCH(CR101, Materials!$B$9:$B$2508, 0)), ""))</f>
        <v/>
      </c>
      <c r="FC101" s="59" t="str">
        <f>IF(CS101="", "", IFERROR(INDEX(Materials!$F$9:$F$2508, MATCH(CS101, Materials!$B$9:$B$2508, 0)), ""))</f>
        <v/>
      </c>
      <c r="FD101" s="59" t="str">
        <f>IF(CT101="", "", IFERROR(INDEX(Materials!$F$9:$F$2508, MATCH(CT101, Materials!$B$9:$B$2508, 0)), ""))</f>
        <v/>
      </c>
      <c r="FE101" s="59" t="str">
        <f>IF(CU101="", "", IFERROR(INDEX(Materials!$F$9:$F$2508, MATCH(CU101, Materials!$B$9:$B$2508, 0)), ""))</f>
        <v/>
      </c>
      <c r="FF101" s="59" t="str">
        <f>IF(CV101="", "", IFERROR(INDEX(Materials!$F$9:$F$2508, MATCH(CV101, Materials!$B$9:$B$2508, 0)), ""))</f>
        <v/>
      </c>
      <c r="FG101" s="59" t="str">
        <f>IF(CW101="", "", IFERROR(INDEX(Materials!$F$9:$F$2508, MATCH(CW101, Materials!$B$9:$B$2508, 0)), ""))</f>
        <v/>
      </c>
      <c r="FH101" s="59" t="str">
        <f>IF(CX101="", "", IFERROR(INDEX(Materials!$F$9:$F$2508, MATCH(CX101, Materials!$B$9:$B$2508, 0)), ""))</f>
        <v/>
      </c>
      <c r="FI101" s="59" t="str">
        <f>IF(CY101="", "", IFERROR(INDEX(Materials!$F$9:$F$2508, MATCH(CY101, Materials!$B$9:$B$2508, 0)), ""))</f>
        <v/>
      </c>
      <c r="FJ101" s="59" t="str">
        <f>IF(CZ101="", "", IFERROR(INDEX(Materials!$F$9:$F$2508, MATCH(CZ101, Materials!$B$9:$B$2508, 0)), ""))</f>
        <v/>
      </c>
      <c r="FK101" s="59" t="str">
        <f>IF(DA101="", "", IFERROR(INDEX(Materials!$F$9:$F$2508, MATCH(DA101, Materials!$B$9:$B$2508, 0)), ""))</f>
        <v/>
      </c>
      <c r="FL101" s="59" t="str">
        <f>IF(DB101="", "", IFERROR(INDEX(Materials!$F$9:$F$2508, MATCH(DB101, Materials!$B$9:$B$2508, 0)), ""))</f>
        <v/>
      </c>
      <c r="FM101" s="59" t="str">
        <f>IF(DC101="", "", IFERROR(INDEX(Materials!$F$9:$F$2508, MATCH(DC101, Materials!$B$9:$B$2508, 0)), ""))</f>
        <v/>
      </c>
      <c r="FN101" s="59" t="str">
        <f>IF(DD101="", "", IFERROR(INDEX(Materials!$F$9:$F$2508, MATCH(DD101, Materials!$B$9:$B$2508, 0)), ""))</f>
        <v/>
      </c>
      <c r="FO101" s="59" t="str">
        <f>IF(DE101="", "", IFERROR(INDEX(Materials!$F$9:$F$2508, MATCH(DE101, Materials!$B$9:$B$2508, 0)), ""))</f>
        <v/>
      </c>
      <c r="FP101" s="59" t="str">
        <f>IF(DF101="", "", IFERROR(INDEX(Materials!$F$9:$F$2508, MATCH(DF101, Materials!$B$9:$B$2508, 0)), ""))</f>
        <v/>
      </c>
      <c r="FQ101" s="59" t="str">
        <f>IF(DG101="", "", IFERROR(INDEX(Materials!$F$9:$F$2508, MATCH(DG101, Materials!$B$9:$B$2508, 0)), ""))</f>
        <v/>
      </c>
      <c r="FR101" s="59" t="str">
        <f>IF(DH101="", "", IFERROR(INDEX(Materials!$F$9:$F$2508, MATCH(DH101, Materials!$B$9:$B$2508, 0)), ""))</f>
        <v/>
      </c>
      <c r="FS101" s="59" t="str">
        <f>IF(DI101="", "", IFERROR(INDEX(Materials!$F$9:$F$2508, MATCH(DI101, Materials!$B$9:$B$2508, 0)), ""))</f>
        <v/>
      </c>
      <c r="FT101" s="59" t="str">
        <f>IF(DJ101="", "", IFERROR(INDEX(Materials!$F$9:$F$2508, MATCH(DJ101, Materials!$B$9:$B$2508, 0)), ""))</f>
        <v/>
      </c>
      <c r="FU101" s="60" t="str">
        <f>IF(DK101="", "", IFERROR(INDEX(Materials!$F$9:$F$2508, MATCH(DK101, Materials!$B$9:$B$2508, 0)), ""))</f>
        <v/>
      </c>
      <c r="FW101" s="58" t="str">
        <f t="shared" si="255"/>
        <v/>
      </c>
      <c r="FX101" s="59" t="str">
        <f t="shared" si="256"/>
        <v/>
      </c>
      <c r="FY101" s="59" t="str">
        <f t="shared" si="257"/>
        <v/>
      </c>
      <c r="FZ101" s="59" t="str">
        <f t="shared" si="258"/>
        <v/>
      </c>
      <c r="GA101" s="59" t="str">
        <f t="shared" si="259"/>
        <v/>
      </c>
      <c r="GB101" s="59" t="str">
        <f t="shared" si="260"/>
        <v/>
      </c>
      <c r="GC101" s="59" t="str">
        <f t="shared" si="261"/>
        <v/>
      </c>
      <c r="GD101" s="59" t="str">
        <f t="shared" si="262"/>
        <v/>
      </c>
      <c r="GE101" s="59" t="str">
        <f t="shared" si="263"/>
        <v/>
      </c>
      <c r="GF101" s="59" t="str">
        <f t="shared" si="264"/>
        <v/>
      </c>
      <c r="GG101" s="59" t="str">
        <f t="shared" si="265"/>
        <v/>
      </c>
      <c r="GH101" s="59" t="str">
        <f t="shared" si="266"/>
        <v/>
      </c>
      <c r="GI101" s="59" t="str">
        <f t="shared" si="267"/>
        <v/>
      </c>
      <c r="GJ101" s="59" t="str">
        <f t="shared" si="268"/>
        <v/>
      </c>
      <c r="GK101" s="59" t="str">
        <f t="shared" si="269"/>
        <v/>
      </c>
      <c r="GL101" s="59" t="str">
        <f t="shared" si="270"/>
        <v/>
      </c>
      <c r="GM101" s="59" t="str">
        <f t="shared" si="271"/>
        <v/>
      </c>
      <c r="GN101" s="59" t="str">
        <f t="shared" si="272"/>
        <v/>
      </c>
      <c r="GO101" s="59" t="str">
        <f t="shared" si="273"/>
        <v/>
      </c>
      <c r="GP101" s="59" t="str">
        <f t="shared" si="274"/>
        <v/>
      </c>
      <c r="GQ101" s="59" t="str">
        <f t="shared" si="275"/>
        <v/>
      </c>
      <c r="GR101" s="59" t="str">
        <f t="shared" si="276"/>
        <v/>
      </c>
      <c r="GS101" s="59" t="str">
        <f t="shared" si="277"/>
        <v/>
      </c>
      <c r="GT101" s="59" t="str">
        <f t="shared" si="278"/>
        <v/>
      </c>
      <c r="GU101" s="59" t="str">
        <f t="shared" si="279"/>
        <v/>
      </c>
      <c r="GV101" s="59" t="str">
        <f t="shared" si="280"/>
        <v/>
      </c>
      <c r="GW101" s="59" t="str">
        <f t="shared" si="281"/>
        <v/>
      </c>
      <c r="GX101" s="59" t="str">
        <f t="shared" si="282"/>
        <v/>
      </c>
      <c r="GY101" s="59" t="str">
        <f t="shared" si="283"/>
        <v/>
      </c>
      <c r="GZ101" s="60" t="str">
        <f t="shared" si="284"/>
        <v/>
      </c>
      <c r="HB101" s="81" t="str">
        <f t="shared" si="194"/>
        <v/>
      </c>
      <c r="HD101" s="58" t="str">
        <f>IF(CH101="", "", IFERROR(INDEX(Materials!$V$9:$V$2508, MATCH(CH101, Materials!$B$9:$B$2508, 0)), ""))</f>
        <v/>
      </c>
      <c r="HE101" s="59" t="str">
        <f>IF(CI101="", "", IFERROR(INDEX(Materials!$V$9:$V$2508, MATCH(CI101, Materials!$B$9:$B$2508, 0)), ""))</f>
        <v/>
      </c>
      <c r="HF101" s="59" t="str">
        <f>IF(CJ101="", "", IFERROR(INDEX(Materials!$V$9:$V$2508, MATCH(CJ101, Materials!$B$9:$B$2508, 0)), ""))</f>
        <v/>
      </c>
      <c r="HG101" s="59" t="str">
        <f>IF(CK101="", "", IFERROR(INDEX(Materials!$V$9:$V$2508, MATCH(CK101, Materials!$B$9:$B$2508, 0)), ""))</f>
        <v/>
      </c>
      <c r="HH101" s="59" t="str">
        <f>IF(CL101="", "", IFERROR(INDEX(Materials!$V$9:$V$2508, MATCH(CL101, Materials!$B$9:$B$2508, 0)), ""))</f>
        <v/>
      </c>
      <c r="HI101" s="59" t="str">
        <f>IF(CM101="", "", IFERROR(INDEX(Materials!$V$9:$V$2508, MATCH(CM101, Materials!$B$9:$B$2508, 0)), ""))</f>
        <v/>
      </c>
      <c r="HJ101" s="59" t="str">
        <f>IF(CN101="", "", IFERROR(INDEX(Materials!$V$9:$V$2508, MATCH(CN101, Materials!$B$9:$B$2508, 0)), ""))</f>
        <v/>
      </c>
      <c r="HK101" s="59" t="str">
        <f>IF(CO101="", "", IFERROR(INDEX(Materials!$V$9:$V$2508, MATCH(CO101, Materials!$B$9:$B$2508, 0)), ""))</f>
        <v/>
      </c>
      <c r="HL101" s="59" t="str">
        <f>IF(CP101="", "", IFERROR(INDEX(Materials!$V$9:$V$2508, MATCH(CP101, Materials!$B$9:$B$2508, 0)), ""))</f>
        <v/>
      </c>
      <c r="HM101" s="59" t="str">
        <f>IF(CQ101="", "", IFERROR(INDEX(Materials!$V$9:$V$2508, MATCH(CQ101, Materials!$B$9:$B$2508, 0)), ""))</f>
        <v/>
      </c>
      <c r="HN101" s="59" t="str">
        <f>IF(CR101="", "", IFERROR(INDEX(Materials!$V$9:$V$2508, MATCH(CR101, Materials!$B$9:$B$2508, 0)), ""))</f>
        <v/>
      </c>
      <c r="HO101" s="59" t="str">
        <f>IF(CS101="", "", IFERROR(INDEX(Materials!$V$9:$V$2508, MATCH(CS101, Materials!$B$9:$B$2508, 0)), ""))</f>
        <v/>
      </c>
      <c r="HP101" s="59" t="str">
        <f>IF(CT101="", "", IFERROR(INDEX(Materials!$V$9:$V$2508, MATCH(CT101, Materials!$B$9:$B$2508, 0)), ""))</f>
        <v/>
      </c>
      <c r="HQ101" s="59" t="str">
        <f>IF(CU101="", "", IFERROR(INDEX(Materials!$V$9:$V$2508, MATCH(CU101, Materials!$B$9:$B$2508, 0)), ""))</f>
        <v/>
      </c>
      <c r="HR101" s="59" t="str">
        <f>IF(CV101="", "", IFERROR(INDEX(Materials!$V$9:$V$2508, MATCH(CV101, Materials!$B$9:$B$2508, 0)), ""))</f>
        <v/>
      </c>
      <c r="HS101" s="59" t="str">
        <f>IF(CW101="", "", IFERROR(INDEX(Materials!$V$9:$V$2508, MATCH(CW101, Materials!$B$9:$B$2508, 0)), ""))</f>
        <v/>
      </c>
      <c r="HT101" s="59" t="str">
        <f>IF(CX101="", "", IFERROR(INDEX(Materials!$V$9:$V$2508, MATCH(CX101, Materials!$B$9:$B$2508, 0)), ""))</f>
        <v/>
      </c>
      <c r="HU101" s="59" t="str">
        <f>IF(CY101="", "", IFERROR(INDEX(Materials!$V$9:$V$2508, MATCH(CY101, Materials!$B$9:$B$2508, 0)), ""))</f>
        <v/>
      </c>
      <c r="HV101" s="59" t="str">
        <f>IF(CZ101="", "", IFERROR(INDEX(Materials!$V$9:$V$2508, MATCH(CZ101, Materials!$B$9:$B$2508, 0)), ""))</f>
        <v/>
      </c>
      <c r="HW101" s="59" t="str">
        <f>IF(DA101="", "", IFERROR(INDEX(Materials!$V$9:$V$2508, MATCH(DA101, Materials!$B$9:$B$2508, 0)), ""))</f>
        <v/>
      </c>
      <c r="HX101" s="59" t="str">
        <f>IF(DB101="", "", IFERROR(INDEX(Materials!$V$9:$V$2508, MATCH(DB101, Materials!$B$9:$B$2508, 0)), ""))</f>
        <v/>
      </c>
      <c r="HY101" s="59" t="str">
        <f>IF(DC101="", "", IFERROR(INDEX(Materials!$V$9:$V$2508, MATCH(DC101, Materials!$B$9:$B$2508, 0)), ""))</f>
        <v/>
      </c>
      <c r="HZ101" s="59" t="str">
        <f>IF(DD101="", "", IFERROR(INDEX(Materials!$V$9:$V$2508, MATCH(DD101, Materials!$B$9:$B$2508, 0)), ""))</f>
        <v/>
      </c>
      <c r="IA101" s="59" t="str">
        <f>IF(DE101="", "", IFERROR(INDEX(Materials!$V$9:$V$2508, MATCH(DE101, Materials!$B$9:$B$2508, 0)), ""))</f>
        <v/>
      </c>
      <c r="IB101" s="59" t="str">
        <f>IF(DF101="", "", IFERROR(INDEX(Materials!$V$9:$V$2508, MATCH(DF101, Materials!$B$9:$B$2508, 0)), ""))</f>
        <v/>
      </c>
      <c r="IC101" s="59" t="str">
        <f>IF(DG101="", "", IFERROR(INDEX(Materials!$V$9:$V$2508, MATCH(DG101, Materials!$B$9:$B$2508, 0)), ""))</f>
        <v/>
      </c>
      <c r="ID101" s="59" t="str">
        <f>IF(DH101="", "", IFERROR(INDEX(Materials!$V$9:$V$2508, MATCH(DH101, Materials!$B$9:$B$2508, 0)), ""))</f>
        <v/>
      </c>
      <c r="IE101" s="59" t="str">
        <f>IF(DI101="", "", IFERROR(INDEX(Materials!$V$9:$V$2508, MATCH(DI101, Materials!$B$9:$B$2508, 0)), ""))</f>
        <v/>
      </c>
      <c r="IF101" s="59" t="str">
        <f>IF(DJ101="", "", IFERROR(INDEX(Materials!$V$9:$V$2508, MATCH(DJ101, Materials!$B$9:$B$2508, 0)), ""))</f>
        <v/>
      </c>
      <c r="IG101" s="60" t="str">
        <f>IF(DK101="", "", IFERROR(INDEX(Materials!$V$9:$V$2508, MATCH(DK101, Materials!$B$9:$B$2508, 0)), ""))</f>
        <v/>
      </c>
      <c r="II101" s="9" t="str">
        <f t="shared" si="285"/>
        <v/>
      </c>
      <c r="IJ101" s="9" t="str">
        <f t="shared" si="286"/>
        <v/>
      </c>
      <c r="IK101" s="9" t="str">
        <f t="shared" si="287"/>
        <v/>
      </c>
      <c r="IL101" s="9" t="str">
        <f t="shared" si="288"/>
        <v/>
      </c>
      <c r="IN101" s="92" t="str">
        <f t="shared" si="289"/>
        <v/>
      </c>
      <c r="IO101" s="93" t="str">
        <f t="shared" si="290"/>
        <v/>
      </c>
      <c r="IP101" s="93" t="str">
        <f t="shared" si="291"/>
        <v/>
      </c>
      <c r="IQ101" s="93" t="str">
        <f t="shared" si="292"/>
        <v/>
      </c>
      <c r="IR101" s="93" t="str">
        <f t="shared" si="293"/>
        <v/>
      </c>
      <c r="IS101" s="93" t="str">
        <f t="shared" si="294"/>
        <v/>
      </c>
      <c r="IT101" s="93" t="str">
        <f t="shared" si="295"/>
        <v/>
      </c>
      <c r="IU101" s="93" t="str">
        <f t="shared" si="296"/>
        <v/>
      </c>
      <c r="IV101" s="93" t="str">
        <f t="shared" si="297"/>
        <v/>
      </c>
      <c r="IW101" s="93" t="str">
        <f t="shared" si="298"/>
        <v/>
      </c>
      <c r="IX101" s="93" t="str">
        <f t="shared" si="299"/>
        <v/>
      </c>
      <c r="IY101" s="93" t="str">
        <f t="shared" si="300"/>
        <v/>
      </c>
      <c r="IZ101" s="93" t="str">
        <f t="shared" si="301"/>
        <v/>
      </c>
      <c r="JA101" s="93" t="str">
        <f t="shared" si="302"/>
        <v/>
      </c>
      <c r="JB101" s="93" t="str">
        <f t="shared" si="303"/>
        <v/>
      </c>
      <c r="JC101" s="93" t="str">
        <f t="shared" si="304"/>
        <v/>
      </c>
      <c r="JD101" s="93" t="str">
        <f t="shared" si="305"/>
        <v/>
      </c>
      <c r="JE101" s="93" t="str">
        <f t="shared" si="306"/>
        <v/>
      </c>
      <c r="JF101" s="93" t="str">
        <f t="shared" si="307"/>
        <v/>
      </c>
      <c r="JG101" s="93" t="str">
        <f t="shared" si="308"/>
        <v/>
      </c>
      <c r="JH101" s="93" t="str">
        <f t="shared" si="309"/>
        <v/>
      </c>
      <c r="JI101" s="93" t="str">
        <f t="shared" si="310"/>
        <v/>
      </c>
      <c r="JJ101" s="93" t="str">
        <f t="shared" si="311"/>
        <v/>
      </c>
      <c r="JK101" s="93" t="str">
        <f t="shared" si="312"/>
        <v/>
      </c>
      <c r="JL101" s="93" t="str">
        <f t="shared" si="313"/>
        <v/>
      </c>
      <c r="JM101" s="93" t="str">
        <f t="shared" si="314"/>
        <v/>
      </c>
      <c r="JN101" s="93" t="str">
        <f t="shared" si="315"/>
        <v/>
      </c>
      <c r="JO101" s="93" t="str">
        <f t="shared" si="316"/>
        <v/>
      </c>
      <c r="JP101" s="93" t="str">
        <f t="shared" si="317"/>
        <v/>
      </c>
      <c r="JQ101" s="94" t="str">
        <f t="shared" si="318"/>
        <v/>
      </c>
      <c r="JS101" s="92" t="str">
        <f t="shared" si="319"/>
        <v/>
      </c>
      <c r="JT101" s="93" t="str">
        <f t="shared" si="320"/>
        <v/>
      </c>
      <c r="JU101" s="93" t="str">
        <f t="shared" si="321"/>
        <v/>
      </c>
      <c r="JV101" s="93" t="str">
        <f t="shared" si="322"/>
        <v/>
      </c>
      <c r="JW101" s="93" t="str">
        <f t="shared" si="323"/>
        <v/>
      </c>
      <c r="JX101" s="93" t="str">
        <f t="shared" si="324"/>
        <v/>
      </c>
      <c r="JY101" s="93" t="str">
        <f t="shared" si="325"/>
        <v/>
      </c>
      <c r="JZ101" s="93" t="str">
        <f t="shared" si="326"/>
        <v/>
      </c>
      <c r="KA101" s="93" t="str">
        <f t="shared" si="327"/>
        <v/>
      </c>
      <c r="KB101" s="93" t="str">
        <f t="shared" si="328"/>
        <v/>
      </c>
      <c r="KC101" s="93" t="str">
        <f t="shared" si="329"/>
        <v/>
      </c>
      <c r="KD101" s="93" t="str">
        <f t="shared" si="330"/>
        <v/>
      </c>
      <c r="KE101" s="93" t="str">
        <f t="shared" si="331"/>
        <v/>
      </c>
      <c r="KF101" s="93" t="str">
        <f t="shared" si="332"/>
        <v/>
      </c>
      <c r="KG101" s="93" t="str">
        <f t="shared" si="333"/>
        <v/>
      </c>
      <c r="KH101" s="93" t="str">
        <f t="shared" si="334"/>
        <v/>
      </c>
      <c r="KI101" s="93" t="str">
        <f t="shared" si="335"/>
        <v/>
      </c>
      <c r="KJ101" s="93" t="str">
        <f t="shared" si="336"/>
        <v/>
      </c>
      <c r="KK101" s="93" t="str">
        <f t="shared" si="337"/>
        <v/>
      </c>
      <c r="KL101" s="93" t="str">
        <f t="shared" si="338"/>
        <v/>
      </c>
      <c r="KM101" s="93" t="str">
        <f t="shared" si="339"/>
        <v/>
      </c>
      <c r="KN101" s="93" t="str">
        <f t="shared" si="340"/>
        <v/>
      </c>
      <c r="KO101" s="93" t="str">
        <f t="shared" si="341"/>
        <v/>
      </c>
      <c r="KP101" s="93" t="str">
        <f t="shared" si="342"/>
        <v/>
      </c>
      <c r="KQ101" s="93" t="str">
        <f t="shared" si="343"/>
        <v/>
      </c>
      <c r="KR101" s="93" t="str">
        <f t="shared" si="344"/>
        <v/>
      </c>
      <c r="KS101" s="93" t="str">
        <f t="shared" si="345"/>
        <v/>
      </c>
      <c r="KT101" s="93" t="str">
        <f t="shared" si="346"/>
        <v/>
      </c>
      <c r="KU101" s="93" t="str">
        <f t="shared" si="347"/>
        <v/>
      </c>
      <c r="KV101" s="94" t="str">
        <f t="shared" si="348"/>
        <v/>
      </c>
      <c r="KX101" s="81" t="str">
        <f>IF(C101="", "", C101+(C101*'Intro &amp; Setup'!$BC$6))</f>
        <v/>
      </c>
    </row>
    <row r="102" spans="1:310" x14ac:dyDescent="0.25">
      <c r="A102" s="24"/>
      <c r="B102" s="150" t="str">
        <f t="shared" si="187"/>
        <v/>
      </c>
      <c r="C102" s="139" t="str">
        <f t="shared" si="188"/>
        <v/>
      </c>
      <c r="D102" s="24"/>
      <c r="E102" s="140"/>
      <c r="F102" s="136"/>
      <c r="G102" s="139"/>
      <c r="H102" s="153"/>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24"/>
      <c r="BS102" s="9" t="str">
        <f>IF(Materials!T102="", "", Materials!T102)</f>
        <v/>
      </c>
      <c r="BU102" s="11" t="b">
        <f t="shared" si="189"/>
        <v>0</v>
      </c>
      <c r="BV102" s="9" t="str">
        <f t="shared" si="195"/>
        <v/>
      </c>
      <c r="BW102" s="9" t="str">
        <f t="shared" si="190"/>
        <v/>
      </c>
      <c r="BX102" s="9" t="str">
        <f t="shared" si="191"/>
        <v/>
      </c>
      <c r="BZ102" s="9">
        <v>94</v>
      </c>
      <c r="CB102" s="9" t="str">
        <f t="shared" si="192"/>
        <v/>
      </c>
      <c r="CC102" s="32"/>
      <c r="CD102" s="72" t="str">
        <f>IF(H102="", "", IFERROR(INDEX('Intro &amp; Setup'!$BF$3:$BF$12, MATCH(H102, 'Intro &amp; Setup'!$BE$3:$BE$12, 0)), ""))</f>
        <v/>
      </c>
      <c r="CE102" s="77"/>
      <c r="CF102" s="77"/>
      <c r="CH102" s="50" t="str">
        <f t="shared" si="193"/>
        <v/>
      </c>
      <c r="CI102" s="32" t="str">
        <f t="shared" si="196"/>
        <v/>
      </c>
      <c r="CJ102" s="32" t="str">
        <f t="shared" si="197"/>
        <v/>
      </c>
      <c r="CK102" s="32" t="str">
        <f t="shared" si="198"/>
        <v/>
      </c>
      <c r="CL102" s="32" t="str">
        <f t="shared" si="199"/>
        <v/>
      </c>
      <c r="CM102" s="32" t="str">
        <f t="shared" si="200"/>
        <v/>
      </c>
      <c r="CN102" s="32" t="str">
        <f t="shared" si="201"/>
        <v/>
      </c>
      <c r="CO102" s="32" t="str">
        <f t="shared" si="202"/>
        <v/>
      </c>
      <c r="CP102" s="32" t="str">
        <f t="shared" si="203"/>
        <v/>
      </c>
      <c r="CQ102" s="32" t="str">
        <f t="shared" si="204"/>
        <v/>
      </c>
      <c r="CR102" s="32" t="str">
        <f t="shared" si="205"/>
        <v/>
      </c>
      <c r="CS102" s="32" t="str">
        <f t="shared" si="206"/>
        <v/>
      </c>
      <c r="CT102" s="32" t="str">
        <f t="shared" si="207"/>
        <v/>
      </c>
      <c r="CU102" s="32" t="str">
        <f t="shared" si="208"/>
        <v/>
      </c>
      <c r="CV102" s="32" t="str">
        <f t="shared" si="209"/>
        <v/>
      </c>
      <c r="CW102" s="32" t="str">
        <f t="shared" si="210"/>
        <v/>
      </c>
      <c r="CX102" s="32" t="str">
        <f t="shared" si="211"/>
        <v/>
      </c>
      <c r="CY102" s="32" t="str">
        <f t="shared" si="212"/>
        <v/>
      </c>
      <c r="CZ102" s="32" t="str">
        <f t="shared" si="213"/>
        <v/>
      </c>
      <c r="DA102" s="32" t="str">
        <f t="shared" si="214"/>
        <v/>
      </c>
      <c r="DB102" s="32" t="str">
        <f t="shared" si="215"/>
        <v/>
      </c>
      <c r="DC102" s="32" t="str">
        <f t="shared" si="216"/>
        <v/>
      </c>
      <c r="DD102" s="32" t="str">
        <f t="shared" si="217"/>
        <v/>
      </c>
      <c r="DE102" s="32" t="str">
        <f t="shared" si="218"/>
        <v/>
      </c>
      <c r="DF102" s="32" t="str">
        <f t="shared" si="219"/>
        <v/>
      </c>
      <c r="DG102" s="32" t="str">
        <f t="shared" si="220"/>
        <v/>
      </c>
      <c r="DH102" s="32" t="str">
        <f t="shared" si="221"/>
        <v/>
      </c>
      <c r="DI102" s="32" t="str">
        <f t="shared" si="222"/>
        <v/>
      </c>
      <c r="DJ102" s="32" t="str">
        <f t="shared" si="223"/>
        <v/>
      </c>
      <c r="DK102" s="51" t="str">
        <f t="shared" si="224"/>
        <v/>
      </c>
      <c r="DM102" s="50" t="str">
        <f t="shared" si="225"/>
        <v/>
      </c>
      <c r="DN102" s="32" t="str">
        <f t="shared" si="226"/>
        <v/>
      </c>
      <c r="DO102" s="32" t="str">
        <f t="shared" si="227"/>
        <v/>
      </c>
      <c r="DP102" s="32" t="str">
        <f t="shared" si="228"/>
        <v/>
      </c>
      <c r="DQ102" s="32" t="str">
        <f t="shared" si="229"/>
        <v/>
      </c>
      <c r="DR102" s="32" t="str">
        <f t="shared" si="230"/>
        <v/>
      </c>
      <c r="DS102" s="32" t="str">
        <f t="shared" si="231"/>
        <v/>
      </c>
      <c r="DT102" s="32" t="str">
        <f t="shared" si="232"/>
        <v/>
      </c>
      <c r="DU102" s="32" t="str">
        <f t="shared" si="233"/>
        <v/>
      </c>
      <c r="DV102" s="32" t="str">
        <f t="shared" si="234"/>
        <v/>
      </c>
      <c r="DW102" s="32" t="str">
        <f t="shared" si="235"/>
        <v/>
      </c>
      <c r="DX102" s="32" t="str">
        <f t="shared" si="236"/>
        <v/>
      </c>
      <c r="DY102" s="32" t="str">
        <f t="shared" si="237"/>
        <v/>
      </c>
      <c r="DZ102" s="32" t="str">
        <f t="shared" si="238"/>
        <v/>
      </c>
      <c r="EA102" s="32" t="str">
        <f t="shared" si="239"/>
        <v/>
      </c>
      <c r="EB102" s="32" t="str">
        <f t="shared" si="240"/>
        <v/>
      </c>
      <c r="EC102" s="32" t="str">
        <f t="shared" si="241"/>
        <v/>
      </c>
      <c r="ED102" s="32" t="str">
        <f t="shared" si="242"/>
        <v/>
      </c>
      <c r="EE102" s="32" t="str">
        <f t="shared" si="243"/>
        <v/>
      </c>
      <c r="EF102" s="32" t="str">
        <f t="shared" si="244"/>
        <v/>
      </c>
      <c r="EG102" s="32" t="str">
        <f t="shared" si="245"/>
        <v/>
      </c>
      <c r="EH102" s="32" t="str">
        <f t="shared" si="246"/>
        <v/>
      </c>
      <c r="EI102" s="32" t="str">
        <f t="shared" si="247"/>
        <v/>
      </c>
      <c r="EJ102" s="32" t="str">
        <f t="shared" si="248"/>
        <v/>
      </c>
      <c r="EK102" s="32" t="str">
        <f t="shared" si="249"/>
        <v/>
      </c>
      <c r="EL102" s="32" t="str">
        <f t="shared" si="250"/>
        <v/>
      </c>
      <c r="EM102" s="32" t="str">
        <f t="shared" si="251"/>
        <v/>
      </c>
      <c r="EN102" s="32" t="str">
        <f t="shared" si="252"/>
        <v/>
      </c>
      <c r="EO102" s="32" t="str">
        <f t="shared" si="253"/>
        <v/>
      </c>
      <c r="EP102" s="51" t="str">
        <f t="shared" si="254"/>
        <v/>
      </c>
      <c r="ER102" s="58" t="str">
        <f>IF(CH102="", "", IFERROR(INDEX(Materials!$F$9:$F$2508, MATCH(CH102, Materials!$B$9:$B$2508, 0)), ""))</f>
        <v/>
      </c>
      <c r="ES102" s="59" t="str">
        <f>IF(CI102="", "", IFERROR(INDEX(Materials!$F$9:$F$2508, MATCH(CI102, Materials!$B$9:$B$2508, 0)), ""))</f>
        <v/>
      </c>
      <c r="ET102" s="59" t="str">
        <f>IF(CJ102="", "", IFERROR(INDEX(Materials!$F$9:$F$2508, MATCH(CJ102, Materials!$B$9:$B$2508, 0)), ""))</f>
        <v/>
      </c>
      <c r="EU102" s="59" t="str">
        <f>IF(CK102="", "", IFERROR(INDEX(Materials!$F$9:$F$2508, MATCH(CK102, Materials!$B$9:$B$2508, 0)), ""))</f>
        <v/>
      </c>
      <c r="EV102" s="59" t="str">
        <f>IF(CL102="", "", IFERROR(INDEX(Materials!$F$9:$F$2508, MATCH(CL102, Materials!$B$9:$B$2508, 0)), ""))</f>
        <v/>
      </c>
      <c r="EW102" s="59" t="str">
        <f>IF(CM102="", "", IFERROR(INDEX(Materials!$F$9:$F$2508, MATCH(CM102, Materials!$B$9:$B$2508, 0)), ""))</f>
        <v/>
      </c>
      <c r="EX102" s="59" t="str">
        <f>IF(CN102="", "", IFERROR(INDEX(Materials!$F$9:$F$2508, MATCH(CN102, Materials!$B$9:$B$2508, 0)), ""))</f>
        <v/>
      </c>
      <c r="EY102" s="59" t="str">
        <f>IF(CO102="", "", IFERROR(INDEX(Materials!$F$9:$F$2508, MATCH(CO102, Materials!$B$9:$B$2508, 0)), ""))</f>
        <v/>
      </c>
      <c r="EZ102" s="59" t="str">
        <f>IF(CP102="", "", IFERROR(INDEX(Materials!$F$9:$F$2508, MATCH(CP102, Materials!$B$9:$B$2508, 0)), ""))</f>
        <v/>
      </c>
      <c r="FA102" s="59" t="str">
        <f>IF(CQ102="", "", IFERROR(INDEX(Materials!$F$9:$F$2508, MATCH(CQ102, Materials!$B$9:$B$2508, 0)), ""))</f>
        <v/>
      </c>
      <c r="FB102" s="59" t="str">
        <f>IF(CR102="", "", IFERROR(INDEX(Materials!$F$9:$F$2508, MATCH(CR102, Materials!$B$9:$B$2508, 0)), ""))</f>
        <v/>
      </c>
      <c r="FC102" s="59" t="str">
        <f>IF(CS102="", "", IFERROR(INDEX(Materials!$F$9:$F$2508, MATCH(CS102, Materials!$B$9:$B$2508, 0)), ""))</f>
        <v/>
      </c>
      <c r="FD102" s="59" t="str">
        <f>IF(CT102="", "", IFERROR(INDEX(Materials!$F$9:$F$2508, MATCH(CT102, Materials!$B$9:$B$2508, 0)), ""))</f>
        <v/>
      </c>
      <c r="FE102" s="59" t="str">
        <f>IF(CU102="", "", IFERROR(INDEX(Materials!$F$9:$F$2508, MATCH(CU102, Materials!$B$9:$B$2508, 0)), ""))</f>
        <v/>
      </c>
      <c r="FF102" s="59" t="str">
        <f>IF(CV102="", "", IFERROR(INDEX(Materials!$F$9:$F$2508, MATCH(CV102, Materials!$B$9:$B$2508, 0)), ""))</f>
        <v/>
      </c>
      <c r="FG102" s="59" t="str">
        <f>IF(CW102="", "", IFERROR(INDEX(Materials!$F$9:$F$2508, MATCH(CW102, Materials!$B$9:$B$2508, 0)), ""))</f>
        <v/>
      </c>
      <c r="FH102" s="59" t="str">
        <f>IF(CX102="", "", IFERROR(INDEX(Materials!$F$9:$F$2508, MATCH(CX102, Materials!$B$9:$B$2508, 0)), ""))</f>
        <v/>
      </c>
      <c r="FI102" s="59" t="str">
        <f>IF(CY102="", "", IFERROR(INDEX(Materials!$F$9:$F$2508, MATCH(CY102, Materials!$B$9:$B$2508, 0)), ""))</f>
        <v/>
      </c>
      <c r="FJ102" s="59" t="str">
        <f>IF(CZ102="", "", IFERROR(INDEX(Materials!$F$9:$F$2508, MATCH(CZ102, Materials!$B$9:$B$2508, 0)), ""))</f>
        <v/>
      </c>
      <c r="FK102" s="59" t="str">
        <f>IF(DA102="", "", IFERROR(INDEX(Materials!$F$9:$F$2508, MATCH(DA102, Materials!$B$9:$B$2508, 0)), ""))</f>
        <v/>
      </c>
      <c r="FL102" s="59" t="str">
        <f>IF(DB102="", "", IFERROR(INDEX(Materials!$F$9:$F$2508, MATCH(DB102, Materials!$B$9:$B$2508, 0)), ""))</f>
        <v/>
      </c>
      <c r="FM102" s="59" t="str">
        <f>IF(DC102="", "", IFERROR(INDEX(Materials!$F$9:$F$2508, MATCH(DC102, Materials!$B$9:$B$2508, 0)), ""))</f>
        <v/>
      </c>
      <c r="FN102" s="59" t="str">
        <f>IF(DD102="", "", IFERROR(INDEX(Materials!$F$9:$F$2508, MATCH(DD102, Materials!$B$9:$B$2508, 0)), ""))</f>
        <v/>
      </c>
      <c r="FO102" s="59" t="str">
        <f>IF(DE102="", "", IFERROR(INDEX(Materials!$F$9:$F$2508, MATCH(DE102, Materials!$B$9:$B$2508, 0)), ""))</f>
        <v/>
      </c>
      <c r="FP102" s="59" t="str">
        <f>IF(DF102="", "", IFERROR(INDEX(Materials!$F$9:$F$2508, MATCH(DF102, Materials!$B$9:$B$2508, 0)), ""))</f>
        <v/>
      </c>
      <c r="FQ102" s="59" t="str">
        <f>IF(DG102="", "", IFERROR(INDEX(Materials!$F$9:$F$2508, MATCH(DG102, Materials!$B$9:$B$2508, 0)), ""))</f>
        <v/>
      </c>
      <c r="FR102" s="59" t="str">
        <f>IF(DH102="", "", IFERROR(INDEX(Materials!$F$9:$F$2508, MATCH(DH102, Materials!$B$9:$B$2508, 0)), ""))</f>
        <v/>
      </c>
      <c r="FS102" s="59" t="str">
        <f>IF(DI102="", "", IFERROR(INDEX(Materials!$F$9:$F$2508, MATCH(DI102, Materials!$B$9:$B$2508, 0)), ""))</f>
        <v/>
      </c>
      <c r="FT102" s="59" t="str">
        <f>IF(DJ102="", "", IFERROR(INDEX(Materials!$F$9:$F$2508, MATCH(DJ102, Materials!$B$9:$B$2508, 0)), ""))</f>
        <v/>
      </c>
      <c r="FU102" s="60" t="str">
        <f>IF(DK102="", "", IFERROR(INDEX(Materials!$F$9:$F$2508, MATCH(DK102, Materials!$B$9:$B$2508, 0)), ""))</f>
        <v/>
      </c>
      <c r="FW102" s="58" t="str">
        <f t="shared" si="255"/>
        <v/>
      </c>
      <c r="FX102" s="59" t="str">
        <f t="shared" si="256"/>
        <v/>
      </c>
      <c r="FY102" s="59" t="str">
        <f t="shared" si="257"/>
        <v/>
      </c>
      <c r="FZ102" s="59" t="str">
        <f t="shared" si="258"/>
        <v/>
      </c>
      <c r="GA102" s="59" t="str">
        <f t="shared" si="259"/>
        <v/>
      </c>
      <c r="GB102" s="59" t="str">
        <f t="shared" si="260"/>
        <v/>
      </c>
      <c r="GC102" s="59" t="str">
        <f t="shared" si="261"/>
        <v/>
      </c>
      <c r="GD102" s="59" t="str">
        <f t="shared" si="262"/>
        <v/>
      </c>
      <c r="GE102" s="59" t="str">
        <f t="shared" si="263"/>
        <v/>
      </c>
      <c r="GF102" s="59" t="str">
        <f t="shared" si="264"/>
        <v/>
      </c>
      <c r="GG102" s="59" t="str">
        <f t="shared" si="265"/>
        <v/>
      </c>
      <c r="GH102" s="59" t="str">
        <f t="shared" si="266"/>
        <v/>
      </c>
      <c r="GI102" s="59" t="str">
        <f t="shared" si="267"/>
        <v/>
      </c>
      <c r="GJ102" s="59" t="str">
        <f t="shared" si="268"/>
        <v/>
      </c>
      <c r="GK102" s="59" t="str">
        <f t="shared" si="269"/>
        <v/>
      </c>
      <c r="GL102" s="59" t="str">
        <f t="shared" si="270"/>
        <v/>
      </c>
      <c r="GM102" s="59" t="str">
        <f t="shared" si="271"/>
        <v/>
      </c>
      <c r="GN102" s="59" t="str">
        <f t="shared" si="272"/>
        <v/>
      </c>
      <c r="GO102" s="59" t="str">
        <f t="shared" si="273"/>
        <v/>
      </c>
      <c r="GP102" s="59" t="str">
        <f t="shared" si="274"/>
        <v/>
      </c>
      <c r="GQ102" s="59" t="str">
        <f t="shared" si="275"/>
        <v/>
      </c>
      <c r="GR102" s="59" t="str">
        <f t="shared" si="276"/>
        <v/>
      </c>
      <c r="GS102" s="59" t="str">
        <f t="shared" si="277"/>
        <v/>
      </c>
      <c r="GT102" s="59" t="str">
        <f t="shared" si="278"/>
        <v/>
      </c>
      <c r="GU102" s="59" t="str">
        <f t="shared" si="279"/>
        <v/>
      </c>
      <c r="GV102" s="59" t="str">
        <f t="shared" si="280"/>
        <v/>
      </c>
      <c r="GW102" s="59" t="str">
        <f t="shared" si="281"/>
        <v/>
      </c>
      <c r="GX102" s="59" t="str">
        <f t="shared" si="282"/>
        <v/>
      </c>
      <c r="GY102" s="59" t="str">
        <f t="shared" si="283"/>
        <v/>
      </c>
      <c r="GZ102" s="60" t="str">
        <f t="shared" si="284"/>
        <v/>
      </c>
      <c r="HB102" s="81" t="str">
        <f t="shared" si="194"/>
        <v/>
      </c>
      <c r="HD102" s="58" t="str">
        <f>IF(CH102="", "", IFERROR(INDEX(Materials!$V$9:$V$2508, MATCH(CH102, Materials!$B$9:$B$2508, 0)), ""))</f>
        <v/>
      </c>
      <c r="HE102" s="59" t="str">
        <f>IF(CI102="", "", IFERROR(INDEX(Materials!$V$9:$V$2508, MATCH(CI102, Materials!$B$9:$B$2508, 0)), ""))</f>
        <v/>
      </c>
      <c r="HF102" s="59" t="str">
        <f>IF(CJ102="", "", IFERROR(INDEX(Materials!$V$9:$V$2508, MATCH(CJ102, Materials!$B$9:$B$2508, 0)), ""))</f>
        <v/>
      </c>
      <c r="HG102" s="59" t="str">
        <f>IF(CK102="", "", IFERROR(INDEX(Materials!$V$9:$V$2508, MATCH(CK102, Materials!$B$9:$B$2508, 0)), ""))</f>
        <v/>
      </c>
      <c r="HH102" s="59" t="str">
        <f>IF(CL102="", "", IFERROR(INDEX(Materials!$V$9:$V$2508, MATCH(CL102, Materials!$B$9:$B$2508, 0)), ""))</f>
        <v/>
      </c>
      <c r="HI102" s="59" t="str">
        <f>IF(CM102="", "", IFERROR(INDEX(Materials!$V$9:$V$2508, MATCH(CM102, Materials!$B$9:$B$2508, 0)), ""))</f>
        <v/>
      </c>
      <c r="HJ102" s="59" t="str">
        <f>IF(CN102="", "", IFERROR(INDEX(Materials!$V$9:$V$2508, MATCH(CN102, Materials!$B$9:$B$2508, 0)), ""))</f>
        <v/>
      </c>
      <c r="HK102" s="59" t="str">
        <f>IF(CO102="", "", IFERROR(INDEX(Materials!$V$9:$V$2508, MATCH(CO102, Materials!$B$9:$B$2508, 0)), ""))</f>
        <v/>
      </c>
      <c r="HL102" s="59" t="str">
        <f>IF(CP102="", "", IFERROR(INDEX(Materials!$V$9:$V$2508, MATCH(CP102, Materials!$B$9:$B$2508, 0)), ""))</f>
        <v/>
      </c>
      <c r="HM102" s="59" t="str">
        <f>IF(CQ102="", "", IFERROR(INDEX(Materials!$V$9:$V$2508, MATCH(CQ102, Materials!$B$9:$B$2508, 0)), ""))</f>
        <v/>
      </c>
      <c r="HN102" s="59" t="str">
        <f>IF(CR102="", "", IFERROR(INDEX(Materials!$V$9:$V$2508, MATCH(CR102, Materials!$B$9:$B$2508, 0)), ""))</f>
        <v/>
      </c>
      <c r="HO102" s="59" t="str">
        <f>IF(CS102="", "", IFERROR(INDEX(Materials!$V$9:$V$2508, MATCH(CS102, Materials!$B$9:$B$2508, 0)), ""))</f>
        <v/>
      </c>
      <c r="HP102" s="59" t="str">
        <f>IF(CT102="", "", IFERROR(INDEX(Materials!$V$9:$V$2508, MATCH(CT102, Materials!$B$9:$B$2508, 0)), ""))</f>
        <v/>
      </c>
      <c r="HQ102" s="59" t="str">
        <f>IF(CU102="", "", IFERROR(INDEX(Materials!$V$9:$V$2508, MATCH(CU102, Materials!$B$9:$B$2508, 0)), ""))</f>
        <v/>
      </c>
      <c r="HR102" s="59" t="str">
        <f>IF(CV102="", "", IFERROR(INDEX(Materials!$V$9:$V$2508, MATCH(CV102, Materials!$B$9:$B$2508, 0)), ""))</f>
        <v/>
      </c>
      <c r="HS102" s="59" t="str">
        <f>IF(CW102="", "", IFERROR(INDEX(Materials!$V$9:$V$2508, MATCH(CW102, Materials!$B$9:$B$2508, 0)), ""))</f>
        <v/>
      </c>
      <c r="HT102" s="59" t="str">
        <f>IF(CX102="", "", IFERROR(INDEX(Materials!$V$9:$V$2508, MATCH(CX102, Materials!$B$9:$B$2508, 0)), ""))</f>
        <v/>
      </c>
      <c r="HU102" s="59" t="str">
        <f>IF(CY102="", "", IFERROR(INDEX(Materials!$V$9:$V$2508, MATCH(CY102, Materials!$B$9:$B$2508, 0)), ""))</f>
        <v/>
      </c>
      <c r="HV102" s="59" t="str">
        <f>IF(CZ102="", "", IFERROR(INDEX(Materials!$V$9:$V$2508, MATCH(CZ102, Materials!$B$9:$B$2508, 0)), ""))</f>
        <v/>
      </c>
      <c r="HW102" s="59" t="str">
        <f>IF(DA102="", "", IFERROR(INDEX(Materials!$V$9:$V$2508, MATCH(DA102, Materials!$B$9:$B$2508, 0)), ""))</f>
        <v/>
      </c>
      <c r="HX102" s="59" t="str">
        <f>IF(DB102="", "", IFERROR(INDEX(Materials!$V$9:$V$2508, MATCH(DB102, Materials!$B$9:$B$2508, 0)), ""))</f>
        <v/>
      </c>
      <c r="HY102" s="59" t="str">
        <f>IF(DC102="", "", IFERROR(INDEX(Materials!$V$9:$V$2508, MATCH(DC102, Materials!$B$9:$B$2508, 0)), ""))</f>
        <v/>
      </c>
      <c r="HZ102" s="59" t="str">
        <f>IF(DD102="", "", IFERROR(INDEX(Materials!$V$9:$V$2508, MATCH(DD102, Materials!$B$9:$B$2508, 0)), ""))</f>
        <v/>
      </c>
      <c r="IA102" s="59" t="str">
        <f>IF(DE102="", "", IFERROR(INDEX(Materials!$V$9:$V$2508, MATCH(DE102, Materials!$B$9:$B$2508, 0)), ""))</f>
        <v/>
      </c>
      <c r="IB102" s="59" t="str">
        <f>IF(DF102="", "", IFERROR(INDEX(Materials!$V$9:$V$2508, MATCH(DF102, Materials!$B$9:$B$2508, 0)), ""))</f>
        <v/>
      </c>
      <c r="IC102" s="59" t="str">
        <f>IF(DG102="", "", IFERROR(INDEX(Materials!$V$9:$V$2508, MATCH(DG102, Materials!$B$9:$B$2508, 0)), ""))</f>
        <v/>
      </c>
      <c r="ID102" s="59" t="str">
        <f>IF(DH102="", "", IFERROR(INDEX(Materials!$V$9:$V$2508, MATCH(DH102, Materials!$B$9:$B$2508, 0)), ""))</f>
        <v/>
      </c>
      <c r="IE102" s="59" t="str">
        <f>IF(DI102="", "", IFERROR(INDEX(Materials!$V$9:$V$2508, MATCH(DI102, Materials!$B$9:$B$2508, 0)), ""))</f>
        <v/>
      </c>
      <c r="IF102" s="59" t="str">
        <f>IF(DJ102="", "", IFERROR(INDEX(Materials!$V$9:$V$2508, MATCH(DJ102, Materials!$B$9:$B$2508, 0)), ""))</f>
        <v/>
      </c>
      <c r="IG102" s="60" t="str">
        <f>IF(DK102="", "", IFERROR(INDEX(Materials!$V$9:$V$2508, MATCH(DK102, Materials!$B$9:$B$2508, 0)), ""))</f>
        <v/>
      </c>
      <c r="II102" s="9" t="str">
        <f t="shared" si="285"/>
        <v/>
      </c>
      <c r="IJ102" s="9" t="str">
        <f t="shared" si="286"/>
        <v/>
      </c>
      <c r="IK102" s="9" t="str">
        <f t="shared" si="287"/>
        <v/>
      </c>
      <c r="IL102" s="9" t="str">
        <f t="shared" si="288"/>
        <v/>
      </c>
      <c r="IN102" s="92" t="str">
        <f t="shared" si="289"/>
        <v/>
      </c>
      <c r="IO102" s="93" t="str">
        <f t="shared" si="290"/>
        <v/>
      </c>
      <c r="IP102" s="93" t="str">
        <f t="shared" si="291"/>
        <v/>
      </c>
      <c r="IQ102" s="93" t="str">
        <f t="shared" si="292"/>
        <v/>
      </c>
      <c r="IR102" s="93" t="str">
        <f t="shared" si="293"/>
        <v/>
      </c>
      <c r="IS102" s="93" t="str">
        <f t="shared" si="294"/>
        <v/>
      </c>
      <c r="IT102" s="93" t="str">
        <f t="shared" si="295"/>
        <v/>
      </c>
      <c r="IU102" s="93" t="str">
        <f t="shared" si="296"/>
        <v/>
      </c>
      <c r="IV102" s="93" t="str">
        <f t="shared" si="297"/>
        <v/>
      </c>
      <c r="IW102" s="93" t="str">
        <f t="shared" si="298"/>
        <v/>
      </c>
      <c r="IX102" s="93" t="str">
        <f t="shared" si="299"/>
        <v/>
      </c>
      <c r="IY102" s="93" t="str">
        <f t="shared" si="300"/>
        <v/>
      </c>
      <c r="IZ102" s="93" t="str">
        <f t="shared" si="301"/>
        <v/>
      </c>
      <c r="JA102" s="93" t="str">
        <f t="shared" si="302"/>
        <v/>
      </c>
      <c r="JB102" s="93" t="str">
        <f t="shared" si="303"/>
        <v/>
      </c>
      <c r="JC102" s="93" t="str">
        <f t="shared" si="304"/>
        <v/>
      </c>
      <c r="JD102" s="93" t="str">
        <f t="shared" si="305"/>
        <v/>
      </c>
      <c r="JE102" s="93" t="str">
        <f t="shared" si="306"/>
        <v/>
      </c>
      <c r="JF102" s="93" t="str">
        <f t="shared" si="307"/>
        <v/>
      </c>
      <c r="JG102" s="93" t="str">
        <f t="shared" si="308"/>
        <v/>
      </c>
      <c r="JH102" s="93" t="str">
        <f t="shared" si="309"/>
        <v/>
      </c>
      <c r="JI102" s="93" t="str">
        <f t="shared" si="310"/>
        <v/>
      </c>
      <c r="JJ102" s="93" t="str">
        <f t="shared" si="311"/>
        <v/>
      </c>
      <c r="JK102" s="93" t="str">
        <f t="shared" si="312"/>
        <v/>
      </c>
      <c r="JL102" s="93" t="str">
        <f t="shared" si="313"/>
        <v/>
      </c>
      <c r="JM102" s="93" t="str">
        <f t="shared" si="314"/>
        <v/>
      </c>
      <c r="JN102" s="93" t="str">
        <f t="shared" si="315"/>
        <v/>
      </c>
      <c r="JO102" s="93" t="str">
        <f t="shared" si="316"/>
        <v/>
      </c>
      <c r="JP102" s="93" t="str">
        <f t="shared" si="317"/>
        <v/>
      </c>
      <c r="JQ102" s="94" t="str">
        <f t="shared" si="318"/>
        <v/>
      </c>
      <c r="JS102" s="92" t="str">
        <f t="shared" si="319"/>
        <v/>
      </c>
      <c r="JT102" s="93" t="str">
        <f t="shared" si="320"/>
        <v/>
      </c>
      <c r="JU102" s="93" t="str">
        <f t="shared" si="321"/>
        <v/>
      </c>
      <c r="JV102" s="93" t="str">
        <f t="shared" si="322"/>
        <v/>
      </c>
      <c r="JW102" s="93" t="str">
        <f t="shared" si="323"/>
        <v/>
      </c>
      <c r="JX102" s="93" t="str">
        <f t="shared" si="324"/>
        <v/>
      </c>
      <c r="JY102" s="93" t="str">
        <f t="shared" si="325"/>
        <v/>
      </c>
      <c r="JZ102" s="93" t="str">
        <f t="shared" si="326"/>
        <v/>
      </c>
      <c r="KA102" s="93" t="str">
        <f t="shared" si="327"/>
        <v/>
      </c>
      <c r="KB102" s="93" t="str">
        <f t="shared" si="328"/>
        <v/>
      </c>
      <c r="KC102" s="93" t="str">
        <f t="shared" si="329"/>
        <v/>
      </c>
      <c r="KD102" s="93" t="str">
        <f t="shared" si="330"/>
        <v/>
      </c>
      <c r="KE102" s="93" t="str">
        <f t="shared" si="331"/>
        <v/>
      </c>
      <c r="KF102" s="93" t="str">
        <f t="shared" si="332"/>
        <v/>
      </c>
      <c r="KG102" s="93" t="str">
        <f t="shared" si="333"/>
        <v/>
      </c>
      <c r="KH102" s="93" t="str">
        <f t="shared" si="334"/>
        <v/>
      </c>
      <c r="KI102" s="93" t="str">
        <f t="shared" si="335"/>
        <v/>
      </c>
      <c r="KJ102" s="93" t="str">
        <f t="shared" si="336"/>
        <v/>
      </c>
      <c r="KK102" s="93" t="str">
        <f t="shared" si="337"/>
        <v/>
      </c>
      <c r="KL102" s="93" t="str">
        <f t="shared" si="338"/>
        <v/>
      </c>
      <c r="KM102" s="93" t="str">
        <f t="shared" si="339"/>
        <v/>
      </c>
      <c r="KN102" s="93" t="str">
        <f t="shared" si="340"/>
        <v/>
      </c>
      <c r="KO102" s="93" t="str">
        <f t="shared" si="341"/>
        <v/>
      </c>
      <c r="KP102" s="93" t="str">
        <f t="shared" si="342"/>
        <v/>
      </c>
      <c r="KQ102" s="93" t="str">
        <f t="shared" si="343"/>
        <v/>
      </c>
      <c r="KR102" s="93" t="str">
        <f t="shared" si="344"/>
        <v/>
      </c>
      <c r="KS102" s="93" t="str">
        <f t="shared" si="345"/>
        <v/>
      </c>
      <c r="KT102" s="93" t="str">
        <f t="shared" si="346"/>
        <v/>
      </c>
      <c r="KU102" s="93" t="str">
        <f t="shared" si="347"/>
        <v/>
      </c>
      <c r="KV102" s="94" t="str">
        <f t="shared" si="348"/>
        <v/>
      </c>
      <c r="KX102" s="81" t="str">
        <f>IF(C102="", "", C102+(C102*'Intro &amp; Setup'!$BC$6))</f>
        <v/>
      </c>
    </row>
    <row r="103" spans="1:310" x14ac:dyDescent="0.25">
      <c r="A103" s="24"/>
      <c r="B103" s="150" t="str">
        <f t="shared" si="187"/>
        <v/>
      </c>
      <c r="C103" s="139" t="str">
        <f t="shared" si="188"/>
        <v/>
      </c>
      <c r="D103" s="24"/>
      <c r="E103" s="140"/>
      <c r="F103" s="136"/>
      <c r="G103" s="139"/>
      <c r="H103" s="153"/>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24"/>
      <c r="BS103" s="9" t="str">
        <f>IF(Materials!T103="", "", Materials!T103)</f>
        <v/>
      </c>
      <c r="BU103" s="11" t="b">
        <f t="shared" si="189"/>
        <v>0</v>
      </c>
      <c r="BV103" s="9" t="str">
        <f t="shared" si="195"/>
        <v/>
      </c>
      <c r="BW103" s="9" t="str">
        <f t="shared" si="190"/>
        <v/>
      </c>
      <c r="BX103" s="9" t="str">
        <f t="shared" si="191"/>
        <v/>
      </c>
      <c r="BZ103" s="9">
        <v>95</v>
      </c>
      <c r="CB103" s="9" t="str">
        <f t="shared" si="192"/>
        <v/>
      </c>
      <c r="CC103" s="32"/>
      <c r="CD103" s="72" t="str">
        <f>IF(H103="", "", IFERROR(INDEX('Intro &amp; Setup'!$BF$3:$BF$12, MATCH(H103, 'Intro &amp; Setup'!$BE$3:$BE$12, 0)), ""))</f>
        <v/>
      </c>
      <c r="CE103" s="77"/>
      <c r="CF103" s="77"/>
      <c r="CH103" s="50" t="str">
        <f t="shared" si="193"/>
        <v/>
      </c>
      <c r="CI103" s="32" t="str">
        <f t="shared" si="196"/>
        <v/>
      </c>
      <c r="CJ103" s="32" t="str">
        <f t="shared" si="197"/>
        <v/>
      </c>
      <c r="CK103" s="32" t="str">
        <f t="shared" si="198"/>
        <v/>
      </c>
      <c r="CL103" s="32" t="str">
        <f t="shared" si="199"/>
        <v/>
      </c>
      <c r="CM103" s="32" t="str">
        <f t="shared" si="200"/>
        <v/>
      </c>
      <c r="CN103" s="32" t="str">
        <f t="shared" si="201"/>
        <v/>
      </c>
      <c r="CO103" s="32" t="str">
        <f t="shared" si="202"/>
        <v/>
      </c>
      <c r="CP103" s="32" t="str">
        <f t="shared" si="203"/>
        <v/>
      </c>
      <c r="CQ103" s="32" t="str">
        <f t="shared" si="204"/>
        <v/>
      </c>
      <c r="CR103" s="32" t="str">
        <f t="shared" si="205"/>
        <v/>
      </c>
      <c r="CS103" s="32" t="str">
        <f t="shared" si="206"/>
        <v/>
      </c>
      <c r="CT103" s="32" t="str">
        <f t="shared" si="207"/>
        <v/>
      </c>
      <c r="CU103" s="32" t="str">
        <f t="shared" si="208"/>
        <v/>
      </c>
      <c r="CV103" s="32" t="str">
        <f t="shared" si="209"/>
        <v/>
      </c>
      <c r="CW103" s="32" t="str">
        <f t="shared" si="210"/>
        <v/>
      </c>
      <c r="CX103" s="32" t="str">
        <f t="shared" si="211"/>
        <v/>
      </c>
      <c r="CY103" s="32" t="str">
        <f t="shared" si="212"/>
        <v/>
      </c>
      <c r="CZ103" s="32" t="str">
        <f t="shared" si="213"/>
        <v/>
      </c>
      <c r="DA103" s="32" t="str">
        <f t="shared" si="214"/>
        <v/>
      </c>
      <c r="DB103" s="32" t="str">
        <f t="shared" si="215"/>
        <v/>
      </c>
      <c r="DC103" s="32" t="str">
        <f t="shared" si="216"/>
        <v/>
      </c>
      <c r="DD103" s="32" t="str">
        <f t="shared" si="217"/>
        <v/>
      </c>
      <c r="DE103" s="32" t="str">
        <f t="shared" si="218"/>
        <v/>
      </c>
      <c r="DF103" s="32" t="str">
        <f t="shared" si="219"/>
        <v/>
      </c>
      <c r="DG103" s="32" t="str">
        <f t="shared" si="220"/>
        <v/>
      </c>
      <c r="DH103" s="32" t="str">
        <f t="shared" si="221"/>
        <v/>
      </c>
      <c r="DI103" s="32" t="str">
        <f t="shared" si="222"/>
        <v/>
      </c>
      <c r="DJ103" s="32" t="str">
        <f t="shared" si="223"/>
        <v/>
      </c>
      <c r="DK103" s="51" t="str">
        <f t="shared" si="224"/>
        <v/>
      </c>
      <c r="DM103" s="50" t="str">
        <f t="shared" si="225"/>
        <v/>
      </c>
      <c r="DN103" s="32" t="str">
        <f t="shared" si="226"/>
        <v/>
      </c>
      <c r="DO103" s="32" t="str">
        <f t="shared" si="227"/>
        <v/>
      </c>
      <c r="DP103" s="32" t="str">
        <f t="shared" si="228"/>
        <v/>
      </c>
      <c r="DQ103" s="32" t="str">
        <f t="shared" si="229"/>
        <v/>
      </c>
      <c r="DR103" s="32" t="str">
        <f t="shared" si="230"/>
        <v/>
      </c>
      <c r="DS103" s="32" t="str">
        <f t="shared" si="231"/>
        <v/>
      </c>
      <c r="DT103" s="32" t="str">
        <f t="shared" si="232"/>
        <v/>
      </c>
      <c r="DU103" s="32" t="str">
        <f t="shared" si="233"/>
        <v/>
      </c>
      <c r="DV103" s="32" t="str">
        <f t="shared" si="234"/>
        <v/>
      </c>
      <c r="DW103" s="32" t="str">
        <f t="shared" si="235"/>
        <v/>
      </c>
      <c r="DX103" s="32" t="str">
        <f t="shared" si="236"/>
        <v/>
      </c>
      <c r="DY103" s="32" t="str">
        <f t="shared" si="237"/>
        <v/>
      </c>
      <c r="DZ103" s="32" t="str">
        <f t="shared" si="238"/>
        <v/>
      </c>
      <c r="EA103" s="32" t="str">
        <f t="shared" si="239"/>
        <v/>
      </c>
      <c r="EB103" s="32" t="str">
        <f t="shared" si="240"/>
        <v/>
      </c>
      <c r="EC103" s="32" t="str">
        <f t="shared" si="241"/>
        <v/>
      </c>
      <c r="ED103" s="32" t="str">
        <f t="shared" si="242"/>
        <v/>
      </c>
      <c r="EE103" s="32" t="str">
        <f t="shared" si="243"/>
        <v/>
      </c>
      <c r="EF103" s="32" t="str">
        <f t="shared" si="244"/>
        <v/>
      </c>
      <c r="EG103" s="32" t="str">
        <f t="shared" si="245"/>
        <v/>
      </c>
      <c r="EH103" s="32" t="str">
        <f t="shared" si="246"/>
        <v/>
      </c>
      <c r="EI103" s="32" t="str">
        <f t="shared" si="247"/>
        <v/>
      </c>
      <c r="EJ103" s="32" t="str">
        <f t="shared" si="248"/>
        <v/>
      </c>
      <c r="EK103" s="32" t="str">
        <f t="shared" si="249"/>
        <v/>
      </c>
      <c r="EL103" s="32" t="str">
        <f t="shared" si="250"/>
        <v/>
      </c>
      <c r="EM103" s="32" t="str">
        <f t="shared" si="251"/>
        <v/>
      </c>
      <c r="EN103" s="32" t="str">
        <f t="shared" si="252"/>
        <v/>
      </c>
      <c r="EO103" s="32" t="str">
        <f t="shared" si="253"/>
        <v/>
      </c>
      <c r="EP103" s="51" t="str">
        <f t="shared" si="254"/>
        <v/>
      </c>
      <c r="ER103" s="58" t="str">
        <f>IF(CH103="", "", IFERROR(INDEX(Materials!$F$9:$F$2508, MATCH(CH103, Materials!$B$9:$B$2508, 0)), ""))</f>
        <v/>
      </c>
      <c r="ES103" s="59" t="str">
        <f>IF(CI103="", "", IFERROR(INDEX(Materials!$F$9:$F$2508, MATCH(CI103, Materials!$B$9:$B$2508, 0)), ""))</f>
        <v/>
      </c>
      <c r="ET103" s="59" t="str">
        <f>IF(CJ103="", "", IFERROR(INDEX(Materials!$F$9:$F$2508, MATCH(CJ103, Materials!$B$9:$B$2508, 0)), ""))</f>
        <v/>
      </c>
      <c r="EU103" s="59" t="str">
        <f>IF(CK103="", "", IFERROR(INDEX(Materials!$F$9:$F$2508, MATCH(CK103, Materials!$B$9:$B$2508, 0)), ""))</f>
        <v/>
      </c>
      <c r="EV103" s="59" t="str">
        <f>IF(CL103="", "", IFERROR(INDEX(Materials!$F$9:$F$2508, MATCH(CL103, Materials!$B$9:$B$2508, 0)), ""))</f>
        <v/>
      </c>
      <c r="EW103" s="59" t="str">
        <f>IF(CM103="", "", IFERROR(INDEX(Materials!$F$9:$F$2508, MATCH(CM103, Materials!$B$9:$B$2508, 0)), ""))</f>
        <v/>
      </c>
      <c r="EX103" s="59" t="str">
        <f>IF(CN103="", "", IFERROR(INDEX(Materials!$F$9:$F$2508, MATCH(CN103, Materials!$B$9:$B$2508, 0)), ""))</f>
        <v/>
      </c>
      <c r="EY103" s="59" t="str">
        <f>IF(CO103="", "", IFERROR(INDEX(Materials!$F$9:$F$2508, MATCH(CO103, Materials!$B$9:$B$2508, 0)), ""))</f>
        <v/>
      </c>
      <c r="EZ103" s="59" t="str">
        <f>IF(CP103="", "", IFERROR(INDEX(Materials!$F$9:$F$2508, MATCH(CP103, Materials!$B$9:$B$2508, 0)), ""))</f>
        <v/>
      </c>
      <c r="FA103" s="59" t="str">
        <f>IF(CQ103="", "", IFERROR(INDEX(Materials!$F$9:$F$2508, MATCH(CQ103, Materials!$B$9:$B$2508, 0)), ""))</f>
        <v/>
      </c>
      <c r="FB103" s="59" t="str">
        <f>IF(CR103="", "", IFERROR(INDEX(Materials!$F$9:$F$2508, MATCH(CR103, Materials!$B$9:$B$2508, 0)), ""))</f>
        <v/>
      </c>
      <c r="FC103" s="59" t="str">
        <f>IF(CS103="", "", IFERROR(INDEX(Materials!$F$9:$F$2508, MATCH(CS103, Materials!$B$9:$B$2508, 0)), ""))</f>
        <v/>
      </c>
      <c r="FD103" s="59" t="str">
        <f>IF(CT103="", "", IFERROR(INDEX(Materials!$F$9:$F$2508, MATCH(CT103, Materials!$B$9:$B$2508, 0)), ""))</f>
        <v/>
      </c>
      <c r="FE103" s="59" t="str">
        <f>IF(CU103="", "", IFERROR(INDEX(Materials!$F$9:$F$2508, MATCH(CU103, Materials!$B$9:$B$2508, 0)), ""))</f>
        <v/>
      </c>
      <c r="FF103" s="59" t="str">
        <f>IF(CV103="", "", IFERROR(INDEX(Materials!$F$9:$F$2508, MATCH(CV103, Materials!$B$9:$B$2508, 0)), ""))</f>
        <v/>
      </c>
      <c r="FG103" s="59" t="str">
        <f>IF(CW103="", "", IFERROR(INDEX(Materials!$F$9:$F$2508, MATCH(CW103, Materials!$B$9:$B$2508, 0)), ""))</f>
        <v/>
      </c>
      <c r="FH103" s="59" t="str">
        <f>IF(CX103="", "", IFERROR(INDEX(Materials!$F$9:$F$2508, MATCH(CX103, Materials!$B$9:$B$2508, 0)), ""))</f>
        <v/>
      </c>
      <c r="FI103" s="59" t="str">
        <f>IF(CY103="", "", IFERROR(INDEX(Materials!$F$9:$F$2508, MATCH(CY103, Materials!$B$9:$B$2508, 0)), ""))</f>
        <v/>
      </c>
      <c r="FJ103" s="59" t="str">
        <f>IF(CZ103="", "", IFERROR(INDEX(Materials!$F$9:$F$2508, MATCH(CZ103, Materials!$B$9:$B$2508, 0)), ""))</f>
        <v/>
      </c>
      <c r="FK103" s="59" t="str">
        <f>IF(DA103="", "", IFERROR(INDEX(Materials!$F$9:$F$2508, MATCH(DA103, Materials!$B$9:$B$2508, 0)), ""))</f>
        <v/>
      </c>
      <c r="FL103" s="59" t="str">
        <f>IF(DB103="", "", IFERROR(INDEX(Materials!$F$9:$F$2508, MATCH(DB103, Materials!$B$9:$B$2508, 0)), ""))</f>
        <v/>
      </c>
      <c r="FM103" s="59" t="str">
        <f>IF(DC103="", "", IFERROR(INDEX(Materials!$F$9:$F$2508, MATCH(DC103, Materials!$B$9:$B$2508, 0)), ""))</f>
        <v/>
      </c>
      <c r="FN103" s="59" t="str">
        <f>IF(DD103="", "", IFERROR(INDEX(Materials!$F$9:$F$2508, MATCH(DD103, Materials!$B$9:$B$2508, 0)), ""))</f>
        <v/>
      </c>
      <c r="FO103" s="59" t="str">
        <f>IF(DE103="", "", IFERROR(INDEX(Materials!$F$9:$F$2508, MATCH(DE103, Materials!$B$9:$B$2508, 0)), ""))</f>
        <v/>
      </c>
      <c r="FP103" s="59" t="str">
        <f>IF(DF103="", "", IFERROR(INDEX(Materials!$F$9:$F$2508, MATCH(DF103, Materials!$B$9:$B$2508, 0)), ""))</f>
        <v/>
      </c>
      <c r="FQ103" s="59" t="str">
        <f>IF(DG103="", "", IFERROR(INDEX(Materials!$F$9:$F$2508, MATCH(DG103, Materials!$B$9:$B$2508, 0)), ""))</f>
        <v/>
      </c>
      <c r="FR103" s="59" t="str">
        <f>IF(DH103="", "", IFERROR(INDEX(Materials!$F$9:$F$2508, MATCH(DH103, Materials!$B$9:$B$2508, 0)), ""))</f>
        <v/>
      </c>
      <c r="FS103" s="59" t="str">
        <f>IF(DI103="", "", IFERROR(INDEX(Materials!$F$9:$F$2508, MATCH(DI103, Materials!$B$9:$B$2508, 0)), ""))</f>
        <v/>
      </c>
      <c r="FT103" s="59" t="str">
        <f>IF(DJ103="", "", IFERROR(INDEX(Materials!$F$9:$F$2508, MATCH(DJ103, Materials!$B$9:$B$2508, 0)), ""))</f>
        <v/>
      </c>
      <c r="FU103" s="60" t="str">
        <f>IF(DK103="", "", IFERROR(INDEX(Materials!$F$9:$F$2508, MATCH(DK103, Materials!$B$9:$B$2508, 0)), ""))</f>
        <v/>
      </c>
      <c r="FW103" s="58" t="str">
        <f t="shared" si="255"/>
        <v/>
      </c>
      <c r="FX103" s="59" t="str">
        <f t="shared" si="256"/>
        <v/>
      </c>
      <c r="FY103" s="59" t="str">
        <f t="shared" si="257"/>
        <v/>
      </c>
      <c r="FZ103" s="59" t="str">
        <f t="shared" si="258"/>
        <v/>
      </c>
      <c r="GA103" s="59" t="str">
        <f t="shared" si="259"/>
        <v/>
      </c>
      <c r="GB103" s="59" t="str">
        <f t="shared" si="260"/>
        <v/>
      </c>
      <c r="GC103" s="59" t="str">
        <f t="shared" si="261"/>
        <v/>
      </c>
      <c r="GD103" s="59" t="str">
        <f t="shared" si="262"/>
        <v/>
      </c>
      <c r="GE103" s="59" t="str">
        <f t="shared" si="263"/>
        <v/>
      </c>
      <c r="GF103" s="59" t="str">
        <f t="shared" si="264"/>
        <v/>
      </c>
      <c r="GG103" s="59" t="str">
        <f t="shared" si="265"/>
        <v/>
      </c>
      <c r="GH103" s="59" t="str">
        <f t="shared" si="266"/>
        <v/>
      </c>
      <c r="GI103" s="59" t="str">
        <f t="shared" si="267"/>
        <v/>
      </c>
      <c r="GJ103" s="59" t="str">
        <f t="shared" si="268"/>
        <v/>
      </c>
      <c r="GK103" s="59" t="str">
        <f t="shared" si="269"/>
        <v/>
      </c>
      <c r="GL103" s="59" t="str">
        <f t="shared" si="270"/>
        <v/>
      </c>
      <c r="GM103" s="59" t="str">
        <f t="shared" si="271"/>
        <v/>
      </c>
      <c r="GN103" s="59" t="str">
        <f t="shared" si="272"/>
        <v/>
      </c>
      <c r="GO103" s="59" t="str">
        <f t="shared" si="273"/>
        <v/>
      </c>
      <c r="GP103" s="59" t="str">
        <f t="shared" si="274"/>
        <v/>
      </c>
      <c r="GQ103" s="59" t="str">
        <f t="shared" si="275"/>
        <v/>
      </c>
      <c r="GR103" s="59" t="str">
        <f t="shared" si="276"/>
        <v/>
      </c>
      <c r="GS103" s="59" t="str">
        <f t="shared" si="277"/>
        <v/>
      </c>
      <c r="GT103" s="59" t="str">
        <f t="shared" si="278"/>
        <v/>
      </c>
      <c r="GU103" s="59" t="str">
        <f t="shared" si="279"/>
        <v/>
      </c>
      <c r="GV103" s="59" t="str">
        <f t="shared" si="280"/>
        <v/>
      </c>
      <c r="GW103" s="59" t="str">
        <f t="shared" si="281"/>
        <v/>
      </c>
      <c r="GX103" s="59" t="str">
        <f t="shared" si="282"/>
        <v/>
      </c>
      <c r="GY103" s="59" t="str">
        <f t="shared" si="283"/>
        <v/>
      </c>
      <c r="GZ103" s="60" t="str">
        <f t="shared" si="284"/>
        <v/>
      </c>
      <c r="HB103" s="81" t="str">
        <f t="shared" si="194"/>
        <v/>
      </c>
      <c r="HD103" s="58" t="str">
        <f>IF(CH103="", "", IFERROR(INDEX(Materials!$V$9:$V$2508, MATCH(CH103, Materials!$B$9:$B$2508, 0)), ""))</f>
        <v/>
      </c>
      <c r="HE103" s="59" t="str">
        <f>IF(CI103="", "", IFERROR(INDEX(Materials!$V$9:$V$2508, MATCH(CI103, Materials!$B$9:$B$2508, 0)), ""))</f>
        <v/>
      </c>
      <c r="HF103" s="59" t="str">
        <f>IF(CJ103="", "", IFERROR(INDEX(Materials!$V$9:$V$2508, MATCH(CJ103, Materials!$B$9:$B$2508, 0)), ""))</f>
        <v/>
      </c>
      <c r="HG103" s="59" t="str">
        <f>IF(CK103="", "", IFERROR(INDEX(Materials!$V$9:$V$2508, MATCH(CK103, Materials!$B$9:$B$2508, 0)), ""))</f>
        <v/>
      </c>
      <c r="HH103" s="59" t="str">
        <f>IF(CL103="", "", IFERROR(INDEX(Materials!$V$9:$V$2508, MATCH(CL103, Materials!$B$9:$B$2508, 0)), ""))</f>
        <v/>
      </c>
      <c r="HI103" s="59" t="str">
        <f>IF(CM103="", "", IFERROR(INDEX(Materials!$V$9:$V$2508, MATCH(CM103, Materials!$B$9:$B$2508, 0)), ""))</f>
        <v/>
      </c>
      <c r="HJ103" s="59" t="str">
        <f>IF(CN103="", "", IFERROR(INDEX(Materials!$V$9:$V$2508, MATCH(CN103, Materials!$B$9:$B$2508, 0)), ""))</f>
        <v/>
      </c>
      <c r="HK103" s="59" t="str">
        <f>IF(CO103="", "", IFERROR(INDEX(Materials!$V$9:$V$2508, MATCH(CO103, Materials!$B$9:$B$2508, 0)), ""))</f>
        <v/>
      </c>
      <c r="HL103" s="59" t="str">
        <f>IF(CP103="", "", IFERROR(INDEX(Materials!$V$9:$V$2508, MATCH(CP103, Materials!$B$9:$B$2508, 0)), ""))</f>
        <v/>
      </c>
      <c r="HM103" s="59" t="str">
        <f>IF(CQ103="", "", IFERROR(INDEX(Materials!$V$9:$V$2508, MATCH(CQ103, Materials!$B$9:$B$2508, 0)), ""))</f>
        <v/>
      </c>
      <c r="HN103" s="59" t="str">
        <f>IF(CR103="", "", IFERROR(INDEX(Materials!$V$9:$V$2508, MATCH(CR103, Materials!$B$9:$B$2508, 0)), ""))</f>
        <v/>
      </c>
      <c r="HO103" s="59" t="str">
        <f>IF(CS103="", "", IFERROR(INDEX(Materials!$V$9:$V$2508, MATCH(CS103, Materials!$B$9:$B$2508, 0)), ""))</f>
        <v/>
      </c>
      <c r="HP103" s="59" t="str">
        <f>IF(CT103="", "", IFERROR(INDEX(Materials!$V$9:$V$2508, MATCH(CT103, Materials!$B$9:$B$2508, 0)), ""))</f>
        <v/>
      </c>
      <c r="HQ103" s="59" t="str">
        <f>IF(CU103="", "", IFERROR(INDEX(Materials!$V$9:$V$2508, MATCH(CU103, Materials!$B$9:$B$2508, 0)), ""))</f>
        <v/>
      </c>
      <c r="HR103" s="59" t="str">
        <f>IF(CV103="", "", IFERROR(INDEX(Materials!$V$9:$V$2508, MATCH(CV103, Materials!$B$9:$B$2508, 0)), ""))</f>
        <v/>
      </c>
      <c r="HS103" s="59" t="str">
        <f>IF(CW103="", "", IFERROR(INDEX(Materials!$V$9:$V$2508, MATCH(CW103, Materials!$B$9:$B$2508, 0)), ""))</f>
        <v/>
      </c>
      <c r="HT103" s="59" t="str">
        <f>IF(CX103="", "", IFERROR(INDEX(Materials!$V$9:$V$2508, MATCH(CX103, Materials!$B$9:$B$2508, 0)), ""))</f>
        <v/>
      </c>
      <c r="HU103" s="59" t="str">
        <f>IF(CY103="", "", IFERROR(INDEX(Materials!$V$9:$V$2508, MATCH(CY103, Materials!$B$9:$B$2508, 0)), ""))</f>
        <v/>
      </c>
      <c r="HV103" s="59" t="str">
        <f>IF(CZ103="", "", IFERROR(INDEX(Materials!$V$9:$V$2508, MATCH(CZ103, Materials!$B$9:$B$2508, 0)), ""))</f>
        <v/>
      </c>
      <c r="HW103" s="59" t="str">
        <f>IF(DA103="", "", IFERROR(INDEX(Materials!$V$9:$V$2508, MATCH(DA103, Materials!$B$9:$B$2508, 0)), ""))</f>
        <v/>
      </c>
      <c r="HX103" s="59" t="str">
        <f>IF(DB103="", "", IFERROR(INDEX(Materials!$V$9:$V$2508, MATCH(DB103, Materials!$B$9:$B$2508, 0)), ""))</f>
        <v/>
      </c>
      <c r="HY103" s="59" t="str">
        <f>IF(DC103="", "", IFERROR(INDEX(Materials!$V$9:$V$2508, MATCH(DC103, Materials!$B$9:$B$2508, 0)), ""))</f>
        <v/>
      </c>
      <c r="HZ103" s="59" t="str">
        <f>IF(DD103="", "", IFERROR(INDEX(Materials!$V$9:$V$2508, MATCH(DD103, Materials!$B$9:$B$2508, 0)), ""))</f>
        <v/>
      </c>
      <c r="IA103" s="59" t="str">
        <f>IF(DE103="", "", IFERROR(INDEX(Materials!$V$9:$V$2508, MATCH(DE103, Materials!$B$9:$B$2508, 0)), ""))</f>
        <v/>
      </c>
      <c r="IB103" s="59" t="str">
        <f>IF(DF103="", "", IFERROR(INDEX(Materials!$V$9:$V$2508, MATCH(DF103, Materials!$B$9:$B$2508, 0)), ""))</f>
        <v/>
      </c>
      <c r="IC103" s="59" t="str">
        <f>IF(DG103="", "", IFERROR(INDEX(Materials!$V$9:$V$2508, MATCH(DG103, Materials!$B$9:$B$2508, 0)), ""))</f>
        <v/>
      </c>
      <c r="ID103" s="59" t="str">
        <f>IF(DH103="", "", IFERROR(INDEX(Materials!$V$9:$V$2508, MATCH(DH103, Materials!$B$9:$B$2508, 0)), ""))</f>
        <v/>
      </c>
      <c r="IE103" s="59" t="str">
        <f>IF(DI103="", "", IFERROR(INDEX(Materials!$V$9:$V$2508, MATCH(DI103, Materials!$B$9:$B$2508, 0)), ""))</f>
        <v/>
      </c>
      <c r="IF103" s="59" t="str">
        <f>IF(DJ103="", "", IFERROR(INDEX(Materials!$V$9:$V$2508, MATCH(DJ103, Materials!$B$9:$B$2508, 0)), ""))</f>
        <v/>
      </c>
      <c r="IG103" s="60" t="str">
        <f>IF(DK103="", "", IFERROR(INDEX(Materials!$V$9:$V$2508, MATCH(DK103, Materials!$B$9:$B$2508, 0)), ""))</f>
        <v/>
      </c>
      <c r="II103" s="9" t="str">
        <f t="shared" si="285"/>
        <v/>
      </c>
      <c r="IJ103" s="9" t="str">
        <f t="shared" si="286"/>
        <v/>
      </c>
      <c r="IK103" s="9" t="str">
        <f t="shared" si="287"/>
        <v/>
      </c>
      <c r="IL103" s="9" t="str">
        <f t="shared" si="288"/>
        <v/>
      </c>
      <c r="IN103" s="92" t="str">
        <f t="shared" si="289"/>
        <v/>
      </c>
      <c r="IO103" s="93" t="str">
        <f t="shared" si="290"/>
        <v/>
      </c>
      <c r="IP103" s="93" t="str">
        <f t="shared" si="291"/>
        <v/>
      </c>
      <c r="IQ103" s="93" t="str">
        <f t="shared" si="292"/>
        <v/>
      </c>
      <c r="IR103" s="93" t="str">
        <f t="shared" si="293"/>
        <v/>
      </c>
      <c r="IS103" s="93" t="str">
        <f t="shared" si="294"/>
        <v/>
      </c>
      <c r="IT103" s="93" t="str">
        <f t="shared" si="295"/>
        <v/>
      </c>
      <c r="IU103" s="93" t="str">
        <f t="shared" si="296"/>
        <v/>
      </c>
      <c r="IV103" s="93" t="str">
        <f t="shared" si="297"/>
        <v/>
      </c>
      <c r="IW103" s="93" t="str">
        <f t="shared" si="298"/>
        <v/>
      </c>
      <c r="IX103" s="93" t="str">
        <f t="shared" si="299"/>
        <v/>
      </c>
      <c r="IY103" s="93" t="str">
        <f t="shared" si="300"/>
        <v/>
      </c>
      <c r="IZ103" s="93" t="str">
        <f t="shared" si="301"/>
        <v/>
      </c>
      <c r="JA103" s="93" t="str">
        <f t="shared" si="302"/>
        <v/>
      </c>
      <c r="JB103" s="93" t="str">
        <f t="shared" si="303"/>
        <v/>
      </c>
      <c r="JC103" s="93" t="str">
        <f t="shared" si="304"/>
        <v/>
      </c>
      <c r="JD103" s="93" t="str">
        <f t="shared" si="305"/>
        <v/>
      </c>
      <c r="JE103" s="93" t="str">
        <f t="shared" si="306"/>
        <v/>
      </c>
      <c r="JF103" s="93" t="str">
        <f t="shared" si="307"/>
        <v/>
      </c>
      <c r="JG103" s="93" t="str">
        <f t="shared" si="308"/>
        <v/>
      </c>
      <c r="JH103" s="93" t="str">
        <f t="shared" si="309"/>
        <v/>
      </c>
      <c r="JI103" s="93" t="str">
        <f t="shared" si="310"/>
        <v/>
      </c>
      <c r="JJ103" s="93" t="str">
        <f t="shared" si="311"/>
        <v/>
      </c>
      <c r="JK103" s="93" t="str">
        <f t="shared" si="312"/>
        <v/>
      </c>
      <c r="JL103" s="93" t="str">
        <f t="shared" si="313"/>
        <v/>
      </c>
      <c r="JM103" s="93" t="str">
        <f t="shared" si="314"/>
        <v/>
      </c>
      <c r="JN103" s="93" t="str">
        <f t="shared" si="315"/>
        <v/>
      </c>
      <c r="JO103" s="93" t="str">
        <f t="shared" si="316"/>
        <v/>
      </c>
      <c r="JP103" s="93" t="str">
        <f t="shared" si="317"/>
        <v/>
      </c>
      <c r="JQ103" s="94" t="str">
        <f t="shared" si="318"/>
        <v/>
      </c>
      <c r="JS103" s="92" t="str">
        <f t="shared" si="319"/>
        <v/>
      </c>
      <c r="JT103" s="93" t="str">
        <f t="shared" si="320"/>
        <v/>
      </c>
      <c r="JU103" s="93" t="str">
        <f t="shared" si="321"/>
        <v/>
      </c>
      <c r="JV103" s="93" t="str">
        <f t="shared" si="322"/>
        <v/>
      </c>
      <c r="JW103" s="93" t="str">
        <f t="shared" si="323"/>
        <v/>
      </c>
      <c r="JX103" s="93" t="str">
        <f t="shared" si="324"/>
        <v/>
      </c>
      <c r="JY103" s="93" t="str">
        <f t="shared" si="325"/>
        <v/>
      </c>
      <c r="JZ103" s="93" t="str">
        <f t="shared" si="326"/>
        <v/>
      </c>
      <c r="KA103" s="93" t="str">
        <f t="shared" si="327"/>
        <v/>
      </c>
      <c r="KB103" s="93" t="str">
        <f t="shared" si="328"/>
        <v/>
      </c>
      <c r="KC103" s="93" t="str">
        <f t="shared" si="329"/>
        <v/>
      </c>
      <c r="KD103" s="93" t="str">
        <f t="shared" si="330"/>
        <v/>
      </c>
      <c r="KE103" s="93" t="str">
        <f t="shared" si="331"/>
        <v/>
      </c>
      <c r="KF103" s="93" t="str">
        <f t="shared" si="332"/>
        <v/>
      </c>
      <c r="KG103" s="93" t="str">
        <f t="shared" si="333"/>
        <v/>
      </c>
      <c r="KH103" s="93" t="str">
        <f t="shared" si="334"/>
        <v/>
      </c>
      <c r="KI103" s="93" t="str">
        <f t="shared" si="335"/>
        <v/>
      </c>
      <c r="KJ103" s="93" t="str">
        <f t="shared" si="336"/>
        <v/>
      </c>
      <c r="KK103" s="93" t="str">
        <f t="shared" si="337"/>
        <v/>
      </c>
      <c r="KL103" s="93" t="str">
        <f t="shared" si="338"/>
        <v/>
      </c>
      <c r="KM103" s="93" t="str">
        <f t="shared" si="339"/>
        <v/>
      </c>
      <c r="KN103" s="93" t="str">
        <f t="shared" si="340"/>
        <v/>
      </c>
      <c r="KO103" s="93" t="str">
        <f t="shared" si="341"/>
        <v/>
      </c>
      <c r="KP103" s="93" t="str">
        <f t="shared" si="342"/>
        <v/>
      </c>
      <c r="KQ103" s="93" t="str">
        <f t="shared" si="343"/>
        <v/>
      </c>
      <c r="KR103" s="93" t="str">
        <f t="shared" si="344"/>
        <v/>
      </c>
      <c r="KS103" s="93" t="str">
        <f t="shared" si="345"/>
        <v/>
      </c>
      <c r="KT103" s="93" t="str">
        <f t="shared" si="346"/>
        <v/>
      </c>
      <c r="KU103" s="93" t="str">
        <f t="shared" si="347"/>
        <v/>
      </c>
      <c r="KV103" s="94" t="str">
        <f t="shared" si="348"/>
        <v/>
      </c>
      <c r="KX103" s="81" t="str">
        <f>IF(C103="", "", C103+(C103*'Intro &amp; Setup'!$BC$6))</f>
        <v/>
      </c>
    </row>
    <row r="104" spans="1:310" x14ac:dyDescent="0.25">
      <c r="A104" s="24"/>
      <c r="B104" s="150" t="str">
        <f t="shared" si="187"/>
        <v/>
      </c>
      <c r="C104" s="139" t="str">
        <f t="shared" si="188"/>
        <v/>
      </c>
      <c r="D104" s="24"/>
      <c r="E104" s="140"/>
      <c r="F104" s="136"/>
      <c r="G104" s="139"/>
      <c r="H104" s="153"/>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24"/>
      <c r="BS104" s="9" t="str">
        <f>IF(Materials!T104="", "", Materials!T104)</f>
        <v/>
      </c>
      <c r="BU104" s="11" t="b">
        <f t="shared" si="189"/>
        <v>0</v>
      </c>
      <c r="BV104" s="9" t="str">
        <f t="shared" si="195"/>
        <v/>
      </c>
      <c r="BW104" s="9" t="str">
        <f t="shared" si="190"/>
        <v/>
      </c>
      <c r="BX104" s="9" t="str">
        <f t="shared" si="191"/>
        <v/>
      </c>
      <c r="BZ104" s="9">
        <v>96</v>
      </c>
      <c r="CB104" s="9" t="str">
        <f t="shared" si="192"/>
        <v/>
      </c>
      <c r="CC104" s="32"/>
      <c r="CD104" s="72" t="str">
        <f>IF(H104="", "", IFERROR(INDEX('Intro &amp; Setup'!$BF$3:$BF$12, MATCH(H104, 'Intro &amp; Setup'!$BE$3:$BE$12, 0)), ""))</f>
        <v/>
      </c>
      <c r="CE104" s="77"/>
      <c r="CF104" s="77"/>
      <c r="CH104" s="50" t="str">
        <f t="shared" si="193"/>
        <v/>
      </c>
      <c r="CI104" s="32" t="str">
        <f t="shared" si="196"/>
        <v/>
      </c>
      <c r="CJ104" s="32" t="str">
        <f t="shared" si="197"/>
        <v/>
      </c>
      <c r="CK104" s="32" t="str">
        <f t="shared" si="198"/>
        <v/>
      </c>
      <c r="CL104" s="32" t="str">
        <f t="shared" si="199"/>
        <v/>
      </c>
      <c r="CM104" s="32" t="str">
        <f t="shared" si="200"/>
        <v/>
      </c>
      <c r="CN104" s="32" t="str">
        <f t="shared" si="201"/>
        <v/>
      </c>
      <c r="CO104" s="32" t="str">
        <f t="shared" si="202"/>
        <v/>
      </c>
      <c r="CP104" s="32" t="str">
        <f t="shared" si="203"/>
        <v/>
      </c>
      <c r="CQ104" s="32" t="str">
        <f t="shared" si="204"/>
        <v/>
      </c>
      <c r="CR104" s="32" t="str">
        <f t="shared" si="205"/>
        <v/>
      </c>
      <c r="CS104" s="32" t="str">
        <f t="shared" si="206"/>
        <v/>
      </c>
      <c r="CT104" s="32" t="str">
        <f t="shared" si="207"/>
        <v/>
      </c>
      <c r="CU104" s="32" t="str">
        <f t="shared" si="208"/>
        <v/>
      </c>
      <c r="CV104" s="32" t="str">
        <f t="shared" si="209"/>
        <v/>
      </c>
      <c r="CW104" s="32" t="str">
        <f t="shared" si="210"/>
        <v/>
      </c>
      <c r="CX104" s="32" t="str">
        <f t="shared" si="211"/>
        <v/>
      </c>
      <c r="CY104" s="32" t="str">
        <f t="shared" si="212"/>
        <v/>
      </c>
      <c r="CZ104" s="32" t="str">
        <f t="shared" si="213"/>
        <v/>
      </c>
      <c r="DA104" s="32" t="str">
        <f t="shared" si="214"/>
        <v/>
      </c>
      <c r="DB104" s="32" t="str">
        <f t="shared" si="215"/>
        <v/>
      </c>
      <c r="DC104" s="32" t="str">
        <f t="shared" si="216"/>
        <v/>
      </c>
      <c r="DD104" s="32" t="str">
        <f t="shared" si="217"/>
        <v/>
      </c>
      <c r="DE104" s="32" t="str">
        <f t="shared" si="218"/>
        <v/>
      </c>
      <c r="DF104" s="32" t="str">
        <f t="shared" si="219"/>
        <v/>
      </c>
      <c r="DG104" s="32" t="str">
        <f t="shared" si="220"/>
        <v/>
      </c>
      <c r="DH104" s="32" t="str">
        <f t="shared" si="221"/>
        <v/>
      </c>
      <c r="DI104" s="32" t="str">
        <f t="shared" si="222"/>
        <v/>
      </c>
      <c r="DJ104" s="32" t="str">
        <f t="shared" si="223"/>
        <v/>
      </c>
      <c r="DK104" s="51" t="str">
        <f t="shared" si="224"/>
        <v/>
      </c>
      <c r="DM104" s="50" t="str">
        <f t="shared" si="225"/>
        <v/>
      </c>
      <c r="DN104" s="32" t="str">
        <f t="shared" si="226"/>
        <v/>
      </c>
      <c r="DO104" s="32" t="str">
        <f t="shared" si="227"/>
        <v/>
      </c>
      <c r="DP104" s="32" t="str">
        <f t="shared" si="228"/>
        <v/>
      </c>
      <c r="DQ104" s="32" t="str">
        <f t="shared" si="229"/>
        <v/>
      </c>
      <c r="DR104" s="32" t="str">
        <f t="shared" si="230"/>
        <v/>
      </c>
      <c r="DS104" s="32" t="str">
        <f t="shared" si="231"/>
        <v/>
      </c>
      <c r="DT104" s="32" t="str">
        <f t="shared" si="232"/>
        <v/>
      </c>
      <c r="DU104" s="32" t="str">
        <f t="shared" si="233"/>
        <v/>
      </c>
      <c r="DV104" s="32" t="str">
        <f t="shared" si="234"/>
        <v/>
      </c>
      <c r="DW104" s="32" t="str">
        <f t="shared" si="235"/>
        <v/>
      </c>
      <c r="DX104" s="32" t="str">
        <f t="shared" si="236"/>
        <v/>
      </c>
      <c r="DY104" s="32" t="str">
        <f t="shared" si="237"/>
        <v/>
      </c>
      <c r="DZ104" s="32" t="str">
        <f t="shared" si="238"/>
        <v/>
      </c>
      <c r="EA104" s="32" t="str">
        <f t="shared" si="239"/>
        <v/>
      </c>
      <c r="EB104" s="32" t="str">
        <f t="shared" si="240"/>
        <v/>
      </c>
      <c r="EC104" s="32" t="str">
        <f t="shared" si="241"/>
        <v/>
      </c>
      <c r="ED104" s="32" t="str">
        <f t="shared" si="242"/>
        <v/>
      </c>
      <c r="EE104" s="32" t="str">
        <f t="shared" si="243"/>
        <v/>
      </c>
      <c r="EF104" s="32" t="str">
        <f t="shared" si="244"/>
        <v/>
      </c>
      <c r="EG104" s="32" t="str">
        <f t="shared" si="245"/>
        <v/>
      </c>
      <c r="EH104" s="32" t="str">
        <f t="shared" si="246"/>
        <v/>
      </c>
      <c r="EI104" s="32" t="str">
        <f t="shared" si="247"/>
        <v/>
      </c>
      <c r="EJ104" s="32" t="str">
        <f t="shared" si="248"/>
        <v/>
      </c>
      <c r="EK104" s="32" t="str">
        <f t="shared" si="249"/>
        <v/>
      </c>
      <c r="EL104" s="32" t="str">
        <f t="shared" si="250"/>
        <v/>
      </c>
      <c r="EM104" s="32" t="str">
        <f t="shared" si="251"/>
        <v/>
      </c>
      <c r="EN104" s="32" t="str">
        <f t="shared" si="252"/>
        <v/>
      </c>
      <c r="EO104" s="32" t="str">
        <f t="shared" si="253"/>
        <v/>
      </c>
      <c r="EP104" s="51" t="str">
        <f t="shared" si="254"/>
        <v/>
      </c>
      <c r="ER104" s="58" t="str">
        <f>IF(CH104="", "", IFERROR(INDEX(Materials!$F$9:$F$2508, MATCH(CH104, Materials!$B$9:$B$2508, 0)), ""))</f>
        <v/>
      </c>
      <c r="ES104" s="59" t="str">
        <f>IF(CI104="", "", IFERROR(INDEX(Materials!$F$9:$F$2508, MATCH(CI104, Materials!$B$9:$B$2508, 0)), ""))</f>
        <v/>
      </c>
      <c r="ET104" s="59" t="str">
        <f>IF(CJ104="", "", IFERROR(INDEX(Materials!$F$9:$F$2508, MATCH(CJ104, Materials!$B$9:$B$2508, 0)), ""))</f>
        <v/>
      </c>
      <c r="EU104" s="59" t="str">
        <f>IF(CK104="", "", IFERROR(INDEX(Materials!$F$9:$F$2508, MATCH(CK104, Materials!$B$9:$B$2508, 0)), ""))</f>
        <v/>
      </c>
      <c r="EV104" s="59" t="str">
        <f>IF(CL104="", "", IFERROR(INDEX(Materials!$F$9:$F$2508, MATCH(CL104, Materials!$B$9:$B$2508, 0)), ""))</f>
        <v/>
      </c>
      <c r="EW104" s="59" t="str">
        <f>IF(CM104="", "", IFERROR(INDEX(Materials!$F$9:$F$2508, MATCH(CM104, Materials!$B$9:$B$2508, 0)), ""))</f>
        <v/>
      </c>
      <c r="EX104" s="59" t="str">
        <f>IF(CN104="", "", IFERROR(INDEX(Materials!$F$9:$F$2508, MATCH(CN104, Materials!$B$9:$B$2508, 0)), ""))</f>
        <v/>
      </c>
      <c r="EY104" s="59" t="str">
        <f>IF(CO104="", "", IFERROR(INDEX(Materials!$F$9:$F$2508, MATCH(CO104, Materials!$B$9:$B$2508, 0)), ""))</f>
        <v/>
      </c>
      <c r="EZ104" s="59" t="str">
        <f>IF(CP104="", "", IFERROR(INDEX(Materials!$F$9:$F$2508, MATCH(CP104, Materials!$B$9:$B$2508, 0)), ""))</f>
        <v/>
      </c>
      <c r="FA104" s="59" t="str">
        <f>IF(CQ104="", "", IFERROR(INDEX(Materials!$F$9:$F$2508, MATCH(CQ104, Materials!$B$9:$B$2508, 0)), ""))</f>
        <v/>
      </c>
      <c r="FB104" s="59" t="str">
        <f>IF(CR104="", "", IFERROR(INDEX(Materials!$F$9:$F$2508, MATCH(CR104, Materials!$B$9:$B$2508, 0)), ""))</f>
        <v/>
      </c>
      <c r="FC104" s="59" t="str">
        <f>IF(CS104="", "", IFERROR(INDEX(Materials!$F$9:$F$2508, MATCH(CS104, Materials!$B$9:$B$2508, 0)), ""))</f>
        <v/>
      </c>
      <c r="FD104" s="59" t="str">
        <f>IF(CT104="", "", IFERROR(INDEX(Materials!$F$9:$F$2508, MATCH(CT104, Materials!$B$9:$B$2508, 0)), ""))</f>
        <v/>
      </c>
      <c r="FE104" s="59" t="str">
        <f>IF(CU104="", "", IFERROR(INDEX(Materials!$F$9:$F$2508, MATCH(CU104, Materials!$B$9:$B$2508, 0)), ""))</f>
        <v/>
      </c>
      <c r="FF104" s="59" t="str">
        <f>IF(CV104="", "", IFERROR(INDEX(Materials!$F$9:$F$2508, MATCH(CV104, Materials!$B$9:$B$2508, 0)), ""))</f>
        <v/>
      </c>
      <c r="FG104" s="59" t="str">
        <f>IF(CW104="", "", IFERROR(INDEX(Materials!$F$9:$F$2508, MATCH(CW104, Materials!$B$9:$B$2508, 0)), ""))</f>
        <v/>
      </c>
      <c r="FH104" s="59" t="str">
        <f>IF(CX104="", "", IFERROR(INDEX(Materials!$F$9:$F$2508, MATCH(CX104, Materials!$B$9:$B$2508, 0)), ""))</f>
        <v/>
      </c>
      <c r="FI104" s="59" t="str">
        <f>IF(CY104="", "", IFERROR(INDEX(Materials!$F$9:$F$2508, MATCH(CY104, Materials!$B$9:$B$2508, 0)), ""))</f>
        <v/>
      </c>
      <c r="FJ104" s="59" t="str">
        <f>IF(CZ104="", "", IFERROR(INDEX(Materials!$F$9:$F$2508, MATCH(CZ104, Materials!$B$9:$B$2508, 0)), ""))</f>
        <v/>
      </c>
      <c r="FK104" s="59" t="str">
        <f>IF(DA104="", "", IFERROR(INDEX(Materials!$F$9:$F$2508, MATCH(DA104, Materials!$B$9:$B$2508, 0)), ""))</f>
        <v/>
      </c>
      <c r="FL104" s="59" t="str">
        <f>IF(DB104="", "", IFERROR(INDEX(Materials!$F$9:$F$2508, MATCH(DB104, Materials!$B$9:$B$2508, 0)), ""))</f>
        <v/>
      </c>
      <c r="FM104" s="59" t="str">
        <f>IF(DC104="", "", IFERROR(INDEX(Materials!$F$9:$F$2508, MATCH(DC104, Materials!$B$9:$B$2508, 0)), ""))</f>
        <v/>
      </c>
      <c r="FN104" s="59" t="str">
        <f>IF(DD104="", "", IFERROR(INDEX(Materials!$F$9:$F$2508, MATCH(DD104, Materials!$B$9:$B$2508, 0)), ""))</f>
        <v/>
      </c>
      <c r="FO104" s="59" t="str">
        <f>IF(DE104="", "", IFERROR(INDEX(Materials!$F$9:$F$2508, MATCH(DE104, Materials!$B$9:$B$2508, 0)), ""))</f>
        <v/>
      </c>
      <c r="FP104" s="59" t="str">
        <f>IF(DF104="", "", IFERROR(INDEX(Materials!$F$9:$F$2508, MATCH(DF104, Materials!$B$9:$B$2508, 0)), ""))</f>
        <v/>
      </c>
      <c r="FQ104" s="59" t="str">
        <f>IF(DG104="", "", IFERROR(INDEX(Materials!$F$9:$F$2508, MATCH(DG104, Materials!$B$9:$B$2508, 0)), ""))</f>
        <v/>
      </c>
      <c r="FR104" s="59" t="str">
        <f>IF(DH104="", "", IFERROR(INDEX(Materials!$F$9:$F$2508, MATCH(DH104, Materials!$B$9:$B$2508, 0)), ""))</f>
        <v/>
      </c>
      <c r="FS104" s="59" t="str">
        <f>IF(DI104="", "", IFERROR(INDEX(Materials!$F$9:$F$2508, MATCH(DI104, Materials!$B$9:$B$2508, 0)), ""))</f>
        <v/>
      </c>
      <c r="FT104" s="59" t="str">
        <f>IF(DJ104="", "", IFERROR(INDEX(Materials!$F$9:$F$2508, MATCH(DJ104, Materials!$B$9:$B$2508, 0)), ""))</f>
        <v/>
      </c>
      <c r="FU104" s="60" t="str">
        <f>IF(DK104="", "", IFERROR(INDEX(Materials!$F$9:$F$2508, MATCH(DK104, Materials!$B$9:$B$2508, 0)), ""))</f>
        <v/>
      </c>
      <c r="FW104" s="58" t="str">
        <f t="shared" si="255"/>
        <v/>
      </c>
      <c r="FX104" s="59" t="str">
        <f t="shared" si="256"/>
        <v/>
      </c>
      <c r="FY104" s="59" t="str">
        <f t="shared" si="257"/>
        <v/>
      </c>
      <c r="FZ104" s="59" t="str">
        <f t="shared" si="258"/>
        <v/>
      </c>
      <c r="GA104" s="59" t="str">
        <f t="shared" si="259"/>
        <v/>
      </c>
      <c r="GB104" s="59" t="str">
        <f t="shared" si="260"/>
        <v/>
      </c>
      <c r="GC104" s="59" t="str">
        <f t="shared" si="261"/>
        <v/>
      </c>
      <c r="GD104" s="59" t="str">
        <f t="shared" si="262"/>
        <v/>
      </c>
      <c r="GE104" s="59" t="str">
        <f t="shared" si="263"/>
        <v/>
      </c>
      <c r="GF104" s="59" t="str">
        <f t="shared" si="264"/>
        <v/>
      </c>
      <c r="GG104" s="59" t="str">
        <f t="shared" si="265"/>
        <v/>
      </c>
      <c r="GH104" s="59" t="str">
        <f t="shared" si="266"/>
        <v/>
      </c>
      <c r="GI104" s="59" t="str">
        <f t="shared" si="267"/>
        <v/>
      </c>
      <c r="GJ104" s="59" t="str">
        <f t="shared" si="268"/>
        <v/>
      </c>
      <c r="GK104" s="59" t="str">
        <f t="shared" si="269"/>
        <v/>
      </c>
      <c r="GL104" s="59" t="str">
        <f t="shared" si="270"/>
        <v/>
      </c>
      <c r="GM104" s="59" t="str">
        <f t="shared" si="271"/>
        <v/>
      </c>
      <c r="GN104" s="59" t="str">
        <f t="shared" si="272"/>
        <v/>
      </c>
      <c r="GO104" s="59" t="str">
        <f t="shared" si="273"/>
        <v/>
      </c>
      <c r="GP104" s="59" t="str">
        <f t="shared" si="274"/>
        <v/>
      </c>
      <c r="GQ104" s="59" t="str">
        <f t="shared" si="275"/>
        <v/>
      </c>
      <c r="GR104" s="59" t="str">
        <f t="shared" si="276"/>
        <v/>
      </c>
      <c r="GS104" s="59" t="str">
        <f t="shared" si="277"/>
        <v/>
      </c>
      <c r="GT104" s="59" t="str">
        <f t="shared" si="278"/>
        <v/>
      </c>
      <c r="GU104" s="59" t="str">
        <f t="shared" si="279"/>
        <v/>
      </c>
      <c r="GV104" s="59" t="str">
        <f t="shared" si="280"/>
        <v/>
      </c>
      <c r="GW104" s="59" t="str">
        <f t="shared" si="281"/>
        <v/>
      </c>
      <c r="GX104" s="59" t="str">
        <f t="shared" si="282"/>
        <v/>
      </c>
      <c r="GY104" s="59" t="str">
        <f t="shared" si="283"/>
        <v/>
      </c>
      <c r="GZ104" s="60" t="str">
        <f t="shared" si="284"/>
        <v/>
      </c>
      <c r="HB104" s="81" t="str">
        <f t="shared" si="194"/>
        <v/>
      </c>
      <c r="HD104" s="58" t="str">
        <f>IF(CH104="", "", IFERROR(INDEX(Materials!$V$9:$V$2508, MATCH(CH104, Materials!$B$9:$B$2508, 0)), ""))</f>
        <v/>
      </c>
      <c r="HE104" s="59" t="str">
        <f>IF(CI104="", "", IFERROR(INDEX(Materials!$V$9:$V$2508, MATCH(CI104, Materials!$B$9:$B$2508, 0)), ""))</f>
        <v/>
      </c>
      <c r="HF104" s="59" t="str">
        <f>IF(CJ104="", "", IFERROR(INDEX(Materials!$V$9:$V$2508, MATCH(CJ104, Materials!$B$9:$B$2508, 0)), ""))</f>
        <v/>
      </c>
      <c r="HG104" s="59" t="str">
        <f>IF(CK104="", "", IFERROR(INDEX(Materials!$V$9:$V$2508, MATCH(CK104, Materials!$B$9:$B$2508, 0)), ""))</f>
        <v/>
      </c>
      <c r="HH104" s="59" t="str">
        <f>IF(CL104="", "", IFERROR(INDEX(Materials!$V$9:$V$2508, MATCH(CL104, Materials!$B$9:$B$2508, 0)), ""))</f>
        <v/>
      </c>
      <c r="HI104" s="59" t="str">
        <f>IF(CM104="", "", IFERROR(INDEX(Materials!$V$9:$V$2508, MATCH(CM104, Materials!$B$9:$B$2508, 0)), ""))</f>
        <v/>
      </c>
      <c r="HJ104" s="59" t="str">
        <f>IF(CN104="", "", IFERROR(INDEX(Materials!$V$9:$V$2508, MATCH(CN104, Materials!$B$9:$B$2508, 0)), ""))</f>
        <v/>
      </c>
      <c r="HK104" s="59" t="str">
        <f>IF(CO104="", "", IFERROR(INDEX(Materials!$V$9:$V$2508, MATCH(CO104, Materials!$B$9:$B$2508, 0)), ""))</f>
        <v/>
      </c>
      <c r="HL104" s="59" t="str">
        <f>IF(CP104="", "", IFERROR(INDEX(Materials!$V$9:$V$2508, MATCH(CP104, Materials!$B$9:$B$2508, 0)), ""))</f>
        <v/>
      </c>
      <c r="HM104" s="59" t="str">
        <f>IF(CQ104="", "", IFERROR(INDEX(Materials!$V$9:$V$2508, MATCH(CQ104, Materials!$B$9:$B$2508, 0)), ""))</f>
        <v/>
      </c>
      <c r="HN104" s="59" t="str">
        <f>IF(CR104="", "", IFERROR(INDEX(Materials!$V$9:$V$2508, MATCH(CR104, Materials!$B$9:$B$2508, 0)), ""))</f>
        <v/>
      </c>
      <c r="HO104" s="59" t="str">
        <f>IF(CS104="", "", IFERROR(INDEX(Materials!$V$9:$V$2508, MATCH(CS104, Materials!$B$9:$B$2508, 0)), ""))</f>
        <v/>
      </c>
      <c r="HP104" s="59" t="str">
        <f>IF(CT104="", "", IFERROR(INDEX(Materials!$V$9:$V$2508, MATCH(CT104, Materials!$B$9:$B$2508, 0)), ""))</f>
        <v/>
      </c>
      <c r="HQ104" s="59" t="str">
        <f>IF(CU104="", "", IFERROR(INDEX(Materials!$V$9:$V$2508, MATCH(CU104, Materials!$B$9:$B$2508, 0)), ""))</f>
        <v/>
      </c>
      <c r="HR104" s="59" t="str">
        <f>IF(CV104="", "", IFERROR(INDEX(Materials!$V$9:$V$2508, MATCH(CV104, Materials!$B$9:$B$2508, 0)), ""))</f>
        <v/>
      </c>
      <c r="HS104" s="59" t="str">
        <f>IF(CW104="", "", IFERROR(INDEX(Materials!$V$9:$V$2508, MATCH(CW104, Materials!$B$9:$B$2508, 0)), ""))</f>
        <v/>
      </c>
      <c r="HT104" s="59" t="str">
        <f>IF(CX104="", "", IFERROR(INDEX(Materials!$V$9:$V$2508, MATCH(CX104, Materials!$B$9:$B$2508, 0)), ""))</f>
        <v/>
      </c>
      <c r="HU104" s="59" t="str">
        <f>IF(CY104="", "", IFERROR(INDEX(Materials!$V$9:$V$2508, MATCH(CY104, Materials!$B$9:$B$2508, 0)), ""))</f>
        <v/>
      </c>
      <c r="HV104" s="59" t="str">
        <f>IF(CZ104="", "", IFERROR(INDEX(Materials!$V$9:$V$2508, MATCH(CZ104, Materials!$B$9:$B$2508, 0)), ""))</f>
        <v/>
      </c>
      <c r="HW104" s="59" t="str">
        <f>IF(DA104="", "", IFERROR(INDEX(Materials!$V$9:$V$2508, MATCH(DA104, Materials!$B$9:$B$2508, 0)), ""))</f>
        <v/>
      </c>
      <c r="HX104" s="59" t="str">
        <f>IF(DB104="", "", IFERROR(INDEX(Materials!$V$9:$V$2508, MATCH(DB104, Materials!$B$9:$B$2508, 0)), ""))</f>
        <v/>
      </c>
      <c r="HY104" s="59" t="str">
        <f>IF(DC104="", "", IFERROR(INDEX(Materials!$V$9:$V$2508, MATCH(DC104, Materials!$B$9:$B$2508, 0)), ""))</f>
        <v/>
      </c>
      <c r="HZ104" s="59" t="str">
        <f>IF(DD104="", "", IFERROR(INDEX(Materials!$V$9:$V$2508, MATCH(DD104, Materials!$B$9:$B$2508, 0)), ""))</f>
        <v/>
      </c>
      <c r="IA104" s="59" t="str">
        <f>IF(DE104="", "", IFERROR(INDEX(Materials!$V$9:$V$2508, MATCH(DE104, Materials!$B$9:$B$2508, 0)), ""))</f>
        <v/>
      </c>
      <c r="IB104" s="59" t="str">
        <f>IF(DF104="", "", IFERROR(INDEX(Materials!$V$9:$V$2508, MATCH(DF104, Materials!$B$9:$B$2508, 0)), ""))</f>
        <v/>
      </c>
      <c r="IC104" s="59" t="str">
        <f>IF(DG104="", "", IFERROR(INDEX(Materials!$V$9:$V$2508, MATCH(DG104, Materials!$B$9:$B$2508, 0)), ""))</f>
        <v/>
      </c>
      <c r="ID104" s="59" t="str">
        <f>IF(DH104="", "", IFERROR(INDEX(Materials!$V$9:$V$2508, MATCH(DH104, Materials!$B$9:$B$2508, 0)), ""))</f>
        <v/>
      </c>
      <c r="IE104" s="59" t="str">
        <f>IF(DI104="", "", IFERROR(INDEX(Materials!$V$9:$V$2508, MATCH(DI104, Materials!$B$9:$B$2508, 0)), ""))</f>
        <v/>
      </c>
      <c r="IF104" s="59" t="str">
        <f>IF(DJ104="", "", IFERROR(INDEX(Materials!$V$9:$V$2508, MATCH(DJ104, Materials!$B$9:$B$2508, 0)), ""))</f>
        <v/>
      </c>
      <c r="IG104" s="60" t="str">
        <f>IF(DK104="", "", IFERROR(INDEX(Materials!$V$9:$V$2508, MATCH(DK104, Materials!$B$9:$B$2508, 0)), ""))</f>
        <v/>
      </c>
      <c r="II104" s="9" t="str">
        <f t="shared" si="285"/>
        <v/>
      </c>
      <c r="IJ104" s="9" t="str">
        <f t="shared" si="286"/>
        <v/>
      </c>
      <c r="IK104" s="9" t="str">
        <f t="shared" si="287"/>
        <v/>
      </c>
      <c r="IL104" s="9" t="str">
        <f t="shared" si="288"/>
        <v/>
      </c>
      <c r="IN104" s="92" t="str">
        <f t="shared" si="289"/>
        <v/>
      </c>
      <c r="IO104" s="93" t="str">
        <f t="shared" si="290"/>
        <v/>
      </c>
      <c r="IP104" s="93" t="str">
        <f t="shared" si="291"/>
        <v/>
      </c>
      <c r="IQ104" s="93" t="str">
        <f t="shared" si="292"/>
        <v/>
      </c>
      <c r="IR104" s="93" t="str">
        <f t="shared" si="293"/>
        <v/>
      </c>
      <c r="IS104" s="93" t="str">
        <f t="shared" si="294"/>
        <v/>
      </c>
      <c r="IT104" s="93" t="str">
        <f t="shared" si="295"/>
        <v/>
      </c>
      <c r="IU104" s="93" t="str">
        <f t="shared" si="296"/>
        <v/>
      </c>
      <c r="IV104" s="93" t="str">
        <f t="shared" si="297"/>
        <v/>
      </c>
      <c r="IW104" s="93" t="str">
        <f t="shared" si="298"/>
        <v/>
      </c>
      <c r="IX104" s="93" t="str">
        <f t="shared" si="299"/>
        <v/>
      </c>
      <c r="IY104" s="93" t="str">
        <f t="shared" si="300"/>
        <v/>
      </c>
      <c r="IZ104" s="93" t="str">
        <f t="shared" si="301"/>
        <v/>
      </c>
      <c r="JA104" s="93" t="str">
        <f t="shared" si="302"/>
        <v/>
      </c>
      <c r="JB104" s="93" t="str">
        <f t="shared" si="303"/>
        <v/>
      </c>
      <c r="JC104" s="93" t="str">
        <f t="shared" si="304"/>
        <v/>
      </c>
      <c r="JD104" s="93" t="str">
        <f t="shared" si="305"/>
        <v/>
      </c>
      <c r="JE104" s="93" t="str">
        <f t="shared" si="306"/>
        <v/>
      </c>
      <c r="JF104" s="93" t="str">
        <f t="shared" si="307"/>
        <v/>
      </c>
      <c r="JG104" s="93" t="str">
        <f t="shared" si="308"/>
        <v/>
      </c>
      <c r="JH104" s="93" t="str">
        <f t="shared" si="309"/>
        <v/>
      </c>
      <c r="JI104" s="93" t="str">
        <f t="shared" si="310"/>
        <v/>
      </c>
      <c r="JJ104" s="93" t="str">
        <f t="shared" si="311"/>
        <v/>
      </c>
      <c r="JK104" s="93" t="str">
        <f t="shared" si="312"/>
        <v/>
      </c>
      <c r="JL104" s="93" t="str">
        <f t="shared" si="313"/>
        <v/>
      </c>
      <c r="JM104" s="93" t="str">
        <f t="shared" si="314"/>
        <v/>
      </c>
      <c r="JN104" s="93" t="str">
        <f t="shared" si="315"/>
        <v/>
      </c>
      <c r="JO104" s="93" t="str">
        <f t="shared" si="316"/>
        <v/>
      </c>
      <c r="JP104" s="93" t="str">
        <f t="shared" si="317"/>
        <v/>
      </c>
      <c r="JQ104" s="94" t="str">
        <f t="shared" si="318"/>
        <v/>
      </c>
      <c r="JS104" s="92" t="str">
        <f t="shared" si="319"/>
        <v/>
      </c>
      <c r="JT104" s="93" t="str">
        <f t="shared" si="320"/>
        <v/>
      </c>
      <c r="JU104" s="93" t="str">
        <f t="shared" si="321"/>
        <v/>
      </c>
      <c r="JV104" s="93" t="str">
        <f t="shared" si="322"/>
        <v/>
      </c>
      <c r="JW104" s="93" t="str">
        <f t="shared" si="323"/>
        <v/>
      </c>
      <c r="JX104" s="93" t="str">
        <f t="shared" si="324"/>
        <v/>
      </c>
      <c r="JY104" s="93" t="str">
        <f t="shared" si="325"/>
        <v/>
      </c>
      <c r="JZ104" s="93" t="str">
        <f t="shared" si="326"/>
        <v/>
      </c>
      <c r="KA104" s="93" t="str">
        <f t="shared" si="327"/>
        <v/>
      </c>
      <c r="KB104" s="93" t="str">
        <f t="shared" si="328"/>
        <v/>
      </c>
      <c r="KC104" s="93" t="str">
        <f t="shared" si="329"/>
        <v/>
      </c>
      <c r="KD104" s="93" t="str">
        <f t="shared" si="330"/>
        <v/>
      </c>
      <c r="KE104" s="93" t="str">
        <f t="shared" si="331"/>
        <v/>
      </c>
      <c r="KF104" s="93" t="str">
        <f t="shared" si="332"/>
        <v/>
      </c>
      <c r="KG104" s="93" t="str">
        <f t="shared" si="333"/>
        <v/>
      </c>
      <c r="KH104" s="93" t="str">
        <f t="shared" si="334"/>
        <v/>
      </c>
      <c r="KI104" s="93" t="str">
        <f t="shared" si="335"/>
        <v/>
      </c>
      <c r="KJ104" s="93" t="str">
        <f t="shared" si="336"/>
        <v/>
      </c>
      <c r="KK104" s="93" t="str">
        <f t="shared" si="337"/>
        <v/>
      </c>
      <c r="KL104" s="93" t="str">
        <f t="shared" si="338"/>
        <v/>
      </c>
      <c r="KM104" s="93" t="str">
        <f t="shared" si="339"/>
        <v/>
      </c>
      <c r="KN104" s="93" t="str">
        <f t="shared" si="340"/>
        <v/>
      </c>
      <c r="KO104" s="93" t="str">
        <f t="shared" si="341"/>
        <v/>
      </c>
      <c r="KP104" s="93" t="str">
        <f t="shared" si="342"/>
        <v/>
      </c>
      <c r="KQ104" s="93" t="str">
        <f t="shared" si="343"/>
        <v/>
      </c>
      <c r="KR104" s="93" t="str">
        <f t="shared" si="344"/>
        <v/>
      </c>
      <c r="KS104" s="93" t="str">
        <f t="shared" si="345"/>
        <v/>
      </c>
      <c r="KT104" s="93" t="str">
        <f t="shared" si="346"/>
        <v/>
      </c>
      <c r="KU104" s="93" t="str">
        <f t="shared" si="347"/>
        <v/>
      </c>
      <c r="KV104" s="94" t="str">
        <f t="shared" si="348"/>
        <v/>
      </c>
      <c r="KX104" s="81" t="str">
        <f>IF(C104="", "", C104+(C104*'Intro &amp; Setup'!$BC$6))</f>
        <v/>
      </c>
    </row>
    <row r="105" spans="1:310" x14ac:dyDescent="0.25">
      <c r="A105" s="24"/>
      <c r="B105" s="150" t="str">
        <f t="shared" si="187"/>
        <v/>
      </c>
      <c r="C105" s="139" t="str">
        <f t="shared" si="188"/>
        <v/>
      </c>
      <c r="D105" s="24"/>
      <c r="E105" s="140"/>
      <c r="F105" s="136"/>
      <c r="G105" s="139"/>
      <c r="H105" s="153"/>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24"/>
      <c r="BS105" s="9" t="str">
        <f>IF(Materials!T105="", "", Materials!T105)</f>
        <v/>
      </c>
      <c r="BU105" s="11" t="b">
        <f t="shared" si="189"/>
        <v>0</v>
      </c>
      <c r="BV105" s="9" t="str">
        <f t="shared" si="195"/>
        <v/>
      </c>
      <c r="BW105" s="9" t="str">
        <f t="shared" si="190"/>
        <v/>
      </c>
      <c r="BX105" s="9" t="str">
        <f t="shared" si="191"/>
        <v/>
      </c>
      <c r="BZ105" s="9">
        <v>97</v>
      </c>
      <c r="CB105" s="9" t="str">
        <f t="shared" si="192"/>
        <v/>
      </c>
      <c r="CC105" s="32"/>
      <c r="CD105" s="72" t="str">
        <f>IF(H105="", "", IFERROR(INDEX('Intro &amp; Setup'!$BF$3:$BF$12, MATCH(H105, 'Intro &amp; Setup'!$BE$3:$BE$12, 0)), ""))</f>
        <v/>
      </c>
      <c r="CE105" s="77"/>
      <c r="CF105" s="77"/>
      <c r="CH105" s="50" t="str">
        <f t="shared" si="193"/>
        <v/>
      </c>
      <c r="CI105" s="32" t="str">
        <f t="shared" si="196"/>
        <v/>
      </c>
      <c r="CJ105" s="32" t="str">
        <f t="shared" si="197"/>
        <v/>
      </c>
      <c r="CK105" s="32" t="str">
        <f t="shared" si="198"/>
        <v/>
      </c>
      <c r="CL105" s="32" t="str">
        <f t="shared" si="199"/>
        <v/>
      </c>
      <c r="CM105" s="32" t="str">
        <f t="shared" si="200"/>
        <v/>
      </c>
      <c r="CN105" s="32" t="str">
        <f t="shared" si="201"/>
        <v/>
      </c>
      <c r="CO105" s="32" t="str">
        <f t="shared" si="202"/>
        <v/>
      </c>
      <c r="CP105" s="32" t="str">
        <f t="shared" si="203"/>
        <v/>
      </c>
      <c r="CQ105" s="32" t="str">
        <f t="shared" si="204"/>
        <v/>
      </c>
      <c r="CR105" s="32" t="str">
        <f t="shared" si="205"/>
        <v/>
      </c>
      <c r="CS105" s="32" t="str">
        <f t="shared" si="206"/>
        <v/>
      </c>
      <c r="CT105" s="32" t="str">
        <f t="shared" si="207"/>
        <v/>
      </c>
      <c r="CU105" s="32" t="str">
        <f t="shared" si="208"/>
        <v/>
      </c>
      <c r="CV105" s="32" t="str">
        <f t="shared" si="209"/>
        <v/>
      </c>
      <c r="CW105" s="32" t="str">
        <f t="shared" si="210"/>
        <v/>
      </c>
      <c r="CX105" s="32" t="str">
        <f t="shared" si="211"/>
        <v/>
      </c>
      <c r="CY105" s="32" t="str">
        <f t="shared" si="212"/>
        <v/>
      </c>
      <c r="CZ105" s="32" t="str">
        <f t="shared" si="213"/>
        <v/>
      </c>
      <c r="DA105" s="32" t="str">
        <f t="shared" si="214"/>
        <v/>
      </c>
      <c r="DB105" s="32" t="str">
        <f t="shared" si="215"/>
        <v/>
      </c>
      <c r="DC105" s="32" t="str">
        <f t="shared" si="216"/>
        <v/>
      </c>
      <c r="DD105" s="32" t="str">
        <f t="shared" si="217"/>
        <v/>
      </c>
      <c r="DE105" s="32" t="str">
        <f t="shared" si="218"/>
        <v/>
      </c>
      <c r="DF105" s="32" t="str">
        <f t="shared" si="219"/>
        <v/>
      </c>
      <c r="DG105" s="32" t="str">
        <f t="shared" si="220"/>
        <v/>
      </c>
      <c r="DH105" s="32" t="str">
        <f t="shared" si="221"/>
        <v/>
      </c>
      <c r="DI105" s="32" t="str">
        <f t="shared" si="222"/>
        <v/>
      </c>
      <c r="DJ105" s="32" t="str">
        <f t="shared" si="223"/>
        <v/>
      </c>
      <c r="DK105" s="51" t="str">
        <f t="shared" si="224"/>
        <v/>
      </c>
      <c r="DM105" s="50" t="str">
        <f t="shared" si="225"/>
        <v/>
      </c>
      <c r="DN105" s="32" t="str">
        <f t="shared" si="226"/>
        <v/>
      </c>
      <c r="DO105" s="32" t="str">
        <f t="shared" si="227"/>
        <v/>
      </c>
      <c r="DP105" s="32" t="str">
        <f t="shared" si="228"/>
        <v/>
      </c>
      <c r="DQ105" s="32" t="str">
        <f t="shared" si="229"/>
        <v/>
      </c>
      <c r="DR105" s="32" t="str">
        <f t="shared" si="230"/>
        <v/>
      </c>
      <c r="DS105" s="32" t="str">
        <f t="shared" si="231"/>
        <v/>
      </c>
      <c r="DT105" s="32" t="str">
        <f t="shared" si="232"/>
        <v/>
      </c>
      <c r="DU105" s="32" t="str">
        <f t="shared" si="233"/>
        <v/>
      </c>
      <c r="DV105" s="32" t="str">
        <f t="shared" si="234"/>
        <v/>
      </c>
      <c r="DW105" s="32" t="str">
        <f t="shared" si="235"/>
        <v/>
      </c>
      <c r="DX105" s="32" t="str">
        <f t="shared" si="236"/>
        <v/>
      </c>
      <c r="DY105" s="32" t="str">
        <f t="shared" si="237"/>
        <v/>
      </c>
      <c r="DZ105" s="32" t="str">
        <f t="shared" si="238"/>
        <v/>
      </c>
      <c r="EA105" s="32" t="str">
        <f t="shared" si="239"/>
        <v/>
      </c>
      <c r="EB105" s="32" t="str">
        <f t="shared" si="240"/>
        <v/>
      </c>
      <c r="EC105" s="32" t="str">
        <f t="shared" si="241"/>
        <v/>
      </c>
      <c r="ED105" s="32" t="str">
        <f t="shared" si="242"/>
        <v/>
      </c>
      <c r="EE105" s="32" t="str">
        <f t="shared" si="243"/>
        <v/>
      </c>
      <c r="EF105" s="32" t="str">
        <f t="shared" si="244"/>
        <v/>
      </c>
      <c r="EG105" s="32" t="str">
        <f t="shared" si="245"/>
        <v/>
      </c>
      <c r="EH105" s="32" t="str">
        <f t="shared" si="246"/>
        <v/>
      </c>
      <c r="EI105" s="32" t="str">
        <f t="shared" si="247"/>
        <v/>
      </c>
      <c r="EJ105" s="32" t="str">
        <f t="shared" si="248"/>
        <v/>
      </c>
      <c r="EK105" s="32" t="str">
        <f t="shared" si="249"/>
        <v/>
      </c>
      <c r="EL105" s="32" t="str">
        <f t="shared" si="250"/>
        <v/>
      </c>
      <c r="EM105" s="32" t="str">
        <f t="shared" si="251"/>
        <v/>
      </c>
      <c r="EN105" s="32" t="str">
        <f t="shared" si="252"/>
        <v/>
      </c>
      <c r="EO105" s="32" t="str">
        <f t="shared" si="253"/>
        <v/>
      </c>
      <c r="EP105" s="51" t="str">
        <f t="shared" si="254"/>
        <v/>
      </c>
      <c r="ER105" s="58" t="str">
        <f>IF(CH105="", "", IFERROR(INDEX(Materials!$F$9:$F$2508, MATCH(CH105, Materials!$B$9:$B$2508, 0)), ""))</f>
        <v/>
      </c>
      <c r="ES105" s="59" t="str">
        <f>IF(CI105="", "", IFERROR(INDEX(Materials!$F$9:$F$2508, MATCH(CI105, Materials!$B$9:$B$2508, 0)), ""))</f>
        <v/>
      </c>
      <c r="ET105" s="59" t="str">
        <f>IF(CJ105="", "", IFERROR(INDEX(Materials!$F$9:$F$2508, MATCH(CJ105, Materials!$B$9:$B$2508, 0)), ""))</f>
        <v/>
      </c>
      <c r="EU105" s="59" t="str">
        <f>IF(CK105="", "", IFERROR(INDEX(Materials!$F$9:$F$2508, MATCH(CK105, Materials!$B$9:$B$2508, 0)), ""))</f>
        <v/>
      </c>
      <c r="EV105" s="59" t="str">
        <f>IF(CL105="", "", IFERROR(INDEX(Materials!$F$9:$F$2508, MATCH(CL105, Materials!$B$9:$B$2508, 0)), ""))</f>
        <v/>
      </c>
      <c r="EW105" s="59" t="str">
        <f>IF(CM105="", "", IFERROR(INDEX(Materials!$F$9:$F$2508, MATCH(CM105, Materials!$B$9:$B$2508, 0)), ""))</f>
        <v/>
      </c>
      <c r="EX105" s="59" t="str">
        <f>IF(CN105="", "", IFERROR(INDEX(Materials!$F$9:$F$2508, MATCH(CN105, Materials!$B$9:$B$2508, 0)), ""))</f>
        <v/>
      </c>
      <c r="EY105" s="59" t="str">
        <f>IF(CO105="", "", IFERROR(INDEX(Materials!$F$9:$F$2508, MATCH(CO105, Materials!$B$9:$B$2508, 0)), ""))</f>
        <v/>
      </c>
      <c r="EZ105" s="59" t="str">
        <f>IF(CP105="", "", IFERROR(INDEX(Materials!$F$9:$F$2508, MATCH(CP105, Materials!$B$9:$B$2508, 0)), ""))</f>
        <v/>
      </c>
      <c r="FA105" s="59" t="str">
        <f>IF(CQ105="", "", IFERROR(INDEX(Materials!$F$9:$F$2508, MATCH(CQ105, Materials!$B$9:$B$2508, 0)), ""))</f>
        <v/>
      </c>
      <c r="FB105" s="59" t="str">
        <f>IF(CR105="", "", IFERROR(INDEX(Materials!$F$9:$F$2508, MATCH(CR105, Materials!$B$9:$B$2508, 0)), ""))</f>
        <v/>
      </c>
      <c r="FC105" s="59" t="str">
        <f>IF(CS105="", "", IFERROR(INDEX(Materials!$F$9:$F$2508, MATCH(CS105, Materials!$B$9:$B$2508, 0)), ""))</f>
        <v/>
      </c>
      <c r="FD105" s="59" t="str">
        <f>IF(CT105="", "", IFERROR(INDEX(Materials!$F$9:$F$2508, MATCH(CT105, Materials!$B$9:$B$2508, 0)), ""))</f>
        <v/>
      </c>
      <c r="FE105" s="59" t="str">
        <f>IF(CU105="", "", IFERROR(INDEX(Materials!$F$9:$F$2508, MATCH(CU105, Materials!$B$9:$B$2508, 0)), ""))</f>
        <v/>
      </c>
      <c r="FF105" s="59" t="str">
        <f>IF(CV105="", "", IFERROR(INDEX(Materials!$F$9:$F$2508, MATCH(CV105, Materials!$B$9:$B$2508, 0)), ""))</f>
        <v/>
      </c>
      <c r="FG105" s="59" t="str">
        <f>IF(CW105="", "", IFERROR(INDEX(Materials!$F$9:$F$2508, MATCH(CW105, Materials!$B$9:$B$2508, 0)), ""))</f>
        <v/>
      </c>
      <c r="FH105" s="59" t="str">
        <f>IF(CX105="", "", IFERROR(INDEX(Materials!$F$9:$F$2508, MATCH(CX105, Materials!$B$9:$B$2508, 0)), ""))</f>
        <v/>
      </c>
      <c r="FI105" s="59" t="str">
        <f>IF(CY105="", "", IFERROR(INDEX(Materials!$F$9:$F$2508, MATCH(CY105, Materials!$B$9:$B$2508, 0)), ""))</f>
        <v/>
      </c>
      <c r="FJ105" s="59" t="str">
        <f>IF(CZ105="", "", IFERROR(INDEX(Materials!$F$9:$F$2508, MATCH(CZ105, Materials!$B$9:$B$2508, 0)), ""))</f>
        <v/>
      </c>
      <c r="FK105" s="59" t="str">
        <f>IF(DA105="", "", IFERROR(INDEX(Materials!$F$9:$F$2508, MATCH(DA105, Materials!$B$9:$B$2508, 0)), ""))</f>
        <v/>
      </c>
      <c r="FL105" s="59" t="str">
        <f>IF(DB105="", "", IFERROR(INDEX(Materials!$F$9:$F$2508, MATCH(DB105, Materials!$B$9:$B$2508, 0)), ""))</f>
        <v/>
      </c>
      <c r="FM105" s="59" t="str">
        <f>IF(DC105="", "", IFERROR(INDEX(Materials!$F$9:$F$2508, MATCH(DC105, Materials!$B$9:$B$2508, 0)), ""))</f>
        <v/>
      </c>
      <c r="FN105" s="59" t="str">
        <f>IF(DD105="", "", IFERROR(INDEX(Materials!$F$9:$F$2508, MATCH(DD105, Materials!$B$9:$B$2508, 0)), ""))</f>
        <v/>
      </c>
      <c r="FO105" s="59" t="str">
        <f>IF(DE105="", "", IFERROR(INDEX(Materials!$F$9:$F$2508, MATCH(DE105, Materials!$B$9:$B$2508, 0)), ""))</f>
        <v/>
      </c>
      <c r="FP105" s="59" t="str">
        <f>IF(DF105="", "", IFERROR(INDEX(Materials!$F$9:$F$2508, MATCH(DF105, Materials!$B$9:$B$2508, 0)), ""))</f>
        <v/>
      </c>
      <c r="FQ105" s="59" t="str">
        <f>IF(DG105="", "", IFERROR(INDEX(Materials!$F$9:$F$2508, MATCH(DG105, Materials!$B$9:$B$2508, 0)), ""))</f>
        <v/>
      </c>
      <c r="FR105" s="59" t="str">
        <f>IF(DH105="", "", IFERROR(INDEX(Materials!$F$9:$F$2508, MATCH(DH105, Materials!$B$9:$B$2508, 0)), ""))</f>
        <v/>
      </c>
      <c r="FS105" s="59" t="str">
        <f>IF(DI105="", "", IFERROR(INDEX(Materials!$F$9:$F$2508, MATCH(DI105, Materials!$B$9:$B$2508, 0)), ""))</f>
        <v/>
      </c>
      <c r="FT105" s="59" t="str">
        <f>IF(DJ105="", "", IFERROR(INDEX(Materials!$F$9:$F$2508, MATCH(DJ105, Materials!$B$9:$B$2508, 0)), ""))</f>
        <v/>
      </c>
      <c r="FU105" s="60" t="str">
        <f>IF(DK105="", "", IFERROR(INDEX(Materials!$F$9:$F$2508, MATCH(DK105, Materials!$B$9:$B$2508, 0)), ""))</f>
        <v/>
      </c>
      <c r="FW105" s="58" t="str">
        <f t="shared" si="255"/>
        <v/>
      </c>
      <c r="FX105" s="59" t="str">
        <f t="shared" si="256"/>
        <v/>
      </c>
      <c r="FY105" s="59" t="str">
        <f t="shared" si="257"/>
        <v/>
      </c>
      <c r="FZ105" s="59" t="str">
        <f t="shared" si="258"/>
        <v/>
      </c>
      <c r="GA105" s="59" t="str">
        <f t="shared" si="259"/>
        <v/>
      </c>
      <c r="GB105" s="59" t="str">
        <f t="shared" si="260"/>
        <v/>
      </c>
      <c r="GC105" s="59" t="str">
        <f t="shared" si="261"/>
        <v/>
      </c>
      <c r="GD105" s="59" t="str">
        <f t="shared" si="262"/>
        <v/>
      </c>
      <c r="GE105" s="59" t="str">
        <f t="shared" si="263"/>
        <v/>
      </c>
      <c r="GF105" s="59" t="str">
        <f t="shared" si="264"/>
        <v/>
      </c>
      <c r="GG105" s="59" t="str">
        <f t="shared" si="265"/>
        <v/>
      </c>
      <c r="GH105" s="59" t="str">
        <f t="shared" si="266"/>
        <v/>
      </c>
      <c r="GI105" s="59" t="str">
        <f t="shared" si="267"/>
        <v/>
      </c>
      <c r="GJ105" s="59" t="str">
        <f t="shared" si="268"/>
        <v/>
      </c>
      <c r="GK105" s="59" t="str">
        <f t="shared" si="269"/>
        <v/>
      </c>
      <c r="GL105" s="59" t="str">
        <f t="shared" si="270"/>
        <v/>
      </c>
      <c r="GM105" s="59" t="str">
        <f t="shared" si="271"/>
        <v/>
      </c>
      <c r="GN105" s="59" t="str">
        <f t="shared" si="272"/>
        <v/>
      </c>
      <c r="GO105" s="59" t="str">
        <f t="shared" si="273"/>
        <v/>
      </c>
      <c r="GP105" s="59" t="str">
        <f t="shared" si="274"/>
        <v/>
      </c>
      <c r="GQ105" s="59" t="str">
        <f t="shared" si="275"/>
        <v/>
      </c>
      <c r="GR105" s="59" t="str">
        <f t="shared" si="276"/>
        <v/>
      </c>
      <c r="GS105" s="59" t="str">
        <f t="shared" si="277"/>
        <v/>
      </c>
      <c r="GT105" s="59" t="str">
        <f t="shared" si="278"/>
        <v/>
      </c>
      <c r="GU105" s="59" t="str">
        <f t="shared" si="279"/>
        <v/>
      </c>
      <c r="GV105" s="59" t="str">
        <f t="shared" si="280"/>
        <v/>
      </c>
      <c r="GW105" s="59" t="str">
        <f t="shared" si="281"/>
        <v/>
      </c>
      <c r="GX105" s="59" t="str">
        <f t="shared" si="282"/>
        <v/>
      </c>
      <c r="GY105" s="59" t="str">
        <f t="shared" si="283"/>
        <v/>
      </c>
      <c r="GZ105" s="60" t="str">
        <f t="shared" si="284"/>
        <v/>
      </c>
      <c r="HB105" s="81" t="str">
        <f t="shared" si="194"/>
        <v/>
      </c>
      <c r="HD105" s="58" t="str">
        <f>IF(CH105="", "", IFERROR(INDEX(Materials!$V$9:$V$2508, MATCH(CH105, Materials!$B$9:$B$2508, 0)), ""))</f>
        <v/>
      </c>
      <c r="HE105" s="59" t="str">
        <f>IF(CI105="", "", IFERROR(INDEX(Materials!$V$9:$V$2508, MATCH(CI105, Materials!$B$9:$B$2508, 0)), ""))</f>
        <v/>
      </c>
      <c r="HF105" s="59" t="str">
        <f>IF(CJ105="", "", IFERROR(INDEX(Materials!$V$9:$V$2508, MATCH(CJ105, Materials!$B$9:$B$2508, 0)), ""))</f>
        <v/>
      </c>
      <c r="HG105" s="59" t="str">
        <f>IF(CK105="", "", IFERROR(INDEX(Materials!$V$9:$V$2508, MATCH(CK105, Materials!$B$9:$B$2508, 0)), ""))</f>
        <v/>
      </c>
      <c r="HH105" s="59" t="str">
        <f>IF(CL105="", "", IFERROR(INDEX(Materials!$V$9:$V$2508, MATCH(CL105, Materials!$B$9:$B$2508, 0)), ""))</f>
        <v/>
      </c>
      <c r="HI105" s="59" t="str">
        <f>IF(CM105="", "", IFERROR(INDEX(Materials!$V$9:$V$2508, MATCH(CM105, Materials!$B$9:$B$2508, 0)), ""))</f>
        <v/>
      </c>
      <c r="HJ105" s="59" t="str">
        <f>IF(CN105="", "", IFERROR(INDEX(Materials!$V$9:$V$2508, MATCH(CN105, Materials!$B$9:$B$2508, 0)), ""))</f>
        <v/>
      </c>
      <c r="HK105" s="59" t="str">
        <f>IF(CO105="", "", IFERROR(INDEX(Materials!$V$9:$V$2508, MATCH(CO105, Materials!$B$9:$B$2508, 0)), ""))</f>
        <v/>
      </c>
      <c r="HL105" s="59" t="str">
        <f>IF(CP105="", "", IFERROR(INDEX(Materials!$V$9:$V$2508, MATCH(CP105, Materials!$B$9:$B$2508, 0)), ""))</f>
        <v/>
      </c>
      <c r="HM105" s="59" t="str">
        <f>IF(CQ105="", "", IFERROR(INDEX(Materials!$V$9:$V$2508, MATCH(CQ105, Materials!$B$9:$B$2508, 0)), ""))</f>
        <v/>
      </c>
      <c r="HN105" s="59" t="str">
        <f>IF(CR105="", "", IFERROR(INDEX(Materials!$V$9:$V$2508, MATCH(CR105, Materials!$B$9:$B$2508, 0)), ""))</f>
        <v/>
      </c>
      <c r="HO105" s="59" t="str">
        <f>IF(CS105="", "", IFERROR(INDEX(Materials!$V$9:$V$2508, MATCH(CS105, Materials!$B$9:$B$2508, 0)), ""))</f>
        <v/>
      </c>
      <c r="HP105" s="59" t="str">
        <f>IF(CT105="", "", IFERROR(INDEX(Materials!$V$9:$V$2508, MATCH(CT105, Materials!$B$9:$B$2508, 0)), ""))</f>
        <v/>
      </c>
      <c r="HQ105" s="59" t="str">
        <f>IF(CU105="", "", IFERROR(INDEX(Materials!$V$9:$V$2508, MATCH(CU105, Materials!$B$9:$B$2508, 0)), ""))</f>
        <v/>
      </c>
      <c r="HR105" s="59" t="str">
        <f>IF(CV105="", "", IFERROR(INDEX(Materials!$V$9:$V$2508, MATCH(CV105, Materials!$B$9:$B$2508, 0)), ""))</f>
        <v/>
      </c>
      <c r="HS105" s="59" t="str">
        <f>IF(CW105="", "", IFERROR(INDEX(Materials!$V$9:$V$2508, MATCH(CW105, Materials!$B$9:$B$2508, 0)), ""))</f>
        <v/>
      </c>
      <c r="HT105" s="59" t="str">
        <f>IF(CX105="", "", IFERROR(INDEX(Materials!$V$9:$V$2508, MATCH(CX105, Materials!$B$9:$B$2508, 0)), ""))</f>
        <v/>
      </c>
      <c r="HU105" s="59" t="str">
        <f>IF(CY105="", "", IFERROR(INDEX(Materials!$V$9:$V$2508, MATCH(CY105, Materials!$B$9:$B$2508, 0)), ""))</f>
        <v/>
      </c>
      <c r="HV105" s="59" t="str">
        <f>IF(CZ105="", "", IFERROR(INDEX(Materials!$V$9:$V$2508, MATCH(CZ105, Materials!$B$9:$B$2508, 0)), ""))</f>
        <v/>
      </c>
      <c r="HW105" s="59" t="str">
        <f>IF(DA105="", "", IFERROR(INDEX(Materials!$V$9:$V$2508, MATCH(DA105, Materials!$B$9:$B$2508, 0)), ""))</f>
        <v/>
      </c>
      <c r="HX105" s="59" t="str">
        <f>IF(DB105="", "", IFERROR(INDEX(Materials!$V$9:$V$2508, MATCH(DB105, Materials!$B$9:$B$2508, 0)), ""))</f>
        <v/>
      </c>
      <c r="HY105" s="59" t="str">
        <f>IF(DC105="", "", IFERROR(INDEX(Materials!$V$9:$V$2508, MATCH(DC105, Materials!$B$9:$B$2508, 0)), ""))</f>
        <v/>
      </c>
      <c r="HZ105" s="59" t="str">
        <f>IF(DD105="", "", IFERROR(INDEX(Materials!$V$9:$V$2508, MATCH(DD105, Materials!$B$9:$B$2508, 0)), ""))</f>
        <v/>
      </c>
      <c r="IA105" s="59" t="str">
        <f>IF(DE105="", "", IFERROR(INDEX(Materials!$V$9:$V$2508, MATCH(DE105, Materials!$B$9:$B$2508, 0)), ""))</f>
        <v/>
      </c>
      <c r="IB105" s="59" t="str">
        <f>IF(DF105="", "", IFERROR(INDEX(Materials!$V$9:$V$2508, MATCH(DF105, Materials!$B$9:$B$2508, 0)), ""))</f>
        <v/>
      </c>
      <c r="IC105" s="59" t="str">
        <f>IF(DG105="", "", IFERROR(INDEX(Materials!$V$9:$V$2508, MATCH(DG105, Materials!$B$9:$B$2508, 0)), ""))</f>
        <v/>
      </c>
      <c r="ID105" s="59" t="str">
        <f>IF(DH105="", "", IFERROR(INDEX(Materials!$V$9:$V$2508, MATCH(DH105, Materials!$B$9:$B$2508, 0)), ""))</f>
        <v/>
      </c>
      <c r="IE105" s="59" t="str">
        <f>IF(DI105="", "", IFERROR(INDEX(Materials!$V$9:$V$2508, MATCH(DI105, Materials!$B$9:$B$2508, 0)), ""))</f>
        <v/>
      </c>
      <c r="IF105" s="59" t="str">
        <f>IF(DJ105="", "", IFERROR(INDEX(Materials!$V$9:$V$2508, MATCH(DJ105, Materials!$B$9:$B$2508, 0)), ""))</f>
        <v/>
      </c>
      <c r="IG105" s="60" t="str">
        <f>IF(DK105="", "", IFERROR(INDEX(Materials!$V$9:$V$2508, MATCH(DK105, Materials!$B$9:$B$2508, 0)), ""))</f>
        <v/>
      </c>
      <c r="II105" s="9" t="str">
        <f t="shared" si="285"/>
        <v/>
      </c>
      <c r="IJ105" s="9" t="str">
        <f t="shared" si="286"/>
        <v/>
      </c>
      <c r="IK105" s="9" t="str">
        <f t="shared" si="287"/>
        <v/>
      </c>
      <c r="IL105" s="9" t="str">
        <f t="shared" si="288"/>
        <v/>
      </c>
      <c r="IN105" s="92" t="str">
        <f t="shared" si="289"/>
        <v/>
      </c>
      <c r="IO105" s="93" t="str">
        <f t="shared" si="290"/>
        <v/>
      </c>
      <c r="IP105" s="93" t="str">
        <f t="shared" si="291"/>
        <v/>
      </c>
      <c r="IQ105" s="93" t="str">
        <f t="shared" si="292"/>
        <v/>
      </c>
      <c r="IR105" s="93" t="str">
        <f t="shared" si="293"/>
        <v/>
      </c>
      <c r="IS105" s="93" t="str">
        <f t="shared" si="294"/>
        <v/>
      </c>
      <c r="IT105" s="93" t="str">
        <f t="shared" si="295"/>
        <v/>
      </c>
      <c r="IU105" s="93" t="str">
        <f t="shared" si="296"/>
        <v/>
      </c>
      <c r="IV105" s="93" t="str">
        <f t="shared" si="297"/>
        <v/>
      </c>
      <c r="IW105" s="93" t="str">
        <f t="shared" si="298"/>
        <v/>
      </c>
      <c r="IX105" s="93" t="str">
        <f t="shared" si="299"/>
        <v/>
      </c>
      <c r="IY105" s="93" t="str">
        <f t="shared" si="300"/>
        <v/>
      </c>
      <c r="IZ105" s="93" t="str">
        <f t="shared" si="301"/>
        <v/>
      </c>
      <c r="JA105" s="93" t="str">
        <f t="shared" si="302"/>
        <v/>
      </c>
      <c r="JB105" s="93" t="str">
        <f t="shared" si="303"/>
        <v/>
      </c>
      <c r="JC105" s="93" t="str">
        <f t="shared" si="304"/>
        <v/>
      </c>
      <c r="JD105" s="93" t="str">
        <f t="shared" si="305"/>
        <v/>
      </c>
      <c r="JE105" s="93" t="str">
        <f t="shared" si="306"/>
        <v/>
      </c>
      <c r="JF105" s="93" t="str">
        <f t="shared" si="307"/>
        <v/>
      </c>
      <c r="JG105" s="93" t="str">
        <f t="shared" si="308"/>
        <v/>
      </c>
      <c r="JH105" s="93" t="str">
        <f t="shared" si="309"/>
        <v/>
      </c>
      <c r="JI105" s="93" t="str">
        <f t="shared" si="310"/>
        <v/>
      </c>
      <c r="JJ105" s="93" t="str">
        <f t="shared" si="311"/>
        <v/>
      </c>
      <c r="JK105" s="93" t="str">
        <f t="shared" si="312"/>
        <v/>
      </c>
      <c r="JL105" s="93" t="str">
        <f t="shared" si="313"/>
        <v/>
      </c>
      <c r="JM105" s="93" t="str">
        <f t="shared" si="314"/>
        <v/>
      </c>
      <c r="JN105" s="93" t="str">
        <f t="shared" si="315"/>
        <v/>
      </c>
      <c r="JO105" s="93" t="str">
        <f t="shared" si="316"/>
        <v/>
      </c>
      <c r="JP105" s="93" t="str">
        <f t="shared" si="317"/>
        <v/>
      </c>
      <c r="JQ105" s="94" t="str">
        <f t="shared" si="318"/>
        <v/>
      </c>
      <c r="JS105" s="92" t="str">
        <f t="shared" si="319"/>
        <v/>
      </c>
      <c r="JT105" s="93" t="str">
        <f t="shared" si="320"/>
        <v/>
      </c>
      <c r="JU105" s="93" t="str">
        <f t="shared" si="321"/>
        <v/>
      </c>
      <c r="JV105" s="93" t="str">
        <f t="shared" si="322"/>
        <v/>
      </c>
      <c r="JW105" s="93" t="str">
        <f t="shared" si="323"/>
        <v/>
      </c>
      <c r="JX105" s="93" t="str">
        <f t="shared" si="324"/>
        <v/>
      </c>
      <c r="JY105" s="93" t="str">
        <f t="shared" si="325"/>
        <v/>
      </c>
      <c r="JZ105" s="93" t="str">
        <f t="shared" si="326"/>
        <v/>
      </c>
      <c r="KA105" s="93" t="str">
        <f t="shared" si="327"/>
        <v/>
      </c>
      <c r="KB105" s="93" t="str">
        <f t="shared" si="328"/>
        <v/>
      </c>
      <c r="KC105" s="93" t="str">
        <f t="shared" si="329"/>
        <v/>
      </c>
      <c r="KD105" s="93" t="str">
        <f t="shared" si="330"/>
        <v/>
      </c>
      <c r="KE105" s="93" t="str">
        <f t="shared" si="331"/>
        <v/>
      </c>
      <c r="KF105" s="93" t="str">
        <f t="shared" si="332"/>
        <v/>
      </c>
      <c r="KG105" s="93" t="str">
        <f t="shared" si="333"/>
        <v/>
      </c>
      <c r="KH105" s="93" t="str">
        <f t="shared" si="334"/>
        <v/>
      </c>
      <c r="KI105" s="93" t="str">
        <f t="shared" si="335"/>
        <v/>
      </c>
      <c r="KJ105" s="93" t="str">
        <f t="shared" si="336"/>
        <v/>
      </c>
      <c r="KK105" s="93" t="str">
        <f t="shared" si="337"/>
        <v/>
      </c>
      <c r="KL105" s="93" t="str">
        <f t="shared" si="338"/>
        <v/>
      </c>
      <c r="KM105" s="93" t="str">
        <f t="shared" si="339"/>
        <v/>
      </c>
      <c r="KN105" s="93" t="str">
        <f t="shared" si="340"/>
        <v/>
      </c>
      <c r="KO105" s="93" t="str">
        <f t="shared" si="341"/>
        <v/>
      </c>
      <c r="KP105" s="93" t="str">
        <f t="shared" si="342"/>
        <v/>
      </c>
      <c r="KQ105" s="93" t="str">
        <f t="shared" si="343"/>
        <v/>
      </c>
      <c r="KR105" s="93" t="str">
        <f t="shared" si="344"/>
        <v/>
      </c>
      <c r="KS105" s="93" t="str">
        <f t="shared" si="345"/>
        <v/>
      </c>
      <c r="KT105" s="93" t="str">
        <f t="shared" si="346"/>
        <v/>
      </c>
      <c r="KU105" s="93" t="str">
        <f t="shared" si="347"/>
        <v/>
      </c>
      <c r="KV105" s="94" t="str">
        <f t="shared" si="348"/>
        <v/>
      </c>
      <c r="KX105" s="81" t="str">
        <f>IF(C105="", "", C105+(C105*'Intro &amp; Setup'!$BC$6))</f>
        <v/>
      </c>
    </row>
    <row r="106" spans="1:310" x14ac:dyDescent="0.25">
      <c r="A106" s="24"/>
      <c r="B106" s="150" t="str">
        <f t="shared" si="187"/>
        <v/>
      </c>
      <c r="C106" s="139" t="str">
        <f t="shared" si="188"/>
        <v/>
      </c>
      <c r="D106" s="24"/>
      <c r="E106" s="140"/>
      <c r="F106" s="136"/>
      <c r="G106" s="139"/>
      <c r="H106" s="153"/>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24"/>
      <c r="BS106" s="9" t="str">
        <f>IF(Materials!T106="", "", Materials!T106)</f>
        <v/>
      </c>
      <c r="BU106" s="11" t="b">
        <f t="shared" si="189"/>
        <v>0</v>
      </c>
      <c r="BV106" s="9" t="str">
        <f t="shared" si="195"/>
        <v/>
      </c>
      <c r="BW106" s="9" t="str">
        <f t="shared" si="190"/>
        <v/>
      </c>
      <c r="BX106" s="9" t="str">
        <f t="shared" si="191"/>
        <v/>
      </c>
      <c r="BZ106" s="9">
        <v>98</v>
      </c>
      <c r="CB106" s="9" t="str">
        <f t="shared" si="192"/>
        <v/>
      </c>
      <c r="CC106" s="32"/>
      <c r="CD106" s="72" t="str">
        <f>IF(H106="", "", IFERROR(INDEX('Intro &amp; Setup'!$BF$3:$BF$12, MATCH(H106, 'Intro &amp; Setup'!$BE$3:$BE$12, 0)), ""))</f>
        <v/>
      </c>
      <c r="CE106" s="77"/>
      <c r="CF106" s="77"/>
      <c r="CH106" s="50" t="str">
        <f t="shared" si="193"/>
        <v/>
      </c>
      <c r="CI106" s="32" t="str">
        <f t="shared" si="196"/>
        <v/>
      </c>
      <c r="CJ106" s="32" t="str">
        <f t="shared" si="197"/>
        <v/>
      </c>
      <c r="CK106" s="32" t="str">
        <f t="shared" si="198"/>
        <v/>
      </c>
      <c r="CL106" s="32" t="str">
        <f t="shared" si="199"/>
        <v/>
      </c>
      <c r="CM106" s="32" t="str">
        <f t="shared" si="200"/>
        <v/>
      </c>
      <c r="CN106" s="32" t="str">
        <f t="shared" si="201"/>
        <v/>
      </c>
      <c r="CO106" s="32" t="str">
        <f t="shared" si="202"/>
        <v/>
      </c>
      <c r="CP106" s="32" t="str">
        <f t="shared" si="203"/>
        <v/>
      </c>
      <c r="CQ106" s="32" t="str">
        <f t="shared" si="204"/>
        <v/>
      </c>
      <c r="CR106" s="32" t="str">
        <f t="shared" si="205"/>
        <v/>
      </c>
      <c r="CS106" s="32" t="str">
        <f t="shared" si="206"/>
        <v/>
      </c>
      <c r="CT106" s="32" t="str">
        <f t="shared" si="207"/>
        <v/>
      </c>
      <c r="CU106" s="32" t="str">
        <f t="shared" si="208"/>
        <v/>
      </c>
      <c r="CV106" s="32" t="str">
        <f t="shared" si="209"/>
        <v/>
      </c>
      <c r="CW106" s="32" t="str">
        <f t="shared" si="210"/>
        <v/>
      </c>
      <c r="CX106" s="32" t="str">
        <f t="shared" si="211"/>
        <v/>
      </c>
      <c r="CY106" s="32" t="str">
        <f t="shared" si="212"/>
        <v/>
      </c>
      <c r="CZ106" s="32" t="str">
        <f t="shared" si="213"/>
        <v/>
      </c>
      <c r="DA106" s="32" t="str">
        <f t="shared" si="214"/>
        <v/>
      </c>
      <c r="DB106" s="32" t="str">
        <f t="shared" si="215"/>
        <v/>
      </c>
      <c r="DC106" s="32" t="str">
        <f t="shared" si="216"/>
        <v/>
      </c>
      <c r="DD106" s="32" t="str">
        <f t="shared" si="217"/>
        <v/>
      </c>
      <c r="DE106" s="32" t="str">
        <f t="shared" si="218"/>
        <v/>
      </c>
      <c r="DF106" s="32" t="str">
        <f t="shared" si="219"/>
        <v/>
      </c>
      <c r="DG106" s="32" t="str">
        <f t="shared" si="220"/>
        <v/>
      </c>
      <c r="DH106" s="32" t="str">
        <f t="shared" si="221"/>
        <v/>
      </c>
      <c r="DI106" s="32" t="str">
        <f t="shared" si="222"/>
        <v/>
      </c>
      <c r="DJ106" s="32" t="str">
        <f t="shared" si="223"/>
        <v/>
      </c>
      <c r="DK106" s="51" t="str">
        <f t="shared" si="224"/>
        <v/>
      </c>
      <c r="DM106" s="50" t="str">
        <f t="shared" si="225"/>
        <v/>
      </c>
      <c r="DN106" s="32" t="str">
        <f t="shared" si="226"/>
        <v/>
      </c>
      <c r="DO106" s="32" t="str">
        <f t="shared" si="227"/>
        <v/>
      </c>
      <c r="DP106" s="32" t="str">
        <f t="shared" si="228"/>
        <v/>
      </c>
      <c r="DQ106" s="32" t="str">
        <f t="shared" si="229"/>
        <v/>
      </c>
      <c r="DR106" s="32" t="str">
        <f t="shared" si="230"/>
        <v/>
      </c>
      <c r="DS106" s="32" t="str">
        <f t="shared" si="231"/>
        <v/>
      </c>
      <c r="DT106" s="32" t="str">
        <f t="shared" si="232"/>
        <v/>
      </c>
      <c r="DU106" s="32" t="str">
        <f t="shared" si="233"/>
        <v/>
      </c>
      <c r="DV106" s="32" t="str">
        <f t="shared" si="234"/>
        <v/>
      </c>
      <c r="DW106" s="32" t="str">
        <f t="shared" si="235"/>
        <v/>
      </c>
      <c r="DX106" s="32" t="str">
        <f t="shared" si="236"/>
        <v/>
      </c>
      <c r="DY106" s="32" t="str">
        <f t="shared" si="237"/>
        <v/>
      </c>
      <c r="DZ106" s="32" t="str">
        <f t="shared" si="238"/>
        <v/>
      </c>
      <c r="EA106" s="32" t="str">
        <f t="shared" si="239"/>
        <v/>
      </c>
      <c r="EB106" s="32" t="str">
        <f t="shared" si="240"/>
        <v/>
      </c>
      <c r="EC106" s="32" t="str">
        <f t="shared" si="241"/>
        <v/>
      </c>
      <c r="ED106" s="32" t="str">
        <f t="shared" si="242"/>
        <v/>
      </c>
      <c r="EE106" s="32" t="str">
        <f t="shared" si="243"/>
        <v/>
      </c>
      <c r="EF106" s="32" t="str">
        <f t="shared" si="244"/>
        <v/>
      </c>
      <c r="EG106" s="32" t="str">
        <f t="shared" si="245"/>
        <v/>
      </c>
      <c r="EH106" s="32" t="str">
        <f t="shared" si="246"/>
        <v/>
      </c>
      <c r="EI106" s="32" t="str">
        <f t="shared" si="247"/>
        <v/>
      </c>
      <c r="EJ106" s="32" t="str">
        <f t="shared" si="248"/>
        <v/>
      </c>
      <c r="EK106" s="32" t="str">
        <f t="shared" si="249"/>
        <v/>
      </c>
      <c r="EL106" s="32" t="str">
        <f t="shared" si="250"/>
        <v/>
      </c>
      <c r="EM106" s="32" t="str">
        <f t="shared" si="251"/>
        <v/>
      </c>
      <c r="EN106" s="32" t="str">
        <f t="shared" si="252"/>
        <v/>
      </c>
      <c r="EO106" s="32" t="str">
        <f t="shared" si="253"/>
        <v/>
      </c>
      <c r="EP106" s="51" t="str">
        <f t="shared" si="254"/>
        <v/>
      </c>
      <c r="ER106" s="58" t="str">
        <f>IF(CH106="", "", IFERROR(INDEX(Materials!$F$9:$F$2508, MATCH(CH106, Materials!$B$9:$B$2508, 0)), ""))</f>
        <v/>
      </c>
      <c r="ES106" s="59" t="str">
        <f>IF(CI106="", "", IFERROR(INDEX(Materials!$F$9:$F$2508, MATCH(CI106, Materials!$B$9:$B$2508, 0)), ""))</f>
        <v/>
      </c>
      <c r="ET106" s="59" t="str">
        <f>IF(CJ106="", "", IFERROR(INDEX(Materials!$F$9:$F$2508, MATCH(CJ106, Materials!$B$9:$B$2508, 0)), ""))</f>
        <v/>
      </c>
      <c r="EU106" s="59" t="str">
        <f>IF(CK106="", "", IFERROR(INDEX(Materials!$F$9:$F$2508, MATCH(CK106, Materials!$B$9:$B$2508, 0)), ""))</f>
        <v/>
      </c>
      <c r="EV106" s="59" t="str">
        <f>IF(CL106="", "", IFERROR(INDEX(Materials!$F$9:$F$2508, MATCH(CL106, Materials!$B$9:$B$2508, 0)), ""))</f>
        <v/>
      </c>
      <c r="EW106" s="59" t="str">
        <f>IF(CM106="", "", IFERROR(INDEX(Materials!$F$9:$F$2508, MATCH(CM106, Materials!$B$9:$B$2508, 0)), ""))</f>
        <v/>
      </c>
      <c r="EX106" s="59" t="str">
        <f>IF(CN106="", "", IFERROR(INDEX(Materials!$F$9:$F$2508, MATCH(CN106, Materials!$B$9:$B$2508, 0)), ""))</f>
        <v/>
      </c>
      <c r="EY106" s="59" t="str">
        <f>IF(CO106="", "", IFERROR(INDEX(Materials!$F$9:$F$2508, MATCH(CO106, Materials!$B$9:$B$2508, 0)), ""))</f>
        <v/>
      </c>
      <c r="EZ106" s="59" t="str">
        <f>IF(CP106="", "", IFERROR(INDEX(Materials!$F$9:$F$2508, MATCH(CP106, Materials!$B$9:$B$2508, 0)), ""))</f>
        <v/>
      </c>
      <c r="FA106" s="59" t="str">
        <f>IF(CQ106="", "", IFERROR(INDEX(Materials!$F$9:$F$2508, MATCH(CQ106, Materials!$B$9:$B$2508, 0)), ""))</f>
        <v/>
      </c>
      <c r="FB106" s="59" t="str">
        <f>IF(CR106="", "", IFERROR(INDEX(Materials!$F$9:$F$2508, MATCH(CR106, Materials!$B$9:$B$2508, 0)), ""))</f>
        <v/>
      </c>
      <c r="FC106" s="59" t="str">
        <f>IF(CS106="", "", IFERROR(INDEX(Materials!$F$9:$F$2508, MATCH(CS106, Materials!$B$9:$B$2508, 0)), ""))</f>
        <v/>
      </c>
      <c r="FD106" s="59" t="str">
        <f>IF(CT106="", "", IFERROR(INDEX(Materials!$F$9:$F$2508, MATCH(CT106, Materials!$B$9:$B$2508, 0)), ""))</f>
        <v/>
      </c>
      <c r="FE106" s="59" t="str">
        <f>IF(CU106="", "", IFERROR(INDEX(Materials!$F$9:$F$2508, MATCH(CU106, Materials!$B$9:$B$2508, 0)), ""))</f>
        <v/>
      </c>
      <c r="FF106" s="59" t="str">
        <f>IF(CV106="", "", IFERROR(INDEX(Materials!$F$9:$F$2508, MATCH(CV106, Materials!$B$9:$B$2508, 0)), ""))</f>
        <v/>
      </c>
      <c r="FG106" s="59" t="str">
        <f>IF(CW106="", "", IFERROR(INDEX(Materials!$F$9:$F$2508, MATCH(CW106, Materials!$B$9:$B$2508, 0)), ""))</f>
        <v/>
      </c>
      <c r="FH106" s="59" t="str">
        <f>IF(CX106="", "", IFERROR(INDEX(Materials!$F$9:$F$2508, MATCH(CX106, Materials!$B$9:$B$2508, 0)), ""))</f>
        <v/>
      </c>
      <c r="FI106" s="59" t="str">
        <f>IF(CY106="", "", IFERROR(INDEX(Materials!$F$9:$F$2508, MATCH(CY106, Materials!$B$9:$B$2508, 0)), ""))</f>
        <v/>
      </c>
      <c r="FJ106" s="59" t="str">
        <f>IF(CZ106="", "", IFERROR(INDEX(Materials!$F$9:$F$2508, MATCH(CZ106, Materials!$B$9:$B$2508, 0)), ""))</f>
        <v/>
      </c>
      <c r="FK106" s="59" t="str">
        <f>IF(DA106="", "", IFERROR(INDEX(Materials!$F$9:$F$2508, MATCH(DA106, Materials!$B$9:$B$2508, 0)), ""))</f>
        <v/>
      </c>
      <c r="FL106" s="59" t="str">
        <f>IF(DB106="", "", IFERROR(INDEX(Materials!$F$9:$F$2508, MATCH(DB106, Materials!$B$9:$B$2508, 0)), ""))</f>
        <v/>
      </c>
      <c r="FM106" s="59" t="str">
        <f>IF(DC106="", "", IFERROR(INDEX(Materials!$F$9:$F$2508, MATCH(DC106, Materials!$B$9:$B$2508, 0)), ""))</f>
        <v/>
      </c>
      <c r="FN106" s="59" t="str">
        <f>IF(DD106="", "", IFERROR(INDEX(Materials!$F$9:$F$2508, MATCH(DD106, Materials!$B$9:$B$2508, 0)), ""))</f>
        <v/>
      </c>
      <c r="FO106" s="59" t="str">
        <f>IF(DE106="", "", IFERROR(INDEX(Materials!$F$9:$F$2508, MATCH(DE106, Materials!$B$9:$B$2508, 0)), ""))</f>
        <v/>
      </c>
      <c r="FP106" s="59" t="str">
        <f>IF(DF106="", "", IFERROR(INDEX(Materials!$F$9:$F$2508, MATCH(DF106, Materials!$B$9:$B$2508, 0)), ""))</f>
        <v/>
      </c>
      <c r="FQ106" s="59" t="str">
        <f>IF(DG106="", "", IFERROR(INDEX(Materials!$F$9:$F$2508, MATCH(DG106, Materials!$B$9:$B$2508, 0)), ""))</f>
        <v/>
      </c>
      <c r="FR106" s="59" t="str">
        <f>IF(DH106="", "", IFERROR(INDEX(Materials!$F$9:$F$2508, MATCH(DH106, Materials!$B$9:$B$2508, 0)), ""))</f>
        <v/>
      </c>
      <c r="FS106" s="59" t="str">
        <f>IF(DI106="", "", IFERROR(INDEX(Materials!$F$9:$F$2508, MATCH(DI106, Materials!$B$9:$B$2508, 0)), ""))</f>
        <v/>
      </c>
      <c r="FT106" s="59" t="str">
        <f>IF(DJ106="", "", IFERROR(INDEX(Materials!$F$9:$F$2508, MATCH(DJ106, Materials!$B$9:$B$2508, 0)), ""))</f>
        <v/>
      </c>
      <c r="FU106" s="60" t="str">
        <f>IF(DK106="", "", IFERROR(INDEX(Materials!$F$9:$F$2508, MATCH(DK106, Materials!$B$9:$B$2508, 0)), ""))</f>
        <v/>
      </c>
      <c r="FW106" s="58" t="str">
        <f t="shared" si="255"/>
        <v/>
      </c>
      <c r="FX106" s="59" t="str">
        <f t="shared" si="256"/>
        <v/>
      </c>
      <c r="FY106" s="59" t="str">
        <f t="shared" si="257"/>
        <v/>
      </c>
      <c r="FZ106" s="59" t="str">
        <f t="shared" si="258"/>
        <v/>
      </c>
      <c r="GA106" s="59" t="str">
        <f t="shared" si="259"/>
        <v/>
      </c>
      <c r="GB106" s="59" t="str">
        <f t="shared" si="260"/>
        <v/>
      </c>
      <c r="GC106" s="59" t="str">
        <f t="shared" si="261"/>
        <v/>
      </c>
      <c r="GD106" s="59" t="str">
        <f t="shared" si="262"/>
        <v/>
      </c>
      <c r="GE106" s="59" t="str">
        <f t="shared" si="263"/>
        <v/>
      </c>
      <c r="GF106" s="59" t="str">
        <f t="shared" si="264"/>
        <v/>
      </c>
      <c r="GG106" s="59" t="str">
        <f t="shared" si="265"/>
        <v/>
      </c>
      <c r="GH106" s="59" t="str">
        <f t="shared" si="266"/>
        <v/>
      </c>
      <c r="GI106" s="59" t="str">
        <f t="shared" si="267"/>
        <v/>
      </c>
      <c r="GJ106" s="59" t="str">
        <f t="shared" si="268"/>
        <v/>
      </c>
      <c r="GK106" s="59" t="str">
        <f t="shared" si="269"/>
        <v/>
      </c>
      <c r="GL106" s="59" t="str">
        <f t="shared" si="270"/>
        <v/>
      </c>
      <c r="GM106" s="59" t="str">
        <f t="shared" si="271"/>
        <v/>
      </c>
      <c r="GN106" s="59" t="str">
        <f t="shared" si="272"/>
        <v/>
      </c>
      <c r="GO106" s="59" t="str">
        <f t="shared" si="273"/>
        <v/>
      </c>
      <c r="GP106" s="59" t="str">
        <f t="shared" si="274"/>
        <v/>
      </c>
      <c r="GQ106" s="59" t="str">
        <f t="shared" si="275"/>
        <v/>
      </c>
      <c r="GR106" s="59" t="str">
        <f t="shared" si="276"/>
        <v/>
      </c>
      <c r="GS106" s="59" t="str">
        <f t="shared" si="277"/>
        <v/>
      </c>
      <c r="GT106" s="59" t="str">
        <f t="shared" si="278"/>
        <v/>
      </c>
      <c r="GU106" s="59" t="str">
        <f t="shared" si="279"/>
        <v/>
      </c>
      <c r="GV106" s="59" t="str">
        <f t="shared" si="280"/>
        <v/>
      </c>
      <c r="GW106" s="59" t="str">
        <f t="shared" si="281"/>
        <v/>
      </c>
      <c r="GX106" s="59" t="str">
        <f t="shared" si="282"/>
        <v/>
      </c>
      <c r="GY106" s="59" t="str">
        <f t="shared" si="283"/>
        <v/>
      </c>
      <c r="GZ106" s="60" t="str">
        <f t="shared" si="284"/>
        <v/>
      </c>
      <c r="HB106" s="81" t="str">
        <f t="shared" si="194"/>
        <v/>
      </c>
      <c r="HD106" s="58" t="str">
        <f>IF(CH106="", "", IFERROR(INDEX(Materials!$V$9:$V$2508, MATCH(CH106, Materials!$B$9:$B$2508, 0)), ""))</f>
        <v/>
      </c>
      <c r="HE106" s="59" t="str">
        <f>IF(CI106="", "", IFERROR(INDEX(Materials!$V$9:$V$2508, MATCH(CI106, Materials!$B$9:$B$2508, 0)), ""))</f>
        <v/>
      </c>
      <c r="HF106" s="59" t="str">
        <f>IF(CJ106="", "", IFERROR(INDEX(Materials!$V$9:$V$2508, MATCH(CJ106, Materials!$B$9:$B$2508, 0)), ""))</f>
        <v/>
      </c>
      <c r="HG106" s="59" t="str">
        <f>IF(CK106="", "", IFERROR(INDEX(Materials!$V$9:$V$2508, MATCH(CK106, Materials!$B$9:$B$2508, 0)), ""))</f>
        <v/>
      </c>
      <c r="HH106" s="59" t="str">
        <f>IF(CL106="", "", IFERROR(INDEX(Materials!$V$9:$V$2508, MATCH(CL106, Materials!$B$9:$B$2508, 0)), ""))</f>
        <v/>
      </c>
      <c r="HI106" s="59" t="str">
        <f>IF(CM106="", "", IFERROR(INDEX(Materials!$V$9:$V$2508, MATCH(CM106, Materials!$B$9:$B$2508, 0)), ""))</f>
        <v/>
      </c>
      <c r="HJ106" s="59" t="str">
        <f>IF(CN106="", "", IFERROR(INDEX(Materials!$V$9:$V$2508, MATCH(CN106, Materials!$B$9:$B$2508, 0)), ""))</f>
        <v/>
      </c>
      <c r="HK106" s="59" t="str">
        <f>IF(CO106="", "", IFERROR(INDEX(Materials!$V$9:$V$2508, MATCH(CO106, Materials!$B$9:$B$2508, 0)), ""))</f>
        <v/>
      </c>
      <c r="HL106" s="59" t="str">
        <f>IF(CP106="", "", IFERROR(INDEX(Materials!$V$9:$V$2508, MATCH(CP106, Materials!$B$9:$B$2508, 0)), ""))</f>
        <v/>
      </c>
      <c r="HM106" s="59" t="str">
        <f>IF(CQ106="", "", IFERROR(INDEX(Materials!$V$9:$V$2508, MATCH(CQ106, Materials!$B$9:$B$2508, 0)), ""))</f>
        <v/>
      </c>
      <c r="HN106" s="59" t="str">
        <f>IF(CR106="", "", IFERROR(INDEX(Materials!$V$9:$V$2508, MATCH(CR106, Materials!$B$9:$B$2508, 0)), ""))</f>
        <v/>
      </c>
      <c r="HO106" s="59" t="str">
        <f>IF(CS106="", "", IFERROR(INDEX(Materials!$V$9:$V$2508, MATCH(CS106, Materials!$B$9:$B$2508, 0)), ""))</f>
        <v/>
      </c>
      <c r="HP106" s="59" t="str">
        <f>IF(CT106="", "", IFERROR(INDEX(Materials!$V$9:$V$2508, MATCH(CT106, Materials!$B$9:$B$2508, 0)), ""))</f>
        <v/>
      </c>
      <c r="HQ106" s="59" t="str">
        <f>IF(CU106="", "", IFERROR(INDEX(Materials!$V$9:$V$2508, MATCH(CU106, Materials!$B$9:$B$2508, 0)), ""))</f>
        <v/>
      </c>
      <c r="HR106" s="59" t="str">
        <f>IF(CV106="", "", IFERROR(INDEX(Materials!$V$9:$V$2508, MATCH(CV106, Materials!$B$9:$B$2508, 0)), ""))</f>
        <v/>
      </c>
      <c r="HS106" s="59" t="str">
        <f>IF(CW106="", "", IFERROR(INDEX(Materials!$V$9:$V$2508, MATCH(CW106, Materials!$B$9:$B$2508, 0)), ""))</f>
        <v/>
      </c>
      <c r="HT106" s="59" t="str">
        <f>IF(CX106="", "", IFERROR(INDEX(Materials!$V$9:$V$2508, MATCH(CX106, Materials!$B$9:$B$2508, 0)), ""))</f>
        <v/>
      </c>
      <c r="HU106" s="59" t="str">
        <f>IF(CY106="", "", IFERROR(INDEX(Materials!$V$9:$V$2508, MATCH(CY106, Materials!$B$9:$B$2508, 0)), ""))</f>
        <v/>
      </c>
      <c r="HV106" s="59" t="str">
        <f>IF(CZ106="", "", IFERROR(INDEX(Materials!$V$9:$V$2508, MATCH(CZ106, Materials!$B$9:$B$2508, 0)), ""))</f>
        <v/>
      </c>
      <c r="HW106" s="59" t="str">
        <f>IF(DA106="", "", IFERROR(INDEX(Materials!$V$9:$V$2508, MATCH(DA106, Materials!$B$9:$B$2508, 0)), ""))</f>
        <v/>
      </c>
      <c r="HX106" s="59" t="str">
        <f>IF(DB106="", "", IFERROR(INDEX(Materials!$V$9:$V$2508, MATCH(DB106, Materials!$B$9:$B$2508, 0)), ""))</f>
        <v/>
      </c>
      <c r="HY106" s="59" t="str">
        <f>IF(DC106="", "", IFERROR(INDEX(Materials!$V$9:$V$2508, MATCH(DC106, Materials!$B$9:$B$2508, 0)), ""))</f>
        <v/>
      </c>
      <c r="HZ106" s="59" t="str">
        <f>IF(DD106="", "", IFERROR(INDEX(Materials!$V$9:$V$2508, MATCH(DD106, Materials!$B$9:$B$2508, 0)), ""))</f>
        <v/>
      </c>
      <c r="IA106" s="59" t="str">
        <f>IF(DE106="", "", IFERROR(INDEX(Materials!$V$9:$V$2508, MATCH(DE106, Materials!$B$9:$B$2508, 0)), ""))</f>
        <v/>
      </c>
      <c r="IB106" s="59" t="str">
        <f>IF(DF106="", "", IFERROR(INDEX(Materials!$V$9:$V$2508, MATCH(DF106, Materials!$B$9:$B$2508, 0)), ""))</f>
        <v/>
      </c>
      <c r="IC106" s="59" t="str">
        <f>IF(DG106="", "", IFERROR(INDEX(Materials!$V$9:$V$2508, MATCH(DG106, Materials!$B$9:$B$2508, 0)), ""))</f>
        <v/>
      </c>
      <c r="ID106" s="59" t="str">
        <f>IF(DH106="", "", IFERROR(INDEX(Materials!$V$9:$V$2508, MATCH(DH106, Materials!$B$9:$B$2508, 0)), ""))</f>
        <v/>
      </c>
      <c r="IE106" s="59" t="str">
        <f>IF(DI106="", "", IFERROR(INDEX(Materials!$V$9:$V$2508, MATCH(DI106, Materials!$B$9:$B$2508, 0)), ""))</f>
        <v/>
      </c>
      <c r="IF106" s="59" t="str">
        <f>IF(DJ106="", "", IFERROR(INDEX(Materials!$V$9:$V$2508, MATCH(DJ106, Materials!$B$9:$B$2508, 0)), ""))</f>
        <v/>
      </c>
      <c r="IG106" s="60" t="str">
        <f>IF(DK106="", "", IFERROR(INDEX(Materials!$V$9:$V$2508, MATCH(DK106, Materials!$B$9:$B$2508, 0)), ""))</f>
        <v/>
      </c>
      <c r="II106" s="9" t="str">
        <f t="shared" si="285"/>
        <v/>
      </c>
      <c r="IJ106" s="9" t="str">
        <f t="shared" si="286"/>
        <v/>
      </c>
      <c r="IK106" s="9" t="str">
        <f t="shared" si="287"/>
        <v/>
      </c>
      <c r="IL106" s="9" t="str">
        <f t="shared" si="288"/>
        <v/>
      </c>
      <c r="IN106" s="92" t="str">
        <f t="shared" si="289"/>
        <v/>
      </c>
      <c r="IO106" s="93" t="str">
        <f t="shared" si="290"/>
        <v/>
      </c>
      <c r="IP106" s="93" t="str">
        <f t="shared" si="291"/>
        <v/>
      </c>
      <c r="IQ106" s="93" t="str">
        <f t="shared" si="292"/>
        <v/>
      </c>
      <c r="IR106" s="93" t="str">
        <f t="shared" si="293"/>
        <v/>
      </c>
      <c r="IS106" s="93" t="str">
        <f t="shared" si="294"/>
        <v/>
      </c>
      <c r="IT106" s="93" t="str">
        <f t="shared" si="295"/>
        <v/>
      </c>
      <c r="IU106" s="93" t="str">
        <f t="shared" si="296"/>
        <v/>
      </c>
      <c r="IV106" s="93" t="str">
        <f t="shared" si="297"/>
        <v/>
      </c>
      <c r="IW106" s="93" t="str">
        <f t="shared" si="298"/>
        <v/>
      </c>
      <c r="IX106" s="93" t="str">
        <f t="shared" si="299"/>
        <v/>
      </c>
      <c r="IY106" s="93" t="str">
        <f t="shared" si="300"/>
        <v/>
      </c>
      <c r="IZ106" s="93" t="str">
        <f t="shared" si="301"/>
        <v/>
      </c>
      <c r="JA106" s="93" t="str">
        <f t="shared" si="302"/>
        <v/>
      </c>
      <c r="JB106" s="93" t="str">
        <f t="shared" si="303"/>
        <v/>
      </c>
      <c r="JC106" s="93" t="str">
        <f t="shared" si="304"/>
        <v/>
      </c>
      <c r="JD106" s="93" t="str">
        <f t="shared" si="305"/>
        <v/>
      </c>
      <c r="JE106" s="93" t="str">
        <f t="shared" si="306"/>
        <v/>
      </c>
      <c r="JF106" s="93" t="str">
        <f t="shared" si="307"/>
        <v/>
      </c>
      <c r="JG106" s="93" t="str">
        <f t="shared" si="308"/>
        <v/>
      </c>
      <c r="JH106" s="93" t="str">
        <f t="shared" si="309"/>
        <v/>
      </c>
      <c r="JI106" s="93" t="str">
        <f t="shared" si="310"/>
        <v/>
      </c>
      <c r="JJ106" s="93" t="str">
        <f t="shared" si="311"/>
        <v/>
      </c>
      <c r="JK106" s="93" t="str">
        <f t="shared" si="312"/>
        <v/>
      </c>
      <c r="JL106" s="93" t="str">
        <f t="shared" si="313"/>
        <v/>
      </c>
      <c r="JM106" s="93" t="str">
        <f t="shared" si="314"/>
        <v/>
      </c>
      <c r="JN106" s="93" t="str">
        <f t="shared" si="315"/>
        <v/>
      </c>
      <c r="JO106" s="93" t="str">
        <f t="shared" si="316"/>
        <v/>
      </c>
      <c r="JP106" s="93" t="str">
        <f t="shared" si="317"/>
        <v/>
      </c>
      <c r="JQ106" s="94" t="str">
        <f t="shared" si="318"/>
        <v/>
      </c>
      <c r="JS106" s="92" t="str">
        <f t="shared" si="319"/>
        <v/>
      </c>
      <c r="JT106" s="93" t="str">
        <f t="shared" si="320"/>
        <v/>
      </c>
      <c r="JU106" s="93" t="str">
        <f t="shared" si="321"/>
        <v/>
      </c>
      <c r="JV106" s="93" t="str">
        <f t="shared" si="322"/>
        <v/>
      </c>
      <c r="JW106" s="93" t="str">
        <f t="shared" si="323"/>
        <v/>
      </c>
      <c r="JX106" s="93" t="str">
        <f t="shared" si="324"/>
        <v/>
      </c>
      <c r="JY106" s="93" t="str">
        <f t="shared" si="325"/>
        <v/>
      </c>
      <c r="JZ106" s="93" t="str">
        <f t="shared" si="326"/>
        <v/>
      </c>
      <c r="KA106" s="93" t="str">
        <f t="shared" si="327"/>
        <v/>
      </c>
      <c r="KB106" s="93" t="str">
        <f t="shared" si="328"/>
        <v/>
      </c>
      <c r="KC106" s="93" t="str">
        <f t="shared" si="329"/>
        <v/>
      </c>
      <c r="KD106" s="93" t="str">
        <f t="shared" si="330"/>
        <v/>
      </c>
      <c r="KE106" s="93" t="str">
        <f t="shared" si="331"/>
        <v/>
      </c>
      <c r="KF106" s="93" t="str">
        <f t="shared" si="332"/>
        <v/>
      </c>
      <c r="KG106" s="93" t="str">
        <f t="shared" si="333"/>
        <v/>
      </c>
      <c r="KH106" s="93" t="str">
        <f t="shared" si="334"/>
        <v/>
      </c>
      <c r="KI106" s="93" t="str">
        <f t="shared" si="335"/>
        <v/>
      </c>
      <c r="KJ106" s="93" t="str">
        <f t="shared" si="336"/>
        <v/>
      </c>
      <c r="KK106" s="93" t="str">
        <f t="shared" si="337"/>
        <v/>
      </c>
      <c r="KL106" s="93" t="str">
        <f t="shared" si="338"/>
        <v/>
      </c>
      <c r="KM106" s="93" t="str">
        <f t="shared" si="339"/>
        <v/>
      </c>
      <c r="KN106" s="93" t="str">
        <f t="shared" si="340"/>
        <v/>
      </c>
      <c r="KO106" s="93" t="str">
        <f t="shared" si="341"/>
        <v/>
      </c>
      <c r="KP106" s="93" t="str">
        <f t="shared" si="342"/>
        <v/>
      </c>
      <c r="KQ106" s="93" t="str">
        <f t="shared" si="343"/>
        <v/>
      </c>
      <c r="KR106" s="93" t="str">
        <f t="shared" si="344"/>
        <v/>
      </c>
      <c r="KS106" s="93" t="str">
        <f t="shared" si="345"/>
        <v/>
      </c>
      <c r="KT106" s="93" t="str">
        <f t="shared" si="346"/>
        <v/>
      </c>
      <c r="KU106" s="93" t="str">
        <f t="shared" si="347"/>
        <v/>
      </c>
      <c r="KV106" s="94" t="str">
        <f t="shared" si="348"/>
        <v/>
      </c>
      <c r="KX106" s="81" t="str">
        <f>IF(C106="", "", C106+(C106*'Intro &amp; Setup'!$BC$6))</f>
        <v/>
      </c>
    </row>
    <row r="107" spans="1:310" x14ac:dyDescent="0.25">
      <c r="A107" s="24"/>
      <c r="B107" s="150" t="str">
        <f t="shared" si="187"/>
        <v/>
      </c>
      <c r="C107" s="139" t="str">
        <f t="shared" si="188"/>
        <v/>
      </c>
      <c r="D107" s="24"/>
      <c r="E107" s="140"/>
      <c r="F107" s="136"/>
      <c r="G107" s="139"/>
      <c r="H107" s="153"/>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24"/>
      <c r="BS107" s="9" t="str">
        <f>IF(Materials!T107="", "", Materials!T107)</f>
        <v/>
      </c>
      <c r="BU107" s="11" t="b">
        <f t="shared" si="189"/>
        <v>0</v>
      </c>
      <c r="BV107" s="9" t="str">
        <f t="shared" si="195"/>
        <v/>
      </c>
      <c r="BW107" s="9" t="str">
        <f t="shared" si="190"/>
        <v/>
      </c>
      <c r="BX107" s="9" t="str">
        <f t="shared" si="191"/>
        <v/>
      </c>
      <c r="BZ107" s="9">
        <v>99</v>
      </c>
      <c r="CB107" s="9" t="str">
        <f t="shared" si="192"/>
        <v/>
      </c>
      <c r="CC107" s="32"/>
      <c r="CD107" s="72" t="str">
        <f>IF(H107="", "", IFERROR(INDEX('Intro &amp; Setup'!$BF$3:$BF$12, MATCH(H107, 'Intro &amp; Setup'!$BE$3:$BE$12, 0)), ""))</f>
        <v/>
      </c>
      <c r="CE107" s="77"/>
      <c r="CF107" s="77"/>
      <c r="CH107" s="50" t="str">
        <f t="shared" si="193"/>
        <v/>
      </c>
      <c r="CI107" s="32" t="str">
        <f t="shared" si="196"/>
        <v/>
      </c>
      <c r="CJ107" s="32" t="str">
        <f t="shared" si="197"/>
        <v/>
      </c>
      <c r="CK107" s="32" t="str">
        <f t="shared" si="198"/>
        <v/>
      </c>
      <c r="CL107" s="32" t="str">
        <f t="shared" si="199"/>
        <v/>
      </c>
      <c r="CM107" s="32" t="str">
        <f t="shared" si="200"/>
        <v/>
      </c>
      <c r="CN107" s="32" t="str">
        <f t="shared" si="201"/>
        <v/>
      </c>
      <c r="CO107" s="32" t="str">
        <f t="shared" si="202"/>
        <v/>
      </c>
      <c r="CP107" s="32" t="str">
        <f t="shared" si="203"/>
        <v/>
      </c>
      <c r="CQ107" s="32" t="str">
        <f t="shared" si="204"/>
        <v/>
      </c>
      <c r="CR107" s="32" t="str">
        <f t="shared" si="205"/>
        <v/>
      </c>
      <c r="CS107" s="32" t="str">
        <f t="shared" si="206"/>
        <v/>
      </c>
      <c r="CT107" s="32" t="str">
        <f t="shared" si="207"/>
        <v/>
      </c>
      <c r="CU107" s="32" t="str">
        <f t="shared" si="208"/>
        <v/>
      </c>
      <c r="CV107" s="32" t="str">
        <f t="shared" si="209"/>
        <v/>
      </c>
      <c r="CW107" s="32" t="str">
        <f t="shared" si="210"/>
        <v/>
      </c>
      <c r="CX107" s="32" t="str">
        <f t="shared" si="211"/>
        <v/>
      </c>
      <c r="CY107" s="32" t="str">
        <f t="shared" si="212"/>
        <v/>
      </c>
      <c r="CZ107" s="32" t="str">
        <f t="shared" si="213"/>
        <v/>
      </c>
      <c r="DA107" s="32" t="str">
        <f t="shared" si="214"/>
        <v/>
      </c>
      <c r="DB107" s="32" t="str">
        <f t="shared" si="215"/>
        <v/>
      </c>
      <c r="DC107" s="32" t="str">
        <f t="shared" si="216"/>
        <v/>
      </c>
      <c r="DD107" s="32" t="str">
        <f t="shared" si="217"/>
        <v/>
      </c>
      <c r="DE107" s="32" t="str">
        <f t="shared" si="218"/>
        <v/>
      </c>
      <c r="DF107" s="32" t="str">
        <f t="shared" si="219"/>
        <v/>
      </c>
      <c r="DG107" s="32" t="str">
        <f t="shared" si="220"/>
        <v/>
      </c>
      <c r="DH107" s="32" t="str">
        <f t="shared" si="221"/>
        <v/>
      </c>
      <c r="DI107" s="32" t="str">
        <f t="shared" si="222"/>
        <v/>
      </c>
      <c r="DJ107" s="32" t="str">
        <f t="shared" si="223"/>
        <v/>
      </c>
      <c r="DK107" s="51" t="str">
        <f t="shared" si="224"/>
        <v/>
      </c>
      <c r="DM107" s="50" t="str">
        <f t="shared" si="225"/>
        <v/>
      </c>
      <c r="DN107" s="32" t="str">
        <f t="shared" si="226"/>
        <v/>
      </c>
      <c r="DO107" s="32" t="str">
        <f t="shared" si="227"/>
        <v/>
      </c>
      <c r="DP107" s="32" t="str">
        <f t="shared" si="228"/>
        <v/>
      </c>
      <c r="DQ107" s="32" t="str">
        <f t="shared" si="229"/>
        <v/>
      </c>
      <c r="DR107" s="32" t="str">
        <f t="shared" si="230"/>
        <v/>
      </c>
      <c r="DS107" s="32" t="str">
        <f t="shared" si="231"/>
        <v/>
      </c>
      <c r="DT107" s="32" t="str">
        <f t="shared" si="232"/>
        <v/>
      </c>
      <c r="DU107" s="32" t="str">
        <f t="shared" si="233"/>
        <v/>
      </c>
      <c r="DV107" s="32" t="str">
        <f t="shared" si="234"/>
        <v/>
      </c>
      <c r="DW107" s="32" t="str">
        <f t="shared" si="235"/>
        <v/>
      </c>
      <c r="DX107" s="32" t="str">
        <f t="shared" si="236"/>
        <v/>
      </c>
      <c r="DY107" s="32" t="str">
        <f t="shared" si="237"/>
        <v/>
      </c>
      <c r="DZ107" s="32" t="str">
        <f t="shared" si="238"/>
        <v/>
      </c>
      <c r="EA107" s="32" t="str">
        <f t="shared" si="239"/>
        <v/>
      </c>
      <c r="EB107" s="32" t="str">
        <f t="shared" si="240"/>
        <v/>
      </c>
      <c r="EC107" s="32" t="str">
        <f t="shared" si="241"/>
        <v/>
      </c>
      <c r="ED107" s="32" t="str">
        <f t="shared" si="242"/>
        <v/>
      </c>
      <c r="EE107" s="32" t="str">
        <f t="shared" si="243"/>
        <v/>
      </c>
      <c r="EF107" s="32" t="str">
        <f t="shared" si="244"/>
        <v/>
      </c>
      <c r="EG107" s="32" t="str">
        <f t="shared" si="245"/>
        <v/>
      </c>
      <c r="EH107" s="32" t="str">
        <f t="shared" si="246"/>
        <v/>
      </c>
      <c r="EI107" s="32" t="str">
        <f t="shared" si="247"/>
        <v/>
      </c>
      <c r="EJ107" s="32" t="str">
        <f t="shared" si="248"/>
        <v/>
      </c>
      <c r="EK107" s="32" t="str">
        <f t="shared" si="249"/>
        <v/>
      </c>
      <c r="EL107" s="32" t="str">
        <f t="shared" si="250"/>
        <v/>
      </c>
      <c r="EM107" s="32" t="str">
        <f t="shared" si="251"/>
        <v/>
      </c>
      <c r="EN107" s="32" t="str">
        <f t="shared" si="252"/>
        <v/>
      </c>
      <c r="EO107" s="32" t="str">
        <f t="shared" si="253"/>
        <v/>
      </c>
      <c r="EP107" s="51" t="str">
        <f t="shared" si="254"/>
        <v/>
      </c>
      <c r="ER107" s="58" t="str">
        <f>IF(CH107="", "", IFERROR(INDEX(Materials!$F$9:$F$2508, MATCH(CH107, Materials!$B$9:$B$2508, 0)), ""))</f>
        <v/>
      </c>
      <c r="ES107" s="59" t="str">
        <f>IF(CI107="", "", IFERROR(INDEX(Materials!$F$9:$F$2508, MATCH(CI107, Materials!$B$9:$B$2508, 0)), ""))</f>
        <v/>
      </c>
      <c r="ET107" s="59" t="str">
        <f>IF(CJ107="", "", IFERROR(INDEX(Materials!$F$9:$F$2508, MATCH(CJ107, Materials!$B$9:$B$2508, 0)), ""))</f>
        <v/>
      </c>
      <c r="EU107" s="59" t="str">
        <f>IF(CK107="", "", IFERROR(INDEX(Materials!$F$9:$F$2508, MATCH(CK107, Materials!$B$9:$B$2508, 0)), ""))</f>
        <v/>
      </c>
      <c r="EV107" s="59" t="str">
        <f>IF(CL107="", "", IFERROR(INDEX(Materials!$F$9:$F$2508, MATCH(CL107, Materials!$B$9:$B$2508, 0)), ""))</f>
        <v/>
      </c>
      <c r="EW107" s="59" t="str">
        <f>IF(CM107="", "", IFERROR(INDEX(Materials!$F$9:$F$2508, MATCH(CM107, Materials!$B$9:$B$2508, 0)), ""))</f>
        <v/>
      </c>
      <c r="EX107" s="59" t="str">
        <f>IF(CN107="", "", IFERROR(INDEX(Materials!$F$9:$F$2508, MATCH(CN107, Materials!$B$9:$B$2508, 0)), ""))</f>
        <v/>
      </c>
      <c r="EY107" s="59" t="str">
        <f>IF(CO107="", "", IFERROR(INDEX(Materials!$F$9:$F$2508, MATCH(CO107, Materials!$B$9:$B$2508, 0)), ""))</f>
        <v/>
      </c>
      <c r="EZ107" s="59" t="str">
        <f>IF(CP107="", "", IFERROR(INDEX(Materials!$F$9:$F$2508, MATCH(CP107, Materials!$B$9:$B$2508, 0)), ""))</f>
        <v/>
      </c>
      <c r="FA107" s="59" t="str">
        <f>IF(CQ107="", "", IFERROR(INDEX(Materials!$F$9:$F$2508, MATCH(CQ107, Materials!$B$9:$B$2508, 0)), ""))</f>
        <v/>
      </c>
      <c r="FB107" s="59" t="str">
        <f>IF(CR107="", "", IFERROR(INDEX(Materials!$F$9:$F$2508, MATCH(CR107, Materials!$B$9:$B$2508, 0)), ""))</f>
        <v/>
      </c>
      <c r="FC107" s="59" t="str">
        <f>IF(CS107="", "", IFERROR(INDEX(Materials!$F$9:$F$2508, MATCH(CS107, Materials!$B$9:$B$2508, 0)), ""))</f>
        <v/>
      </c>
      <c r="FD107" s="59" t="str">
        <f>IF(CT107="", "", IFERROR(INDEX(Materials!$F$9:$F$2508, MATCH(CT107, Materials!$B$9:$B$2508, 0)), ""))</f>
        <v/>
      </c>
      <c r="FE107" s="59" t="str">
        <f>IF(CU107="", "", IFERROR(INDEX(Materials!$F$9:$F$2508, MATCH(CU107, Materials!$B$9:$B$2508, 0)), ""))</f>
        <v/>
      </c>
      <c r="FF107" s="59" t="str">
        <f>IF(CV107="", "", IFERROR(INDEX(Materials!$F$9:$F$2508, MATCH(CV107, Materials!$B$9:$B$2508, 0)), ""))</f>
        <v/>
      </c>
      <c r="FG107" s="59" t="str">
        <f>IF(CW107="", "", IFERROR(INDEX(Materials!$F$9:$F$2508, MATCH(CW107, Materials!$B$9:$B$2508, 0)), ""))</f>
        <v/>
      </c>
      <c r="FH107" s="59" t="str">
        <f>IF(CX107="", "", IFERROR(INDEX(Materials!$F$9:$F$2508, MATCH(CX107, Materials!$B$9:$B$2508, 0)), ""))</f>
        <v/>
      </c>
      <c r="FI107" s="59" t="str">
        <f>IF(CY107="", "", IFERROR(INDEX(Materials!$F$9:$F$2508, MATCH(CY107, Materials!$B$9:$B$2508, 0)), ""))</f>
        <v/>
      </c>
      <c r="FJ107" s="59" t="str">
        <f>IF(CZ107="", "", IFERROR(INDEX(Materials!$F$9:$F$2508, MATCH(CZ107, Materials!$B$9:$B$2508, 0)), ""))</f>
        <v/>
      </c>
      <c r="FK107" s="59" t="str">
        <f>IF(DA107="", "", IFERROR(INDEX(Materials!$F$9:$F$2508, MATCH(DA107, Materials!$B$9:$B$2508, 0)), ""))</f>
        <v/>
      </c>
      <c r="FL107" s="59" t="str">
        <f>IF(DB107="", "", IFERROR(INDEX(Materials!$F$9:$F$2508, MATCH(DB107, Materials!$B$9:$B$2508, 0)), ""))</f>
        <v/>
      </c>
      <c r="FM107" s="59" t="str">
        <f>IF(DC107="", "", IFERROR(INDEX(Materials!$F$9:$F$2508, MATCH(DC107, Materials!$B$9:$B$2508, 0)), ""))</f>
        <v/>
      </c>
      <c r="FN107" s="59" t="str">
        <f>IF(DD107="", "", IFERROR(INDEX(Materials!$F$9:$F$2508, MATCH(DD107, Materials!$B$9:$B$2508, 0)), ""))</f>
        <v/>
      </c>
      <c r="FO107" s="59" t="str">
        <f>IF(DE107="", "", IFERROR(INDEX(Materials!$F$9:$F$2508, MATCH(DE107, Materials!$B$9:$B$2508, 0)), ""))</f>
        <v/>
      </c>
      <c r="FP107" s="59" t="str">
        <f>IF(DF107="", "", IFERROR(INDEX(Materials!$F$9:$F$2508, MATCH(DF107, Materials!$B$9:$B$2508, 0)), ""))</f>
        <v/>
      </c>
      <c r="FQ107" s="59" t="str">
        <f>IF(DG107="", "", IFERROR(INDEX(Materials!$F$9:$F$2508, MATCH(DG107, Materials!$B$9:$B$2508, 0)), ""))</f>
        <v/>
      </c>
      <c r="FR107" s="59" t="str">
        <f>IF(DH107="", "", IFERROR(INDEX(Materials!$F$9:$F$2508, MATCH(DH107, Materials!$B$9:$B$2508, 0)), ""))</f>
        <v/>
      </c>
      <c r="FS107" s="59" t="str">
        <f>IF(DI107="", "", IFERROR(INDEX(Materials!$F$9:$F$2508, MATCH(DI107, Materials!$B$9:$B$2508, 0)), ""))</f>
        <v/>
      </c>
      <c r="FT107" s="59" t="str">
        <f>IF(DJ107="", "", IFERROR(INDEX(Materials!$F$9:$F$2508, MATCH(DJ107, Materials!$B$9:$B$2508, 0)), ""))</f>
        <v/>
      </c>
      <c r="FU107" s="60" t="str">
        <f>IF(DK107="", "", IFERROR(INDEX(Materials!$F$9:$F$2508, MATCH(DK107, Materials!$B$9:$B$2508, 0)), ""))</f>
        <v/>
      </c>
      <c r="FW107" s="58" t="str">
        <f t="shared" si="255"/>
        <v/>
      </c>
      <c r="FX107" s="59" t="str">
        <f t="shared" si="256"/>
        <v/>
      </c>
      <c r="FY107" s="59" t="str">
        <f t="shared" si="257"/>
        <v/>
      </c>
      <c r="FZ107" s="59" t="str">
        <f t="shared" si="258"/>
        <v/>
      </c>
      <c r="GA107" s="59" t="str">
        <f t="shared" si="259"/>
        <v/>
      </c>
      <c r="GB107" s="59" t="str">
        <f t="shared" si="260"/>
        <v/>
      </c>
      <c r="GC107" s="59" t="str">
        <f t="shared" si="261"/>
        <v/>
      </c>
      <c r="GD107" s="59" t="str">
        <f t="shared" si="262"/>
        <v/>
      </c>
      <c r="GE107" s="59" t="str">
        <f t="shared" si="263"/>
        <v/>
      </c>
      <c r="GF107" s="59" t="str">
        <f t="shared" si="264"/>
        <v/>
      </c>
      <c r="GG107" s="59" t="str">
        <f t="shared" si="265"/>
        <v/>
      </c>
      <c r="GH107" s="59" t="str">
        <f t="shared" si="266"/>
        <v/>
      </c>
      <c r="GI107" s="59" t="str">
        <f t="shared" si="267"/>
        <v/>
      </c>
      <c r="GJ107" s="59" t="str">
        <f t="shared" si="268"/>
        <v/>
      </c>
      <c r="GK107" s="59" t="str">
        <f t="shared" si="269"/>
        <v/>
      </c>
      <c r="GL107" s="59" t="str">
        <f t="shared" si="270"/>
        <v/>
      </c>
      <c r="GM107" s="59" t="str">
        <f t="shared" si="271"/>
        <v/>
      </c>
      <c r="GN107" s="59" t="str">
        <f t="shared" si="272"/>
        <v/>
      </c>
      <c r="GO107" s="59" t="str">
        <f t="shared" si="273"/>
        <v/>
      </c>
      <c r="GP107" s="59" t="str">
        <f t="shared" si="274"/>
        <v/>
      </c>
      <c r="GQ107" s="59" t="str">
        <f t="shared" si="275"/>
        <v/>
      </c>
      <c r="GR107" s="59" t="str">
        <f t="shared" si="276"/>
        <v/>
      </c>
      <c r="GS107" s="59" t="str">
        <f t="shared" si="277"/>
        <v/>
      </c>
      <c r="GT107" s="59" t="str">
        <f t="shared" si="278"/>
        <v/>
      </c>
      <c r="GU107" s="59" t="str">
        <f t="shared" si="279"/>
        <v/>
      </c>
      <c r="GV107" s="59" t="str">
        <f t="shared" si="280"/>
        <v/>
      </c>
      <c r="GW107" s="59" t="str">
        <f t="shared" si="281"/>
        <v/>
      </c>
      <c r="GX107" s="59" t="str">
        <f t="shared" si="282"/>
        <v/>
      </c>
      <c r="GY107" s="59" t="str">
        <f t="shared" si="283"/>
        <v/>
      </c>
      <c r="GZ107" s="60" t="str">
        <f t="shared" si="284"/>
        <v/>
      </c>
      <c r="HB107" s="81" t="str">
        <f t="shared" si="194"/>
        <v/>
      </c>
      <c r="HD107" s="58" t="str">
        <f>IF(CH107="", "", IFERROR(INDEX(Materials!$V$9:$V$2508, MATCH(CH107, Materials!$B$9:$B$2508, 0)), ""))</f>
        <v/>
      </c>
      <c r="HE107" s="59" t="str">
        <f>IF(CI107="", "", IFERROR(INDEX(Materials!$V$9:$V$2508, MATCH(CI107, Materials!$B$9:$B$2508, 0)), ""))</f>
        <v/>
      </c>
      <c r="HF107" s="59" t="str">
        <f>IF(CJ107="", "", IFERROR(INDEX(Materials!$V$9:$V$2508, MATCH(CJ107, Materials!$B$9:$B$2508, 0)), ""))</f>
        <v/>
      </c>
      <c r="HG107" s="59" t="str">
        <f>IF(CK107="", "", IFERROR(INDEX(Materials!$V$9:$V$2508, MATCH(CK107, Materials!$B$9:$B$2508, 0)), ""))</f>
        <v/>
      </c>
      <c r="HH107" s="59" t="str">
        <f>IF(CL107="", "", IFERROR(INDEX(Materials!$V$9:$V$2508, MATCH(CL107, Materials!$B$9:$B$2508, 0)), ""))</f>
        <v/>
      </c>
      <c r="HI107" s="59" t="str">
        <f>IF(CM107="", "", IFERROR(INDEX(Materials!$V$9:$V$2508, MATCH(CM107, Materials!$B$9:$B$2508, 0)), ""))</f>
        <v/>
      </c>
      <c r="HJ107" s="59" t="str">
        <f>IF(CN107="", "", IFERROR(INDEX(Materials!$V$9:$V$2508, MATCH(CN107, Materials!$B$9:$B$2508, 0)), ""))</f>
        <v/>
      </c>
      <c r="HK107" s="59" t="str">
        <f>IF(CO107="", "", IFERROR(INDEX(Materials!$V$9:$V$2508, MATCH(CO107, Materials!$B$9:$B$2508, 0)), ""))</f>
        <v/>
      </c>
      <c r="HL107" s="59" t="str">
        <f>IF(CP107="", "", IFERROR(INDEX(Materials!$V$9:$V$2508, MATCH(CP107, Materials!$B$9:$B$2508, 0)), ""))</f>
        <v/>
      </c>
      <c r="HM107" s="59" t="str">
        <f>IF(CQ107="", "", IFERROR(INDEX(Materials!$V$9:$V$2508, MATCH(CQ107, Materials!$B$9:$B$2508, 0)), ""))</f>
        <v/>
      </c>
      <c r="HN107" s="59" t="str">
        <f>IF(CR107="", "", IFERROR(INDEX(Materials!$V$9:$V$2508, MATCH(CR107, Materials!$B$9:$B$2508, 0)), ""))</f>
        <v/>
      </c>
      <c r="HO107" s="59" t="str">
        <f>IF(CS107="", "", IFERROR(INDEX(Materials!$V$9:$V$2508, MATCH(CS107, Materials!$B$9:$B$2508, 0)), ""))</f>
        <v/>
      </c>
      <c r="HP107" s="59" t="str">
        <f>IF(CT107="", "", IFERROR(INDEX(Materials!$V$9:$V$2508, MATCH(CT107, Materials!$B$9:$B$2508, 0)), ""))</f>
        <v/>
      </c>
      <c r="HQ107" s="59" t="str">
        <f>IF(CU107="", "", IFERROR(INDEX(Materials!$V$9:$V$2508, MATCH(CU107, Materials!$B$9:$B$2508, 0)), ""))</f>
        <v/>
      </c>
      <c r="HR107" s="59" t="str">
        <f>IF(CV107="", "", IFERROR(INDEX(Materials!$V$9:$V$2508, MATCH(CV107, Materials!$B$9:$B$2508, 0)), ""))</f>
        <v/>
      </c>
      <c r="HS107" s="59" t="str">
        <f>IF(CW107="", "", IFERROR(INDEX(Materials!$V$9:$V$2508, MATCH(CW107, Materials!$B$9:$B$2508, 0)), ""))</f>
        <v/>
      </c>
      <c r="HT107" s="59" t="str">
        <f>IF(CX107="", "", IFERROR(INDEX(Materials!$V$9:$V$2508, MATCH(CX107, Materials!$B$9:$B$2508, 0)), ""))</f>
        <v/>
      </c>
      <c r="HU107" s="59" t="str">
        <f>IF(CY107="", "", IFERROR(INDEX(Materials!$V$9:$V$2508, MATCH(CY107, Materials!$B$9:$B$2508, 0)), ""))</f>
        <v/>
      </c>
      <c r="HV107" s="59" t="str">
        <f>IF(CZ107="", "", IFERROR(INDEX(Materials!$V$9:$V$2508, MATCH(CZ107, Materials!$B$9:$B$2508, 0)), ""))</f>
        <v/>
      </c>
      <c r="HW107" s="59" t="str">
        <f>IF(DA107="", "", IFERROR(INDEX(Materials!$V$9:$V$2508, MATCH(DA107, Materials!$B$9:$B$2508, 0)), ""))</f>
        <v/>
      </c>
      <c r="HX107" s="59" t="str">
        <f>IF(DB107="", "", IFERROR(INDEX(Materials!$V$9:$V$2508, MATCH(DB107, Materials!$B$9:$B$2508, 0)), ""))</f>
        <v/>
      </c>
      <c r="HY107" s="59" t="str">
        <f>IF(DC107="", "", IFERROR(INDEX(Materials!$V$9:$V$2508, MATCH(DC107, Materials!$B$9:$B$2508, 0)), ""))</f>
        <v/>
      </c>
      <c r="HZ107" s="59" t="str">
        <f>IF(DD107="", "", IFERROR(INDEX(Materials!$V$9:$V$2508, MATCH(DD107, Materials!$B$9:$B$2508, 0)), ""))</f>
        <v/>
      </c>
      <c r="IA107" s="59" t="str">
        <f>IF(DE107="", "", IFERROR(INDEX(Materials!$V$9:$V$2508, MATCH(DE107, Materials!$B$9:$B$2508, 0)), ""))</f>
        <v/>
      </c>
      <c r="IB107" s="59" t="str">
        <f>IF(DF107="", "", IFERROR(INDEX(Materials!$V$9:$V$2508, MATCH(DF107, Materials!$B$9:$B$2508, 0)), ""))</f>
        <v/>
      </c>
      <c r="IC107" s="59" t="str">
        <f>IF(DG107="", "", IFERROR(INDEX(Materials!$V$9:$V$2508, MATCH(DG107, Materials!$B$9:$B$2508, 0)), ""))</f>
        <v/>
      </c>
      <c r="ID107" s="59" t="str">
        <f>IF(DH107="", "", IFERROR(INDEX(Materials!$V$9:$V$2508, MATCH(DH107, Materials!$B$9:$B$2508, 0)), ""))</f>
        <v/>
      </c>
      <c r="IE107" s="59" t="str">
        <f>IF(DI107="", "", IFERROR(INDEX(Materials!$V$9:$V$2508, MATCH(DI107, Materials!$B$9:$B$2508, 0)), ""))</f>
        <v/>
      </c>
      <c r="IF107" s="59" t="str">
        <f>IF(DJ107="", "", IFERROR(INDEX(Materials!$V$9:$V$2508, MATCH(DJ107, Materials!$B$9:$B$2508, 0)), ""))</f>
        <v/>
      </c>
      <c r="IG107" s="60" t="str">
        <f>IF(DK107="", "", IFERROR(INDEX(Materials!$V$9:$V$2508, MATCH(DK107, Materials!$B$9:$B$2508, 0)), ""))</f>
        <v/>
      </c>
      <c r="II107" s="9" t="str">
        <f t="shared" si="285"/>
        <v/>
      </c>
      <c r="IJ107" s="9" t="str">
        <f t="shared" si="286"/>
        <v/>
      </c>
      <c r="IK107" s="9" t="str">
        <f t="shared" si="287"/>
        <v/>
      </c>
      <c r="IL107" s="9" t="str">
        <f t="shared" si="288"/>
        <v/>
      </c>
      <c r="IN107" s="92" t="str">
        <f t="shared" si="289"/>
        <v/>
      </c>
      <c r="IO107" s="93" t="str">
        <f t="shared" si="290"/>
        <v/>
      </c>
      <c r="IP107" s="93" t="str">
        <f t="shared" si="291"/>
        <v/>
      </c>
      <c r="IQ107" s="93" t="str">
        <f t="shared" si="292"/>
        <v/>
      </c>
      <c r="IR107" s="93" t="str">
        <f t="shared" si="293"/>
        <v/>
      </c>
      <c r="IS107" s="93" t="str">
        <f t="shared" si="294"/>
        <v/>
      </c>
      <c r="IT107" s="93" t="str">
        <f t="shared" si="295"/>
        <v/>
      </c>
      <c r="IU107" s="93" t="str">
        <f t="shared" si="296"/>
        <v/>
      </c>
      <c r="IV107" s="93" t="str">
        <f t="shared" si="297"/>
        <v/>
      </c>
      <c r="IW107" s="93" t="str">
        <f t="shared" si="298"/>
        <v/>
      </c>
      <c r="IX107" s="93" t="str">
        <f t="shared" si="299"/>
        <v/>
      </c>
      <c r="IY107" s="93" t="str">
        <f t="shared" si="300"/>
        <v/>
      </c>
      <c r="IZ107" s="93" t="str">
        <f t="shared" si="301"/>
        <v/>
      </c>
      <c r="JA107" s="93" t="str">
        <f t="shared" si="302"/>
        <v/>
      </c>
      <c r="JB107" s="93" t="str">
        <f t="shared" si="303"/>
        <v/>
      </c>
      <c r="JC107" s="93" t="str">
        <f t="shared" si="304"/>
        <v/>
      </c>
      <c r="JD107" s="93" t="str">
        <f t="shared" si="305"/>
        <v/>
      </c>
      <c r="JE107" s="93" t="str">
        <f t="shared" si="306"/>
        <v/>
      </c>
      <c r="JF107" s="93" t="str">
        <f t="shared" si="307"/>
        <v/>
      </c>
      <c r="JG107" s="93" t="str">
        <f t="shared" si="308"/>
        <v/>
      </c>
      <c r="JH107" s="93" t="str">
        <f t="shared" si="309"/>
        <v/>
      </c>
      <c r="JI107" s="93" t="str">
        <f t="shared" si="310"/>
        <v/>
      </c>
      <c r="JJ107" s="93" t="str">
        <f t="shared" si="311"/>
        <v/>
      </c>
      <c r="JK107" s="93" t="str">
        <f t="shared" si="312"/>
        <v/>
      </c>
      <c r="JL107" s="93" t="str">
        <f t="shared" si="313"/>
        <v/>
      </c>
      <c r="JM107" s="93" t="str">
        <f t="shared" si="314"/>
        <v/>
      </c>
      <c r="JN107" s="93" t="str">
        <f t="shared" si="315"/>
        <v/>
      </c>
      <c r="JO107" s="93" t="str">
        <f t="shared" si="316"/>
        <v/>
      </c>
      <c r="JP107" s="93" t="str">
        <f t="shared" si="317"/>
        <v/>
      </c>
      <c r="JQ107" s="94" t="str">
        <f t="shared" si="318"/>
        <v/>
      </c>
      <c r="JS107" s="92" t="str">
        <f t="shared" si="319"/>
        <v/>
      </c>
      <c r="JT107" s="93" t="str">
        <f t="shared" si="320"/>
        <v/>
      </c>
      <c r="JU107" s="93" t="str">
        <f t="shared" si="321"/>
        <v/>
      </c>
      <c r="JV107" s="93" t="str">
        <f t="shared" si="322"/>
        <v/>
      </c>
      <c r="JW107" s="93" t="str">
        <f t="shared" si="323"/>
        <v/>
      </c>
      <c r="JX107" s="93" t="str">
        <f t="shared" si="324"/>
        <v/>
      </c>
      <c r="JY107" s="93" t="str">
        <f t="shared" si="325"/>
        <v/>
      </c>
      <c r="JZ107" s="93" t="str">
        <f t="shared" si="326"/>
        <v/>
      </c>
      <c r="KA107" s="93" t="str">
        <f t="shared" si="327"/>
        <v/>
      </c>
      <c r="KB107" s="93" t="str">
        <f t="shared" si="328"/>
        <v/>
      </c>
      <c r="KC107" s="93" t="str">
        <f t="shared" si="329"/>
        <v/>
      </c>
      <c r="KD107" s="93" t="str">
        <f t="shared" si="330"/>
        <v/>
      </c>
      <c r="KE107" s="93" t="str">
        <f t="shared" si="331"/>
        <v/>
      </c>
      <c r="KF107" s="93" t="str">
        <f t="shared" si="332"/>
        <v/>
      </c>
      <c r="KG107" s="93" t="str">
        <f t="shared" si="333"/>
        <v/>
      </c>
      <c r="KH107" s="93" t="str">
        <f t="shared" si="334"/>
        <v/>
      </c>
      <c r="KI107" s="93" t="str">
        <f t="shared" si="335"/>
        <v/>
      </c>
      <c r="KJ107" s="93" t="str">
        <f t="shared" si="336"/>
        <v/>
      </c>
      <c r="KK107" s="93" t="str">
        <f t="shared" si="337"/>
        <v/>
      </c>
      <c r="KL107" s="93" t="str">
        <f t="shared" si="338"/>
        <v/>
      </c>
      <c r="KM107" s="93" t="str">
        <f t="shared" si="339"/>
        <v/>
      </c>
      <c r="KN107" s="93" t="str">
        <f t="shared" si="340"/>
        <v/>
      </c>
      <c r="KO107" s="93" t="str">
        <f t="shared" si="341"/>
        <v/>
      </c>
      <c r="KP107" s="93" t="str">
        <f t="shared" si="342"/>
        <v/>
      </c>
      <c r="KQ107" s="93" t="str">
        <f t="shared" si="343"/>
        <v/>
      </c>
      <c r="KR107" s="93" t="str">
        <f t="shared" si="344"/>
        <v/>
      </c>
      <c r="KS107" s="93" t="str">
        <f t="shared" si="345"/>
        <v/>
      </c>
      <c r="KT107" s="93" t="str">
        <f t="shared" si="346"/>
        <v/>
      </c>
      <c r="KU107" s="93" t="str">
        <f t="shared" si="347"/>
        <v/>
      </c>
      <c r="KV107" s="94" t="str">
        <f t="shared" si="348"/>
        <v/>
      </c>
      <c r="KX107" s="81" t="str">
        <f>IF(C107="", "", C107+(C107*'Intro &amp; Setup'!$BC$6))</f>
        <v/>
      </c>
    </row>
    <row r="108" spans="1:310" x14ac:dyDescent="0.25">
      <c r="A108" s="24"/>
      <c r="B108" s="151" t="str">
        <f t="shared" si="187"/>
        <v/>
      </c>
      <c r="C108" s="146" t="str">
        <f t="shared" si="188"/>
        <v/>
      </c>
      <c r="D108" s="24"/>
      <c r="E108" s="147"/>
      <c r="F108" s="143"/>
      <c r="G108" s="146"/>
      <c r="H108" s="154"/>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24"/>
      <c r="BS108" s="9" t="str">
        <f>IF(Materials!T108="", "", Materials!T108)</f>
        <v/>
      </c>
      <c r="BU108" s="3" t="b">
        <f t="shared" si="189"/>
        <v>0</v>
      </c>
      <c r="BV108" s="4" t="str">
        <f t="shared" si="195"/>
        <v/>
      </c>
      <c r="BW108" s="4" t="str">
        <f t="shared" si="190"/>
        <v/>
      </c>
      <c r="BX108" s="4" t="str">
        <f t="shared" si="191"/>
        <v/>
      </c>
      <c r="BZ108" s="4">
        <v>10000</v>
      </c>
      <c r="CB108" s="4" t="str">
        <f t="shared" si="192"/>
        <v/>
      </c>
      <c r="CC108" s="32"/>
      <c r="CD108" s="73" t="str">
        <f>IF(H108="", "", IFERROR(INDEX('Intro &amp; Setup'!$BF$3:$BF$12, MATCH(H108, 'Intro &amp; Setup'!$BE$3:$BE$12, 0)), ""))</f>
        <v/>
      </c>
      <c r="CE108" s="77"/>
      <c r="CF108" s="77"/>
      <c r="CH108" s="52" t="str">
        <f t="shared" si="193"/>
        <v/>
      </c>
      <c r="CI108" s="53" t="str">
        <f t="shared" si="196"/>
        <v/>
      </c>
      <c r="CJ108" s="53" t="str">
        <f t="shared" si="197"/>
        <v/>
      </c>
      <c r="CK108" s="53" t="str">
        <f t="shared" si="198"/>
        <v/>
      </c>
      <c r="CL108" s="53" t="str">
        <f t="shared" si="199"/>
        <v/>
      </c>
      <c r="CM108" s="53" t="str">
        <f t="shared" si="200"/>
        <v/>
      </c>
      <c r="CN108" s="53" t="str">
        <f t="shared" si="201"/>
        <v/>
      </c>
      <c r="CO108" s="53" t="str">
        <f t="shared" si="202"/>
        <v/>
      </c>
      <c r="CP108" s="53" t="str">
        <f t="shared" si="203"/>
        <v/>
      </c>
      <c r="CQ108" s="53" t="str">
        <f t="shared" si="204"/>
        <v/>
      </c>
      <c r="CR108" s="53" t="str">
        <f t="shared" si="205"/>
        <v/>
      </c>
      <c r="CS108" s="53" t="str">
        <f t="shared" si="206"/>
        <v/>
      </c>
      <c r="CT108" s="53" t="str">
        <f t="shared" si="207"/>
        <v/>
      </c>
      <c r="CU108" s="53" t="str">
        <f t="shared" si="208"/>
        <v/>
      </c>
      <c r="CV108" s="53" t="str">
        <f t="shared" si="209"/>
        <v/>
      </c>
      <c r="CW108" s="53" t="str">
        <f t="shared" si="210"/>
        <v/>
      </c>
      <c r="CX108" s="53" t="str">
        <f t="shared" si="211"/>
        <v/>
      </c>
      <c r="CY108" s="53" t="str">
        <f t="shared" si="212"/>
        <v/>
      </c>
      <c r="CZ108" s="53" t="str">
        <f t="shared" si="213"/>
        <v/>
      </c>
      <c r="DA108" s="53" t="str">
        <f t="shared" si="214"/>
        <v/>
      </c>
      <c r="DB108" s="53" t="str">
        <f t="shared" si="215"/>
        <v/>
      </c>
      <c r="DC108" s="53" t="str">
        <f t="shared" si="216"/>
        <v/>
      </c>
      <c r="DD108" s="53" t="str">
        <f t="shared" si="217"/>
        <v/>
      </c>
      <c r="DE108" s="53" t="str">
        <f t="shared" si="218"/>
        <v/>
      </c>
      <c r="DF108" s="53" t="str">
        <f t="shared" si="219"/>
        <v/>
      </c>
      <c r="DG108" s="53" t="str">
        <f t="shared" si="220"/>
        <v/>
      </c>
      <c r="DH108" s="53" t="str">
        <f t="shared" si="221"/>
        <v/>
      </c>
      <c r="DI108" s="53" t="str">
        <f t="shared" si="222"/>
        <v/>
      </c>
      <c r="DJ108" s="53" t="str">
        <f t="shared" si="223"/>
        <v/>
      </c>
      <c r="DK108" s="54" t="str">
        <f t="shared" si="224"/>
        <v/>
      </c>
      <c r="DM108" s="52" t="str">
        <f t="shared" si="225"/>
        <v/>
      </c>
      <c r="DN108" s="53" t="str">
        <f t="shared" si="226"/>
        <v/>
      </c>
      <c r="DO108" s="53" t="str">
        <f t="shared" si="227"/>
        <v/>
      </c>
      <c r="DP108" s="53" t="str">
        <f t="shared" si="228"/>
        <v/>
      </c>
      <c r="DQ108" s="53" t="str">
        <f t="shared" si="229"/>
        <v/>
      </c>
      <c r="DR108" s="53" t="str">
        <f t="shared" si="230"/>
        <v/>
      </c>
      <c r="DS108" s="53" t="str">
        <f t="shared" si="231"/>
        <v/>
      </c>
      <c r="DT108" s="53" t="str">
        <f t="shared" si="232"/>
        <v/>
      </c>
      <c r="DU108" s="53" t="str">
        <f t="shared" si="233"/>
        <v/>
      </c>
      <c r="DV108" s="53" t="str">
        <f t="shared" si="234"/>
        <v/>
      </c>
      <c r="DW108" s="53" t="str">
        <f t="shared" si="235"/>
        <v/>
      </c>
      <c r="DX108" s="53" t="str">
        <f t="shared" si="236"/>
        <v/>
      </c>
      <c r="DY108" s="53" t="str">
        <f t="shared" si="237"/>
        <v/>
      </c>
      <c r="DZ108" s="53" t="str">
        <f t="shared" si="238"/>
        <v/>
      </c>
      <c r="EA108" s="53" t="str">
        <f t="shared" si="239"/>
        <v/>
      </c>
      <c r="EB108" s="53" t="str">
        <f t="shared" si="240"/>
        <v/>
      </c>
      <c r="EC108" s="53" t="str">
        <f t="shared" si="241"/>
        <v/>
      </c>
      <c r="ED108" s="53" t="str">
        <f t="shared" si="242"/>
        <v/>
      </c>
      <c r="EE108" s="53" t="str">
        <f t="shared" si="243"/>
        <v/>
      </c>
      <c r="EF108" s="53" t="str">
        <f t="shared" si="244"/>
        <v/>
      </c>
      <c r="EG108" s="53" t="str">
        <f t="shared" si="245"/>
        <v/>
      </c>
      <c r="EH108" s="53" t="str">
        <f t="shared" si="246"/>
        <v/>
      </c>
      <c r="EI108" s="53" t="str">
        <f t="shared" si="247"/>
        <v/>
      </c>
      <c r="EJ108" s="53" t="str">
        <f t="shared" si="248"/>
        <v/>
      </c>
      <c r="EK108" s="53" t="str">
        <f t="shared" si="249"/>
        <v/>
      </c>
      <c r="EL108" s="53" t="str">
        <f t="shared" si="250"/>
        <v/>
      </c>
      <c r="EM108" s="53" t="str">
        <f t="shared" si="251"/>
        <v/>
      </c>
      <c r="EN108" s="53" t="str">
        <f t="shared" si="252"/>
        <v/>
      </c>
      <c r="EO108" s="53" t="str">
        <f t="shared" si="253"/>
        <v/>
      </c>
      <c r="EP108" s="54" t="str">
        <f t="shared" si="254"/>
        <v/>
      </c>
      <c r="ER108" s="61" t="str">
        <f>IF(CH108="", "", IFERROR(INDEX(Materials!$F$9:$F$2508, MATCH(CH108, Materials!$B$9:$B$2508, 0)), ""))</f>
        <v/>
      </c>
      <c r="ES108" s="62" t="str">
        <f>IF(CI108="", "", IFERROR(INDEX(Materials!$F$9:$F$2508, MATCH(CI108, Materials!$B$9:$B$2508, 0)), ""))</f>
        <v/>
      </c>
      <c r="ET108" s="62" t="str">
        <f>IF(CJ108="", "", IFERROR(INDEX(Materials!$F$9:$F$2508, MATCH(CJ108, Materials!$B$9:$B$2508, 0)), ""))</f>
        <v/>
      </c>
      <c r="EU108" s="62" t="str">
        <f>IF(CK108="", "", IFERROR(INDEX(Materials!$F$9:$F$2508, MATCH(CK108, Materials!$B$9:$B$2508, 0)), ""))</f>
        <v/>
      </c>
      <c r="EV108" s="62" t="str">
        <f>IF(CL108="", "", IFERROR(INDEX(Materials!$F$9:$F$2508, MATCH(CL108, Materials!$B$9:$B$2508, 0)), ""))</f>
        <v/>
      </c>
      <c r="EW108" s="62" t="str">
        <f>IF(CM108="", "", IFERROR(INDEX(Materials!$F$9:$F$2508, MATCH(CM108, Materials!$B$9:$B$2508, 0)), ""))</f>
        <v/>
      </c>
      <c r="EX108" s="62" t="str">
        <f>IF(CN108="", "", IFERROR(INDEX(Materials!$F$9:$F$2508, MATCH(CN108, Materials!$B$9:$B$2508, 0)), ""))</f>
        <v/>
      </c>
      <c r="EY108" s="62" t="str">
        <f>IF(CO108="", "", IFERROR(INDEX(Materials!$F$9:$F$2508, MATCH(CO108, Materials!$B$9:$B$2508, 0)), ""))</f>
        <v/>
      </c>
      <c r="EZ108" s="62" t="str">
        <f>IF(CP108="", "", IFERROR(INDEX(Materials!$F$9:$F$2508, MATCH(CP108, Materials!$B$9:$B$2508, 0)), ""))</f>
        <v/>
      </c>
      <c r="FA108" s="62" t="str">
        <f>IF(CQ108="", "", IFERROR(INDEX(Materials!$F$9:$F$2508, MATCH(CQ108, Materials!$B$9:$B$2508, 0)), ""))</f>
        <v/>
      </c>
      <c r="FB108" s="62" t="str">
        <f>IF(CR108="", "", IFERROR(INDEX(Materials!$F$9:$F$2508, MATCH(CR108, Materials!$B$9:$B$2508, 0)), ""))</f>
        <v/>
      </c>
      <c r="FC108" s="62" t="str">
        <f>IF(CS108="", "", IFERROR(INDEX(Materials!$F$9:$F$2508, MATCH(CS108, Materials!$B$9:$B$2508, 0)), ""))</f>
        <v/>
      </c>
      <c r="FD108" s="62" t="str">
        <f>IF(CT108="", "", IFERROR(INDEX(Materials!$F$9:$F$2508, MATCH(CT108, Materials!$B$9:$B$2508, 0)), ""))</f>
        <v/>
      </c>
      <c r="FE108" s="62" t="str">
        <f>IF(CU108="", "", IFERROR(INDEX(Materials!$F$9:$F$2508, MATCH(CU108, Materials!$B$9:$B$2508, 0)), ""))</f>
        <v/>
      </c>
      <c r="FF108" s="62" t="str">
        <f>IF(CV108="", "", IFERROR(INDEX(Materials!$F$9:$F$2508, MATCH(CV108, Materials!$B$9:$B$2508, 0)), ""))</f>
        <v/>
      </c>
      <c r="FG108" s="62" t="str">
        <f>IF(CW108="", "", IFERROR(INDEX(Materials!$F$9:$F$2508, MATCH(CW108, Materials!$B$9:$B$2508, 0)), ""))</f>
        <v/>
      </c>
      <c r="FH108" s="62" t="str">
        <f>IF(CX108="", "", IFERROR(INDEX(Materials!$F$9:$F$2508, MATCH(CX108, Materials!$B$9:$B$2508, 0)), ""))</f>
        <v/>
      </c>
      <c r="FI108" s="62" t="str">
        <f>IF(CY108="", "", IFERROR(INDEX(Materials!$F$9:$F$2508, MATCH(CY108, Materials!$B$9:$B$2508, 0)), ""))</f>
        <v/>
      </c>
      <c r="FJ108" s="62" t="str">
        <f>IF(CZ108="", "", IFERROR(INDEX(Materials!$F$9:$F$2508, MATCH(CZ108, Materials!$B$9:$B$2508, 0)), ""))</f>
        <v/>
      </c>
      <c r="FK108" s="62" t="str">
        <f>IF(DA108="", "", IFERROR(INDEX(Materials!$F$9:$F$2508, MATCH(DA108, Materials!$B$9:$B$2508, 0)), ""))</f>
        <v/>
      </c>
      <c r="FL108" s="62" t="str">
        <f>IF(DB108="", "", IFERROR(INDEX(Materials!$F$9:$F$2508, MATCH(DB108, Materials!$B$9:$B$2508, 0)), ""))</f>
        <v/>
      </c>
      <c r="FM108" s="62" t="str">
        <f>IF(DC108="", "", IFERROR(INDEX(Materials!$F$9:$F$2508, MATCH(DC108, Materials!$B$9:$B$2508, 0)), ""))</f>
        <v/>
      </c>
      <c r="FN108" s="62" t="str">
        <f>IF(DD108="", "", IFERROR(INDEX(Materials!$F$9:$F$2508, MATCH(DD108, Materials!$B$9:$B$2508, 0)), ""))</f>
        <v/>
      </c>
      <c r="FO108" s="62" t="str">
        <f>IF(DE108="", "", IFERROR(INDEX(Materials!$F$9:$F$2508, MATCH(DE108, Materials!$B$9:$B$2508, 0)), ""))</f>
        <v/>
      </c>
      <c r="FP108" s="62" t="str">
        <f>IF(DF108="", "", IFERROR(INDEX(Materials!$F$9:$F$2508, MATCH(DF108, Materials!$B$9:$B$2508, 0)), ""))</f>
        <v/>
      </c>
      <c r="FQ108" s="62" t="str">
        <f>IF(DG108="", "", IFERROR(INDEX(Materials!$F$9:$F$2508, MATCH(DG108, Materials!$B$9:$B$2508, 0)), ""))</f>
        <v/>
      </c>
      <c r="FR108" s="62" t="str">
        <f>IF(DH108="", "", IFERROR(INDEX(Materials!$F$9:$F$2508, MATCH(DH108, Materials!$B$9:$B$2508, 0)), ""))</f>
        <v/>
      </c>
      <c r="FS108" s="62" t="str">
        <f>IF(DI108="", "", IFERROR(INDEX(Materials!$F$9:$F$2508, MATCH(DI108, Materials!$B$9:$B$2508, 0)), ""))</f>
        <v/>
      </c>
      <c r="FT108" s="62" t="str">
        <f>IF(DJ108="", "", IFERROR(INDEX(Materials!$F$9:$F$2508, MATCH(DJ108, Materials!$B$9:$B$2508, 0)), ""))</f>
        <v/>
      </c>
      <c r="FU108" s="63" t="str">
        <f>IF(DK108="", "", IFERROR(INDEX(Materials!$F$9:$F$2508, MATCH(DK108, Materials!$B$9:$B$2508, 0)), ""))</f>
        <v/>
      </c>
      <c r="FW108" s="61" t="str">
        <f t="shared" si="255"/>
        <v/>
      </c>
      <c r="FX108" s="62" t="str">
        <f t="shared" si="256"/>
        <v/>
      </c>
      <c r="FY108" s="62" t="str">
        <f t="shared" si="257"/>
        <v/>
      </c>
      <c r="FZ108" s="62" t="str">
        <f t="shared" si="258"/>
        <v/>
      </c>
      <c r="GA108" s="62" t="str">
        <f t="shared" si="259"/>
        <v/>
      </c>
      <c r="GB108" s="62" t="str">
        <f t="shared" si="260"/>
        <v/>
      </c>
      <c r="GC108" s="62" t="str">
        <f t="shared" si="261"/>
        <v/>
      </c>
      <c r="GD108" s="62" t="str">
        <f t="shared" si="262"/>
        <v/>
      </c>
      <c r="GE108" s="62" t="str">
        <f t="shared" si="263"/>
        <v/>
      </c>
      <c r="GF108" s="62" t="str">
        <f t="shared" si="264"/>
        <v/>
      </c>
      <c r="GG108" s="62" t="str">
        <f t="shared" si="265"/>
        <v/>
      </c>
      <c r="GH108" s="62" t="str">
        <f t="shared" si="266"/>
        <v/>
      </c>
      <c r="GI108" s="62" t="str">
        <f t="shared" si="267"/>
        <v/>
      </c>
      <c r="GJ108" s="62" t="str">
        <f t="shared" si="268"/>
        <v/>
      </c>
      <c r="GK108" s="62" t="str">
        <f t="shared" si="269"/>
        <v/>
      </c>
      <c r="GL108" s="62" t="str">
        <f t="shared" si="270"/>
        <v/>
      </c>
      <c r="GM108" s="62" t="str">
        <f t="shared" si="271"/>
        <v/>
      </c>
      <c r="GN108" s="62" t="str">
        <f t="shared" si="272"/>
        <v/>
      </c>
      <c r="GO108" s="62" t="str">
        <f t="shared" si="273"/>
        <v/>
      </c>
      <c r="GP108" s="62" t="str">
        <f t="shared" si="274"/>
        <v/>
      </c>
      <c r="GQ108" s="62" t="str">
        <f t="shared" si="275"/>
        <v/>
      </c>
      <c r="GR108" s="62" t="str">
        <f t="shared" si="276"/>
        <v/>
      </c>
      <c r="GS108" s="62" t="str">
        <f t="shared" si="277"/>
        <v/>
      </c>
      <c r="GT108" s="62" t="str">
        <f t="shared" si="278"/>
        <v/>
      </c>
      <c r="GU108" s="62" t="str">
        <f t="shared" si="279"/>
        <v/>
      </c>
      <c r="GV108" s="62" t="str">
        <f t="shared" si="280"/>
        <v/>
      </c>
      <c r="GW108" s="62" t="str">
        <f t="shared" si="281"/>
        <v/>
      </c>
      <c r="GX108" s="62" t="str">
        <f t="shared" si="282"/>
        <v/>
      </c>
      <c r="GY108" s="62" t="str">
        <f t="shared" si="283"/>
        <v/>
      </c>
      <c r="GZ108" s="63" t="str">
        <f t="shared" si="284"/>
        <v/>
      </c>
      <c r="HB108" s="82" t="str">
        <f t="shared" si="194"/>
        <v/>
      </c>
      <c r="HD108" s="61" t="str">
        <f>IF(CH108="", "", IFERROR(INDEX(Materials!$V$9:$V$2508, MATCH(CH108, Materials!$B$9:$B$2508, 0)), ""))</f>
        <v/>
      </c>
      <c r="HE108" s="62" t="str">
        <f>IF(CI108="", "", IFERROR(INDEX(Materials!$V$9:$V$2508, MATCH(CI108, Materials!$B$9:$B$2508, 0)), ""))</f>
        <v/>
      </c>
      <c r="HF108" s="62" t="str">
        <f>IF(CJ108="", "", IFERROR(INDEX(Materials!$V$9:$V$2508, MATCH(CJ108, Materials!$B$9:$B$2508, 0)), ""))</f>
        <v/>
      </c>
      <c r="HG108" s="62" t="str">
        <f>IF(CK108="", "", IFERROR(INDEX(Materials!$V$9:$V$2508, MATCH(CK108, Materials!$B$9:$B$2508, 0)), ""))</f>
        <v/>
      </c>
      <c r="HH108" s="62" t="str">
        <f>IF(CL108="", "", IFERROR(INDEX(Materials!$V$9:$V$2508, MATCH(CL108, Materials!$B$9:$B$2508, 0)), ""))</f>
        <v/>
      </c>
      <c r="HI108" s="62" t="str">
        <f>IF(CM108="", "", IFERROR(INDEX(Materials!$V$9:$V$2508, MATCH(CM108, Materials!$B$9:$B$2508, 0)), ""))</f>
        <v/>
      </c>
      <c r="HJ108" s="62" t="str">
        <f>IF(CN108="", "", IFERROR(INDEX(Materials!$V$9:$V$2508, MATCH(CN108, Materials!$B$9:$B$2508, 0)), ""))</f>
        <v/>
      </c>
      <c r="HK108" s="62" t="str">
        <f>IF(CO108="", "", IFERROR(INDEX(Materials!$V$9:$V$2508, MATCH(CO108, Materials!$B$9:$B$2508, 0)), ""))</f>
        <v/>
      </c>
      <c r="HL108" s="62" t="str">
        <f>IF(CP108="", "", IFERROR(INDEX(Materials!$V$9:$V$2508, MATCH(CP108, Materials!$B$9:$B$2508, 0)), ""))</f>
        <v/>
      </c>
      <c r="HM108" s="62" t="str">
        <f>IF(CQ108="", "", IFERROR(INDEX(Materials!$V$9:$V$2508, MATCH(CQ108, Materials!$B$9:$B$2508, 0)), ""))</f>
        <v/>
      </c>
      <c r="HN108" s="62" t="str">
        <f>IF(CR108="", "", IFERROR(INDEX(Materials!$V$9:$V$2508, MATCH(CR108, Materials!$B$9:$B$2508, 0)), ""))</f>
        <v/>
      </c>
      <c r="HO108" s="62" t="str">
        <f>IF(CS108="", "", IFERROR(INDEX(Materials!$V$9:$V$2508, MATCH(CS108, Materials!$B$9:$B$2508, 0)), ""))</f>
        <v/>
      </c>
      <c r="HP108" s="62" t="str">
        <f>IF(CT108="", "", IFERROR(INDEX(Materials!$V$9:$V$2508, MATCH(CT108, Materials!$B$9:$B$2508, 0)), ""))</f>
        <v/>
      </c>
      <c r="HQ108" s="62" t="str">
        <f>IF(CU108="", "", IFERROR(INDEX(Materials!$V$9:$V$2508, MATCH(CU108, Materials!$B$9:$B$2508, 0)), ""))</f>
        <v/>
      </c>
      <c r="HR108" s="62" t="str">
        <f>IF(CV108="", "", IFERROR(INDEX(Materials!$V$9:$V$2508, MATCH(CV108, Materials!$B$9:$B$2508, 0)), ""))</f>
        <v/>
      </c>
      <c r="HS108" s="62" t="str">
        <f>IF(CW108="", "", IFERROR(INDEX(Materials!$V$9:$V$2508, MATCH(CW108, Materials!$B$9:$B$2508, 0)), ""))</f>
        <v/>
      </c>
      <c r="HT108" s="62" t="str">
        <f>IF(CX108="", "", IFERROR(INDEX(Materials!$V$9:$V$2508, MATCH(CX108, Materials!$B$9:$B$2508, 0)), ""))</f>
        <v/>
      </c>
      <c r="HU108" s="62" t="str">
        <f>IF(CY108="", "", IFERROR(INDEX(Materials!$V$9:$V$2508, MATCH(CY108, Materials!$B$9:$B$2508, 0)), ""))</f>
        <v/>
      </c>
      <c r="HV108" s="62" t="str">
        <f>IF(CZ108="", "", IFERROR(INDEX(Materials!$V$9:$V$2508, MATCH(CZ108, Materials!$B$9:$B$2508, 0)), ""))</f>
        <v/>
      </c>
      <c r="HW108" s="62" t="str">
        <f>IF(DA108="", "", IFERROR(INDEX(Materials!$V$9:$V$2508, MATCH(DA108, Materials!$B$9:$B$2508, 0)), ""))</f>
        <v/>
      </c>
      <c r="HX108" s="62" t="str">
        <f>IF(DB108="", "", IFERROR(INDEX(Materials!$V$9:$V$2508, MATCH(DB108, Materials!$B$9:$B$2508, 0)), ""))</f>
        <v/>
      </c>
      <c r="HY108" s="62" t="str">
        <f>IF(DC108="", "", IFERROR(INDEX(Materials!$V$9:$V$2508, MATCH(DC108, Materials!$B$9:$B$2508, 0)), ""))</f>
        <v/>
      </c>
      <c r="HZ108" s="62" t="str">
        <f>IF(DD108="", "", IFERROR(INDEX(Materials!$V$9:$V$2508, MATCH(DD108, Materials!$B$9:$B$2508, 0)), ""))</f>
        <v/>
      </c>
      <c r="IA108" s="62" t="str">
        <f>IF(DE108="", "", IFERROR(INDEX(Materials!$V$9:$V$2508, MATCH(DE108, Materials!$B$9:$B$2508, 0)), ""))</f>
        <v/>
      </c>
      <c r="IB108" s="62" t="str">
        <f>IF(DF108="", "", IFERROR(INDEX(Materials!$V$9:$V$2508, MATCH(DF108, Materials!$B$9:$B$2508, 0)), ""))</f>
        <v/>
      </c>
      <c r="IC108" s="62" t="str">
        <f>IF(DG108="", "", IFERROR(INDEX(Materials!$V$9:$V$2508, MATCH(DG108, Materials!$B$9:$B$2508, 0)), ""))</f>
        <v/>
      </c>
      <c r="ID108" s="62" t="str">
        <f>IF(DH108="", "", IFERROR(INDEX(Materials!$V$9:$V$2508, MATCH(DH108, Materials!$B$9:$B$2508, 0)), ""))</f>
        <v/>
      </c>
      <c r="IE108" s="62" t="str">
        <f>IF(DI108="", "", IFERROR(INDEX(Materials!$V$9:$V$2508, MATCH(DI108, Materials!$B$9:$B$2508, 0)), ""))</f>
        <v/>
      </c>
      <c r="IF108" s="62" t="str">
        <f>IF(DJ108="", "", IFERROR(INDEX(Materials!$V$9:$V$2508, MATCH(DJ108, Materials!$B$9:$B$2508, 0)), ""))</f>
        <v/>
      </c>
      <c r="IG108" s="63" t="str">
        <f>IF(DK108="", "", IFERROR(INDEX(Materials!$V$9:$V$2508, MATCH(DK108, Materials!$B$9:$B$2508, 0)), ""))</f>
        <v/>
      </c>
      <c r="II108" s="4" t="str">
        <f t="shared" si="285"/>
        <v/>
      </c>
      <c r="IJ108" s="4" t="str">
        <f t="shared" si="286"/>
        <v/>
      </c>
      <c r="IK108" s="4" t="str">
        <f t="shared" si="287"/>
        <v/>
      </c>
      <c r="IL108" s="4" t="str">
        <f t="shared" si="288"/>
        <v/>
      </c>
      <c r="IN108" s="95" t="str">
        <f t="shared" si="289"/>
        <v/>
      </c>
      <c r="IO108" s="96" t="str">
        <f t="shared" si="290"/>
        <v/>
      </c>
      <c r="IP108" s="96" t="str">
        <f t="shared" si="291"/>
        <v/>
      </c>
      <c r="IQ108" s="96" t="str">
        <f t="shared" si="292"/>
        <v/>
      </c>
      <c r="IR108" s="96" t="str">
        <f t="shared" si="293"/>
        <v/>
      </c>
      <c r="IS108" s="96" t="str">
        <f t="shared" si="294"/>
        <v/>
      </c>
      <c r="IT108" s="96" t="str">
        <f t="shared" si="295"/>
        <v/>
      </c>
      <c r="IU108" s="96" t="str">
        <f t="shared" si="296"/>
        <v/>
      </c>
      <c r="IV108" s="96" t="str">
        <f t="shared" si="297"/>
        <v/>
      </c>
      <c r="IW108" s="96" t="str">
        <f t="shared" si="298"/>
        <v/>
      </c>
      <c r="IX108" s="96" t="str">
        <f t="shared" si="299"/>
        <v/>
      </c>
      <c r="IY108" s="96" t="str">
        <f t="shared" si="300"/>
        <v/>
      </c>
      <c r="IZ108" s="96" t="str">
        <f t="shared" si="301"/>
        <v/>
      </c>
      <c r="JA108" s="96" t="str">
        <f t="shared" si="302"/>
        <v/>
      </c>
      <c r="JB108" s="96" t="str">
        <f t="shared" si="303"/>
        <v/>
      </c>
      <c r="JC108" s="96" t="str">
        <f t="shared" si="304"/>
        <v/>
      </c>
      <c r="JD108" s="96" t="str">
        <f t="shared" si="305"/>
        <v/>
      </c>
      <c r="JE108" s="96" t="str">
        <f t="shared" si="306"/>
        <v/>
      </c>
      <c r="JF108" s="96" t="str">
        <f t="shared" si="307"/>
        <v/>
      </c>
      <c r="JG108" s="96" t="str">
        <f t="shared" si="308"/>
        <v/>
      </c>
      <c r="JH108" s="96" t="str">
        <f t="shared" si="309"/>
        <v/>
      </c>
      <c r="JI108" s="96" t="str">
        <f t="shared" si="310"/>
        <v/>
      </c>
      <c r="JJ108" s="96" t="str">
        <f t="shared" si="311"/>
        <v/>
      </c>
      <c r="JK108" s="96" t="str">
        <f t="shared" si="312"/>
        <v/>
      </c>
      <c r="JL108" s="96" t="str">
        <f t="shared" si="313"/>
        <v/>
      </c>
      <c r="JM108" s="96" t="str">
        <f t="shared" si="314"/>
        <v/>
      </c>
      <c r="JN108" s="96" t="str">
        <f t="shared" si="315"/>
        <v/>
      </c>
      <c r="JO108" s="96" t="str">
        <f t="shared" si="316"/>
        <v/>
      </c>
      <c r="JP108" s="96" t="str">
        <f t="shared" si="317"/>
        <v/>
      </c>
      <c r="JQ108" s="97" t="str">
        <f t="shared" si="318"/>
        <v/>
      </c>
      <c r="JS108" s="95" t="str">
        <f t="shared" si="319"/>
        <v/>
      </c>
      <c r="JT108" s="96" t="str">
        <f t="shared" si="320"/>
        <v/>
      </c>
      <c r="JU108" s="96" t="str">
        <f t="shared" si="321"/>
        <v/>
      </c>
      <c r="JV108" s="96" t="str">
        <f t="shared" si="322"/>
        <v/>
      </c>
      <c r="JW108" s="96" t="str">
        <f t="shared" si="323"/>
        <v/>
      </c>
      <c r="JX108" s="96" t="str">
        <f t="shared" si="324"/>
        <v/>
      </c>
      <c r="JY108" s="96" t="str">
        <f t="shared" si="325"/>
        <v/>
      </c>
      <c r="JZ108" s="96" t="str">
        <f t="shared" si="326"/>
        <v/>
      </c>
      <c r="KA108" s="96" t="str">
        <f t="shared" si="327"/>
        <v/>
      </c>
      <c r="KB108" s="96" t="str">
        <f t="shared" si="328"/>
        <v/>
      </c>
      <c r="KC108" s="96" t="str">
        <f t="shared" si="329"/>
        <v/>
      </c>
      <c r="KD108" s="96" t="str">
        <f t="shared" si="330"/>
        <v/>
      </c>
      <c r="KE108" s="96" t="str">
        <f t="shared" si="331"/>
        <v/>
      </c>
      <c r="KF108" s="96" t="str">
        <f t="shared" si="332"/>
        <v/>
      </c>
      <c r="KG108" s="96" t="str">
        <f t="shared" si="333"/>
        <v/>
      </c>
      <c r="KH108" s="96" t="str">
        <f t="shared" si="334"/>
        <v/>
      </c>
      <c r="KI108" s="96" t="str">
        <f t="shared" si="335"/>
        <v/>
      </c>
      <c r="KJ108" s="96" t="str">
        <f t="shared" si="336"/>
        <v/>
      </c>
      <c r="KK108" s="96" t="str">
        <f t="shared" si="337"/>
        <v/>
      </c>
      <c r="KL108" s="96" t="str">
        <f t="shared" si="338"/>
        <v/>
      </c>
      <c r="KM108" s="96" t="str">
        <f t="shared" si="339"/>
        <v/>
      </c>
      <c r="KN108" s="96" t="str">
        <f t="shared" si="340"/>
        <v/>
      </c>
      <c r="KO108" s="96" t="str">
        <f t="shared" si="341"/>
        <v/>
      </c>
      <c r="KP108" s="96" t="str">
        <f t="shared" si="342"/>
        <v/>
      </c>
      <c r="KQ108" s="96" t="str">
        <f t="shared" si="343"/>
        <v/>
      </c>
      <c r="KR108" s="96" t="str">
        <f t="shared" si="344"/>
        <v/>
      </c>
      <c r="KS108" s="96" t="str">
        <f t="shared" si="345"/>
        <v/>
      </c>
      <c r="KT108" s="96" t="str">
        <f t="shared" si="346"/>
        <v/>
      </c>
      <c r="KU108" s="96" t="str">
        <f t="shared" si="347"/>
        <v/>
      </c>
      <c r="KV108" s="97" t="str">
        <f t="shared" si="348"/>
        <v/>
      </c>
      <c r="KX108" s="82" t="str">
        <f>IF(C108="", "", C108+(C108*'Intro &amp; Setup'!$BC$6))</f>
        <v/>
      </c>
    </row>
    <row r="109" spans="1:310"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S109" s="9" t="str">
        <f>IF(Materials!T109="", "", Materials!T109)</f>
        <v/>
      </c>
    </row>
    <row r="110" spans="1:310" hidden="1" x14ac:dyDescent="0.25">
      <c r="BS110" s="9" t="str">
        <f>IF(Materials!T110="", "", Materials!T110)</f>
        <v/>
      </c>
    </row>
    <row r="111" spans="1:310" hidden="1" x14ac:dyDescent="0.25">
      <c r="BS111" s="9" t="str">
        <f>IF(Materials!T111="", "", Materials!T111)</f>
        <v/>
      </c>
    </row>
    <row r="112" spans="1:310" hidden="1" x14ac:dyDescent="0.25">
      <c r="BS112" s="9" t="str">
        <f>IF(Materials!T112="", "", Materials!T112)</f>
        <v/>
      </c>
    </row>
    <row r="113" spans="71:71" hidden="1" x14ac:dyDescent="0.25">
      <c r="BS113" s="9" t="str">
        <f>IF(Materials!T113="", "", Materials!T113)</f>
        <v/>
      </c>
    </row>
    <row r="114" spans="71:71" hidden="1" x14ac:dyDescent="0.25">
      <c r="BS114" s="9" t="str">
        <f>IF(Materials!T114="", "", Materials!T114)</f>
        <v/>
      </c>
    </row>
    <row r="115" spans="71:71" hidden="1" x14ac:dyDescent="0.25">
      <c r="BS115" s="9" t="str">
        <f>IF(Materials!T115="", "", Materials!T115)</f>
        <v/>
      </c>
    </row>
    <row r="116" spans="71:71" hidden="1" x14ac:dyDescent="0.25">
      <c r="BS116" s="9" t="str">
        <f>IF(Materials!T116="", "", Materials!T116)</f>
        <v/>
      </c>
    </row>
    <row r="117" spans="71:71" hidden="1" x14ac:dyDescent="0.25">
      <c r="BS117" s="9" t="str">
        <f>IF(Materials!T117="", "", Materials!T117)</f>
        <v/>
      </c>
    </row>
    <row r="118" spans="71:71" hidden="1" x14ac:dyDescent="0.25">
      <c r="BS118" s="9" t="str">
        <f>IF(Materials!T118="", "", Materials!T118)</f>
        <v/>
      </c>
    </row>
    <row r="119" spans="71:71" hidden="1" x14ac:dyDescent="0.25">
      <c r="BS119" s="9" t="str">
        <f>IF(Materials!T119="", "", Materials!T119)</f>
        <v/>
      </c>
    </row>
    <row r="120" spans="71:71" hidden="1" x14ac:dyDescent="0.25">
      <c r="BS120" s="9" t="str">
        <f>IF(Materials!T120="", "", Materials!T120)</f>
        <v/>
      </c>
    </row>
    <row r="121" spans="71:71" hidden="1" x14ac:dyDescent="0.25">
      <c r="BS121" s="9" t="str">
        <f>IF(Materials!T121="", "", Materials!T121)</f>
        <v/>
      </c>
    </row>
    <row r="122" spans="71:71" hidden="1" x14ac:dyDescent="0.25">
      <c r="BS122" s="9" t="str">
        <f>IF(Materials!T122="", "", Materials!T122)</f>
        <v/>
      </c>
    </row>
    <row r="123" spans="71:71" hidden="1" x14ac:dyDescent="0.25">
      <c r="BS123" s="9" t="str">
        <f>IF(Materials!T123="", "", Materials!T123)</f>
        <v/>
      </c>
    </row>
    <row r="124" spans="71:71" hidden="1" x14ac:dyDescent="0.25">
      <c r="BS124" s="9" t="str">
        <f>IF(Materials!T124="", "", Materials!T124)</f>
        <v/>
      </c>
    </row>
    <row r="125" spans="71:71" hidden="1" x14ac:dyDescent="0.25">
      <c r="BS125" s="9" t="str">
        <f>IF(Materials!T125="", "", Materials!T125)</f>
        <v/>
      </c>
    </row>
    <row r="126" spans="71:71" hidden="1" x14ac:dyDescent="0.25">
      <c r="BS126" s="9" t="str">
        <f>IF(Materials!T126="", "", Materials!T126)</f>
        <v/>
      </c>
    </row>
    <row r="127" spans="71:71" hidden="1" x14ac:dyDescent="0.25">
      <c r="BS127" s="9" t="str">
        <f>IF(Materials!T127="", "", Materials!T127)</f>
        <v/>
      </c>
    </row>
    <row r="128" spans="71:71" hidden="1" x14ac:dyDescent="0.25">
      <c r="BS128" s="9" t="str">
        <f>IF(Materials!T128="", "", Materials!T128)</f>
        <v/>
      </c>
    </row>
    <row r="129" spans="71:71" hidden="1" x14ac:dyDescent="0.25">
      <c r="BS129" s="9" t="str">
        <f>IF(Materials!T129="", "", Materials!T129)</f>
        <v/>
      </c>
    </row>
    <row r="130" spans="71:71" hidden="1" x14ac:dyDescent="0.25">
      <c r="BS130" s="9" t="str">
        <f>IF(Materials!T130="", "", Materials!T130)</f>
        <v/>
      </c>
    </row>
    <row r="131" spans="71:71" hidden="1" x14ac:dyDescent="0.25">
      <c r="BS131" s="9" t="str">
        <f>IF(Materials!T131="", "", Materials!T131)</f>
        <v/>
      </c>
    </row>
    <row r="132" spans="71:71" hidden="1" x14ac:dyDescent="0.25">
      <c r="BS132" s="9" t="str">
        <f>IF(Materials!T132="", "", Materials!T132)</f>
        <v/>
      </c>
    </row>
    <row r="133" spans="71:71" hidden="1" x14ac:dyDescent="0.25">
      <c r="BS133" s="9" t="str">
        <f>IF(Materials!T133="", "", Materials!T133)</f>
        <v/>
      </c>
    </row>
    <row r="134" spans="71:71" hidden="1" x14ac:dyDescent="0.25">
      <c r="BS134" s="9" t="str">
        <f>IF(Materials!T134="", "", Materials!T134)</f>
        <v/>
      </c>
    </row>
    <row r="135" spans="71:71" hidden="1" x14ac:dyDescent="0.25">
      <c r="BS135" s="9" t="str">
        <f>IF(Materials!T135="", "", Materials!T135)</f>
        <v/>
      </c>
    </row>
    <row r="136" spans="71:71" hidden="1" x14ac:dyDescent="0.25">
      <c r="BS136" s="9" t="str">
        <f>IF(Materials!T136="", "", Materials!T136)</f>
        <v/>
      </c>
    </row>
    <row r="137" spans="71:71" hidden="1" x14ac:dyDescent="0.25">
      <c r="BS137" s="9" t="str">
        <f>IF(Materials!T137="", "", Materials!T137)</f>
        <v/>
      </c>
    </row>
    <row r="138" spans="71:71" hidden="1" x14ac:dyDescent="0.25">
      <c r="BS138" s="9" t="str">
        <f>IF(Materials!T138="", "", Materials!T138)</f>
        <v/>
      </c>
    </row>
    <row r="139" spans="71:71" hidden="1" x14ac:dyDescent="0.25">
      <c r="BS139" s="9" t="str">
        <f>IF(Materials!T139="", "", Materials!T139)</f>
        <v/>
      </c>
    </row>
    <row r="140" spans="71:71" hidden="1" x14ac:dyDescent="0.25">
      <c r="BS140" s="9" t="str">
        <f>IF(Materials!T140="", "", Materials!T140)</f>
        <v/>
      </c>
    </row>
    <row r="141" spans="71:71" hidden="1" x14ac:dyDescent="0.25">
      <c r="BS141" s="9" t="str">
        <f>IF(Materials!T141="", "", Materials!T141)</f>
        <v/>
      </c>
    </row>
    <row r="142" spans="71:71" hidden="1" x14ac:dyDescent="0.25">
      <c r="BS142" s="9" t="str">
        <f>IF(Materials!T142="", "", Materials!T142)</f>
        <v/>
      </c>
    </row>
    <row r="143" spans="71:71" hidden="1" x14ac:dyDescent="0.25">
      <c r="BS143" s="9" t="str">
        <f>IF(Materials!T143="", "", Materials!T143)</f>
        <v/>
      </c>
    </row>
    <row r="144" spans="71:71" hidden="1" x14ac:dyDescent="0.25">
      <c r="BS144" s="9" t="str">
        <f>IF(Materials!T144="", "", Materials!T144)</f>
        <v/>
      </c>
    </row>
    <row r="145" spans="71:71" hidden="1" x14ac:dyDescent="0.25">
      <c r="BS145" s="9" t="str">
        <f>IF(Materials!T145="", "", Materials!T145)</f>
        <v/>
      </c>
    </row>
    <row r="146" spans="71:71" hidden="1" x14ac:dyDescent="0.25">
      <c r="BS146" s="9" t="str">
        <f>IF(Materials!T146="", "", Materials!T146)</f>
        <v/>
      </c>
    </row>
    <row r="147" spans="71:71" hidden="1" x14ac:dyDescent="0.25">
      <c r="BS147" s="9" t="str">
        <f>IF(Materials!T147="", "", Materials!T147)</f>
        <v/>
      </c>
    </row>
    <row r="148" spans="71:71" hidden="1" x14ac:dyDescent="0.25">
      <c r="BS148" s="9" t="str">
        <f>IF(Materials!T148="", "", Materials!T148)</f>
        <v/>
      </c>
    </row>
    <row r="149" spans="71:71" hidden="1" x14ac:dyDescent="0.25">
      <c r="BS149" s="9" t="str">
        <f>IF(Materials!T149="", "", Materials!T149)</f>
        <v/>
      </c>
    </row>
    <row r="150" spans="71:71" hidden="1" x14ac:dyDescent="0.25">
      <c r="BS150" s="9" t="str">
        <f>IF(Materials!T150="", "", Materials!T150)</f>
        <v/>
      </c>
    </row>
    <row r="151" spans="71:71" hidden="1" x14ac:dyDescent="0.25">
      <c r="BS151" s="9" t="str">
        <f>IF(Materials!T151="", "", Materials!T151)</f>
        <v/>
      </c>
    </row>
    <row r="152" spans="71:71" hidden="1" x14ac:dyDescent="0.25">
      <c r="BS152" s="9" t="str">
        <f>IF(Materials!T152="", "", Materials!T152)</f>
        <v/>
      </c>
    </row>
    <row r="153" spans="71:71" hidden="1" x14ac:dyDescent="0.25">
      <c r="BS153" s="9" t="str">
        <f>IF(Materials!T153="", "", Materials!T153)</f>
        <v/>
      </c>
    </row>
    <row r="154" spans="71:71" hidden="1" x14ac:dyDescent="0.25">
      <c r="BS154" s="9" t="str">
        <f>IF(Materials!T154="", "", Materials!T154)</f>
        <v/>
      </c>
    </row>
    <row r="155" spans="71:71" hidden="1" x14ac:dyDescent="0.25">
      <c r="BS155" s="9" t="str">
        <f>IF(Materials!T155="", "", Materials!T155)</f>
        <v/>
      </c>
    </row>
    <row r="156" spans="71:71" hidden="1" x14ac:dyDescent="0.25">
      <c r="BS156" s="9" t="str">
        <f>IF(Materials!T156="", "", Materials!T156)</f>
        <v/>
      </c>
    </row>
    <row r="157" spans="71:71" hidden="1" x14ac:dyDescent="0.25">
      <c r="BS157" s="9" t="str">
        <f>IF(Materials!T157="", "", Materials!T157)</f>
        <v/>
      </c>
    </row>
    <row r="158" spans="71:71" hidden="1" x14ac:dyDescent="0.25">
      <c r="BS158" s="9" t="str">
        <f>IF(Materials!T158="", "", Materials!T158)</f>
        <v/>
      </c>
    </row>
    <row r="159" spans="71:71" hidden="1" x14ac:dyDescent="0.25">
      <c r="BS159" s="9" t="str">
        <f>IF(Materials!T159="", "", Materials!T159)</f>
        <v/>
      </c>
    </row>
    <row r="160" spans="71:71" hidden="1" x14ac:dyDescent="0.25">
      <c r="BS160" s="9" t="str">
        <f>IF(Materials!T160="", "", Materials!T160)</f>
        <v/>
      </c>
    </row>
    <row r="161" spans="71:71" hidden="1" x14ac:dyDescent="0.25">
      <c r="BS161" s="9" t="str">
        <f>IF(Materials!T161="", "", Materials!T161)</f>
        <v/>
      </c>
    </row>
    <row r="162" spans="71:71" hidden="1" x14ac:dyDescent="0.25">
      <c r="BS162" s="9" t="str">
        <f>IF(Materials!T162="", "", Materials!T162)</f>
        <v/>
      </c>
    </row>
    <row r="163" spans="71:71" hidden="1" x14ac:dyDescent="0.25">
      <c r="BS163" s="9" t="str">
        <f>IF(Materials!T163="", "", Materials!T163)</f>
        <v/>
      </c>
    </row>
    <row r="164" spans="71:71" hidden="1" x14ac:dyDescent="0.25">
      <c r="BS164" s="9" t="str">
        <f>IF(Materials!T164="", "", Materials!T164)</f>
        <v/>
      </c>
    </row>
    <row r="165" spans="71:71" hidden="1" x14ac:dyDescent="0.25">
      <c r="BS165" s="9" t="str">
        <f>IF(Materials!T165="", "", Materials!T165)</f>
        <v/>
      </c>
    </row>
    <row r="166" spans="71:71" hidden="1" x14ac:dyDescent="0.25">
      <c r="BS166" s="9" t="str">
        <f>IF(Materials!T166="", "", Materials!T166)</f>
        <v/>
      </c>
    </row>
    <row r="167" spans="71:71" hidden="1" x14ac:dyDescent="0.25">
      <c r="BS167" s="9" t="str">
        <f>IF(Materials!T167="", "", Materials!T167)</f>
        <v/>
      </c>
    </row>
    <row r="168" spans="71:71" hidden="1" x14ac:dyDescent="0.25">
      <c r="BS168" s="9" t="str">
        <f>IF(Materials!T168="", "", Materials!T168)</f>
        <v/>
      </c>
    </row>
    <row r="169" spans="71:71" hidden="1" x14ac:dyDescent="0.25">
      <c r="BS169" s="9" t="str">
        <f>IF(Materials!T169="", "", Materials!T169)</f>
        <v/>
      </c>
    </row>
    <row r="170" spans="71:71" hidden="1" x14ac:dyDescent="0.25">
      <c r="BS170" s="9" t="str">
        <f>IF(Materials!T170="", "", Materials!T170)</f>
        <v/>
      </c>
    </row>
    <row r="171" spans="71:71" hidden="1" x14ac:dyDescent="0.25">
      <c r="BS171" s="9" t="str">
        <f>IF(Materials!T171="", "", Materials!T171)</f>
        <v/>
      </c>
    </row>
    <row r="172" spans="71:71" hidden="1" x14ac:dyDescent="0.25">
      <c r="BS172" s="9" t="str">
        <f>IF(Materials!T172="", "", Materials!T172)</f>
        <v/>
      </c>
    </row>
    <row r="173" spans="71:71" hidden="1" x14ac:dyDescent="0.25">
      <c r="BS173" s="9" t="str">
        <f>IF(Materials!T173="", "", Materials!T173)</f>
        <v/>
      </c>
    </row>
    <row r="174" spans="71:71" hidden="1" x14ac:dyDescent="0.25">
      <c r="BS174" s="9" t="str">
        <f>IF(Materials!T174="", "", Materials!T174)</f>
        <v/>
      </c>
    </row>
    <row r="175" spans="71:71" hidden="1" x14ac:dyDescent="0.25">
      <c r="BS175" s="9" t="str">
        <f>IF(Materials!T175="", "", Materials!T175)</f>
        <v/>
      </c>
    </row>
    <row r="176" spans="71:71" hidden="1" x14ac:dyDescent="0.25">
      <c r="BS176" s="9" t="str">
        <f>IF(Materials!T176="", "", Materials!T176)</f>
        <v/>
      </c>
    </row>
    <row r="177" spans="71:71" hidden="1" x14ac:dyDescent="0.25">
      <c r="BS177" s="9" t="str">
        <f>IF(Materials!T177="", "", Materials!T177)</f>
        <v/>
      </c>
    </row>
    <row r="178" spans="71:71" hidden="1" x14ac:dyDescent="0.25">
      <c r="BS178" s="9" t="str">
        <f>IF(Materials!T178="", "", Materials!T178)</f>
        <v/>
      </c>
    </row>
    <row r="179" spans="71:71" hidden="1" x14ac:dyDescent="0.25">
      <c r="BS179" s="9" t="str">
        <f>IF(Materials!T179="", "", Materials!T179)</f>
        <v/>
      </c>
    </row>
    <row r="180" spans="71:71" hidden="1" x14ac:dyDescent="0.25">
      <c r="BS180" s="9" t="str">
        <f>IF(Materials!T180="", "", Materials!T180)</f>
        <v/>
      </c>
    </row>
    <row r="181" spans="71:71" hidden="1" x14ac:dyDescent="0.25">
      <c r="BS181" s="9" t="str">
        <f>IF(Materials!T181="", "", Materials!T181)</f>
        <v/>
      </c>
    </row>
    <row r="182" spans="71:71" hidden="1" x14ac:dyDescent="0.25">
      <c r="BS182" s="9" t="str">
        <f>IF(Materials!T182="", "", Materials!T182)</f>
        <v/>
      </c>
    </row>
    <row r="183" spans="71:71" hidden="1" x14ac:dyDescent="0.25">
      <c r="BS183" s="9" t="str">
        <f>IF(Materials!T183="", "", Materials!T183)</f>
        <v/>
      </c>
    </row>
    <row r="184" spans="71:71" hidden="1" x14ac:dyDescent="0.25">
      <c r="BS184" s="9" t="str">
        <f>IF(Materials!T184="", "", Materials!T184)</f>
        <v/>
      </c>
    </row>
    <row r="185" spans="71:71" hidden="1" x14ac:dyDescent="0.25">
      <c r="BS185" s="9" t="str">
        <f>IF(Materials!T185="", "", Materials!T185)</f>
        <v/>
      </c>
    </row>
    <row r="186" spans="71:71" hidden="1" x14ac:dyDescent="0.25">
      <c r="BS186" s="9" t="str">
        <f>IF(Materials!T186="", "", Materials!T186)</f>
        <v/>
      </c>
    </row>
    <row r="187" spans="71:71" hidden="1" x14ac:dyDescent="0.25">
      <c r="BS187" s="9" t="str">
        <f>IF(Materials!T187="", "", Materials!T187)</f>
        <v/>
      </c>
    </row>
    <row r="188" spans="71:71" hidden="1" x14ac:dyDescent="0.25">
      <c r="BS188" s="9" t="str">
        <f>IF(Materials!T188="", "", Materials!T188)</f>
        <v/>
      </c>
    </row>
    <row r="189" spans="71:71" hidden="1" x14ac:dyDescent="0.25">
      <c r="BS189" s="9" t="str">
        <f>IF(Materials!T189="", "", Materials!T189)</f>
        <v/>
      </c>
    </row>
    <row r="190" spans="71:71" hidden="1" x14ac:dyDescent="0.25">
      <c r="BS190" s="9" t="str">
        <f>IF(Materials!T190="", "", Materials!T190)</f>
        <v/>
      </c>
    </row>
    <row r="191" spans="71:71" hidden="1" x14ac:dyDescent="0.25">
      <c r="BS191" s="9" t="str">
        <f>IF(Materials!T191="", "", Materials!T191)</f>
        <v/>
      </c>
    </row>
    <row r="192" spans="71:71" hidden="1" x14ac:dyDescent="0.25">
      <c r="BS192" s="9" t="str">
        <f>IF(Materials!T192="", "", Materials!T192)</f>
        <v/>
      </c>
    </row>
    <row r="193" spans="71:71" hidden="1" x14ac:dyDescent="0.25">
      <c r="BS193" s="9" t="str">
        <f>IF(Materials!T193="", "", Materials!T193)</f>
        <v/>
      </c>
    </row>
    <row r="194" spans="71:71" hidden="1" x14ac:dyDescent="0.25">
      <c r="BS194" s="9" t="str">
        <f>IF(Materials!T194="", "", Materials!T194)</f>
        <v/>
      </c>
    </row>
    <row r="195" spans="71:71" hidden="1" x14ac:dyDescent="0.25">
      <c r="BS195" s="9" t="str">
        <f>IF(Materials!T195="", "", Materials!T195)</f>
        <v/>
      </c>
    </row>
    <row r="196" spans="71:71" hidden="1" x14ac:dyDescent="0.25">
      <c r="BS196" s="9" t="str">
        <f>IF(Materials!T196="", "", Materials!T196)</f>
        <v/>
      </c>
    </row>
    <row r="197" spans="71:71" hidden="1" x14ac:dyDescent="0.25">
      <c r="BS197" s="9" t="str">
        <f>IF(Materials!T197="", "", Materials!T197)</f>
        <v/>
      </c>
    </row>
    <row r="198" spans="71:71" hidden="1" x14ac:dyDescent="0.25">
      <c r="BS198" s="9" t="str">
        <f>IF(Materials!T198="", "", Materials!T198)</f>
        <v/>
      </c>
    </row>
    <row r="199" spans="71:71" hidden="1" x14ac:dyDescent="0.25">
      <c r="BS199" s="9" t="str">
        <f>IF(Materials!T199="", "", Materials!T199)</f>
        <v/>
      </c>
    </row>
    <row r="200" spans="71:71" hidden="1" x14ac:dyDescent="0.25">
      <c r="BS200" s="9" t="str">
        <f>IF(Materials!T200="", "", Materials!T200)</f>
        <v/>
      </c>
    </row>
    <row r="201" spans="71:71" hidden="1" x14ac:dyDescent="0.25">
      <c r="BS201" s="9" t="str">
        <f>IF(Materials!T201="", "", Materials!T201)</f>
        <v/>
      </c>
    </row>
    <row r="202" spans="71:71" hidden="1" x14ac:dyDescent="0.25">
      <c r="BS202" s="9" t="str">
        <f>IF(Materials!T202="", "", Materials!T202)</f>
        <v/>
      </c>
    </row>
    <row r="203" spans="71:71" hidden="1" x14ac:dyDescent="0.25">
      <c r="BS203" s="9" t="str">
        <f>IF(Materials!T203="", "", Materials!T203)</f>
        <v/>
      </c>
    </row>
    <row r="204" spans="71:71" hidden="1" x14ac:dyDescent="0.25">
      <c r="BS204" s="9" t="str">
        <f>IF(Materials!T204="", "", Materials!T204)</f>
        <v/>
      </c>
    </row>
    <row r="205" spans="71:71" hidden="1" x14ac:dyDescent="0.25">
      <c r="BS205" s="9" t="str">
        <f>IF(Materials!T205="", "", Materials!T205)</f>
        <v/>
      </c>
    </row>
    <row r="206" spans="71:71" hidden="1" x14ac:dyDescent="0.25">
      <c r="BS206" s="9" t="str">
        <f>IF(Materials!T206="", "", Materials!T206)</f>
        <v/>
      </c>
    </row>
    <row r="207" spans="71:71" hidden="1" x14ac:dyDescent="0.25">
      <c r="BS207" s="9" t="str">
        <f>IF(Materials!T207="", "", Materials!T207)</f>
        <v/>
      </c>
    </row>
    <row r="208" spans="71:71" hidden="1" x14ac:dyDescent="0.25">
      <c r="BS208" s="9" t="str">
        <f>IF(Materials!T208="", "", Materials!T208)</f>
        <v/>
      </c>
    </row>
    <row r="209" spans="71:71" hidden="1" x14ac:dyDescent="0.25">
      <c r="BS209" s="9" t="str">
        <f>IF(Materials!T209="", "", Materials!T209)</f>
        <v/>
      </c>
    </row>
    <row r="210" spans="71:71" hidden="1" x14ac:dyDescent="0.25">
      <c r="BS210" s="9" t="str">
        <f>IF(Materials!T210="", "", Materials!T210)</f>
        <v/>
      </c>
    </row>
    <row r="211" spans="71:71" hidden="1" x14ac:dyDescent="0.25">
      <c r="BS211" s="9" t="str">
        <f>IF(Materials!T211="", "", Materials!T211)</f>
        <v/>
      </c>
    </row>
    <row r="212" spans="71:71" hidden="1" x14ac:dyDescent="0.25">
      <c r="BS212" s="9" t="str">
        <f>IF(Materials!T212="", "", Materials!T212)</f>
        <v/>
      </c>
    </row>
    <row r="213" spans="71:71" hidden="1" x14ac:dyDescent="0.25">
      <c r="BS213" s="9" t="str">
        <f>IF(Materials!T213="", "", Materials!T213)</f>
        <v/>
      </c>
    </row>
    <row r="214" spans="71:71" hidden="1" x14ac:dyDescent="0.25">
      <c r="BS214" s="9" t="str">
        <f>IF(Materials!T214="", "", Materials!T214)</f>
        <v/>
      </c>
    </row>
    <row r="215" spans="71:71" hidden="1" x14ac:dyDescent="0.25">
      <c r="BS215" s="9" t="str">
        <f>IF(Materials!T215="", "", Materials!T215)</f>
        <v/>
      </c>
    </row>
    <row r="216" spans="71:71" hidden="1" x14ac:dyDescent="0.25">
      <c r="BS216" s="9" t="str">
        <f>IF(Materials!T216="", "", Materials!T216)</f>
        <v/>
      </c>
    </row>
    <row r="217" spans="71:71" hidden="1" x14ac:dyDescent="0.25">
      <c r="BS217" s="9" t="str">
        <f>IF(Materials!T217="", "", Materials!T217)</f>
        <v/>
      </c>
    </row>
    <row r="218" spans="71:71" hidden="1" x14ac:dyDescent="0.25">
      <c r="BS218" s="9" t="str">
        <f>IF(Materials!T218="", "", Materials!T218)</f>
        <v/>
      </c>
    </row>
    <row r="219" spans="71:71" hidden="1" x14ac:dyDescent="0.25">
      <c r="BS219" s="9" t="str">
        <f>IF(Materials!T219="", "", Materials!T219)</f>
        <v/>
      </c>
    </row>
    <row r="220" spans="71:71" hidden="1" x14ac:dyDescent="0.25">
      <c r="BS220" s="9" t="str">
        <f>IF(Materials!T220="", "", Materials!T220)</f>
        <v/>
      </c>
    </row>
    <row r="221" spans="71:71" hidden="1" x14ac:dyDescent="0.25">
      <c r="BS221" s="9" t="str">
        <f>IF(Materials!T221="", "", Materials!T221)</f>
        <v/>
      </c>
    </row>
    <row r="222" spans="71:71" hidden="1" x14ac:dyDescent="0.25">
      <c r="BS222" s="9" t="str">
        <f>IF(Materials!T222="", "", Materials!T222)</f>
        <v/>
      </c>
    </row>
    <row r="223" spans="71:71" hidden="1" x14ac:dyDescent="0.25">
      <c r="BS223" s="9" t="str">
        <f>IF(Materials!T223="", "", Materials!T223)</f>
        <v/>
      </c>
    </row>
    <row r="224" spans="71:71" hidden="1" x14ac:dyDescent="0.25">
      <c r="BS224" s="9" t="str">
        <f>IF(Materials!T224="", "", Materials!T224)</f>
        <v/>
      </c>
    </row>
    <row r="225" spans="71:71" hidden="1" x14ac:dyDescent="0.25">
      <c r="BS225" s="9" t="str">
        <f>IF(Materials!T225="", "", Materials!T225)</f>
        <v/>
      </c>
    </row>
    <row r="226" spans="71:71" hidden="1" x14ac:dyDescent="0.25">
      <c r="BS226" s="9" t="str">
        <f>IF(Materials!T226="", "", Materials!T226)</f>
        <v/>
      </c>
    </row>
    <row r="227" spans="71:71" hidden="1" x14ac:dyDescent="0.25">
      <c r="BS227" s="9" t="str">
        <f>IF(Materials!T227="", "", Materials!T227)</f>
        <v/>
      </c>
    </row>
    <row r="228" spans="71:71" hidden="1" x14ac:dyDescent="0.25">
      <c r="BS228" s="9" t="str">
        <f>IF(Materials!T228="", "", Materials!T228)</f>
        <v/>
      </c>
    </row>
    <row r="229" spans="71:71" hidden="1" x14ac:dyDescent="0.25">
      <c r="BS229" s="9" t="str">
        <f>IF(Materials!T229="", "", Materials!T229)</f>
        <v/>
      </c>
    </row>
    <row r="230" spans="71:71" hidden="1" x14ac:dyDescent="0.25">
      <c r="BS230" s="9" t="str">
        <f>IF(Materials!T230="", "", Materials!T230)</f>
        <v/>
      </c>
    </row>
    <row r="231" spans="71:71" hidden="1" x14ac:dyDescent="0.25">
      <c r="BS231" s="9" t="str">
        <f>IF(Materials!T231="", "", Materials!T231)</f>
        <v/>
      </c>
    </row>
    <row r="232" spans="71:71" hidden="1" x14ac:dyDescent="0.25">
      <c r="BS232" s="9" t="str">
        <f>IF(Materials!T232="", "", Materials!T232)</f>
        <v/>
      </c>
    </row>
    <row r="233" spans="71:71" hidden="1" x14ac:dyDescent="0.25">
      <c r="BS233" s="9" t="str">
        <f>IF(Materials!T233="", "", Materials!T233)</f>
        <v/>
      </c>
    </row>
    <row r="234" spans="71:71" hidden="1" x14ac:dyDescent="0.25">
      <c r="BS234" s="9" t="str">
        <f>IF(Materials!T234="", "", Materials!T234)</f>
        <v/>
      </c>
    </row>
    <row r="235" spans="71:71" hidden="1" x14ac:dyDescent="0.25">
      <c r="BS235" s="9" t="str">
        <f>IF(Materials!T235="", "", Materials!T235)</f>
        <v/>
      </c>
    </row>
    <row r="236" spans="71:71" hidden="1" x14ac:dyDescent="0.25">
      <c r="BS236" s="9" t="str">
        <f>IF(Materials!T236="", "", Materials!T236)</f>
        <v/>
      </c>
    </row>
    <row r="237" spans="71:71" hidden="1" x14ac:dyDescent="0.25">
      <c r="BS237" s="9" t="str">
        <f>IF(Materials!T237="", "", Materials!T237)</f>
        <v/>
      </c>
    </row>
    <row r="238" spans="71:71" hidden="1" x14ac:dyDescent="0.25">
      <c r="BS238" s="9" t="str">
        <f>IF(Materials!T238="", "", Materials!T238)</f>
        <v/>
      </c>
    </row>
    <row r="239" spans="71:71" hidden="1" x14ac:dyDescent="0.25">
      <c r="BS239" s="9" t="str">
        <f>IF(Materials!T239="", "", Materials!T239)</f>
        <v/>
      </c>
    </row>
    <row r="240" spans="71:71" hidden="1" x14ac:dyDescent="0.25">
      <c r="BS240" s="9" t="str">
        <f>IF(Materials!T240="", "", Materials!T240)</f>
        <v/>
      </c>
    </row>
    <row r="241" spans="71:71" hidden="1" x14ac:dyDescent="0.25">
      <c r="BS241" s="9" t="str">
        <f>IF(Materials!T241="", "", Materials!T241)</f>
        <v/>
      </c>
    </row>
    <row r="242" spans="71:71" hidden="1" x14ac:dyDescent="0.25">
      <c r="BS242" s="9" t="str">
        <f>IF(Materials!T242="", "", Materials!T242)</f>
        <v/>
      </c>
    </row>
    <row r="243" spans="71:71" hidden="1" x14ac:dyDescent="0.25">
      <c r="BS243" s="9" t="str">
        <f>IF(Materials!T243="", "", Materials!T243)</f>
        <v/>
      </c>
    </row>
    <row r="244" spans="71:71" hidden="1" x14ac:dyDescent="0.25">
      <c r="BS244" s="9" t="str">
        <f>IF(Materials!T244="", "", Materials!T244)</f>
        <v/>
      </c>
    </row>
    <row r="245" spans="71:71" hidden="1" x14ac:dyDescent="0.25">
      <c r="BS245" s="9" t="str">
        <f>IF(Materials!T245="", "", Materials!T245)</f>
        <v/>
      </c>
    </row>
    <row r="246" spans="71:71" hidden="1" x14ac:dyDescent="0.25">
      <c r="BS246" s="9" t="str">
        <f>IF(Materials!T246="", "", Materials!T246)</f>
        <v/>
      </c>
    </row>
    <row r="247" spans="71:71" hidden="1" x14ac:dyDescent="0.25">
      <c r="BS247" s="9" t="str">
        <f>IF(Materials!T247="", "", Materials!T247)</f>
        <v/>
      </c>
    </row>
    <row r="248" spans="71:71" hidden="1" x14ac:dyDescent="0.25">
      <c r="BS248" s="9" t="str">
        <f>IF(Materials!T248="", "", Materials!T248)</f>
        <v/>
      </c>
    </row>
    <row r="249" spans="71:71" hidden="1" x14ac:dyDescent="0.25">
      <c r="BS249" s="9" t="str">
        <f>IF(Materials!T249="", "", Materials!T249)</f>
        <v/>
      </c>
    </row>
    <row r="250" spans="71:71" hidden="1" x14ac:dyDescent="0.25">
      <c r="BS250" s="9" t="str">
        <f>IF(Materials!T250="", "", Materials!T250)</f>
        <v/>
      </c>
    </row>
    <row r="251" spans="71:71" hidden="1" x14ac:dyDescent="0.25">
      <c r="BS251" s="9" t="str">
        <f>IF(Materials!T251="", "", Materials!T251)</f>
        <v/>
      </c>
    </row>
    <row r="252" spans="71:71" hidden="1" x14ac:dyDescent="0.25">
      <c r="BS252" s="9" t="str">
        <f>IF(Materials!T252="", "", Materials!T252)</f>
        <v/>
      </c>
    </row>
    <row r="253" spans="71:71" hidden="1" x14ac:dyDescent="0.25">
      <c r="BS253" s="9" t="str">
        <f>IF(Materials!T253="", "", Materials!T253)</f>
        <v/>
      </c>
    </row>
    <row r="254" spans="71:71" hidden="1" x14ac:dyDescent="0.25">
      <c r="BS254" s="9" t="str">
        <f>IF(Materials!T254="", "", Materials!T254)</f>
        <v/>
      </c>
    </row>
    <row r="255" spans="71:71" hidden="1" x14ac:dyDescent="0.25">
      <c r="BS255" s="9" t="str">
        <f>IF(Materials!T255="", "", Materials!T255)</f>
        <v/>
      </c>
    </row>
    <row r="256" spans="71:71" hidden="1" x14ac:dyDescent="0.25">
      <c r="BS256" s="9" t="str">
        <f>IF(Materials!T256="", "", Materials!T256)</f>
        <v/>
      </c>
    </row>
    <row r="257" spans="71:71" hidden="1" x14ac:dyDescent="0.25">
      <c r="BS257" s="9" t="str">
        <f>IF(Materials!T257="", "", Materials!T257)</f>
        <v/>
      </c>
    </row>
    <row r="258" spans="71:71" hidden="1" x14ac:dyDescent="0.25">
      <c r="BS258" s="9" t="str">
        <f>IF(Materials!T258="", "", Materials!T258)</f>
        <v/>
      </c>
    </row>
    <row r="259" spans="71:71" hidden="1" x14ac:dyDescent="0.25">
      <c r="BS259" s="9" t="str">
        <f>IF(Materials!T259="", "", Materials!T259)</f>
        <v/>
      </c>
    </row>
    <row r="260" spans="71:71" hidden="1" x14ac:dyDescent="0.25">
      <c r="BS260" s="9" t="str">
        <f>IF(Materials!T260="", "", Materials!T260)</f>
        <v/>
      </c>
    </row>
    <row r="261" spans="71:71" hidden="1" x14ac:dyDescent="0.25">
      <c r="BS261" s="9" t="str">
        <f>IF(Materials!T261="", "", Materials!T261)</f>
        <v/>
      </c>
    </row>
    <row r="262" spans="71:71" hidden="1" x14ac:dyDescent="0.25">
      <c r="BS262" s="9" t="str">
        <f>IF(Materials!T262="", "", Materials!T262)</f>
        <v/>
      </c>
    </row>
    <row r="263" spans="71:71" hidden="1" x14ac:dyDescent="0.25">
      <c r="BS263" s="9" t="str">
        <f>IF(Materials!T263="", "", Materials!T263)</f>
        <v/>
      </c>
    </row>
    <row r="264" spans="71:71" hidden="1" x14ac:dyDescent="0.25">
      <c r="BS264" s="9" t="str">
        <f>IF(Materials!T264="", "", Materials!T264)</f>
        <v/>
      </c>
    </row>
    <row r="265" spans="71:71" hidden="1" x14ac:dyDescent="0.25">
      <c r="BS265" s="9" t="str">
        <f>IF(Materials!T265="", "", Materials!T265)</f>
        <v/>
      </c>
    </row>
    <row r="266" spans="71:71" hidden="1" x14ac:dyDescent="0.25">
      <c r="BS266" s="9" t="str">
        <f>IF(Materials!T266="", "", Materials!T266)</f>
        <v/>
      </c>
    </row>
    <row r="267" spans="71:71" hidden="1" x14ac:dyDescent="0.25">
      <c r="BS267" s="9" t="str">
        <f>IF(Materials!T267="", "", Materials!T267)</f>
        <v/>
      </c>
    </row>
    <row r="268" spans="71:71" hidden="1" x14ac:dyDescent="0.25">
      <c r="BS268" s="9" t="str">
        <f>IF(Materials!T268="", "", Materials!T268)</f>
        <v/>
      </c>
    </row>
    <row r="269" spans="71:71" hidden="1" x14ac:dyDescent="0.25">
      <c r="BS269" s="9" t="str">
        <f>IF(Materials!T269="", "", Materials!T269)</f>
        <v/>
      </c>
    </row>
    <row r="270" spans="71:71" hidden="1" x14ac:dyDescent="0.25">
      <c r="BS270" s="9" t="str">
        <f>IF(Materials!T270="", "", Materials!T270)</f>
        <v/>
      </c>
    </row>
    <row r="271" spans="71:71" hidden="1" x14ac:dyDescent="0.25">
      <c r="BS271" s="9" t="str">
        <f>IF(Materials!T271="", "", Materials!T271)</f>
        <v/>
      </c>
    </row>
    <row r="272" spans="71:71" hidden="1" x14ac:dyDescent="0.25">
      <c r="BS272" s="9" t="str">
        <f>IF(Materials!T272="", "", Materials!T272)</f>
        <v/>
      </c>
    </row>
    <row r="273" spans="71:71" hidden="1" x14ac:dyDescent="0.25">
      <c r="BS273" s="9" t="str">
        <f>IF(Materials!T273="", "", Materials!T273)</f>
        <v/>
      </c>
    </row>
    <row r="274" spans="71:71" hidden="1" x14ac:dyDescent="0.25">
      <c r="BS274" s="9" t="str">
        <f>IF(Materials!T274="", "", Materials!T274)</f>
        <v/>
      </c>
    </row>
    <row r="275" spans="71:71" hidden="1" x14ac:dyDescent="0.25">
      <c r="BS275" s="9" t="str">
        <f>IF(Materials!T275="", "", Materials!T275)</f>
        <v/>
      </c>
    </row>
    <row r="276" spans="71:71" hidden="1" x14ac:dyDescent="0.25">
      <c r="BS276" s="9" t="str">
        <f>IF(Materials!T276="", "", Materials!T276)</f>
        <v/>
      </c>
    </row>
    <row r="277" spans="71:71" hidden="1" x14ac:dyDescent="0.25">
      <c r="BS277" s="9" t="str">
        <f>IF(Materials!T277="", "", Materials!T277)</f>
        <v/>
      </c>
    </row>
    <row r="278" spans="71:71" hidden="1" x14ac:dyDescent="0.25">
      <c r="BS278" s="9" t="str">
        <f>IF(Materials!T278="", "", Materials!T278)</f>
        <v/>
      </c>
    </row>
    <row r="279" spans="71:71" hidden="1" x14ac:dyDescent="0.25">
      <c r="BS279" s="9" t="str">
        <f>IF(Materials!T279="", "", Materials!T279)</f>
        <v/>
      </c>
    </row>
    <row r="280" spans="71:71" hidden="1" x14ac:dyDescent="0.25">
      <c r="BS280" s="9" t="str">
        <f>IF(Materials!T280="", "", Materials!T280)</f>
        <v/>
      </c>
    </row>
    <row r="281" spans="71:71" hidden="1" x14ac:dyDescent="0.25">
      <c r="BS281" s="9" t="str">
        <f>IF(Materials!T281="", "", Materials!T281)</f>
        <v/>
      </c>
    </row>
    <row r="282" spans="71:71" hidden="1" x14ac:dyDescent="0.25">
      <c r="BS282" s="9" t="str">
        <f>IF(Materials!T282="", "", Materials!T282)</f>
        <v/>
      </c>
    </row>
    <row r="283" spans="71:71" hidden="1" x14ac:dyDescent="0.25">
      <c r="BS283" s="9" t="str">
        <f>IF(Materials!T283="", "", Materials!T283)</f>
        <v/>
      </c>
    </row>
    <row r="284" spans="71:71" hidden="1" x14ac:dyDescent="0.25">
      <c r="BS284" s="9" t="str">
        <f>IF(Materials!T284="", "", Materials!T284)</f>
        <v/>
      </c>
    </row>
    <row r="285" spans="71:71" hidden="1" x14ac:dyDescent="0.25">
      <c r="BS285" s="9" t="str">
        <f>IF(Materials!T285="", "", Materials!T285)</f>
        <v/>
      </c>
    </row>
    <row r="286" spans="71:71" hidden="1" x14ac:dyDescent="0.25">
      <c r="BS286" s="9" t="str">
        <f>IF(Materials!T286="", "", Materials!T286)</f>
        <v/>
      </c>
    </row>
    <row r="287" spans="71:71" hidden="1" x14ac:dyDescent="0.25">
      <c r="BS287" s="9" t="str">
        <f>IF(Materials!T287="", "", Materials!T287)</f>
        <v/>
      </c>
    </row>
    <row r="288" spans="71:71" hidden="1" x14ac:dyDescent="0.25">
      <c r="BS288" s="9" t="str">
        <f>IF(Materials!T288="", "", Materials!T288)</f>
        <v/>
      </c>
    </row>
    <row r="289" spans="71:71" hidden="1" x14ac:dyDescent="0.25">
      <c r="BS289" s="9" t="str">
        <f>IF(Materials!T289="", "", Materials!T289)</f>
        <v/>
      </c>
    </row>
    <row r="290" spans="71:71" hidden="1" x14ac:dyDescent="0.25">
      <c r="BS290" s="9" t="str">
        <f>IF(Materials!T290="", "", Materials!T290)</f>
        <v/>
      </c>
    </row>
    <row r="291" spans="71:71" hidden="1" x14ac:dyDescent="0.25">
      <c r="BS291" s="9" t="str">
        <f>IF(Materials!T291="", "", Materials!T291)</f>
        <v/>
      </c>
    </row>
    <row r="292" spans="71:71" hidden="1" x14ac:dyDescent="0.25">
      <c r="BS292" s="9" t="str">
        <f>IF(Materials!T292="", "", Materials!T292)</f>
        <v/>
      </c>
    </row>
    <row r="293" spans="71:71" hidden="1" x14ac:dyDescent="0.25">
      <c r="BS293" s="9" t="str">
        <f>IF(Materials!T293="", "", Materials!T293)</f>
        <v/>
      </c>
    </row>
    <row r="294" spans="71:71" hidden="1" x14ac:dyDescent="0.25">
      <c r="BS294" s="9" t="str">
        <f>IF(Materials!T294="", "", Materials!T294)</f>
        <v/>
      </c>
    </row>
    <row r="295" spans="71:71" hidden="1" x14ac:dyDescent="0.25">
      <c r="BS295" s="9" t="str">
        <f>IF(Materials!T295="", "", Materials!T295)</f>
        <v/>
      </c>
    </row>
    <row r="296" spans="71:71" hidden="1" x14ac:dyDescent="0.25">
      <c r="BS296" s="9" t="str">
        <f>IF(Materials!T296="", "", Materials!T296)</f>
        <v/>
      </c>
    </row>
    <row r="297" spans="71:71" hidden="1" x14ac:dyDescent="0.25">
      <c r="BS297" s="9" t="str">
        <f>IF(Materials!T297="", "", Materials!T297)</f>
        <v/>
      </c>
    </row>
    <row r="298" spans="71:71" hidden="1" x14ac:dyDescent="0.25">
      <c r="BS298" s="9" t="str">
        <f>IF(Materials!T298="", "", Materials!T298)</f>
        <v/>
      </c>
    </row>
    <row r="299" spans="71:71" hidden="1" x14ac:dyDescent="0.25">
      <c r="BS299" s="9" t="str">
        <f>IF(Materials!T299="", "", Materials!T299)</f>
        <v/>
      </c>
    </row>
    <row r="300" spans="71:71" hidden="1" x14ac:dyDescent="0.25">
      <c r="BS300" s="9" t="str">
        <f>IF(Materials!T300="", "", Materials!T300)</f>
        <v/>
      </c>
    </row>
    <row r="301" spans="71:71" hidden="1" x14ac:dyDescent="0.25">
      <c r="BS301" s="9" t="str">
        <f>IF(Materials!T301="", "", Materials!T301)</f>
        <v/>
      </c>
    </row>
    <row r="302" spans="71:71" hidden="1" x14ac:dyDescent="0.25">
      <c r="BS302" s="9" t="str">
        <f>IF(Materials!T302="", "", Materials!T302)</f>
        <v/>
      </c>
    </row>
    <row r="303" spans="71:71" hidden="1" x14ac:dyDescent="0.25">
      <c r="BS303" s="9" t="str">
        <f>IF(Materials!T303="", "", Materials!T303)</f>
        <v/>
      </c>
    </row>
    <row r="304" spans="71:71" hidden="1" x14ac:dyDescent="0.25">
      <c r="BS304" s="9" t="str">
        <f>IF(Materials!T304="", "", Materials!T304)</f>
        <v/>
      </c>
    </row>
    <row r="305" spans="71:71" hidden="1" x14ac:dyDescent="0.25">
      <c r="BS305" s="9" t="str">
        <f>IF(Materials!T305="", "", Materials!T305)</f>
        <v/>
      </c>
    </row>
    <row r="306" spans="71:71" hidden="1" x14ac:dyDescent="0.25">
      <c r="BS306" s="9" t="str">
        <f>IF(Materials!T306="", "", Materials!T306)</f>
        <v/>
      </c>
    </row>
    <row r="307" spans="71:71" hidden="1" x14ac:dyDescent="0.25">
      <c r="BS307" s="9" t="str">
        <f>IF(Materials!T307="", "", Materials!T307)</f>
        <v/>
      </c>
    </row>
    <row r="308" spans="71:71" hidden="1" x14ac:dyDescent="0.25">
      <c r="BS308" s="9" t="str">
        <f>IF(Materials!T308="", "", Materials!T308)</f>
        <v/>
      </c>
    </row>
    <row r="309" spans="71:71" hidden="1" x14ac:dyDescent="0.25">
      <c r="BS309" s="9" t="str">
        <f>IF(Materials!T309="", "", Materials!T309)</f>
        <v/>
      </c>
    </row>
    <row r="310" spans="71:71" hidden="1" x14ac:dyDescent="0.25">
      <c r="BS310" s="9" t="str">
        <f>IF(Materials!T310="", "", Materials!T310)</f>
        <v/>
      </c>
    </row>
    <row r="311" spans="71:71" hidden="1" x14ac:dyDescent="0.25">
      <c r="BS311" s="9" t="str">
        <f>IF(Materials!T311="", "", Materials!T311)</f>
        <v/>
      </c>
    </row>
    <row r="312" spans="71:71" hidden="1" x14ac:dyDescent="0.25">
      <c r="BS312" s="9" t="str">
        <f>IF(Materials!T312="", "", Materials!T312)</f>
        <v/>
      </c>
    </row>
    <row r="313" spans="71:71" hidden="1" x14ac:dyDescent="0.25">
      <c r="BS313" s="9" t="str">
        <f>IF(Materials!T313="", "", Materials!T313)</f>
        <v/>
      </c>
    </row>
    <row r="314" spans="71:71" hidden="1" x14ac:dyDescent="0.25">
      <c r="BS314" s="9" t="str">
        <f>IF(Materials!T314="", "", Materials!T314)</f>
        <v/>
      </c>
    </row>
    <row r="315" spans="71:71" hidden="1" x14ac:dyDescent="0.25">
      <c r="BS315" s="9" t="str">
        <f>IF(Materials!T315="", "", Materials!T315)</f>
        <v/>
      </c>
    </row>
    <row r="316" spans="71:71" hidden="1" x14ac:dyDescent="0.25">
      <c r="BS316" s="9" t="str">
        <f>IF(Materials!T316="", "", Materials!T316)</f>
        <v/>
      </c>
    </row>
    <row r="317" spans="71:71" hidden="1" x14ac:dyDescent="0.25">
      <c r="BS317" s="9" t="str">
        <f>IF(Materials!T317="", "", Materials!T317)</f>
        <v/>
      </c>
    </row>
    <row r="318" spans="71:71" hidden="1" x14ac:dyDescent="0.25">
      <c r="BS318" s="9" t="str">
        <f>IF(Materials!T318="", "", Materials!T318)</f>
        <v/>
      </c>
    </row>
    <row r="319" spans="71:71" hidden="1" x14ac:dyDescent="0.25">
      <c r="BS319" s="9" t="str">
        <f>IF(Materials!T319="", "", Materials!T319)</f>
        <v/>
      </c>
    </row>
    <row r="320" spans="71:71" hidden="1" x14ac:dyDescent="0.25">
      <c r="BS320" s="9" t="str">
        <f>IF(Materials!T320="", "", Materials!T320)</f>
        <v/>
      </c>
    </row>
    <row r="321" spans="71:71" hidden="1" x14ac:dyDescent="0.25">
      <c r="BS321" s="9" t="str">
        <f>IF(Materials!T321="", "", Materials!T321)</f>
        <v/>
      </c>
    </row>
    <row r="322" spans="71:71" hidden="1" x14ac:dyDescent="0.25">
      <c r="BS322" s="9" t="str">
        <f>IF(Materials!T322="", "", Materials!T322)</f>
        <v/>
      </c>
    </row>
    <row r="323" spans="71:71" hidden="1" x14ac:dyDescent="0.25">
      <c r="BS323" s="9" t="str">
        <f>IF(Materials!T323="", "", Materials!T323)</f>
        <v/>
      </c>
    </row>
    <row r="324" spans="71:71" hidden="1" x14ac:dyDescent="0.25">
      <c r="BS324" s="9" t="str">
        <f>IF(Materials!T324="", "", Materials!T324)</f>
        <v/>
      </c>
    </row>
    <row r="325" spans="71:71" hidden="1" x14ac:dyDescent="0.25">
      <c r="BS325" s="9" t="str">
        <f>IF(Materials!T325="", "", Materials!T325)</f>
        <v/>
      </c>
    </row>
    <row r="326" spans="71:71" hidden="1" x14ac:dyDescent="0.25">
      <c r="BS326" s="9" t="str">
        <f>IF(Materials!T326="", "", Materials!T326)</f>
        <v/>
      </c>
    </row>
    <row r="327" spans="71:71" hidden="1" x14ac:dyDescent="0.25">
      <c r="BS327" s="9" t="str">
        <f>IF(Materials!T327="", "", Materials!T327)</f>
        <v/>
      </c>
    </row>
    <row r="328" spans="71:71" hidden="1" x14ac:dyDescent="0.25">
      <c r="BS328" s="9" t="str">
        <f>IF(Materials!T328="", "", Materials!T328)</f>
        <v/>
      </c>
    </row>
    <row r="329" spans="71:71" hidden="1" x14ac:dyDescent="0.25">
      <c r="BS329" s="9" t="str">
        <f>IF(Materials!T329="", "", Materials!T329)</f>
        <v/>
      </c>
    </row>
    <row r="330" spans="71:71" hidden="1" x14ac:dyDescent="0.25">
      <c r="BS330" s="9" t="str">
        <f>IF(Materials!T330="", "", Materials!T330)</f>
        <v/>
      </c>
    </row>
    <row r="331" spans="71:71" hidden="1" x14ac:dyDescent="0.25">
      <c r="BS331" s="9" t="str">
        <f>IF(Materials!T331="", "", Materials!T331)</f>
        <v/>
      </c>
    </row>
    <row r="332" spans="71:71" hidden="1" x14ac:dyDescent="0.25">
      <c r="BS332" s="9" t="str">
        <f>IF(Materials!T332="", "", Materials!T332)</f>
        <v/>
      </c>
    </row>
    <row r="333" spans="71:71" hidden="1" x14ac:dyDescent="0.25">
      <c r="BS333" s="9" t="str">
        <f>IF(Materials!T333="", "", Materials!T333)</f>
        <v/>
      </c>
    </row>
    <row r="334" spans="71:71" hidden="1" x14ac:dyDescent="0.25">
      <c r="BS334" s="9" t="str">
        <f>IF(Materials!T334="", "", Materials!T334)</f>
        <v/>
      </c>
    </row>
    <row r="335" spans="71:71" hidden="1" x14ac:dyDescent="0.25">
      <c r="BS335" s="9" t="str">
        <f>IF(Materials!T335="", "", Materials!T335)</f>
        <v/>
      </c>
    </row>
    <row r="336" spans="71:71" hidden="1" x14ac:dyDescent="0.25">
      <c r="BS336" s="9" t="str">
        <f>IF(Materials!T336="", "", Materials!T336)</f>
        <v/>
      </c>
    </row>
    <row r="337" spans="71:71" hidden="1" x14ac:dyDescent="0.25">
      <c r="BS337" s="9" t="str">
        <f>IF(Materials!T337="", "", Materials!T337)</f>
        <v/>
      </c>
    </row>
    <row r="338" spans="71:71" hidden="1" x14ac:dyDescent="0.25">
      <c r="BS338" s="9" t="str">
        <f>IF(Materials!T338="", "", Materials!T338)</f>
        <v/>
      </c>
    </row>
    <row r="339" spans="71:71" hidden="1" x14ac:dyDescent="0.25">
      <c r="BS339" s="9" t="str">
        <f>IF(Materials!T339="", "", Materials!T339)</f>
        <v/>
      </c>
    </row>
    <row r="340" spans="71:71" hidden="1" x14ac:dyDescent="0.25">
      <c r="BS340" s="9" t="str">
        <f>IF(Materials!T340="", "", Materials!T340)</f>
        <v/>
      </c>
    </row>
    <row r="341" spans="71:71" hidden="1" x14ac:dyDescent="0.25">
      <c r="BS341" s="9" t="str">
        <f>IF(Materials!T341="", "", Materials!T341)</f>
        <v/>
      </c>
    </row>
    <row r="342" spans="71:71" hidden="1" x14ac:dyDescent="0.25">
      <c r="BS342" s="9" t="str">
        <f>IF(Materials!T342="", "", Materials!T342)</f>
        <v/>
      </c>
    </row>
    <row r="343" spans="71:71" hidden="1" x14ac:dyDescent="0.25">
      <c r="BS343" s="9" t="str">
        <f>IF(Materials!T343="", "", Materials!T343)</f>
        <v/>
      </c>
    </row>
    <row r="344" spans="71:71" hidden="1" x14ac:dyDescent="0.25">
      <c r="BS344" s="9" t="str">
        <f>IF(Materials!T344="", "", Materials!T344)</f>
        <v/>
      </c>
    </row>
    <row r="345" spans="71:71" hidden="1" x14ac:dyDescent="0.25">
      <c r="BS345" s="9" t="str">
        <f>IF(Materials!T345="", "", Materials!T345)</f>
        <v/>
      </c>
    </row>
    <row r="346" spans="71:71" hidden="1" x14ac:dyDescent="0.25">
      <c r="BS346" s="9" t="str">
        <f>IF(Materials!T346="", "", Materials!T346)</f>
        <v/>
      </c>
    </row>
    <row r="347" spans="71:71" hidden="1" x14ac:dyDescent="0.25">
      <c r="BS347" s="9" t="str">
        <f>IF(Materials!T347="", "", Materials!T347)</f>
        <v/>
      </c>
    </row>
    <row r="348" spans="71:71" hidden="1" x14ac:dyDescent="0.25">
      <c r="BS348" s="9" t="str">
        <f>IF(Materials!T348="", "", Materials!T348)</f>
        <v/>
      </c>
    </row>
    <row r="349" spans="71:71" hidden="1" x14ac:dyDescent="0.25">
      <c r="BS349" s="9" t="str">
        <f>IF(Materials!T349="", "", Materials!T349)</f>
        <v/>
      </c>
    </row>
    <row r="350" spans="71:71" hidden="1" x14ac:dyDescent="0.25">
      <c r="BS350" s="9" t="str">
        <f>IF(Materials!T350="", "", Materials!T350)</f>
        <v/>
      </c>
    </row>
    <row r="351" spans="71:71" hidden="1" x14ac:dyDescent="0.25">
      <c r="BS351" s="9" t="str">
        <f>IF(Materials!T351="", "", Materials!T351)</f>
        <v/>
      </c>
    </row>
    <row r="352" spans="71:71" hidden="1" x14ac:dyDescent="0.25">
      <c r="BS352" s="9" t="str">
        <f>IF(Materials!T352="", "", Materials!T352)</f>
        <v/>
      </c>
    </row>
    <row r="353" spans="71:71" hidden="1" x14ac:dyDescent="0.25">
      <c r="BS353" s="9" t="str">
        <f>IF(Materials!T353="", "", Materials!T353)</f>
        <v/>
      </c>
    </row>
    <row r="354" spans="71:71" hidden="1" x14ac:dyDescent="0.25">
      <c r="BS354" s="9" t="str">
        <f>IF(Materials!T354="", "", Materials!T354)</f>
        <v/>
      </c>
    </row>
    <row r="355" spans="71:71" hidden="1" x14ac:dyDescent="0.25">
      <c r="BS355" s="9" t="str">
        <f>IF(Materials!T355="", "", Materials!T355)</f>
        <v/>
      </c>
    </row>
    <row r="356" spans="71:71" hidden="1" x14ac:dyDescent="0.25">
      <c r="BS356" s="9" t="str">
        <f>IF(Materials!T356="", "", Materials!T356)</f>
        <v/>
      </c>
    </row>
    <row r="357" spans="71:71" hidden="1" x14ac:dyDescent="0.25">
      <c r="BS357" s="9" t="str">
        <f>IF(Materials!T357="", "", Materials!T357)</f>
        <v/>
      </c>
    </row>
    <row r="358" spans="71:71" hidden="1" x14ac:dyDescent="0.25">
      <c r="BS358" s="9" t="str">
        <f>IF(Materials!T358="", "", Materials!T358)</f>
        <v/>
      </c>
    </row>
    <row r="359" spans="71:71" hidden="1" x14ac:dyDescent="0.25">
      <c r="BS359" s="9" t="str">
        <f>IF(Materials!T359="", "", Materials!T359)</f>
        <v/>
      </c>
    </row>
    <row r="360" spans="71:71" hidden="1" x14ac:dyDescent="0.25">
      <c r="BS360" s="9" t="str">
        <f>IF(Materials!T360="", "", Materials!T360)</f>
        <v/>
      </c>
    </row>
    <row r="361" spans="71:71" hidden="1" x14ac:dyDescent="0.25">
      <c r="BS361" s="9" t="str">
        <f>IF(Materials!T361="", "", Materials!T361)</f>
        <v/>
      </c>
    </row>
    <row r="362" spans="71:71" hidden="1" x14ac:dyDescent="0.25">
      <c r="BS362" s="9" t="str">
        <f>IF(Materials!T362="", "", Materials!T362)</f>
        <v/>
      </c>
    </row>
    <row r="363" spans="71:71" hidden="1" x14ac:dyDescent="0.25">
      <c r="BS363" s="9" t="str">
        <f>IF(Materials!T363="", "", Materials!T363)</f>
        <v/>
      </c>
    </row>
    <row r="364" spans="71:71" hidden="1" x14ac:dyDescent="0.25">
      <c r="BS364" s="9" t="str">
        <f>IF(Materials!T364="", "", Materials!T364)</f>
        <v/>
      </c>
    </row>
    <row r="365" spans="71:71" hidden="1" x14ac:dyDescent="0.25">
      <c r="BS365" s="9" t="str">
        <f>IF(Materials!T365="", "", Materials!T365)</f>
        <v/>
      </c>
    </row>
    <row r="366" spans="71:71" hidden="1" x14ac:dyDescent="0.25">
      <c r="BS366" s="9" t="str">
        <f>IF(Materials!T366="", "", Materials!T366)</f>
        <v/>
      </c>
    </row>
    <row r="367" spans="71:71" hidden="1" x14ac:dyDescent="0.25">
      <c r="BS367" s="9" t="str">
        <f>IF(Materials!T367="", "", Materials!T367)</f>
        <v/>
      </c>
    </row>
    <row r="368" spans="71:71" hidden="1" x14ac:dyDescent="0.25">
      <c r="BS368" s="9" t="str">
        <f>IF(Materials!T368="", "", Materials!T368)</f>
        <v/>
      </c>
    </row>
    <row r="369" spans="71:71" hidden="1" x14ac:dyDescent="0.25">
      <c r="BS369" s="9" t="str">
        <f>IF(Materials!T369="", "", Materials!T369)</f>
        <v/>
      </c>
    </row>
    <row r="370" spans="71:71" hidden="1" x14ac:dyDescent="0.25">
      <c r="BS370" s="9" t="str">
        <f>IF(Materials!T370="", "", Materials!T370)</f>
        <v/>
      </c>
    </row>
    <row r="371" spans="71:71" hidden="1" x14ac:dyDescent="0.25">
      <c r="BS371" s="9" t="str">
        <f>IF(Materials!T371="", "", Materials!T371)</f>
        <v/>
      </c>
    </row>
    <row r="372" spans="71:71" hidden="1" x14ac:dyDescent="0.25">
      <c r="BS372" s="9" t="str">
        <f>IF(Materials!T372="", "", Materials!T372)</f>
        <v/>
      </c>
    </row>
    <row r="373" spans="71:71" hidden="1" x14ac:dyDescent="0.25">
      <c r="BS373" s="9" t="str">
        <f>IF(Materials!T373="", "", Materials!T373)</f>
        <v/>
      </c>
    </row>
    <row r="374" spans="71:71" hidden="1" x14ac:dyDescent="0.25">
      <c r="BS374" s="9" t="str">
        <f>IF(Materials!T374="", "", Materials!T374)</f>
        <v/>
      </c>
    </row>
    <row r="375" spans="71:71" hidden="1" x14ac:dyDescent="0.25">
      <c r="BS375" s="9" t="str">
        <f>IF(Materials!T375="", "", Materials!T375)</f>
        <v/>
      </c>
    </row>
    <row r="376" spans="71:71" hidden="1" x14ac:dyDescent="0.25">
      <c r="BS376" s="9" t="str">
        <f>IF(Materials!T376="", "", Materials!T376)</f>
        <v/>
      </c>
    </row>
    <row r="377" spans="71:71" hidden="1" x14ac:dyDescent="0.25">
      <c r="BS377" s="9" t="str">
        <f>IF(Materials!T377="", "", Materials!T377)</f>
        <v/>
      </c>
    </row>
    <row r="378" spans="71:71" hidden="1" x14ac:dyDescent="0.25">
      <c r="BS378" s="9" t="str">
        <f>IF(Materials!T378="", "", Materials!T378)</f>
        <v/>
      </c>
    </row>
    <row r="379" spans="71:71" hidden="1" x14ac:dyDescent="0.25">
      <c r="BS379" s="9" t="str">
        <f>IF(Materials!T379="", "", Materials!T379)</f>
        <v/>
      </c>
    </row>
    <row r="380" spans="71:71" hidden="1" x14ac:dyDescent="0.25">
      <c r="BS380" s="9" t="str">
        <f>IF(Materials!T380="", "", Materials!T380)</f>
        <v/>
      </c>
    </row>
    <row r="381" spans="71:71" hidden="1" x14ac:dyDescent="0.25">
      <c r="BS381" s="9" t="str">
        <f>IF(Materials!T381="", "", Materials!T381)</f>
        <v/>
      </c>
    </row>
    <row r="382" spans="71:71" hidden="1" x14ac:dyDescent="0.25">
      <c r="BS382" s="9" t="str">
        <f>IF(Materials!T382="", "", Materials!T382)</f>
        <v/>
      </c>
    </row>
    <row r="383" spans="71:71" hidden="1" x14ac:dyDescent="0.25">
      <c r="BS383" s="9" t="str">
        <f>IF(Materials!T383="", "", Materials!T383)</f>
        <v/>
      </c>
    </row>
    <row r="384" spans="71:71" hidden="1" x14ac:dyDescent="0.25">
      <c r="BS384" s="9" t="str">
        <f>IF(Materials!T384="", "", Materials!T384)</f>
        <v/>
      </c>
    </row>
    <row r="385" spans="71:71" hidden="1" x14ac:dyDescent="0.25">
      <c r="BS385" s="9" t="str">
        <f>IF(Materials!T385="", "", Materials!T385)</f>
        <v/>
      </c>
    </row>
    <row r="386" spans="71:71" hidden="1" x14ac:dyDescent="0.25">
      <c r="BS386" s="9" t="str">
        <f>IF(Materials!T386="", "", Materials!T386)</f>
        <v/>
      </c>
    </row>
    <row r="387" spans="71:71" hidden="1" x14ac:dyDescent="0.25">
      <c r="BS387" s="9" t="str">
        <f>IF(Materials!T387="", "", Materials!T387)</f>
        <v/>
      </c>
    </row>
    <row r="388" spans="71:71" hidden="1" x14ac:dyDescent="0.25">
      <c r="BS388" s="9" t="str">
        <f>IF(Materials!T388="", "", Materials!T388)</f>
        <v/>
      </c>
    </row>
    <row r="389" spans="71:71" hidden="1" x14ac:dyDescent="0.25">
      <c r="BS389" s="9" t="str">
        <f>IF(Materials!T389="", "", Materials!T389)</f>
        <v/>
      </c>
    </row>
    <row r="390" spans="71:71" hidden="1" x14ac:dyDescent="0.25">
      <c r="BS390" s="9" t="str">
        <f>IF(Materials!T390="", "", Materials!T390)</f>
        <v/>
      </c>
    </row>
    <row r="391" spans="71:71" hidden="1" x14ac:dyDescent="0.25">
      <c r="BS391" s="9" t="str">
        <f>IF(Materials!T391="", "", Materials!T391)</f>
        <v/>
      </c>
    </row>
    <row r="392" spans="71:71" hidden="1" x14ac:dyDescent="0.25">
      <c r="BS392" s="9" t="str">
        <f>IF(Materials!T392="", "", Materials!T392)</f>
        <v/>
      </c>
    </row>
    <row r="393" spans="71:71" hidden="1" x14ac:dyDescent="0.25">
      <c r="BS393" s="9" t="str">
        <f>IF(Materials!T393="", "", Materials!T393)</f>
        <v/>
      </c>
    </row>
    <row r="394" spans="71:71" hidden="1" x14ac:dyDescent="0.25">
      <c r="BS394" s="9" t="str">
        <f>IF(Materials!T394="", "", Materials!T394)</f>
        <v/>
      </c>
    </row>
    <row r="395" spans="71:71" hidden="1" x14ac:dyDescent="0.25">
      <c r="BS395" s="9" t="str">
        <f>IF(Materials!T395="", "", Materials!T395)</f>
        <v/>
      </c>
    </row>
    <row r="396" spans="71:71" hidden="1" x14ac:dyDescent="0.25">
      <c r="BS396" s="9" t="str">
        <f>IF(Materials!T396="", "", Materials!T396)</f>
        <v/>
      </c>
    </row>
    <row r="397" spans="71:71" hidden="1" x14ac:dyDescent="0.25">
      <c r="BS397" s="9" t="str">
        <f>IF(Materials!T397="", "", Materials!T397)</f>
        <v/>
      </c>
    </row>
    <row r="398" spans="71:71" hidden="1" x14ac:dyDescent="0.25">
      <c r="BS398" s="9" t="str">
        <f>IF(Materials!T398="", "", Materials!T398)</f>
        <v/>
      </c>
    </row>
    <row r="399" spans="71:71" hidden="1" x14ac:dyDescent="0.25">
      <c r="BS399" s="9" t="str">
        <f>IF(Materials!T399="", "", Materials!T399)</f>
        <v/>
      </c>
    </row>
    <row r="400" spans="71:71" hidden="1" x14ac:dyDescent="0.25">
      <c r="BS400" s="9" t="str">
        <f>IF(Materials!T400="", "", Materials!T400)</f>
        <v/>
      </c>
    </row>
    <row r="401" spans="71:71" hidden="1" x14ac:dyDescent="0.25">
      <c r="BS401" s="9" t="str">
        <f>IF(Materials!T401="", "", Materials!T401)</f>
        <v/>
      </c>
    </row>
    <row r="402" spans="71:71" hidden="1" x14ac:dyDescent="0.25">
      <c r="BS402" s="9" t="str">
        <f>IF(Materials!T402="", "", Materials!T402)</f>
        <v/>
      </c>
    </row>
    <row r="403" spans="71:71" hidden="1" x14ac:dyDescent="0.25">
      <c r="BS403" s="9" t="str">
        <f>IF(Materials!T403="", "", Materials!T403)</f>
        <v/>
      </c>
    </row>
    <row r="404" spans="71:71" hidden="1" x14ac:dyDescent="0.25">
      <c r="BS404" s="9" t="str">
        <f>IF(Materials!T404="", "", Materials!T404)</f>
        <v/>
      </c>
    </row>
    <row r="405" spans="71:71" hidden="1" x14ac:dyDescent="0.25">
      <c r="BS405" s="9" t="str">
        <f>IF(Materials!T405="", "", Materials!T405)</f>
        <v/>
      </c>
    </row>
    <row r="406" spans="71:71" hidden="1" x14ac:dyDescent="0.25">
      <c r="BS406" s="9" t="str">
        <f>IF(Materials!T406="", "", Materials!T406)</f>
        <v/>
      </c>
    </row>
    <row r="407" spans="71:71" hidden="1" x14ac:dyDescent="0.25">
      <c r="BS407" s="9" t="str">
        <f>IF(Materials!T407="", "", Materials!T407)</f>
        <v/>
      </c>
    </row>
    <row r="408" spans="71:71" hidden="1" x14ac:dyDescent="0.25">
      <c r="BS408" s="9" t="str">
        <f>IF(Materials!T408="", "", Materials!T408)</f>
        <v/>
      </c>
    </row>
    <row r="409" spans="71:71" hidden="1" x14ac:dyDescent="0.25">
      <c r="BS409" s="9" t="str">
        <f>IF(Materials!T409="", "", Materials!T409)</f>
        <v/>
      </c>
    </row>
    <row r="410" spans="71:71" hidden="1" x14ac:dyDescent="0.25">
      <c r="BS410" s="9" t="str">
        <f>IF(Materials!T410="", "", Materials!T410)</f>
        <v/>
      </c>
    </row>
    <row r="411" spans="71:71" hidden="1" x14ac:dyDescent="0.25">
      <c r="BS411" s="9" t="str">
        <f>IF(Materials!T411="", "", Materials!T411)</f>
        <v/>
      </c>
    </row>
    <row r="412" spans="71:71" hidden="1" x14ac:dyDescent="0.25">
      <c r="BS412" s="9" t="str">
        <f>IF(Materials!T412="", "", Materials!T412)</f>
        <v/>
      </c>
    </row>
    <row r="413" spans="71:71" hidden="1" x14ac:dyDescent="0.25">
      <c r="BS413" s="9" t="str">
        <f>IF(Materials!T413="", "", Materials!T413)</f>
        <v/>
      </c>
    </row>
    <row r="414" spans="71:71" hidden="1" x14ac:dyDescent="0.25">
      <c r="BS414" s="9" t="str">
        <f>IF(Materials!T414="", "", Materials!T414)</f>
        <v/>
      </c>
    </row>
    <row r="415" spans="71:71" hidden="1" x14ac:dyDescent="0.25">
      <c r="BS415" s="9" t="str">
        <f>IF(Materials!T415="", "", Materials!T415)</f>
        <v/>
      </c>
    </row>
    <row r="416" spans="71:71" hidden="1" x14ac:dyDescent="0.25">
      <c r="BS416" s="9" t="str">
        <f>IF(Materials!T416="", "", Materials!T416)</f>
        <v/>
      </c>
    </row>
    <row r="417" spans="71:71" hidden="1" x14ac:dyDescent="0.25">
      <c r="BS417" s="9" t="str">
        <f>IF(Materials!T417="", "", Materials!T417)</f>
        <v/>
      </c>
    </row>
    <row r="418" spans="71:71" hidden="1" x14ac:dyDescent="0.25">
      <c r="BS418" s="9" t="str">
        <f>IF(Materials!T418="", "", Materials!T418)</f>
        <v/>
      </c>
    </row>
    <row r="419" spans="71:71" hidden="1" x14ac:dyDescent="0.25">
      <c r="BS419" s="9" t="str">
        <f>IF(Materials!T419="", "", Materials!T419)</f>
        <v/>
      </c>
    </row>
    <row r="420" spans="71:71" hidden="1" x14ac:dyDescent="0.25">
      <c r="BS420" s="9" t="str">
        <f>IF(Materials!T420="", "", Materials!T420)</f>
        <v/>
      </c>
    </row>
    <row r="421" spans="71:71" hidden="1" x14ac:dyDescent="0.25">
      <c r="BS421" s="9" t="str">
        <f>IF(Materials!T421="", "", Materials!T421)</f>
        <v/>
      </c>
    </row>
    <row r="422" spans="71:71" hidden="1" x14ac:dyDescent="0.25">
      <c r="BS422" s="9" t="str">
        <f>IF(Materials!T422="", "", Materials!T422)</f>
        <v/>
      </c>
    </row>
    <row r="423" spans="71:71" hidden="1" x14ac:dyDescent="0.25">
      <c r="BS423" s="9" t="str">
        <f>IF(Materials!T423="", "", Materials!T423)</f>
        <v/>
      </c>
    </row>
    <row r="424" spans="71:71" hidden="1" x14ac:dyDescent="0.25">
      <c r="BS424" s="9" t="str">
        <f>IF(Materials!T424="", "", Materials!T424)</f>
        <v/>
      </c>
    </row>
    <row r="425" spans="71:71" hidden="1" x14ac:dyDescent="0.25">
      <c r="BS425" s="9" t="str">
        <f>IF(Materials!T425="", "", Materials!T425)</f>
        <v/>
      </c>
    </row>
    <row r="426" spans="71:71" hidden="1" x14ac:dyDescent="0.25">
      <c r="BS426" s="9" t="str">
        <f>IF(Materials!T426="", "", Materials!T426)</f>
        <v/>
      </c>
    </row>
    <row r="427" spans="71:71" hidden="1" x14ac:dyDescent="0.25">
      <c r="BS427" s="9" t="str">
        <f>IF(Materials!T427="", "", Materials!T427)</f>
        <v/>
      </c>
    </row>
    <row r="428" spans="71:71" hidden="1" x14ac:dyDescent="0.25">
      <c r="BS428" s="9" t="str">
        <f>IF(Materials!T428="", "", Materials!T428)</f>
        <v/>
      </c>
    </row>
    <row r="429" spans="71:71" hidden="1" x14ac:dyDescent="0.25">
      <c r="BS429" s="9" t="str">
        <f>IF(Materials!T429="", "", Materials!T429)</f>
        <v/>
      </c>
    </row>
    <row r="430" spans="71:71" hidden="1" x14ac:dyDescent="0.25">
      <c r="BS430" s="9" t="str">
        <f>IF(Materials!T430="", "", Materials!T430)</f>
        <v/>
      </c>
    </row>
    <row r="431" spans="71:71" hidden="1" x14ac:dyDescent="0.25">
      <c r="BS431" s="9" t="str">
        <f>IF(Materials!T431="", "", Materials!T431)</f>
        <v/>
      </c>
    </row>
    <row r="432" spans="71:71" hidden="1" x14ac:dyDescent="0.25">
      <c r="BS432" s="9" t="str">
        <f>IF(Materials!T432="", "", Materials!T432)</f>
        <v/>
      </c>
    </row>
    <row r="433" spans="71:71" hidden="1" x14ac:dyDescent="0.25">
      <c r="BS433" s="9" t="str">
        <f>IF(Materials!T433="", "", Materials!T433)</f>
        <v/>
      </c>
    </row>
    <row r="434" spans="71:71" hidden="1" x14ac:dyDescent="0.25">
      <c r="BS434" s="9" t="str">
        <f>IF(Materials!T434="", "", Materials!T434)</f>
        <v/>
      </c>
    </row>
    <row r="435" spans="71:71" hidden="1" x14ac:dyDescent="0.25">
      <c r="BS435" s="9" t="str">
        <f>IF(Materials!T435="", "", Materials!T435)</f>
        <v/>
      </c>
    </row>
    <row r="436" spans="71:71" hidden="1" x14ac:dyDescent="0.25">
      <c r="BS436" s="9" t="str">
        <f>IF(Materials!T436="", "", Materials!T436)</f>
        <v/>
      </c>
    </row>
    <row r="437" spans="71:71" hidden="1" x14ac:dyDescent="0.25">
      <c r="BS437" s="9" t="str">
        <f>IF(Materials!T437="", "", Materials!T437)</f>
        <v/>
      </c>
    </row>
    <row r="438" spans="71:71" hidden="1" x14ac:dyDescent="0.25">
      <c r="BS438" s="9" t="str">
        <f>IF(Materials!T438="", "", Materials!T438)</f>
        <v/>
      </c>
    </row>
    <row r="439" spans="71:71" hidden="1" x14ac:dyDescent="0.25">
      <c r="BS439" s="9" t="str">
        <f>IF(Materials!T439="", "", Materials!T439)</f>
        <v/>
      </c>
    </row>
    <row r="440" spans="71:71" hidden="1" x14ac:dyDescent="0.25">
      <c r="BS440" s="9" t="str">
        <f>IF(Materials!T440="", "", Materials!T440)</f>
        <v/>
      </c>
    </row>
    <row r="441" spans="71:71" hidden="1" x14ac:dyDescent="0.25">
      <c r="BS441" s="9" t="str">
        <f>IF(Materials!T441="", "", Materials!T441)</f>
        <v/>
      </c>
    </row>
    <row r="442" spans="71:71" hidden="1" x14ac:dyDescent="0.25">
      <c r="BS442" s="9" t="str">
        <f>IF(Materials!T442="", "", Materials!T442)</f>
        <v/>
      </c>
    </row>
    <row r="443" spans="71:71" hidden="1" x14ac:dyDescent="0.25">
      <c r="BS443" s="9" t="str">
        <f>IF(Materials!T443="", "", Materials!T443)</f>
        <v/>
      </c>
    </row>
    <row r="444" spans="71:71" hidden="1" x14ac:dyDescent="0.25">
      <c r="BS444" s="9" t="str">
        <f>IF(Materials!T444="", "", Materials!T444)</f>
        <v/>
      </c>
    </row>
    <row r="445" spans="71:71" hidden="1" x14ac:dyDescent="0.25">
      <c r="BS445" s="9" t="str">
        <f>IF(Materials!T445="", "", Materials!T445)</f>
        <v/>
      </c>
    </row>
    <row r="446" spans="71:71" hidden="1" x14ac:dyDescent="0.25">
      <c r="BS446" s="9" t="str">
        <f>IF(Materials!T446="", "", Materials!T446)</f>
        <v/>
      </c>
    </row>
    <row r="447" spans="71:71" hidden="1" x14ac:dyDescent="0.25">
      <c r="BS447" s="9" t="str">
        <f>IF(Materials!T447="", "", Materials!T447)</f>
        <v/>
      </c>
    </row>
    <row r="448" spans="71:71" hidden="1" x14ac:dyDescent="0.25">
      <c r="BS448" s="9" t="str">
        <f>IF(Materials!T448="", "", Materials!T448)</f>
        <v/>
      </c>
    </row>
    <row r="449" spans="71:71" hidden="1" x14ac:dyDescent="0.25">
      <c r="BS449" s="9" t="str">
        <f>IF(Materials!T449="", "", Materials!T449)</f>
        <v/>
      </c>
    </row>
    <row r="450" spans="71:71" hidden="1" x14ac:dyDescent="0.25">
      <c r="BS450" s="9" t="str">
        <f>IF(Materials!T450="", "", Materials!T450)</f>
        <v/>
      </c>
    </row>
    <row r="451" spans="71:71" hidden="1" x14ac:dyDescent="0.25">
      <c r="BS451" s="9" t="str">
        <f>IF(Materials!T451="", "", Materials!T451)</f>
        <v/>
      </c>
    </row>
    <row r="452" spans="71:71" hidden="1" x14ac:dyDescent="0.25">
      <c r="BS452" s="9" t="str">
        <f>IF(Materials!T452="", "", Materials!T452)</f>
        <v/>
      </c>
    </row>
    <row r="453" spans="71:71" hidden="1" x14ac:dyDescent="0.25">
      <c r="BS453" s="9" t="str">
        <f>IF(Materials!T453="", "", Materials!T453)</f>
        <v/>
      </c>
    </row>
    <row r="454" spans="71:71" hidden="1" x14ac:dyDescent="0.25">
      <c r="BS454" s="9" t="str">
        <f>IF(Materials!T454="", "", Materials!T454)</f>
        <v/>
      </c>
    </row>
    <row r="455" spans="71:71" hidden="1" x14ac:dyDescent="0.25">
      <c r="BS455" s="9" t="str">
        <f>IF(Materials!T455="", "", Materials!T455)</f>
        <v/>
      </c>
    </row>
    <row r="456" spans="71:71" hidden="1" x14ac:dyDescent="0.25">
      <c r="BS456" s="9" t="str">
        <f>IF(Materials!T456="", "", Materials!T456)</f>
        <v/>
      </c>
    </row>
    <row r="457" spans="71:71" hidden="1" x14ac:dyDescent="0.25">
      <c r="BS457" s="9" t="str">
        <f>IF(Materials!T457="", "", Materials!T457)</f>
        <v/>
      </c>
    </row>
    <row r="458" spans="71:71" hidden="1" x14ac:dyDescent="0.25">
      <c r="BS458" s="9" t="str">
        <f>IF(Materials!T458="", "", Materials!T458)</f>
        <v/>
      </c>
    </row>
    <row r="459" spans="71:71" hidden="1" x14ac:dyDescent="0.25">
      <c r="BS459" s="9" t="str">
        <f>IF(Materials!T459="", "", Materials!T459)</f>
        <v/>
      </c>
    </row>
    <row r="460" spans="71:71" hidden="1" x14ac:dyDescent="0.25">
      <c r="BS460" s="9" t="str">
        <f>IF(Materials!T460="", "", Materials!T460)</f>
        <v/>
      </c>
    </row>
    <row r="461" spans="71:71" hidden="1" x14ac:dyDescent="0.25">
      <c r="BS461" s="9" t="str">
        <f>IF(Materials!T461="", "", Materials!T461)</f>
        <v/>
      </c>
    </row>
    <row r="462" spans="71:71" hidden="1" x14ac:dyDescent="0.25">
      <c r="BS462" s="9" t="str">
        <f>IF(Materials!T462="", "", Materials!T462)</f>
        <v/>
      </c>
    </row>
    <row r="463" spans="71:71" hidden="1" x14ac:dyDescent="0.25">
      <c r="BS463" s="9" t="str">
        <f>IF(Materials!T463="", "", Materials!T463)</f>
        <v/>
      </c>
    </row>
    <row r="464" spans="71:71" hidden="1" x14ac:dyDescent="0.25">
      <c r="BS464" s="9" t="str">
        <f>IF(Materials!T464="", "", Materials!T464)</f>
        <v/>
      </c>
    </row>
    <row r="465" spans="71:71" hidden="1" x14ac:dyDescent="0.25">
      <c r="BS465" s="9" t="str">
        <f>IF(Materials!T465="", "", Materials!T465)</f>
        <v/>
      </c>
    </row>
    <row r="466" spans="71:71" hidden="1" x14ac:dyDescent="0.25">
      <c r="BS466" s="9" t="str">
        <f>IF(Materials!T466="", "", Materials!T466)</f>
        <v/>
      </c>
    </row>
    <row r="467" spans="71:71" hidden="1" x14ac:dyDescent="0.25">
      <c r="BS467" s="9" t="str">
        <f>IF(Materials!T467="", "", Materials!T467)</f>
        <v/>
      </c>
    </row>
    <row r="468" spans="71:71" hidden="1" x14ac:dyDescent="0.25">
      <c r="BS468" s="9" t="str">
        <f>IF(Materials!T468="", "", Materials!T468)</f>
        <v/>
      </c>
    </row>
    <row r="469" spans="71:71" hidden="1" x14ac:dyDescent="0.25">
      <c r="BS469" s="9" t="str">
        <f>IF(Materials!T469="", "", Materials!T469)</f>
        <v/>
      </c>
    </row>
    <row r="470" spans="71:71" hidden="1" x14ac:dyDescent="0.25">
      <c r="BS470" s="9" t="str">
        <f>IF(Materials!T470="", "", Materials!T470)</f>
        <v/>
      </c>
    </row>
    <row r="471" spans="71:71" hidden="1" x14ac:dyDescent="0.25">
      <c r="BS471" s="9" t="str">
        <f>IF(Materials!T471="", "", Materials!T471)</f>
        <v/>
      </c>
    </row>
    <row r="472" spans="71:71" hidden="1" x14ac:dyDescent="0.25">
      <c r="BS472" s="9" t="str">
        <f>IF(Materials!T472="", "", Materials!T472)</f>
        <v/>
      </c>
    </row>
    <row r="473" spans="71:71" hidden="1" x14ac:dyDescent="0.25">
      <c r="BS473" s="9" t="str">
        <f>IF(Materials!T473="", "", Materials!T473)</f>
        <v/>
      </c>
    </row>
    <row r="474" spans="71:71" hidden="1" x14ac:dyDescent="0.25">
      <c r="BS474" s="9" t="str">
        <f>IF(Materials!T474="", "", Materials!T474)</f>
        <v/>
      </c>
    </row>
    <row r="475" spans="71:71" hidden="1" x14ac:dyDescent="0.25">
      <c r="BS475" s="9" t="str">
        <f>IF(Materials!T475="", "", Materials!T475)</f>
        <v/>
      </c>
    </row>
    <row r="476" spans="71:71" hidden="1" x14ac:dyDescent="0.25">
      <c r="BS476" s="9" t="str">
        <f>IF(Materials!T476="", "", Materials!T476)</f>
        <v/>
      </c>
    </row>
    <row r="477" spans="71:71" hidden="1" x14ac:dyDescent="0.25">
      <c r="BS477" s="9" t="str">
        <f>IF(Materials!T477="", "", Materials!T477)</f>
        <v/>
      </c>
    </row>
    <row r="478" spans="71:71" hidden="1" x14ac:dyDescent="0.25">
      <c r="BS478" s="9" t="str">
        <f>IF(Materials!T478="", "", Materials!T478)</f>
        <v/>
      </c>
    </row>
    <row r="479" spans="71:71" hidden="1" x14ac:dyDescent="0.25">
      <c r="BS479" s="9" t="str">
        <f>IF(Materials!T479="", "", Materials!T479)</f>
        <v/>
      </c>
    </row>
    <row r="480" spans="71:71" hidden="1" x14ac:dyDescent="0.25">
      <c r="BS480" s="9" t="str">
        <f>IF(Materials!T480="", "", Materials!T480)</f>
        <v/>
      </c>
    </row>
    <row r="481" spans="71:71" hidden="1" x14ac:dyDescent="0.25">
      <c r="BS481" s="9" t="str">
        <f>IF(Materials!T481="", "", Materials!T481)</f>
        <v/>
      </c>
    </row>
    <row r="482" spans="71:71" hidden="1" x14ac:dyDescent="0.25">
      <c r="BS482" s="9" t="str">
        <f>IF(Materials!T482="", "", Materials!T482)</f>
        <v/>
      </c>
    </row>
    <row r="483" spans="71:71" hidden="1" x14ac:dyDescent="0.25">
      <c r="BS483" s="9" t="str">
        <f>IF(Materials!T483="", "", Materials!T483)</f>
        <v/>
      </c>
    </row>
    <row r="484" spans="71:71" hidden="1" x14ac:dyDescent="0.25">
      <c r="BS484" s="9" t="str">
        <f>IF(Materials!T484="", "", Materials!T484)</f>
        <v/>
      </c>
    </row>
    <row r="485" spans="71:71" hidden="1" x14ac:dyDescent="0.25">
      <c r="BS485" s="9" t="str">
        <f>IF(Materials!T485="", "", Materials!T485)</f>
        <v/>
      </c>
    </row>
    <row r="486" spans="71:71" hidden="1" x14ac:dyDescent="0.25">
      <c r="BS486" s="9" t="str">
        <f>IF(Materials!T486="", "", Materials!T486)</f>
        <v/>
      </c>
    </row>
    <row r="487" spans="71:71" hidden="1" x14ac:dyDescent="0.25">
      <c r="BS487" s="9" t="str">
        <f>IF(Materials!T487="", "", Materials!T487)</f>
        <v/>
      </c>
    </row>
    <row r="488" spans="71:71" hidden="1" x14ac:dyDescent="0.25">
      <c r="BS488" s="9" t="str">
        <f>IF(Materials!T488="", "", Materials!T488)</f>
        <v/>
      </c>
    </row>
    <row r="489" spans="71:71" hidden="1" x14ac:dyDescent="0.25">
      <c r="BS489" s="9" t="str">
        <f>IF(Materials!T489="", "", Materials!T489)</f>
        <v/>
      </c>
    </row>
    <row r="490" spans="71:71" hidden="1" x14ac:dyDescent="0.25">
      <c r="BS490" s="9" t="str">
        <f>IF(Materials!T490="", "", Materials!T490)</f>
        <v/>
      </c>
    </row>
    <row r="491" spans="71:71" hidden="1" x14ac:dyDescent="0.25">
      <c r="BS491" s="9" t="str">
        <f>IF(Materials!T491="", "", Materials!T491)</f>
        <v/>
      </c>
    </row>
    <row r="492" spans="71:71" hidden="1" x14ac:dyDescent="0.25">
      <c r="BS492" s="9" t="str">
        <f>IF(Materials!T492="", "", Materials!T492)</f>
        <v/>
      </c>
    </row>
    <row r="493" spans="71:71" hidden="1" x14ac:dyDescent="0.25">
      <c r="BS493" s="9" t="str">
        <f>IF(Materials!T493="", "", Materials!T493)</f>
        <v/>
      </c>
    </row>
    <row r="494" spans="71:71" hidden="1" x14ac:dyDescent="0.25">
      <c r="BS494" s="9" t="str">
        <f>IF(Materials!T494="", "", Materials!T494)</f>
        <v/>
      </c>
    </row>
    <row r="495" spans="71:71" hidden="1" x14ac:dyDescent="0.25">
      <c r="BS495" s="9" t="str">
        <f>IF(Materials!T495="", "", Materials!T495)</f>
        <v/>
      </c>
    </row>
    <row r="496" spans="71:71" hidden="1" x14ac:dyDescent="0.25">
      <c r="BS496" s="9" t="str">
        <f>IF(Materials!T496="", "", Materials!T496)</f>
        <v/>
      </c>
    </row>
    <row r="497" spans="71:71" hidden="1" x14ac:dyDescent="0.25">
      <c r="BS497" s="9" t="str">
        <f>IF(Materials!T497="", "", Materials!T497)</f>
        <v/>
      </c>
    </row>
    <row r="498" spans="71:71" hidden="1" x14ac:dyDescent="0.25">
      <c r="BS498" s="9" t="str">
        <f>IF(Materials!T498="", "", Materials!T498)</f>
        <v/>
      </c>
    </row>
    <row r="499" spans="71:71" hidden="1" x14ac:dyDescent="0.25">
      <c r="BS499" s="9" t="str">
        <f>IF(Materials!T499="", "", Materials!T499)</f>
        <v/>
      </c>
    </row>
    <row r="500" spans="71:71" hidden="1" x14ac:dyDescent="0.25">
      <c r="BS500" s="9" t="str">
        <f>IF(Materials!T500="", "", Materials!T500)</f>
        <v/>
      </c>
    </row>
    <row r="501" spans="71:71" hidden="1" x14ac:dyDescent="0.25">
      <c r="BS501" s="9" t="str">
        <f>IF(Materials!T501="", "", Materials!T501)</f>
        <v/>
      </c>
    </row>
    <row r="502" spans="71:71" hidden="1" x14ac:dyDescent="0.25">
      <c r="BS502" s="9" t="str">
        <f>IF(Materials!T502="", "", Materials!T502)</f>
        <v/>
      </c>
    </row>
    <row r="503" spans="71:71" hidden="1" x14ac:dyDescent="0.25">
      <c r="BS503" s="9" t="str">
        <f>IF(Materials!T503="", "", Materials!T503)</f>
        <v/>
      </c>
    </row>
    <row r="504" spans="71:71" hidden="1" x14ac:dyDescent="0.25">
      <c r="BS504" s="9" t="str">
        <f>IF(Materials!T504="", "", Materials!T504)</f>
        <v/>
      </c>
    </row>
    <row r="505" spans="71:71" hidden="1" x14ac:dyDescent="0.25">
      <c r="BS505" s="9" t="str">
        <f>IF(Materials!T505="", "", Materials!T505)</f>
        <v/>
      </c>
    </row>
    <row r="506" spans="71:71" hidden="1" x14ac:dyDescent="0.25">
      <c r="BS506" s="9" t="str">
        <f>IF(Materials!T506="", "", Materials!T506)</f>
        <v/>
      </c>
    </row>
    <row r="507" spans="71:71" hidden="1" x14ac:dyDescent="0.25">
      <c r="BS507" s="9" t="str">
        <f>IF(Materials!T507="", "", Materials!T507)</f>
        <v/>
      </c>
    </row>
    <row r="508" spans="71:71" hidden="1" x14ac:dyDescent="0.25">
      <c r="BS508" s="9" t="str">
        <f>IF(Materials!T508="", "", Materials!T508)</f>
        <v/>
      </c>
    </row>
    <row r="509" spans="71:71" hidden="1" x14ac:dyDescent="0.25">
      <c r="BS509" s="9" t="str">
        <f>IF(Materials!T509="", "", Materials!T509)</f>
        <v/>
      </c>
    </row>
    <row r="510" spans="71:71" hidden="1" x14ac:dyDescent="0.25">
      <c r="BS510" s="9" t="str">
        <f>IF(Materials!T510="", "", Materials!T510)</f>
        <v/>
      </c>
    </row>
    <row r="511" spans="71:71" hidden="1" x14ac:dyDescent="0.25">
      <c r="BS511" s="9" t="str">
        <f>IF(Materials!T511="", "", Materials!T511)</f>
        <v/>
      </c>
    </row>
    <row r="512" spans="71:71" hidden="1" x14ac:dyDescent="0.25">
      <c r="BS512" s="9" t="str">
        <f>IF(Materials!T512="", "", Materials!T512)</f>
        <v/>
      </c>
    </row>
    <row r="513" spans="71:71" hidden="1" x14ac:dyDescent="0.25">
      <c r="BS513" s="9" t="str">
        <f>IF(Materials!T513="", "", Materials!T513)</f>
        <v/>
      </c>
    </row>
    <row r="514" spans="71:71" hidden="1" x14ac:dyDescent="0.25">
      <c r="BS514" s="9" t="str">
        <f>IF(Materials!T514="", "", Materials!T514)</f>
        <v/>
      </c>
    </row>
    <row r="515" spans="71:71" hidden="1" x14ac:dyDescent="0.25">
      <c r="BS515" s="9" t="str">
        <f>IF(Materials!T515="", "", Materials!T515)</f>
        <v/>
      </c>
    </row>
    <row r="516" spans="71:71" hidden="1" x14ac:dyDescent="0.25">
      <c r="BS516" s="9" t="str">
        <f>IF(Materials!T516="", "", Materials!T516)</f>
        <v/>
      </c>
    </row>
    <row r="517" spans="71:71" hidden="1" x14ac:dyDescent="0.25">
      <c r="BS517" s="9" t="str">
        <f>IF(Materials!T517="", "", Materials!T517)</f>
        <v/>
      </c>
    </row>
    <row r="518" spans="71:71" hidden="1" x14ac:dyDescent="0.25">
      <c r="BS518" s="9" t="str">
        <f>IF(Materials!T518="", "", Materials!T518)</f>
        <v/>
      </c>
    </row>
    <row r="519" spans="71:71" hidden="1" x14ac:dyDescent="0.25">
      <c r="BS519" s="9" t="str">
        <f>IF(Materials!T519="", "", Materials!T519)</f>
        <v/>
      </c>
    </row>
    <row r="520" spans="71:71" hidden="1" x14ac:dyDescent="0.25">
      <c r="BS520" s="9" t="str">
        <f>IF(Materials!T520="", "", Materials!T520)</f>
        <v/>
      </c>
    </row>
    <row r="521" spans="71:71" hidden="1" x14ac:dyDescent="0.25">
      <c r="BS521" s="9" t="str">
        <f>IF(Materials!T521="", "", Materials!T521)</f>
        <v/>
      </c>
    </row>
    <row r="522" spans="71:71" hidden="1" x14ac:dyDescent="0.25">
      <c r="BS522" s="9" t="str">
        <f>IF(Materials!T522="", "", Materials!T522)</f>
        <v/>
      </c>
    </row>
    <row r="523" spans="71:71" hidden="1" x14ac:dyDescent="0.25">
      <c r="BS523" s="9" t="str">
        <f>IF(Materials!T523="", "", Materials!T523)</f>
        <v/>
      </c>
    </row>
    <row r="524" spans="71:71" hidden="1" x14ac:dyDescent="0.25">
      <c r="BS524" s="9" t="str">
        <f>IF(Materials!T524="", "", Materials!T524)</f>
        <v/>
      </c>
    </row>
    <row r="525" spans="71:71" hidden="1" x14ac:dyDescent="0.25">
      <c r="BS525" s="9" t="str">
        <f>IF(Materials!T525="", "", Materials!T525)</f>
        <v/>
      </c>
    </row>
    <row r="526" spans="71:71" hidden="1" x14ac:dyDescent="0.25">
      <c r="BS526" s="9" t="str">
        <f>IF(Materials!T526="", "", Materials!T526)</f>
        <v/>
      </c>
    </row>
    <row r="527" spans="71:71" hidden="1" x14ac:dyDescent="0.25">
      <c r="BS527" s="9" t="str">
        <f>IF(Materials!T527="", "", Materials!T527)</f>
        <v/>
      </c>
    </row>
    <row r="528" spans="71:71" hidden="1" x14ac:dyDescent="0.25">
      <c r="BS528" s="9" t="str">
        <f>IF(Materials!T528="", "", Materials!T528)</f>
        <v/>
      </c>
    </row>
    <row r="529" spans="71:71" hidden="1" x14ac:dyDescent="0.25">
      <c r="BS529" s="9" t="str">
        <f>IF(Materials!T529="", "", Materials!T529)</f>
        <v/>
      </c>
    </row>
    <row r="530" spans="71:71" hidden="1" x14ac:dyDescent="0.25">
      <c r="BS530" s="9" t="str">
        <f>IF(Materials!T530="", "", Materials!T530)</f>
        <v/>
      </c>
    </row>
    <row r="531" spans="71:71" hidden="1" x14ac:dyDescent="0.25">
      <c r="BS531" s="9" t="str">
        <f>IF(Materials!T531="", "", Materials!T531)</f>
        <v/>
      </c>
    </row>
    <row r="532" spans="71:71" hidden="1" x14ac:dyDescent="0.25">
      <c r="BS532" s="9" t="str">
        <f>IF(Materials!T532="", "", Materials!T532)</f>
        <v/>
      </c>
    </row>
    <row r="533" spans="71:71" hidden="1" x14ac:dyDescent="0.25">
      <c r="BS533" s="9" t="str">
        <f>IF(Materials!T533="", "", Materials!T533)</f>
        <v/>
      </c>
    </row>
    <row r="534" spans="71:71" hidden="1" x14ac:dyDescent="0.25">
      <c r="BS534" s="9" t="str">
        <f>IF(Materials!T534="", "", Materials!T534)</f>
        <v/>
      </c>
    </row>
    <row r="535" spans="71:71" hidden="1" x14ac:dyDescent="0.25">
      <c r="BS535" s="9" t="str">
        <f>IF(Materials!T535="", "", Materials!T535)</f>
        <v/>
      </c>
    </row>
    <row r="536" spans="71:71" hidden="1" x14ac:dyDescent="0.25">
      <c r="BS536" s="9" t="str">
        <f>IF(Materials!T536="", "", Materials!T536)</f>
        <v/>
      </c>
    </row>
    <row r="537" spans="71:71" hidden="1" x14ac:dyDescent="0.25">
      <c r="BS537" s="9" t="str">
        <f>IF(Materials!T537="", "", Materials!T537)</f>
        <v/>
      </c>
    </row>
    <row r="538" spans="71:71" hidden="1" x14ac:dyDescent="0.25">
      <c r="BS538" s="9" t="str">
        <f>IF(Materials!T538="", "", Materials!T538)</f>
        <v/>
      </c>
    </row>
    <row r="539" spans="71:71" hidden="1" x14ac:dyDescent="0.25">
      <c r="BS539" s="9" t="str">
        <f>IF(Materials!T539="", "", Materials!T539)</f>
        <v/>
      </c>
    </row>
    <row r="540" spans="71:71" hidden="1" x14ac:dyDescent="0.25">
      <c r="BS540" s="9" t="str">
        <f>IF(Materials!T540="", "", Materials!T540)</f>
        <v/>
      </c>
    </row>
    <row r="541" spans="71:71" hidden="1" x14ac:dyDescent="0.25">
      <c r="BS541" s="9" t="str">
        <f>IF(Materials!T541="", "", Materials!T541)</f>
        <v/>
      </c>
    </row>
    <row r="542" spans="71:71" hidden="1" x14ac:dyDescent="0.25">
      <c r="BS542" s="9" t="str">
        <f>IF(Materials!T542="", "", Materials!T542)</f>
        <v/>
      </c>
    </row>
    <row r="543" spans="71:71" hidden="1" x14ac:dyDescent="0.25">
      <c r="BS543" s="9" t="str">
        <f>IF(Materials!T543="", "", Materials!T543)</f>
        <v/>
      </c>
    </row>
    <row r="544" spans="71:71" hidden="1" x14ac:dyDescent="0.25">
      <c r="BS544" s="9" t="str">
        <f>IF(Materials!T544="", "", Materials!T544)</f>
        <v/>
      </c>
    </row>
    <row r="545" spans="71:71" hidden="1" x14ac:dyDescent="0.25">
      <c r="BS545" s="9" t="str">
        <f>IF(Materials!T545="", "", Materials!T545)</f>
        <v/>
      </c>
    </row>
    <row r="546" spans="71:71" hidden="1" x14ac:dyDescent="0.25">
      <c r="BS546" s="9" t="str">
        <f>IF(Materials!T546="", "", Materials!T546)</f>
        <v/>
      </c>
    </row>
    <row r="547" spans="71:71" hidden="1" x14ac:dyDescent="0.25">
      <c r="BS547" s="9" t="str">
        <f>IF(Materials!T547="", "", Materials!T547)</f>
        <v/>
      </c>
    </row>
    <row r="548" spans="71:71" hidden="1" x14ac:dyDescent="0.25">
      <c r="BS548" s="9" t="str">
        <f>IF(Materials!T548="", "", Materials!T548)</f>
        <v/>
      </c>
    </row>
    <row r="549" spans="71:71" hidden="1" x14ac:dyDescent="0.25">
      <c r="BS549" s="9" t="str">
        <f>IF(Materials!T549="", "", Materials!T549)</f>
        <v/>
      </c>
    </row>
    <row r="550" spans="71:71" hidden="1" x14ac:dyDescent="0.25">
      <c r="BS550" s="9" t="str">
        <f>IF(Materials!T550="", "", Materials!T550)</f>
        <v/>
      </c>
    </row>
    <row r="551" spans="71:71" hidden="1" x14ac:dyDescent="0.25">
      <c r="BS551" s="9" t="str">
        <f>IF(Materials!T551="", "", Materials!T551)</f>
        <v/>
      </c>
    </row>
    <row r="552" spans="71:71" hidden="1" x14ac:dyDescent="0.25">
      <c r="BS552" s="9" t="str">
        <f>IF(Materials!T552="", "", Materials!T552)</f>
        <v/>
      </c>
    </row>
    <row r="553" spans="71:71" hidden="1" x14ac:dyDescent="0.25">
      <c r="BS553" s="9" t="str">
        <f>IF(Materials!T553="", "", Materials!T553)</f>
        <v/>
      </c>
    </row>
    <row r="554" spans="71:71" hidden="1" x14ac:dyDescent="0.25">
      <c r="BS554" s="9" t="str">
        <f>IF(Materials!T554="", "", Materials!T554)</f>
        <v/>
      </c>
    </row>
    <row r="555" spans="71:71" hidden="1" x14ac:dyDescent="0.25">
      <c r="BS555" s="9" t="str">
        <f>IF(Materials!T555="", "", Materials!T555)</f>
        <v/>
      </c>
    </row>
    <row r="556" spans="71:71" hidden="1" x14ac:dyDescent="0.25">
      <c r="BS556" s="9" t="str">
        <f>IF(Materials!T556="", "", Materials!T556)</f>
        <v/>
      </c>
    </row>
    <row r="557" spans="71:71" hidden="1" x14ac:dyDescent="0.25">
      <c r="BS557" s="9" t="str">
        <f>IF(Materials!T557="", "", Materials!T557)</f>
        <v/>
      </c>
    </row>
    <row r="558" spans="71:71" hidden="1" x14ac:dyDescent="0.25">
      <c r="BS558" s="9" t="str">
        <f>IF(Materials!T558="", "", Materials!T558)</f>
        <v/>
      </c>
    </row>
    <row r="559" spans="71:71" hidden="1" x14ac:dyDescent="0.25">
      <c r="BS559" s="9" t="str">
        <f>IF(Materials!T559="", "", Materials!T559)</f>
        <v/>
      </c>
    </row>
    <row r="560" spans="71:71" hidden="1" x14ac:dyDescent="0.25">
      <c r="BS560" s="9" t="str">
        <f>IF(Materials!T560="", "", Materials!T560)</f>
        <v/>
      </c>
    </row>
    <row r="561" spans="71:71" hidden="1" x14ac:dyDescent="0.25">
      <c r="BS561" s="9" t="str">
        <f>IF(Materials!T561="", "", Materials!T561)</f>
        <v/>
      </c>
    </row>
    <row r="562" spans="71:71" hidden="1" x14ac:dyDescent="0.25">
      <c r="BS562" s="9" t="str">
        <f>IF(Materials!T562="", "", Materials!T562)</f>
        <v/>
      </c>
    </row>
    <row r="563" spans="71:71" hidden="1" x14ac:dyDescent="0.25">
      <c r="BS563" s="9" t="str">
        <f>IF(Materials!T563="", "", Materials!T563)</f>
        <v/>
      </c>
    </row>
    <row r="564" spans="71:71" hidden="1" x14ac:dyDescent="0.25">
      <c r="BS564" s="9" t="str">
        <f>IF(Materials!T564="", "", Materials!T564)</f>
        <v/>
      </c>
    </row>
    <row r="565" spans="71:71" hidden="1" x14ac:dyDescent="0.25">
      <c r="BS565" s="9" t="str">
        <f>IF(Materials!T565="", "", Materials!T565)</f>
        <v/>
      </c>
    </row>
    <row r="566" spans="71:71" hidden="1" x14ac:dyDescent="0.25">
      <c r="BS566" s="9" t="str">
        <f>IF(Materials!T566="", "", Materials!T566)</f>
        <v/>
      </c>
    </row>
    <row r="567" spans="71:71" hidden="1" x14ac:dyDescent="0.25">
      <c r="BS567" s="9" t="str">
        <f>IF(Materials!T567="", "", Materials!T567)</f>
        <v/>
      </c>
    </row>
    <row r="568" spans="71:71" hidden="1" x14ac:dyDescent="0.25">
      <c r="BS568" s="9" t="str">
        <f>IF(Materials!T568="", "", Materials!T568)</f>
        <v/>
      </c>
    </row>
    <row r="569" spans="71:71" hidden="1" x14ac:dyDescent="0.25">
      <c r="BS569" s="9" t="str">
        <f>IF(Materials!T569="", "", Materials!T569)</f>
        <v/>
      </c>
    </row>
    <row r="570" spans="71:71" hidden="1" x14ac:dyDescent="0.25">
      <c r="BS570" s="9" t="str">
        <f>IF(Materials!T570="", "", Materials!T570)</f>
        <v/>
      </c>
    </row>
    <row r="571" spans="71:71" hidden="1" x14ac:dyDescent="0.25">
      <c r="BS571" s="9" t="str">
        <f>IF(Materials!T571="", "", Materials!T571)</f>
        <v/>
      </c>
    </row>
    <row r="572" spans="71:71" hidden="1" x14ac:dyDescent="0.25">
      <c r="BS572" s="9" t="str">
        <f>IF(Materials!T572="", "", Materials!T572)</f>
        <v/>
      </c>
    </row>
    <row r="573" spans="71:71" hidden="1" x14ac:dyDescent="0.25">
      <c r="BS573" s="9" t="str">
        <f>IF(Materials!T573="", "", Materials!T573)</f>
        <v/>
      </c>
    </row>
    <row r="574" spans="71:71" hidden="1" x14ac:dyDescent="0.25">
      <c r="BS574" s="9" t="str">
        <f>IF(Materials!T574="", "", Materials!T574)</f>
        <v/>
      </c>
    </row>
    <row r="575" spans="71:71" hidden="1" x14ac:dyDescent="0.25">
      <c r="BS575" s="9" t="str">
        <f>IF(Materials!T575="", "", Materials!T575)</f>
        <v/>
      </c>
    </row>
    <row r="576" spans="71:71" hidden="1" x14ac:dyDescent="0.25">
      <c r="BS576" s="9" t="str">
        <f>IF(Materials!T576="", "", Materials!T576)</f>
        <v/>
      </c>
    </row>
    <row r="577" spans="71:71" hidden="1" x14ac:dyDescent="0.25">
      <c r="BS577" s="9" t="str">
        <f>IF(Materials!T577="", "", Materials!T577)</f>
        <v/>
      </c>
    </row>
    <row r="578" spans="71:71" hidden="1" x14ac:dyDescent="0.25">
      <c r="BS578" s="9" t="str">
        <f>IF(Materials!T578="", "", Materials!T578)</f>
        <v/>
      </c>
    </row>
    <row r="579" spans="71:71" hidden="1" x14ac:dyDescent="0.25">
      <c r="BS579" s="9" t="str">
        <f>IF(Materials!T579="", "", Materials!T579)</f>
        <v/>
      </c>
    </row>
    <row r="580" spans="71:71" hidden="1" x14ac:dyDescent="0.25">
      <c r="BS580" s="9" t="str">
        <f>IF(Materials!T580="", "", Materials!T580)</f>
        <v/>
      </c>
    </row>
    <row r="581" spans="71:71" hidden="1" x14ac:dyDescent="0.25">
      <c r="BS581" s="9" t="str">
        <f>IF(Materials!T581="", "", Materials!T581)</f>
        <v/>
      </c>
    </row>
    <row r="582" spans="71:71" hidden="1" x14ac:dyDescent="0.25">
      <c r="BS582" s="9" t="str">
        <f>IF(Materials!T582="", "", Materials!T582)</f>
        <v/>
      </c>
    </row>
    <row r="583" spans="71:71" hidden="1" x14ac:dyDescent="0.25">
      <c r="BS583" s="9" t="str">
        <f>IF(Materials!T583="", "", Materials!T583)</f>
        <v/>
      </c>
    </row>
    <row r="584" spans="71:71" hidden="1" x14ac:dyDescent="0.25">
      <c r="BS584" s="9" t="str">
        <f>IF(Materials!T584="", "", Materials!T584)</f>
        <v/>
      </c>
    </row>
    <row r="585" spans="71:71" hidden="1" x14ac:dyDescent="0.25">
      <c r="BS585" s="9" t="str">
        <f>IF(Materials!T585="", "", Materials!T585)</f>
        <v/>
      </c>
    </row>
    <row r="586" spans="71:71" hidden="1" x14ac:dyDescent="0.25">
      <c r="BS586" s="9" t="str">
        <f>IF(Materials!T586="", "", Materials!T586)</f>
        <v/>
      </c>
    </row>
    <row r="587" spans="71:71" hidden="1" x14ac:dyDescent="0.25">
      <c r="BS587" s="9" t="str">
        <f>IF(Materials!T587="", "", Materials!T587)</f>
        <v/>
      </c>
    </row>
    <row r="588" spans="71:71" hidden="1" x14ac:dyDescent="0.25">
      <c r="BS588" s="9" t="str">
        <f>IF(Materials!T588="", "", Materials!T588)</f>
        <v/>
      </c>
    </row>
    <row r="589" spans="71:71" hidden="1" x14ac:dyDescent="0.25">
      <c r="BS589" s="9" t="str">
        <f>IF(Materials!T589="", "", Materials!T589)</f>
        <v/>
      </c>
    </row>
    <row r="590" spans="71:71" hidden="1" x14ac:dyDescent="0.25">
      <c r="BS590" s="9" t="str">
        <f>IF(Materials!T590="", "", Materials!T590)</f>
        <v/>
      </c>
    </row>
    <row r="591" spans="71:71" hidden="1" x14ac:dyDescent="0.25">
      <c r="BS591" s="9" t="str">
        <f>IF(Materials!T591="", "", Materials!T591)</f>
        <v/>
      </c>
    </row>
    <row r="592" spans="71:71" hidden="1" x14ac:dyDescent="0.25">
      <c r="BS592" s="9" t="str">
        <f>IF(Materials!T592="", "", Materials!T592)</f>
        <v/>
      </c>
    </row>
    <row r="593" spans="71:71" hidden="1" x14ac:dyDescent="0.25">
      <c r="BS593" s="9" t="str">
        <f>IF(Materials!T593="", "", Materials!T593)</f>
        <v/>
      </c>
    </row>
    <row r="594" spans="71:71" hidden="1" x14ac:dyDescent="0.25">
      <c r="BS594" s="9" t="str">
        <f>IF(Materials!T594="", "", Materials!T594)</f>
        <v/>
      </c>
    </row>
    <row r="595" spans="71:71" hidden="1" x14ac:dyDescent="0.25">
      <c r="BS595" s="9" t="str">
        <f>IF(Materials!T595="", "", Materials!T595)</f>
        <v/>
      </c>
    </row>
    <row r="596" spans="71:71" hidden="1" x14ac:dyDescent="0.25">
      <c r="BS596" s="9" t="str">
        <f>IF(Materials!T596="", "", Materials!T596)</f>
        <v/>
      </c>
    </row>
    <row r="597" spans="71:71" hidden="1" x14ac:dyDescent="0.25">
      <c r="BS597" s="9" t="str">
        <f>IF(Materials!T597="", "", Materials!T597)</f>
        <v/>
      </c>
    </row>
    <row r="598" spans="71:71" hidden="1" x14ac:dyDescent="0.25">
      <c r="BS598" s="9" t="str">
        <f>IF(Materials!T598="", "", Materials!T598)</f>
        <v/>
      </c>
    </row>
    <row r="599" spans="71:71" hidden="1" x14ac:dyDescent="0.25">
      <c r="BS599" s="9" t="str">
        <f>IF(Materials!T599="", "", Materials!T599)</f>
        <v/>
      </c>
    </row>
    <row r="600" spans="71:71" hidden="1" x14ac:dyDescent="0.25">
      <c r="BS600" s="9" t="str">
        <f>IF(Materials!T600="", "", Materials!T600)</f>
        <v/>
      </c>
    </row>
    <row r="601" spans="71:71" hidden="1" x14ac:dyDescent="0.25">
      <c r="BS601" s="9" t="str">
        <f>IF(Materials!T601="", "", Materials!T601)</f>
        <v/>
      </c>
    </row>
    <row r="602" spans="71:71" hidden="1" x14ac:dyDescent="0.25">
      <c r="BS602" s="9" t="str">
        <f>IF(Materials!T602="", "", Materials!T602)</f>
        <v/>
      </c>
    </row>
    <row r="603" spans="71:71" hidden="1" x14ac:dyDescent="0.25">
      <c r="BS603" s="9" t="str">
        <f>IF(Materials!T603="", "", Materials!T603)</f>
        <v/>
      </c>
    </row>
    <row r="604" spans="71:71" hidden="1" x14ac:dyDescent="0.25">
      <c r="BS604" s="9" t="str">
        <f>IF(Materials!T604="", "", Materials!T604)</f>
        <v/>
      </c>
    </row>
    <row r="605" spans="71:71" hidden="1" x14ac:dyDescent="0.25">
      <c r="BS605" s="9" t="str">
        <f>IF(Materials!T605="", "", Materials!T605)</f>
        <v/>
      </c>
    </row>
    <row r="606" spans="71:71" hidden="1" x14ac:dyDescent="0.25">
      <c r="BS606" s="9" t="str">
        <f>IF(Materials!T606="", "", Materials!T606)</f>
        <v/>
      </c>
    </row>
    <row r="607" spans="71:71" hidden="1" x14ac:dyDescent="0.25">
      <c r="BS607" s="9" t="str">
        <f>IF(Materials!T607="", "", Materials!T607)</f>
        <v/>
      </c>
    </row>
    <row r="608" spans="71:71" hidden="1" x14ac:dyDescent="0.25">
      <c r="BS608" s="9" t="str">
        <f>IF(Materials!T608="", "", Materials!T608)</f>
        <v/>
      </c>
    </row>
    <row r="609" spans="71:71" hidden="1" x14ac:dyDescent="0.25">
      <c r="BS609" s="9" t="str">
        <f>IF(Materials!T609="", "", Materials!T609)</f>
        <v/>
      </c>
    </row>
    <row r="610" spans="71:71" hidden="1" x14ac:dyDescent="0.25">
      <c r="BS610" s="9" t="str">
        <f>IF(Materials!T610="", "", Materials!T610)</f>
        <v/>
      </c>
    </row>
    <row r="611" spans="71:71" hidden="1" x14ac:dyDescent="0.25">
      <c r="BS611" s="9" t="str">
        <f>IF(Materials!T611="", "", Materials!T611)</f>
        <v/>
      </c>
    </row>
    <row r="612" spans="71:71" hidden="1" x14ac:dyDescent="0.25">
      <c r="BS612" s="9" t="str">
        <f>IF(Materials!T612="", "", Materials!T612)</f>
        <v/>
      </c>
    </row>
    <row r="613" spans="71:71" hidden="1" x14ac:dyDescent="0.25">
      <c r="BS613" s="9" t="str">
        <f>IF(Materials!T613="", "", Materials!T613)</f>
        <v/>
      </c>
    </row>
    <row r="614" spans="71:71" hidden="1" x14ac:dyDescent="0.25">
      <c r="BS614" s="9" t="str">
        <f>IF(Materials!T614="", "", Materials!T614)</f>
        <v/>
      </c>
    </row>
    <row r="615" spans="71:71" hidden="1" x14ac:dyDescent="0.25">
      <c r="BS615" s="9" t="str">
        <f>IF(Materials!T615="", "", Materials!T615)</f>
        <v/>
      </c>
    </row>
    <row r="616" spans="71:71" hidden="1" x14ac:dyDescent="0.25">
      <c r="BS616" s="9" t="str">
        <f>IF(Materials!T616="", "", Materials!T616)</f>
        <v/>
      </c>
    </row>
    <row r="617" spans="71:71" hidden="1" x14ac:dyDescent="0.25">
      <c r="BS617" s="9" t="str">
        <f>IF(Materials!T617="", "", Materials!T617)</f>
        <v/>
      </c>
    </row>
    <row r="618" spans="71:71" hidden="1" x14ac:dyDescent="0.25">
      <c r="BS618" s="9" t="str">
        <f>IF(Materials!T618="", "", Materials!T618)</f>
        <v/>
      </c>
    </row>
    <row r="619" spans="71:71" hidden="1" x14ac:dyDescent="0.25">
      <c r="BS619" s="9" t="str">
        <f>IF(Materials!T619="", "", Materials!T619)</f>
        <v/>
      </c>
    </row>
    <row r="620" spans="71:71" hidden="1" x14ac:dyDescent="0.25">
      <c r="BS620" s="9" t="str">
        <f>IF(Materials!T620="", "", Materials!T620)</f>
        <v/>
      </c>
    </row>
    <row r="621" spans="71:71" hidden="1" x14ac:dyDescent="0.25">
      <c r="BS621" s="9" t="str">
        <f>IF(Materials!T621="", "", Materials!T621)</f>
        <v/>
      </c>
    </row>
    <row r="622" spans="71:71" hidden="1" x14ac:dyDescent="0.25">
      <c r="BS622" s="9" t="str">
        <f>IF(Materials!T622="", "", Materials!T622)</f>
        <v/>
      </c>
    </row>
    <row r="623" spans="71:71" hidden="1" x14ac:dyDescent="0.25">
      <c r="BS623" s="9" t="str">
        <f>IF(Materials!T623="", "", Materials!T623)</f>
        <v/>
      </c>
    </row>
    <row r="624" spans="71:71" hidden="1" x14ac:dyDescent="0.25">
      <c r="BS624" s="9" t="str">
        <f>IF(Materials!T624="", "", Materials!T624)</f>
        <v/>
      </c>
    </row>
    <row r="625" spans="71:71" hidden="1" x14ac:dyDescent="0.25">
      <c r="BS625" s="9" t="str">
        <f>IF(Materials!T625="", "", Materials!T625)</f>
        <v/>
      </c>
    </row>
    <row r="626" spans="71:71" hidden="1" x14ac:dyDescent="0.25">
      <c r="BS626" s="9" t="str">
        <f>IF(Materials!T626="", "", Materials!T626)</f>
        <v/>
      </c>
    </row>
    <row r="627" spans="71:71" hidden="1" x14ac:dyDescent="0.25">
      <c r="BS627" s="9" t="str">
        <f>IF(Materials!T627="", "", Materials!T627)</f>
        <v/>
      </c>
    </row>
    <row r="628" spans="71:71" hidden="1" x14ac:dyDescent="0.25">
      <c r="BS628" s="9" t="str">
        <f>IF(Materials!T628="", "", Materials!T628)</f>
        <v/>
      </c>
    </row>
    <row r="629" spans="71:71" hidden="1" x14ac:dyDescent="0.25">
      <c r="BS629" s="9" t="str">
        <f>IF(Materials!T629="", "", Materials!T629)</f>
        <v/>
      </c>
    </row>
    <row r="630" spans="71:71" hidden="1" x14ac:dyDescent="0.25">
      <c r="BS630" s="9" t="str">
        <f>IF(Materials!T630="", "", Materials!T630)</f>
        <v/>
      </c>
    </row>
    <row r="631" spans="71:71" hidden="1" x14ac:dyDescent="0.25">
      <c r="BS631" s="9" t="str">
        <f>IF(Materials!T631="", "", Materials!T631)</f>
        <v/>
      </c>
    </row>
    <row r="632" spans="71:71" hidden="1" x14ac:dyDescent="0.25">
      <c r="BS632" s="9" t="str">
        <f>IF(Materials!T632="", "", Materials!T632)</f>
        <v/>
      </c>
    </row>
    <row r="633" spans="71:71" hidden="1" x14ac:dyDescent="0.25">
      <c r="BS633" s="9" t="str">
        <f>IF(Materials!T633="", "", Materials!T633)</f>
        <v/>
      </c>
    </row>
    <row r="634" spans="71:71" hidden="1" x14ac:dyDescent="0.25">
      <c r="BS634" s="9" t="str">
        <f>IF(Materials!T634="", "", Materials!T634)</f>
        <v/>
      </c>
    </row>
    <row r="635" spans="71:71" hidden="1" x14ac:dyDescent="0.25">
      <c r="BS635" s="9" t="str">
        <f>IF(Materials!T635="", "", Materials!T635)</f>
        <v/>
      </c>
    </row>
    <row r="636" spans="71:71" hidden="1" x14ac:dyDescent="0.25">
      <c r="BS636" s="9" t="str">
        <f>IF(Materials!T636="", "", Materials!T636)</f>
        <v/>
      </c>
    </row>
    <row r="637" spans="71:71" hidden="1" x14ac:dyDescent="0.25">
      <c r="BS637" s="9" t="str">
        <f>IF(Materials!T637="", "", Materials!T637)</f>
        <v/>
      </c>
    </row>
    <row r="638" spans="71:71" hidden="1" x14ac:dyDescent="0.25">
      <c r="BS638" s="9" t="str">
        <f>IF(Materials!T638="", "", Materials!T638)</f>
        <v/>
      </c>
    </row>
    <row r="639" spans="71:71" hidden="1" x14ac:dyDescent="0.25">
      <c r="BS639" s="9" t="str">
        <f>IF(Materials!T639="", "", Materials!T639)</f>
        <v/>
      </c>
    </row>
    <row r="640" spans="71:71" hidden="1" x14ac:dyDescent="0.25">
      <c r="BS640" s="9" t="str">
        <f>IF(Materials!T640="", "", Materials!T640)</f>
        <v/>
      </c>
    </row>
    <row r="641" spans="71:71" hidden="1" x14ac:dyDescent="0.25">
      <c r="BS641" s="9" t="str">
        <f>IF(Materials!T641="", "", Materials!T641)</f>
        <v/>
      </c>
    </row>
    <row r="642" spans="71:71" hidden="1" x14ac:dyDescent="0.25">
      <c r="BS642" s="9" t="str">
        <f>IF(Materials!T642="", "", Materials!T642)</f>
        <v/>
      </c>
    </row>
    <row r="643" spans="71:71" hidden="1" x14ac:dyDescent="0.25">
      <c r="BS643" s="9" t="str">
        <f>IF(Materials!T643="", "", Materials!T643)</f>
        <v/>
      </c>
    </row>
    <row r="644" spans="71:71" hidden="1" x14ac:dyDescent="0.25">
      <c r="BS644" s="9" t="str">
        <f>IF(Materials!T644="", "", Materials!T644)</f>
        <v/>
      </c>
    </row>
    <row r="645" spans="71:71" hidden="1" x14ac:dyDescent="0.25">
      <c r="BS645" s="9" t="str">
        <f>IF(Materials!T645="", "", Materials!T645)</f>
        <v/>
      </c>
    </row>
    <row r="646" spans="71:71" hidden="1" x14ac:dyDescent="0.25">
      <c r="BS646" s="9" t="str">
        <f>IF(Materials!T646="", "", Materials!T646)</f>
        <v/>
      </c>
    </row>
    <row r="647" spans="71:71" hidden="1" x14ac:dyDescent="0.25">
      <c r="BS647" s="9" t="str">
        <f>IF(Materials!T647="", "", Materials!T647)</f>
        <v/>
      </c>
    </row>
    <row r="648" spans="71:71" hidden="1" x14ac:dyDescent="0.25">
      <c r="BS648" s="9" t="str">
        <f>IF(Materials!T648="", "", Materials!T648)</f>
        <v/>
      </c>
    </row>
    <row r="649" spans="71:71" hidden="1" x14ac:dyDescent="0.25">
      <c r="BS649" s="9" t="str">
        <f>IF(Materials!T649="", "", Materials!T649)</f>
        <v/>
      </c>
    </row>
    <row r="650" spans="71:71" hidden="1" x14ac:dyDescent="0.25">
      <c r="BS650" s="9" t="str">
        <f>IF(Materials!T650="", "", Materials!T650)</f>
        <v/>
      </c>
    </row>
    <row r="651" spans="71:71" hidden="1" x14ac:dyDescent="0.25">
      <c r="BS651" s="9" t="str">
        <f>IF(Materials!T651="", "", Materials!T651)</f>
        <v/>
      </c>
    </row>
    <row r="652" spans="71:71" hidden="1" x14ac:dyDescent="0.25">
      <c r="BS652" s="9" t="str">
        <f>IF(Materials!T652="", "", Materials!T652)</f>
        <v/>
      </c>
    </row>
    <row r="653" spans="71:71" hidden="1" x14ac:dyDescent="0.25">
      <c r="BS653" s="9" t="str">
        <f>IF(Materials!T653="", "", Materials!T653)</f>
        <v/>
      </c>
    </row>
    <row r="654" spans="71:71" hidden="1" x14ac:dyDescent="0.25">
      <c r="BS654" s="9" t="str">
        <f>IF(Materials!T654="", "", Materials!T654)</f>
        <v/>
      </c>
    </row>
    <row r="655" spans="71:71" hidden="1" x14ac:dyDescent="0.25">
      <c r="BS655" s="9" t="str">
        <f>IF(Materials!T655="", "", Materials!T655)</f>
        <v/>
      </c>
    </row>
    <row r="656" spans="71:71" hidden="1" x14ac:dyDescent="0.25">
      <c r="BS656" s="9" t="str">
        <f>IF(Materials!T656="", "", Materials!T656)</f>
        <v/>
      </c>
    </row>
    <row r="657" spans="71:71" hidden="1" x14ac:dyDescent="0.25">
      <c r="BS657" s="9" t="str">
        <f>IF(Materials!T657="", "", Materials!T657)</f>
        <v/>
      </c>
    </row>
    <row r="658" spans="71:71" hidden="1" x14ac:dyDescent="0.25">
      <c r="BS658" s="9" t="str">
        <f>IF(Materials!T658="", "", Materials!T658)</f>
        <v/>
      </c>
    </row>
    <row r="659" spans="71:71" hidden="1" x14ac:dyDescent="0.25">
      <c r="BS659" s="9" t="str">
        <f>IF(Materials!T659="", "", Materials!T659)</f>
        <v/>
      </c>
    </row>
    <row r="660" spans="71:71" hidden="1" x14ac:dyDescent="0.25">
      <c r="BS660" s="9" t="str">
        <f>IF(Materials!T660="", "", Materials!T660)</f>
        <v/>
      </c>
    </row>
    <row r="661" spans="71:71" hidden="1" x14ac:dyDescent="0.25">
      <c r="BS661" s="9" t="str">
        <f>IF(Materials!T661="", "", Materials!T661)</f>
        <v/>
      </c>
    </row>
    <row r="662" spans="71:71" hidden="1" x14ac:dyDescent="0.25">
      <c r="BS662" s="9" t="str">
        <f>IF(Materials!T662="", "", Materials!T662)</f>
        <v/>
      </c>
    </row>
    <row r="663" spans="71:71" hidden="1" x14ac:dyDescent="0.25">
      <c r="BS663" s="9" t="str">
        <f>IF(Materials!T663="", "", Materials!T663)</f>
        <v/>
      </c>
    </row>
    <row r="664" spans="71:71" hidden="1" x14ac:dyDescent="0.25">
      <c r="BS664" s="9" t="str">
        <f>IF(Materials!T664="", "", Materials!T664)</f>
        <v/>
      </c>
    </row>
    <row r="665" spans="71:71" hidden="1" x14ac:dyDescent="0.25">
      <c r="BS665" s="9" t="str">
        <f>IF(Materials!T665="", "", Materials!T665)</f>
        <v/>
      </c>
    </row>
    <row r="666" spans="71:71" hidden="1" x14ac:dyDescent="0.25">
      <c r="BS666" s="9" t="str">
        <f>IF(Materials!T666="", "", Materials!T666)</f>
        <v/>
      </c>
    </row>
    <row r="667" spans="71:71" hidden="1" x14ac:dyDescent="0.25">
      <c r="BS667" s="9" t="str">
        <f>IF(Materials!T667="", "", Materials!T667)</f>
        <v/>
      </c>
    </row>
    <row r="668" spans="71:71" hidden="1" x14ac:dyDescent="0.25">
      <c r="BS668" s="9" t="str">
        <f>IF(Materials!T668="", "", Materials!T668)</f>
        <v/>
      </c>
    </row>
    <row r="669" spans="71:71" hidden="1" x14ac:dyDescent="0.25">
      <c r="BS669" s="9" t="str">
        <f>IF(Materials!T669="", "", Materials!T669)</f>
        <v/>
      </c>
    </row>
    <row r="670" spans="71:71" hidden="1" x14ac:dyDescent="0.25">
      <c r="BS670" s="9" t="str">
        <f>IF(Materials!T670="", "", Materials!T670)</f>
        <v/>
      </c>
    </row>
    <row r="671" spans="71:71" hidden="1" x14ac:dyDescent="0.25">
      <c r="BS671" s="9" t="str">
        <f>IF(Materials!T671="", "", Materials!T671)</f>
        <v/>
      </c>
    </row>
    <row r="672" spans="71:71" hidden="1" x14ac:dyDescent="0.25">
      <c r="BS672" s="9" t="str">
        <f>IF(Materials!T672="", "", Materials!T672)</f>
        <v/>
      </c>
    </row>
    <row r="673" spans="71:71" hidden="1" x14ac:dyDescent="0.25">
      <c r="BS673" s="9" t="str">
        <f>IF(Materials!T673="", "", Materials!T673)</f>
        <v/>
      </c>
    </row>
    <row r="674" spans="71:71" hidden="1" x14ac:dyDescent="0.25">
      <c r="BS674" s="9" t="str">
        <f>IF(Materials!T674="", "", Materials!T674)</f>
        <v/>
      </c>
    </row>
    <row r="675" spans="71:71" hidden="1" x14ac:dyDescent="0.25">
      <c r="BS675" s="9" t="str">
        <f>IF(Materials!T675="", "", Materials!T675)</f>
        <v/>
      </c>
    </row>
    <row r="676" spans="71:71" hidden="1" x14ac:dyDescent="0.25">
      <c r="BS676" s="9" t="str">
        <f>IF(Materials!T676="", "", Materials!T676)</f>
        <v/>
      </c>
    </row>
    <row r="677" spans="71:71" hidden="1" x14ac:dyDescent="0.25">
      <c r="BS677" s="9" t="str">
        <f>IF(Materials!T677="", "", Materials!T677)</f>
        <v/>
      </c>
    </row>
    <row r="678" spans="71:71" hidden="1" x14ac:dyDescent="0.25">
      <c r="BS678" s="9" t="str">
        <f>IF(Materials!T678="", "", Materials!T678)</f>
        <v/>
      </c>
    </row>
    <row r="679" spans="71:71" hidden="1" x14ac:dyDescent="0.25">
      <c r="BS679" s="9" t="str">
        <f>IF(Materials!T679="", "", Materials!T679)</f>
        <v/>
      </c>
    </row>
    <row r="680" spans="71:71" hidden="1" x14ac:dyDescent="0.25">
      <c r="BS680" s="9" t="str">
        <f>IF(Materials!T680="", "", Materials!T680)</f>
        <v/>
      </c>
    </row>
    <row r="681" spans="71:71" hidden="1" x14ac:dyDescent="0.25">
      <c r="BS681" s="9" t="str">
        <f>IF(Materials!T681="", "", Materials!T681)</f>
        <v/>
      </c>
    </row>
    <row r="682" spans="71:71" hidden="1" x14ac:dyDescent="0.25">
      <c r="BS682" s="9" t="str">
        <f>IF(Materials!T682="", "", Materials!T682)</f>
        <v/>
      </c>
    </row>
    <row r="683" spans="71:71" hidden="1" x14ac:dyDescent="0.25">
      <c r="BS683" s="9" t="str">
        <f>IF(Materials!T683="", "", Materials!T683)</f>
        <v/>
      </c>
    </row>
    <row r="684" spans="71:71" hidden="1" x14ac:dyDescent="0.25">
      <c r="BS684" s="9" t="str">
        <f>IF(Materials!T684="", "", Materials!T684)</f>
        <v/>
      </c>
    </row>
    <row r="685" spans="71:71" hidden="1" x14ac:dyDescent="0.25">
      <c r="BS685" s="9" t="str">
        <f>IF(Materials!T685="", "", Materials!T685)</f>
        <v/>
      </c>
    </row>
    <row r="686" spans="71:71" hidden="1" x14ac:dyDescent="0.25">
      <c r="BS686" s="9" t="str">
        <f>IF(Materials!T686="", "", Materials!T686)</f>
        <v/>
      </c>
    </row>
    <row r="687" spans="71:71" hidden="1" x14ac:dyDescent="0.25">
      <c r="BS687" s="9" t="str">
        <f>IF(Materials!T687="", "", Materials!T687)</f>
        <v/>
      </c>
    </row>
    <row r="688" spans="71:71" hidden="1" x14ac:dyDescent="0.25">
      <c r="BS688" s="9" t="str">
        <f>IF(Materials!T688="", "", Materials!T688)</f>
        <v/>
      </c>
    </row>
    <row r="689" spans="71:71" hidden="1" x14ac:dyDescent="0.25">
      <c r="BS689" s="9" t="str">
        <f>IF(Materials!T689="", "", Materials!T689)</f>
        <v/>
      </c>
    </row>
    <row r="690" spans="71:71" hidden="1" x14ac:dyDescent="0.25">
      <c r="BS690" s="9" t="str">
        <f>IF(Materials!T690="", "", Materials!T690)</f>
        <v/>
      </c>
    </row>
    <row r="691" spans="71:71" hidden="1" x14ac:dyDescent="0.25">
      <c r="BS691" s="9" t="str">
        <f>IF(Materials!T691="", "", Materials!T691)</f>
        <v/>
      </c>
    </row>
    <row r="692" spans="71:71" hidden="1" x14ac:dyDescent="0.25">
      <c r="BS692" s="9" t="str">
        <f>IF(Materials!T692="", "", Materials!T692)</f>
        <v/>
      </c>
    </row>
    <row r="693" spans="71:71" hidden="1" x14ac:dyDescent="0.25">
      <c r="BS693" s="9" t="str">
        <f>IF(Materials!T693="", "", Materials!T693)</f>
        <v/>
      </c>
    </row>
    <row r="694" spans="71:71" hidden="1" x14ac:dyDescent="0.25">
      <c r="BS694" s="9" t="str">
        <f>IF(Materials!T694="", "", Materials!T694)</f>
        <v/>
      </c>
    </row>
    <row r="695" spans="71:71" hidden="1" x14ac:dyDescent="0.25">
      <c r="BS695" s="9" t="str">
        <f>IF(Materials!T695="", "", Materials!T695)</f>
        <v/>
      </c>
    </row>
    <row r="696" spans="71:71" hidden="1" x14ac:dyDescent="0.25">
      <c r="BS696" s="9" t="str">
        <f>IF(Materials!T696="", "", Materials!T696)</f>
        <v/>
      </c>
    </row>
    <row r="697" spans="71:71" hidden="1" x14ac:dyDescent="0.25">
      <c r="BS697" s="9" t="str">
        <f>IF(Materials!T697="", "", Materials!T697)</f>
        <v/>
      </c>
    </row>
    <row r="698" spans="71:71" hidden="1" x14ac:dyDescent="0.25">
      <c r="BS698" s="9" t="str">
        <f>IF(Materials!T698="", "", Materials!T698)</f>
        <v/>
      </c>
    </row>
    <row r="699" spans="71:71" hidden="1" x14ac:dyDescent="0.25">
      <c r="BS699" s="9" t="str">
        <f>IF(Materials!T699="", "", Materials!T699)</f>
        <v/>
      </c>
    </row>
    <row r="700" spans="71:71" hidden="1" x14ac:dyDescent="0.25">
      <c r="BS700" s="9" t="str">
        <f>IF(Materials!T700="", "", Materials!T700)</f>
        <v/>
      </c>
    </row>
    <row r="701" spans="71:71" hidden="1" x14ac:dyDescent="0.25">
      <c r="BS701" s="9" t="str">
        <f>IF(Materials!T701="", "", Materials!T701)</f>
        <v/>
      </c>
    </row>
    <row r="702" spans="71:71" hidden="1" x14ac:dyDescent="0.25">
      <c r="BS702" s="9" t="str">
        <f>IF(Materials!T702="", "", Materials!T702)</f>
        <v/>
      </c>
    </row>
    <row r="703" spans="71:71" hidden="1" x14ac:dyDescent="0.25">
      <c r="BS703" s="9" t="str">
        <f>IF(Materials!T703="", "", Materials!T703)</f>
        <v/>
      </c>
    </row>
    <row r="704" spans="71:71" hidden="1" x14ac:dyDescent="0.25">
      <c r="BS704" s="9" t="str">
        <f>IF(Materials!T704="", "", Materials!T704)</f>
        <v/>
      </c>
    </row>
    <row r="705" spans="71:71" hidden="1" x14ac:dyDescent="0.25">
      <c r="BS705" s="9" t="str">
        <f>IF(Materials!T705="", "", Materials!T705)</f>
        <v/>
      </c>
    </row>
    <row r="706" spans="71:71" hidden="1" x14ac:dyDescent="0.25">
      <c r="BS706" s="9" t="str">
        <f>IF(Materials!T706="", "", Materials!T706)</f>
        <v/>
      </c>
    </row>
    <row r="707" spans="71:71" hidden="1" x14ac:dyDescent="0.25">
      <c r="BS707" s="9" t="str">
        <f>IF(Materials!T707="", "", Materials!T707)</f>
        <v/>
      </c>
    </row>
    <row r="708" spans="71:71" hidden="1" x14ac:dyDescent="0.25">
      <c r="BS708" s="9" t="str">
        <f>IF(Materials!T708="", "", Materials!T708)</f>
        <v/>
      </c>
    </row>
    <row r="709" spans="71:71" hidden="1" x14ac:dyDescent="0.25">
      <c r="BS709" s="9" t="str">
        <f>IF(Materials!T709="", "", Materials!T709)</f>
        <v/>
      </c>
    </row>
    <row r="710" spans="71:71" hidden="1" x14ac:dyDescent="0.25">
      <c r="BS710" s="9" t="str">
        <f>IF(Materials!T710="", "", Materials!T710)</f>
        <v/>
      </c>
    </row>
    <row r="711" spans="71:71" hidden="1" x14ac:dyDescent="0.25">
      <c r="BS711" s="9" t="str">
        <f>IF(Materials!T711="", "", Materials!T711)</f>
        <v/>
      </c>
    </row>
    <row r="712" spans="71:71" hidden="1" x14ac:dyDescent="0.25">
      <c r="BS712" s="9" t="str">
        <f>IF(Materials!T712="", "", Materials!T712)</f>
        <v/>
      </c>
    </row>
    <row r="713" spans="71:71" hidden="1" x14ac:dyDescent="0.25">
      <c r="BS713" s="9" t="str">
        <f>IF(Materials!T713="", "", Materials!T713)</f>
        <v/>
      </c>
    </row>
    <row r="714" spans="71:71" hidden="1" x14ac:dyDescent="0.25">
      <c r="BS714" s="9" t="str">
        <f>IF(Materials!T714="", "", Materials!T714)</f>
        <v/>
      </c>
    </row>
    <row r="715" spans="71:71" hidden="1" x14ac:dyDescent="0.25">
      <c r="BS715" s="9" t="str">
        <f>IF(Materials!T715="", "", Materials!T715)</f>
        <v/>
      </c>
    </row>
    <row r="716" spans="71:71" hidden="1" x14ac:dyDescent="0.25">
      <c r="BS716" s="9" t="str">
        <f>IF(Materials!T716="", "", Materials!T716)</f>
        <v/>
      </c>
    </row>
    <row r="717" spans="71:71" hidden="1" x14ac:dyDescent="0.25">
      <c r="BS717" s="9" t="str">
        <f>IF(Materials!T717="", "", Materials!T717)</f>
        <v/>
      </c>
    </row>
    <row r="718" spans="71:71" hidden="1" x14ac:dyDescent="0.25">
      <c r="BS718" s="9" t="str">
        <f>IF(Materials!T718="", "", Materials!T718)</f>
        <v/>
      </c>
    </row>
    <row r="719" spans="71:71" hidden="1" x14ac:dyDescent="0.25">
      <c r="BS719" s="9" t="str">
        <f>IF(Materials!T719="", "", Materials!T719)</f>
        <v/>
      </c>
    </row>
    <row r="720" spans="71:71" hidden="1" x14ac:dyDescent="0.25">
      <c r="BS720" s="9" t="str">
        <f>IF(Materials!T720="", "", Materials!T720)</f>
        <v/>
      </c>
    </row>
    <row r="721" spans="71:71" hidden="1" x14ac:dyDescent="0.25">
      <c r="BS721" s="9" t="str">
        <f>IF(Materials!T721="", "", Materials!T721)</f>
        <v/>
      </c>
    </row>
    <row r="722" spans="71:71" hidden="1" x14ac:dyDescent="0.25">
      <c r="BS722" s="9" t="str">
        <f>IF(Materials!T722="", "", Materials!T722)</f>
        <v/>
      </c>
    </row>
    <row r="723" spans="71:71" hidden="1" x14ac:dyDescent="0.25">
      <c r="BS723" s="9" t="str">
        <f>IF(Materials!T723="", "", Materials!T723)</f>
        <v/>
      </c>
    </row>
    <row r="724" spans="71:71" hidden="1" x14ac:dyDescent="0.25">
      <c r="BS724" s="9" t="str">
        <f>IF(Materials!T724="", "", Materials!T724)</f>
        <v/>
      </c>
    </row>
    <row r="725" spans="71:71" hidden="1" x14ac:dyDescent="0.25">
      <c r="BS725" s="9" t="str">
        <f>IF(Materials!T725="", "", Materials!T725)</f>
        <v/>
      </c>
    </row>
    <row r="726" spans="71:71" hidden="1" x14ac:dyDescent="0.25">
      <c r="BS726" s="9" t="str">
        <f>IF(Materials!T726="", "", Materials!T726)</f>
        <v/>
      </c>
    </row>
    <row r="727" spans="71:71" hidden="1" x14ac:dyDescent="0.25">
      <c r="BS727" s="9" t="str">
        <f>IF(Materials!T727="", "", Materials!T727)</f>
        <v/>
      </c>
    </row>
    <row r="728" spans="71:71" hidden="1" x14ac:dyDescent="0.25">
      <c r="BS728" s="9" t="str">
        <f>IF(Materials!T728="", "", Materials!T728)</f>
        <v/>
      </c>
    </row>
    <row r="729" spans="71:71" hidden="1" x14ac:dyDescent="0.25">
      <c r="BS729" s="9" t="str">
        <f>IF(Materials!T729="", "", Materials!T729)</f>
        <v/>
      </c>
    </row>
    <row r="730" spans="71:71" hidden="1" x14ac:dyDescent="0.25">
      <c r="BS730" s="9" t="str">
        <f>IF(Materials!T730="", "", Materials!T730)</f>
        <v/>
      </c>
    </row>
    <row r="731" spans="71:71" hidden="1" x14ac:dyDescent="0.25">
      <c r="BS731" s="9" t="str">
        <f>IF(Materials!T731="", "", Materials!T731)</f>
        <v/>
      </c>
    </row>
    <row r="732" spans="71:71" hidden="1" x14ac:dyDescent="0.25">
      <c r="BS732" s="9" t="str">
        <f>IF(Materials!T732="", "", Materials!T732)</f>
        <v/>
      </c>
    </row>
    <row r="733" spans="71:71" hidden="1" x14ac:dyDescent="0.25">
      <c r="BS733" s="9" t="str">
        <f>IF(Materials!T733="", "", Materials!T733)</f>
        <v/>
      </c>
    </row>
    <row r="734" spans="71:71" hidden="1" x14ac:dyDescent="0.25">
      <c r="BS734" s="9" t="str">
        <f>IF(Materials!T734="", "", Materials!T734)</f>
        <v/>
      </c>
    </row>
    <row r="735" spans="71:71" hidden="1" x14ac:dyDescent="0.25">
      <c r="BS735" s="9" t="str">
        <f>IF(Materials!T735="", "", Materials!T735)</f>
        <v/>
      </c>
    </row>
    <row r="736" spans="71:71" hidden="1" x14ac:dyDescent="0.25">
      <c r="BS736" s="9" t="str">
        <f>IF(Materials!T736="", "", Materials!T736)</f>
        <v/>
      </c>
    </row>
    <row r="737" spans="71:71" hidden="1" x14ac:dyDescent="0.25">
      <c r="BS737" s="9" t="str">
        <f>IF(Materials!T737="", "", Materials!T737)</f>
        <v/>
      </c>
    </row>
    <row r="738" spans="71:71" hidden="1" x14ac:dyDescent="0.25">
      <c r="BS738" s="9" t="str">
        <f>IF(Materials!T738="", "", Materials!T738)</f>
        <v/>
      </c>
    </row>
    <row r="739" spans="71:71" hidden="1" x14ac:dyDescent="0.25">
      <c r="BS739" s="9" t="str">
        <f>IF(Materials!T739="", "", Materials!T739)</f>
        <v/>
      </c>
    </row>
    <row r="740" spans="71:71" hidden="1" x14ac:dyDescent="0.25">
      <c r="BS740" s="9" t="str">
        <f>IF(Materials!T740="", "", Materials!T740)</f>
        <v/>
      </c>
    </row>
    <row r="741" spans="71:71" hidden="1" x14ac:dyDescent="0.25">
      <c r="BS741" s="9" t="str">
        <f>IF(Materials!T741="", "", Materials!T741)</f>
        <v/>
      </c>
    </row>
    <row r="742" spans="71:71" hidden="1" x14ac:dyDescent="0.25">
      <c r="BS742" s="9" t="str">
        <f>IF(Materials!T742="", "", Materials!T742)</f>
        <v/>
      </c>
    </row>
    <row r="743" spans="71:71" hidden="1" x14ac:dyDescent="0.25">
      <c r="BS743" s="9" t="str">
        <f>IF(Materials!T743="", "", Materials!T743)</f>
        <v/>
      </c>
    </row>
    <row r="744" spans="71:71" hidden="1" x14ac:dyDescent="0.25">
      <c r="BS744" s="9" t="str">
        <f>IF(Materials!T744="", "", Materials!T744)</f>
        <v/>
      </c>
    </row>
    <row r="745" spans="71:71" hidden="1" x14ac:dyDescent="0.25">
      <c r="BS745" s="9" t="str">
        <f>IF(Materials!T745="", "", Materials!T745)</f>
        <v/>
      </c>
    </row>
    <row r="746" spans="71:71" hidden="1" x14ac:dyDescent="0.25">
      <c r="BS746" s="9" t="str">
        <f>IF(Materials!T746="", "", Materials!T746)</f>
        <v/>
      </c>
    </row>
    <row r="747" spans="71:71" hidden="1" x14ac:dyDescent="0.25">
      <c r="BS747" s="9" t="str">
        <f>IF(Materials!T747="", "", Materials!T747)</f>
        <v/>
      </c>
    </row>
    <row r="748" spans="71:71" hidden="1" x14ac:dyDescent="0.25">
      <c r="BS748" s="9" t="str">
        <f>IF(Materials!T748="", "", Materials!T748)</f>
        <v/>
      </c>
    </row>
    <row r="749" spans="71:71" hidden="1" x14ac:dyDescent="0.25">
      <c r="BS749" s="9" t="str">
        <f>IF(Materials!T749="", "", Materials!T749)</f>
        <v/>
      </c>
    </row>
    <row r="750" spans="71:71" hidden="1" x14ac:dyDescent="0.25">
      <c r="BS750" s="9" t="str">
        <f>IF(Materials!T750="", "", Materials!T750)</f>
        <v/>
      </c>
    </row>
    <row r="751" spans="71:71" hidden="1" x14ac:dyDescent="0.25">
      <c r="BS751" s="9" t="str">
        <f>IF(Materials!T751="", "", Materials!T751)</f>
        <v/>
      </c>
    </row>
    <row r="752" spans="71:71" hidden="1" x14ac:dyDescent="0.25">
      <c r="BS752" s="9" t="str">
        <f>IF(Materials!T752="", "", Materials!T752)</f>
        <v/>
      </c>
    </row>
    <row r="753" spans="71:71" hidden="1" x14ac:dyDescent="0.25">
      <c r="BS753" s="9" t="str">
        <f>IF(Materials!T753="", "", Materials!T753)</f>
        <v/>
      </c>
    </row>
    <row r="754" spans="71:71" hidden="1" x14ac:dyDescent="0.25">
      <c r="BS754" s="9" t="str">
        <f>IF(Materials!T754="", "", Materials!T754)</f>
        <v/>
      </c>
    </row>
    <row r="755" spans="71:71" hidden="1" x14ac:dyDescent="0.25">
      <c r="BS755" s="9" t="str">
        <f>IF(Materials!T755="", "", Materials!T755)</f>
        <v/>
      </c>
    </row>
    <row r="756" spans="71:71" hidden="1" x14ac:dyDescent="0.25">
      <c r="BS756" s="9" t="str">
        <f>IF(Materials!T756="", "", Materials!T756)</f>
        <v/>
      </c>
    </row>
    <row r="757" spans="71:71" hidden="1" x14ac:dyDescent="0.25">
      <c r="BS757" s="9" t="str">
        <f>IF(Materials!T757="", "", Materials!T757)</f>
        <v/>
      </c>
    </row>
    <row r="758" spans="71:71" hidden="1" x14ac:dyDescent="0.25">
      <c r="BS758" s="9" t="str">
        <f>IF(Materials!T758="", "", Materials!T758)</f>
        <v/>
      </c>
    </row>
    <row r="759" spans="71:71" hidden="1" x14ac:dyDescent="0.25">
      <c r="BS759" s="9" t="str">
        <f>IF(Materials!T759="", "", Materials!T759)</f>
        <v/>
      </c>
    </row>
    <row r="760" spans="71:71" hidden="1" x14ac:dyDescent="0.25">
      <c r="BS760" s="9" t="str">
        <f>IF(Materials!T760="", "", Materials!T760)</f>
        <v/>
      </c>
    </row>
    <row r="761" spans="71:71" hidden="1" x14ac:dyDescent="0.25">
      <c r="BS761" s="9" t="str">
        <f>IF(Materials!T761="", "", Materials!T761)</f>
        <v/>
      </c>
    </row>
    <row r="762" spans="71:71" hidden="1" x14ac:dyDescent="0.25">
      <c r="BS762" s="9" t="str">
        <f>IF(Materials!T762="", "", Materials!T762)</f>
        <v/>
      </c>
    </row>
    <row r="763" spans="71:71" hidden="1" x14ac:dyDescent="0.25">
      <c r="BS763" s="9" t="str">
        <f>IF(Materials!T763="", "", Materials!T763)</f>
        <v/>
      </c>
    </row>
    <row r="764" spans="71:71" hidden="1" x14ac:dyDescent="0.25">
      <c r="BS764" s="9" t="str">
        <f>IF(Materials!T764="", "", Materials!T764)</f>
        <v/>
      </c>
    </row>
    <row r="765" spans="71:71" hidden="1" x14ac:dyDescent="0.25">
      <c r="BS765" s="9" t="str">
        <f>IF(Materials!T765="", "", Materials!T765)</f>
        <v/>
      </c>
    </row>
    <row r="766" spans="71:71" hidden="1" x14ac:dyDescent="0.25">
      <c r="BS766" s="9" t="str">
        <f>IF(Materials!T766="", "", Materials!T766)</f>
        <v/>
      </c>
    </row>
    <row r="767" spans="71:71" hidden="1" x14ac:dyDescent="0.25">
      <c r="BS767" s="9" t="str">
        <f>IF(Materials!T767="", "", Materials!T767)</f>
        <v/>
      </c>
    </row>
    <row r="768" spans="71:71" hidden="1" x14ac:dyDescent="0.25">
      <c r="BS768" s="9" t="str">
        <f>IF(Materials!T768="", "", Materials!T768)</f>
        <v/>
      </c>
    </row>
    <row r="769" spans="71:71" hidden="1" x14ac:dyDescent="0.25">
      <c r="BS769" s="9" t="str">
        <f>IF(Materials!T769="", "", Materials!T769)</f>
        <v/>
      </c>
    </row>
    <row r="770" spans="71:71" hidden="1" x14ac:dyDescent="0.25">
      <c r="BS770" s="9" t="str">
        <f>IF(Materials!T770="", "", Materials!T770)</f>
        <v/>
      </c>
    </row>
    <row r="771" spans="71:71" hidden="1" x14ac:dyDescent="0.25">
      <c r="BS771" s="9" t="str">
        <f>IF(Materials!T771="", "", Materials!T771)</f>
        <v/>
      </c>
    </row>
    <row r="772" spans="71:71" hidden="1" x14ac:dyDescent="0.25">
      <c r="BS772" s="9" t="str">
        <f>IF(Materials!T772="", "", Materials!T772)</f>
        <v/>
      </c>
    </row>
    <row r="773" spans="71:71" hidden="1" x14ac:dyDescent="0.25">
      <c r="BS773" s="9" t="str">
        <f>IF(Materials!T773="", "", Materials!T773)</f>
        <v/>
      </c>
    </row>
    <row r="774" spans="71:71" hidden="1" x14ac:dyDescent="0.25">
      <c r="BS774" s="9" t="str">
        <f>IF(Materials!T774="", "", Materials!T774)</f>
        <v/>
      </c>
    </row>
    <row r="775" spans="71:71" hidden="1" x14ac:dyDescent="0.25">
      <c r="BS775" s="9" t="str">
        <f>IF(Materials!T775="", "", Materials!T775)</f>
        <v/>
      </c>
    </row>
    <row r="776" spans="71:71" hidden="1" x14ac:dyDescent="0.25">
      <c r="BS776" s="9" t="str">
        <f>IF(Materials!T776="", "", Materials!T776)</f>
        <v/>
      </c>
    </row>
    <row r="777" spans="71:71" hidden="1" x14ac:dyDescent="0.25">
      <c r="BS777" s="9" t="str">
        <f>IF(Materials!T777="", "", Materials!T777)</f>
        <v/>
      </c>
    </row>
    <row r="778" spans="71:71" hidden="1" x14ac:dyDescent="0.25">
      <c r="BS778" s="9" t="str">
        <f>IF(Materials!T778="", "", Materials!T778)</f>
        <v/>
      </c>
    </row>
    <row r="779" spans="71:71" hidden="1" x14ac:dyDescent="0.25">
      <c r="BS779" s="9" t="str">
        <f>IF(Materials!T779="", "", Materials!T779)</f>
        <v/>
      </c>
    </row>
    <row r="780" spans="71:71" hidden="1" x14ac:dyDescent="0.25">
      <c r="BS780" s="9" t="str">
        <f>IF(Materials!T780="", "", Materials!T780)</f>
        <v/>
      </c>
    </row>
    <row r="781" spans="71:71" hidden="1" x14ac:dyDescent="0.25">
      <c r="BS781" s="9" t="str">
        <f>IF(Materials!T781="", "", Materials!T781)</f>
        <v/>
      </c>
    </row>
    <row r="782" spans="71:71" hidden="1" x14ac:dyDescent="0.25">
      <c r="BS782" s="9" t="str">
        <f>IF(Materials!T782="", "", Materials!T782)</f>
        <v/>
      </c>
    </row>
    <row r="783" spans="71:71" hidden="1" x14ac:dyDescent="0.25">
      <c r="BS783" s="9" t="str">
        <f>IF(Materials!T783="", "", Materials!T783)</f>
        <v/>
      </c>
    </row>
    <row r="784" spans="71:71" hidden="1" x14ac:dyDescent="0.25">
      <c r="BS784" s="9" t="str">
        <f>IF(Materials!T784="", "", Materials!T784)</f>
        <v/>
      </c>
    </row>
    <row r="785" spans="71:71" hidden="1" x14ac:dyDescent="0.25">
      <c r="BS785" s="9" t="str">
        <f>IF(Materials!T785="", "", Materials!T785)</f>
        <v/>
      </c>
    </row>
    <row r="786" spans="71:71" hidden="1" x14ac:dyDescent="0.25">
      <c r="BS786" s="9" t="str">
        <f>IF(Materials!T786="", "", Materials!T786)</f>
        <v/>
      </c>
    </row>
    <row r="787" spans="71:71" hidden="1" x14ac:dyDescent="0.25">
      <c r="BS787" s="9" t="str">
        <f>IF(Materials!T787="", "", Materials!T787)</f>
        <v/>
      </c>
    </row>
    <row r="788" spans="71:71" hidden="1" x14ac:dyDescent="0.25">
      <c r="BS788" s="9" t="str">
        <f>IF(Materials!T788="", "", Materials!T788)</f>
        <v/>
      </c>
    </row>
    <row r="789" spans="71:71" hidden="1" x14ac:dyDescent="0.25">
      <c r="BS789" s="9" t="str">
        <f>IF(Materials!T789="", "", Materials!T789)</f>
        <v/>
      </c>
    </row>
    <row r="790" spans="71:71" hidden="1" x14ac:dyDescent="0.25">
      <c r="BS790" s="9" t="str">
        <f>IF(Materials!T790="", "", Materials!T790)</f>
        <v/>
      </c>
    </row>
    <row r="791" spans="71:71" hidden="1" x14ac:dyDescent="0.25">
      <c r="BS791" s="9" t="str">
        <f>IF(Materials!T791="", "", Materials!T791)</f>
        <v/>
      </c>
    </row>
    <row r="792" spans="71:71" hidden="1" x14ac:dyDescent="0.25">
      <c r="BS792" s="9" t="str">
        <f>IF(Materials!T792="", "", Materials!T792)</f>
        <v/>
      </c>
    </row>
    <row r="793" spans="71:71" hidden="1" x14ac:dyDescent="0.25">
      <c r="BS793" s="9" t="str">
        <f>IF(Materials!T793="", "", Materials!T793)</f>
        <v/>
      </c>
    </row>
    <row r="794" spans="71:71" hidden="1" x14ac:dyDescent="0.25">
      <c r="BS794" s="9" t="str">
        <f>IF(Materials!T794="", "", Materials!T794)</f>
        <v/>
      </c>
    </row>
    <row r="795" spans="71:71" hidden="1" x14ac:dyDescent="0.25">
      <c r="BS795" s="9" t="str">
        <f>IF(Materials!T795="", "", Materials!T795)</f>
        <v/>
      </c>
    </row>
    <row r="796" spans="71:71" hidden="1" x14ac:dyDescent="0.25">
      <c r="BS796" s="9" t="str">
        <f>IF(Materials!T796="", "", Materials!T796)</f>
        <v/>
      </c>
    </row>
    <row r="797" spans="71:71" hidden="1" x14ac:dyDescent="0.25">
      <c r="BS797" s="9" t="str">
        <f>IF(Materials!T797="", "", Materials!T797)</f>
        <v/>
      </c>
    </row>
    <row r="798" spans="71:71" hidden="1" x14ac:dyDescent="0.25">
      <c r="BS798" s="9" t="str">
        <f>IF(Materials!T798="", "", Materials!T798)</f>
        <v/>
      </c>
    </row>
    <row r="799" spans="71:71" hidden="1" x14ac:dyDescent="0.25">
      <c r="BS799" s="9" t="str">
        <f>IF(Materials!T799="", "", Materials!T799)</f>
        <v/>
      </c>
    </row>
    <row r="800" spans="71:71" hidden="1" x14ac:dyDescent="0.25">
      <c r="BS800" s="9" t="str">
        <f>IF(Materials!T800="", "", Materials!T800)</f>
        <v/>
      </c>
    </row>
    <row r="801" spans="71:71" hidden="1" x14ac:dyDescent="0.25">
      <c r="BS801" s="9" t="str">
        <f>IF(Materials!T801="", "", Materials!T801)</f>
        <v/>
      </c>
    </row>
    <row r="802" spans="71:71" hidden="1" x14ac:dyDescent="0.25">
      <c r="BS802" s="9" t="str">
        <f>IF(Materials!T802="", "", Materials!T802)</f>
        <v/>
      </c>
    </row>
    <row r="803" spans="71:71" hidden="1" x14ac:dyDescent="0.25">
      <c r="BS803" s="9" t="str">
        <f>IF(Materials!T803="", "", Materials!T803)</f>
        <v/>
      </c>
    </row>
    <row r="804" spans="71:71" hidden="1" x14ac:dyDescent="0.25">
      <c r="BS804" s="9" t="str">
        <f>IF(Materials!T804="", "", Materials!T804)</f>
        <v/>
      </c>
    </row>
    <row r="805" spans="71:71" hidden="1" x14ac:dyDescent="0.25">
      <c r="BS805" s="9" t="str">
        <f>IF(Materials!T805="", "", Materials!T805)</f>
        <v/>
      </c>
    </row>
    <row r="806" spans="71:71" hidden="1" x14ac:dyDescent="0.25">
      <c r="BS806" s="9" t="str">
        <f>IF(Materials!T806="", "", Materials!T806)</f>
        <v/>
      </c>
    </row>
    <row r="807" spans="71:71" hidden="1" x14ac:dyDescent="0.25">
      <c r="BS807" s="9" t="str">
        <f>IF(Materials!T807="", "", Materials!T807)</f>
        <v/>
      </c>
    </row>
    <row r="808" spans="71:71" hidden="1" x14ac:dyDescent="0.25">
      <c r="BS808" s="9" t="str">
        <f>IF(Materials!T808="", "", Materials!T808)</f>
        <v/>
      </c>
    </row>
    <row r="809" spans="71:71" hidden="1" x14ac:dyDescent="0.25">
      <c r="BS809" s="9" t="str">
        <f>IF(Materials!T809="", "", Materials!T809)</f>
        <v/>
      </c>
    </row>
    <row r="810" spans="71:71" hidden="1" x14ac:dyDescent="0.25">
      <c r="BS810" s="9" t="str">
        <f>IF(Materials!T810="", "", Materials!T810)</f>
        <v/>
      </c>
    </row>
    <row r="811" spans="71:71" hidden="1" x14ac:dyDescent="0.25">
      <c r="BS811" s="9" t="str">
        <f>IF(Materials!T811="", "", Materials!T811)</f>
        <v/>
      </c>
    </row>
    <row r="812" spans="71:71" hidden="1" x14ac:dyDescent="0.25">
      <c r="BS812" s="9" t="str">
        <f>IF(Materials!T812="", "", Materials!T812)</f>
        <v/>
      </c>
    </row>
    <row r="813" spans="71:71" hidden="1" x14ac:dyDescent="0.25">
      <c r="BS813" s="9" t="str">
        <f>IF(Materials!T813="", "", Materials!T813)</f>
        <v/>
      </c>
    </row>
    <row r="814" spans="71:71" hidden="1" x14ac:dyDescent="0.25">
      <c r="BS814" s="9" t="str">
        <f>IF(Materials!T814="", "", Materials!T814)</f>
        <v/>
      </c>
    </row>
    <row r="815" spans="71:71" hidden="1" x14ac:dyDescent="0.25">
      <c r="BS815" s="9" t="str">
        <f>IF(Materials!T815="", "", Materials!T815)</f>
        <v/>
      </c>
    </row>
    <row r="816" spans="71:71" hidden="1" x14ac:dyDescent="0.25">
      <c r="BS816" s="9" t="str">
        <f>IF(Materials!T816="", "", Materials!T816)</f>
        <v/>
      </c>
    </row>
    <row r="817" spans="71:71" hidden="1" x14ac:dyDescent="0.25">
      <c r="BS817" s="9" t="str">
        <f>IF(Materials!T817="", "", Materials!T817)</f>
        <v/>
      </c>
    </row>
    <row r="818" spans="71:71" hidden="1" x14ac:dyDescent="0.25">
      <c r="BS818" s="9" t="str">
        <f>IF(Materials!T818="", "", Materials!T818)</f>
        <v/>
      </c>
    </row>
    <row r="819" spans="71:71" hidden="1" x14ac:dyDescent="0.25">
      <c r="BS819" s="9" t="str">
        <f>IF(Materials!T819="", "", Materials!T819)</f>
        <v/>
      </c>
    </row>
    <row r="820" spans="71:71" hidden="1" x14ac:dyDescent="0.25">
      <c r="BS820" s="9" t="str">
        <f>IF(Materials!T820="", "", Materials!T820)</f>
        <v/>
      </c>
    </row>
    <row r="821" spans="71:71" hidden="1" x14ac:dyDescent="0.25">
      <c r="BS821" s="9" t="str">
        <f>IF(Materials!T821="", "", Materials!T821)</f>
        <v/>
      </c>
    </row>
    <row r="822" spans="71:71" hidden="1" x14ac:dyDescent="0.25">
      <c r="BS822" s="9" t="str">
        <f>IF(Materials!T822="", "", Materials!T822)</f>
        <v/>
      </c>
    </row>
    <row r="823" spans="71:71" hidden="1" x14ac:dyDescent="0.25">
      <c r="BS823" s="9" t="str">
        <f>IF(Materials!T823="", "", Materials!T823)</f>
        <v/>
      </c>
    </row>
    <row r="824" spans="71:71" hidden="1" x14ac:dyDescent="0.25">
      <c r="BS824" s="9" t="str">
        <f>IF(Materials!T824="", "", Materials!T824)</f>
        <v/>
      </c>
    </row>
    <row r="825" spans="71:71" hidden="1" x14ac:dyDescent="0.25">
      <c r="BS825" s="9" t="str">
        <f>IF(Materials!T825="", "", Materials!T825)</f>
        <v/>
      </c>
    </row>
    <row r="826" spans="71:71" hidden="1" x14ac:dyDescent="0.25">
      <c r="BS826" s="9" t="str">
        <f>IF(Materials!T826="", "", Materials!T826)</f>
        <v/>
      </c>
    </row>
    <row r="827" spans="71:71" hidden="1" x14ac:dyDescent="0.25">
      <c r="BS827" s="9" t="str">
        <f>IF(Materials!T827="", "", Materials!T827)</f>
        <v/>
      </c>
    </row>
    <row r="828" spans="71:71" hidden="1" x14ac:dyDescent="0.25">
      <c r="BS828" s="9" t="str">
        <f>IF(Materials!T828="", "", Materials!T828)</f>
        <v/>
      </c>
    </row>
    <row r="829" spans="71:71" hidden="1" x14ac:dyDescent="0.25">
      <c r="BS829" s="9" t="str">
        <f>IF(Materials!T829="", "", Materials!T829)</f>
        <v/>
      </c>
    </row>
    <row r="830" spans="71:71" hidden="1" x14ac:dyDescent="0.25">
      <c r="BS830" s="9" t="str">
        <f>IF(Materials!T830="", "", Materials!T830)</f>
        <v/>
      </c>
    </row>
    <row r="831" spans="71:71" hidden="1" x14ac:dyDescent="0.25">
      <c r="BS831" s="9" t="str">
        <f>IF(Materials!T831="", "", Materials!T831)</f>
        <v/>
      </c>
    </row>
    <row r="832" spans="71:71" hidden="1" x14ac:dyDescent="0.25">
      <c r="BS832" s="9" t="str">
        <f>IF(Materials!T832="", "", Materials!T832)</f>
        <v/>
      </c>
    </row>
    <row r="833" spans="71:71" hidden="1" x14ac:dyDescent="0.25">
      <c r="BS833" s="9" t="str">
        <f>IF(Materials!T833="", "", Materials!T833)</f>
        <v/>
      </c>
    </row>
    <row r="834" spans="71:71" hidden="1" x14ac:dyDescent="0.25">
      <c r="BS834" s="9" t="str">
        <f>IF(Materials!T834="", "", Materials!T834)</f>
        <v/>
      </c>
    </row>
    <row r="835" spans="71:71" hidden="1" x14ac:dyDescent="0.25">
      <c r="BS835" s="9" t="str">
        <f>IF(Materials!T835="", "", Materials!T835)</f>
        <v/>
      </c>
    </row>
    <row r="836" spans="71:71" hidden="1" x14ac:dyDescent="0.25">
      <c r="BS836" s="9" t="str">
        <f>IF(Materials!T836="", "", Materials!T836)</f>
        <v/>
      </c>
    </row>
    <row r="837" spans="71:71" hidden="1" x14ac:dyDescent="0.25">
      <c r="BS837" s="9" t="str">
        <f>IF(Materials!T837="", "", Materials!T837)</f>
        <v/>
      </c>
    </row>
    <row r="838" spans="71:71" hidden="1" x14ac:dyDescent="0.25">
      <c r="BS838" s="9" t="str">
        <f>IF(Materials!T838="", "", Materials!T838)</f>
        <v/>
      </c>
    </row>
    <row r="839" spans="71:71" hidden="1" x14ac:dyDescent="0.25">
      <c r="BS839" s="9" t="str">
        <f>IF(Materials!T839="", "", Materials!T839)</f>
        <v/>
      </c>
    </row>
    <row r="840" spans="71:71" hidden="1" x14ac:dyDescent="0.25">
      <c r="BS840" s="9" t="str">
        <f>IF(Materials!T840="", "", Materials!T840)</f>
        <v/>
      </c>
    </row>
    <row r="841" spans="71:71" hidden="1" x14ac:dyDescent="0.25">
      <c r="BS841" s="9" t="str">
        <f>IF(Materials!T841="", "", Materials!T841)</f>
        <v/>
      </c>
    </row>
    <row r="842" spans="71:71" hidden="1" x14ac:dyDescent="0.25">
      <c r="BS842" s="9" t="str">
        <f>IF(Materials!T842="", "", Materials!T842)</f>
        <v/>
      </c>
    </row>
    <row r="843" spans="71:71" hidden="1" x14ac:dyDescent="0.25">
      <c r="BS843" s="9" t="str">
        <f>IF(Materials!T843="", "", Materials!T843)</f>
        <v/>
      </c>
    </row>
    <row r="844" spans="71:71" hidden="1" x14ac:dyDescent="0.25">
      <c r="BS844" s="9" t="str">
        <f>IF(Materials!T844="", "", Materials!T844)</f>
        <v/>
      </c>
    </row>
    <row r="845" spans="71:71" hidden="1" x14ac:dyDescent="0.25">
      <c r="BS845" s="9" t="str">
        <f>IF(Materials!T845="", "", Materials!T845)</f>
        <v/>
      </c>
    </row>
    <row r="846" spans="71:71" hidden="1" x14ac:dyDescent="0.25">
      <c r="BS846" s="9" t="str">
        <f>IF(Materials!T846="", "", Materials!T846)</f>
        <v/>
      </c>
    </row>
    <row r="847" spans="71:71" hidden="1" x14ac:dyDescent="0.25">
      <c r="BS847" s="9" t="str">
        <f>IF(Materials!T847="", "", Materials!T847)</f>
        <v/>
      </c>
    </row>
    <row r="848" spans="71:71" hidden="1" x14ac:dyDescent="0.25">
      <c r="BS848" s="9" t="str">
        <f>IF(Materials!T848="", "", Materials!T848)</f>
        <v/>
      </c>
    </row>
    <row r="849" spans="71:71" hidden="1" x14ac:dyDescent="0.25">
      <c r="BS849" s="9" t="str">
        <f>IF(Materials!T849="", "", Materials!T849)</f>
        <v/>
      </c>
    </row>
    <row r="850" spans="71:71" hidden="1" x14ac:dyDescent="0.25">
      <c r="BS850" s="9" t="str">
        <f>IF(Materials!T850="", "", Materials!T850)</f>
        <v/>
      </c>
    </row>
    <row r="851" spans="71:71" hidden="1" x14ac:dyDescent="0.25">
      <c r="BS851" s="9" t="str">
        <f>IF(Materials!T851="", "", Materials!T851)</f>
        <v/>
      </c>
    </row>
    <row r="852" spans="71:71" hidden="1" x14ac:dyDescent="0.25">
      <c r="BS852" s="9" t="str">
        <f>IF(Materials!T852="", "", Materials!T852)</f>
        <v/>
      </c>
    </row>
    <row r="853" spans="71:71" hidden="1" x14ac:dyDescent="0.25">
      <c r="BS853" s="9" t="str">
        <f>IF(Materials!T853="", "", Materials!T853)</f>
        <v/>
      </c>
    </row>
    <row r="854" spans="71:71" hidden="1" x14ac:dyDescent="0.25">
      <c r="BS854" s="9" t="str">
        <f>IF(Materials!T854="", "", Materials!T854)</f>
        <v/>
      </c>
    </row>
    <row r="855" spans="71:71" hidden="1" x14ac:dyDescent="0.25">
      <c r="BS855" s="9" t="str">
        <f>IF(Materials!T855="", "", Materials!T855)</f>
        <v/>
      </c>
    </row>
    <row r="856" spans="71:71" hidden="1" x14ac:dyDescent="0.25">
      <c r="BS856" s="9" t="str">
        <f>IF(Materials!T856="", "", Materials!T856)</f>
        <v/>
      </c>
    </row>
    <row r="857" spans="71:71" hidden="1" x14ac:dyDescent="0.25">
      <c r="BS857" s="9" t="str">
        <f>IF(Materials!T857="", "", Materials!T857)</f>
        <v/>
      </c>
    </row>
    <row r="858" spans="71:71" hidden="1" x14ac:dyDescent="0.25">
      <c r="BS858" s="9" t="str">
        <f>IF(Materials!T858="", "", Materials!T858)</f>
        <v/>
      </c>
    </row>
    <row r="859" spans="71:71" hidden="1" x14ac:dyDescent="0.25">
      <c r="BS859" s="9" t="str">
        <f>IF(Materials!T859="", "", Materials!T859)</f>
        <v/>
      </c>
    </row>
    <row r="860" spans="71:71" hidden="1" x14ac:dyDescent="0.25">
      <c r="BS860" s="9" t="str">
        <f>IF(Materials!T860="", "", Materials!T860)</f>
        <v/>
      </c>
    </row>
    <row r="861" spans="71:71" hidden="1" x14ac:dyDescent="0.25">
      <c r="BS861" s="9" t="str">
        <f>IF(Materials!T861="", "", Materials!T861)</f>
        <v/>
      </c>
    </row>
    <row r="862" spans="71:71" hidden="1" x14ac:dyDescent="0.25">
      <c r="BS862" s="9" t="str">
        <f>IF(Materials!T862="", "", Materials!T862)</f>
        <v/>
      </c>
    </row>
    <row r="863" spans="71:71" hidden="1" x14ac:dyDescent="0.25">
      <c r="BS863" s="9" t="str">
        <f>IF(Materials!T863="", "", Materials!T863)</f>
        <v/>
      </c>
    </row>
    <row r="864" spans="71:71" hidden="1" x14ac:dyDescent="0.25">
      <c r="BS864" s="9" t="str">
        <f>IF(Materials!T864="", "", Materials!T864)</f>
        <v/>
      </c>
    </row>
    <row r="865" spans="71:71" hidden="1" x14ac:dyDescent="0.25">
      <c r="BS865" s="9" t="str">
        <f>IF(Materials!T865="", "", Materials!T865)</f>
        <v/>
      </c>
    </row>
    <row r="866" spans="71:71" hidden="1" x14ac:dyDescent="0.25">
      <c r="BS866" s="9" t="str">
        <f>IF(Materials!T866="", "", Materials!T866)</f>
        <v/>
      </c>
    </row>
    <row r="867" spans="71:71" hidden="1" x14ac:dyDescent="0.25">
      <c r="BS867" s="9" t="str">
        <f>IF(Materials!T867="", "", Materials!T867)</f>
        <v/>
      </c>
    </row>
    <row r="868" spans="71:71" hidden="1" x14ac:dyDescent="0.25">
      <c r="BS868" s="9" t="str">
        <f>IF(Materials!T868="", "", Materials!T868)</f>
        <v/>
      </c>
    </row>
    <row r="869" spans="71:71" hidden="1" x14ac:dyDescent="0.25">
      <c r="BS869" s="9" t="str">
        <f>IF(Materials!T869="", "", Materials!T869)</f>
        <v/>
      </c>
    </row>
    <row r="870" spans="71:71" hidden="1" x14ac:dyDescent="0.25">
      <c r="BS870" s="9" t="str">
        <f>IF(Materials!T870="", "", Materials!T870)</f>
        <v/>
      </c>
    </row>
    <row r="871" spans="71:71" hidden="1" x14ac:dyDescent="0.25">
      <c r="BS871" s="9" t="str">
        <f>IF(Materials!T871="", "", Materials!T871)</f>
        <v/>
      </c>
    </row>
    <row r="872" spans="71:71" hidden="1" x14ac:dyDescent="0.25">
      <c r="BS872" s="9" t="str">
        <f>IF(Materials!T872="", "", Materials!T872)</f>
        <v/>
      </c>
    </row>
    <row r="873" spans="71:71" hidden="1" x14ac:dyDescent="0.25">
      <c r="BS873" s="9" t="str">
        <f>IF(Materials!T873="", "", Materials!T873)</f>
        <v/>
      </c>
    </row>
    <row r="874" spans="71:71" hidden="1" x14ac:dyDescent="0.25">
      <c r="BS874" s="9" t="str">
        <f>IF(Materials!T874="", "", Materials!T874)</f>
        <v/>
      </c>
    </row>
    <row r="875" spans="71:71" hidden="1" x14ac:dyDescent="0.25">
      <c r="BS875" s="9" t="str">
        <f>IF(Materials!T875="", "", Materials!T875)</f>
        <v/>
      </c>
    </row>
    <row r="876" spans="71:71" hidden="1" x14ac:dyDescent="0.25">
      <c r="BS876" s="9" t="str">
        <f>IF(Materials!T876="", "", Materials!T876)</f>
        <v/>
      </c>
    </row>
    <row r="877" spans="71:71" hidden="1" x14ac:dyDescent="0.25">
      <c r="BS877" s="9" t="str">
        <f>IF(Materials!T877="", "", Materials!T877)</f>
        <v/>
      </c>
    </row>
    <row r="878" spans="71:71" hidden="1" x14ac:dyDescent="0.25">
      <c r="BS878" s="9" t="str">
        <f>IF(Materials!T878="", "", Materials!T878)</f>
        <v/>
      </c>
    </row>
    <row r="879" spans="71:71" hidden="1" x14ac:dyDescent="0.25">
      <c r="BS879" s="9" t="str">
        <f>IF(Materials!T879="", "", Materials!T879)</f>
        <v/>
      </c>
    </row>
    <row r="880" spans="71:71" hidden="1" x14ac:dyDescent="0.25">
      <c r="BS880" s="9" t="str">
        <f>IF(Materials!T880="", "", Materials!T880)</f>
        <v/>
      </c>
    </row>
    <row r="881" spans="71:71" hidden="1" x14ac:dyDescent="0.25">
      <c r="BS881" s="9" t="str">
        <f>IF(Materials!T881="", "", Materials!T881)</f>
        <v/>
      </c>
    </row>
    <row r="882" spans="71:71" hidden="1" x14ac:dyDescent="0.25">
      <c r="BS882" s="9" t="str">
        <f>IF(Materials!T882="", "", Materials!T882)</f>
        <v/>
      </c>
    </row>
    <row r="883" spans="71:71" hidden="1" x14ac:dyDescent="0.25">
      <c r="BS883" s="9" t="str">
        <f>IF(Materials!T883="", "", Materials!T883)</f>
        <v/>
      </c>
    </row>
    <row r="884" spans="71:71" hidden="1" x14ac:dyDescent="0.25">
      <c r="BS884" s="9" t="str">
        <f>IF(Materials!T884="", "", Materials!T884)</f>
        <v/>
      </c>
    </row>
    <row r="885" spans="71:71" hidden="1" x14ac:dyDescent="0.25">
      <c r="BS885" s="9" t="str">
        <f>IF(Materials!T885="", "", Materials!T885)</f>
        <v/>
      </c>
    </row>
    <row r="886" spans="71:71" hidden="1" x14ac:dyDescent="0.25">
      <c r="BS886" s="9" t="str">
        <f>IF(Materials!T886="", "", Materials!T886)</f>
        <v/>
      </c>
    </row>
    <row r="887" spans="71:71" hidden="1" x14ac:dyDescent="0.25">
      <c r="BS887" s="9" t="str">
        <f>IF(Materials!T887="", "", Materials!T887)</f>
        <v/>
      </c>
    </row>
    <row r="888" spans="71:71" hidden="1" x14ac:dyDescent="0.25">
      <c r="BS888" s="9" t="str">
        <f>IF(Materials!T888="", "", Materials!T888)</f>
        <v/>
      </c>
    </row>
    <row r="889" spans="71:71" hidden="1" x14ac:dyDescent="0.25">
      <c r="BS889" s="9" t="str">
        <f>IF(Materials!T889="", "", Materials!T889)</f>
        <v/>
      </c>
    </row>
    <row r="890" spans="71:71" hidden="1" x14ac:dyDescent="0.25">
      <c r="BS890" s="9" t="str">
        <f>IF(Materials!T890="", "", Materials!T890)</f>
        <v/>
      </c>
    </row>
    <row r="891" spans="71:71" hidden="1" x14ac:dyDescent="0.25">
      <c r="BS891" s="9" t="str">
        <f>IF(Materials!T891="", "", Materials!T891)</f>
        <v/>
      </c>
    </row>
    <row r="892" spans="71:71" hidden="1" x14ac:dyDescent="0.25">
      <c r="BS892" s="9" t="str">
        <f>IF(Materials!T892="", "", Materials!T892)</f>
        <v/>
      </c>
    </row>
    <row r="893" spans="71:71" hidden="1" x14ac:dyDescent="0.25">
      <c r="BS893" s="9" t="str">
        <f>IF(Materials!T893="", "", Materials!T893)</f>
        <v/>
      </c>
    </row>
    <row r="894" spans="71:71" hidden="1" x14ac:dyDescent="0.25">
      <c r="BS894" s="9" t="str">
        <f>IF(Materials!T894="", "", Materials!T894)</f>
        <v/>
      </c>
    </row>
    <row r="895" spans="71:71" hidden="1" x14ac:dyDescent="0.25">
      <c r="BS895" s="9" t="str">
        <f>IF(Materials!T895="", "", Materials!T895)</f>
        <v/>
      </c>
    </row>
    <row r="896" spans="71:71" hidden="1" x14ac:dyDescent="0.25">
      <c r="BS896" s="9" t="str">
        <f>IF(Materials!T896="", "", Materials!T896)</f>
        <v/>
      </c>
    </row>
    <row r="897" spans="71:71" hidden="1" x14ac:dyDescent="0.25">
      <c r="BS897" s="9" t="str">
        <f>IF(Materials!T897="", "", Materials!T897)</f>
        <v/>
      </c>
    </row>
    <row r="898" spans="71:71" hidden="1" x14ac:dyDescent="0.25">
      <c r="BS898" s="9" t="str">
        <f>IF(Materials!T898="", "", Materials!T898)</f>
        <v/>
      </c>
    </row>
    <row r="899" spans="71:71" hidden="1" x14ac:dyDescent="0.25">
      <c r="BS899" s="9" t="str">
        <f>IF(Materials!T899="", "", Materials!T899)</f>
        <v/>
      </c>
    </row>
    <row r="900" spans="71:71" hidden="1" x14ac:dyDescent="0.25">
      <c r="BS900" s="9" t="str">
        <f>IF(Materials!T900="", "", Materials!T900)</f>
        <v/>
      </c>
    </row>
    <row r="901" spans="71:71" hidden="1" x14ac:dyDescent="0.25">
      <c r="BS901" s="9" t="str">
        <f>IF(Materials!T901="", "", Materials!T901)</f>
        <v/>
      </c>
    </row>
    <row r="902" spans="71:71" hidden="1" x14ac:dyDescent="0.25">
      <c r="BS902" s="9" t="str">
        <f>IF(Materials!T902="", "", Materials!T902)</f>
        <v/>
      </c>
    </row>
    <row r="903" spans="71:71" hidden="1" x14ac:dyDescent="0.25">
      <c r="BS903" s="9" t="str">
        <f>IF(Materials!T903="", "", Materials!T903)</f>
        <v/>
      </c>
    </row>
    <row r="904" spans="71:71" hidden="1" x14ac:dyDescent="0.25">
      <c r="BS904" s="9" t="str">
        <f>IF(Materials!T904="", "", Materials!T904)</f>
        <v/>
      </c>
    </row>
    <row r="905" spans="71:71" hidden="1" x14ac:dyDescent="0.25">
      <c r="BS905" s="9" t="str">
        <f>IF(Materials!T905="", "", Materials!T905)</f>
        <v/>
      </c>
    </row>
    <row r="906" spans="71:71" hidden="1" x14ac:dyDescent="0.25">
      <c r="BS906" s="9" t="str">
        <f>IF(Materials!T906="", "", Materials!T906)</f>
        <v/>
      </c>
    </row>
    <row r="907" spans="71:71" hidden="1" x14ac:dyDescent="0.25">
      <c r="BS907" s="9" t="str">
        <f>IF(Materials!T907="", "", Materials!T907)</f>
        <v/>
      </c>
    </row>
    <row r="908" spans="71:71" hidden="1" x14ac:dyDescent="0.25">
      <c r="BS908" s="9" t="str">
        <f>IF(Materials!T908="", "", Materials!T908)</f>
        <v/>
      </c>
    </row>
    <row r="909" spans="71:71" hidden="1" x14ac:dyDescent="0.25">
      <c r="BS909" s="9" t="str">
        <f>IF(Materials!T909="", "", Materials!T909)</f>
        <v/>
      </c>
    </row>
    <row r="910" spans="71:71" hidden="1" x14ac:dyDescent="0.25">
      <c r="BS910" s="9" t="str">
        <f>IF(Materials!T910="", "", Materials!T910)</f>
        <v/>
      </c>
    </row>
    <row r="911" spans="71:71" hidden="1" x14ac:dyDescent="0.25">
      <c r="BS911" s="9" t="str">
        <f>IF(Materials!T911="", "", Materials!T911)</f>
        <v/>
      </c>
    </row>
    <row r="912" spans="71:71" hidden="1" x14ac:dyDescent="0.25">
      <c r="BS912" s="9" t="str">
        <f>IF(Materials!T912="", "", Materials!T912)</f>
        <v/>
      </c>
    </row>
    <row r="913" spans="71:71" hidden="1" x14ac:dyDescent="0.25">
      <c r="BS913" s="9" t="str">
        <f>IF(Materials!T913="", "", Materials!T913)</f>
        <v/>
      </c>
    </row>
    <row r="914" spans="71:71" hidden="1" x14ac:dyDescent="0.25">
      <c r="BS914" s="9" t="str">
        <f>IF(Materials!T914="", "", Materials!T914)</f>
        <v/>
      </c>
    </row>
    <row r="915" spans="71:71" hidden="1" x14ac:dyDescent="0.25">
      <c r="BS915" s="9" t="str">
        <f>IF(Materials!T915="", "", Materials!T915)</f>
        <v/>
      </c>
    </row>
    <row r="916" spans="71:71" hidden="1" x14ac:dyDescent="0.25">
      <c r="BS916" s="9" t="str">
        <f>IF(Materials!T916="", "", Materials!T916)</f>
        <v/>
      </c>
    </row>
    <row r="917" spans="71:71" hidden="1" x14ac:dyDescent="0.25">
      <c r="BS917" s="9" t="str">
        <f>IF(Materials!T917="", "", Materials!T917)</f>
        <v/>
      </c>
    </row>
    <row r="918" spans="71:71" hidden="1" x14ac:dyDescent="0.25">
      <c r="BS918" s="9" t="str">
        <f>IF(Materials!T918="", "", Materials!T918)</f>
        <v/>
      </c>
    </row>
    <row r="919" spans="71:71" hidden="1" x14ac:dyDescent="0.25">
      <c r="BS919" s="9" t="str">
        <f>IF(Materials!T919="", "", Materials!T919)</f>
        <v/>
      </c>
    </row>
    <row r="920" spans="71:71" hidden="1" x14ac:dyDescent="0.25">
      <c r="BS920" s="9" t="str">
        <f>IF(Materials!T920="", "", Materials!T920)</f>
        <v/>
      </c>
    </row>
    <row r="921" spans="71:71" hidden="1" x14ac:dyDescent="0.25">
      <c r="BS921" s="9" t="str">
        <f>IF(Materials!T921="", "", Materials!T921)</f>
        <v/>
      </c>
    </row>
    <row r="922" spans="71:71" hidden="1" x14ac:dyDescent="0.25">
      <c r="BS922" s="9" t="str">
        <f>IF(Materials!T922="", "", Materials!T922)</f>
        <v/>
      </c>
    </row>
    <row r="923" spans="71:71" hidden="1" x14ac:dyDescent="0.25">
      <c r="BS923" s="9" t="str">
        <f>IF(Materials!T923="", "", Materials!T923)</f>
        <v/>
      </c>
    </row>
    <row r="924" spans="71:71" hidden="1" x14ac:dyDescent="0.25">
      <c r="BS924" s="9" t="str">
        <f>IF(Materials!T924="", "", Materials!T924)</f>
        <v/>
      </c>
    </row>
    <row r="925" spans="71:71" hidden="1" x14ac:dyDescent="0.25">
      <c r="BS925" s="9" t="str">
        <f>IF(Materials!T925="", "", Materials!T925)</f>
        <v/>
      </c>
    </row>
    <row r="926" spans="71:71" hidden="1" x14ac:dyDescent="0.25">
      <c r="BS926" s="9" t="str">
        <f>IF(Materials!T926="", "", Materials!T926)</f>
        <v/>
      </c>
    </row>
    <row r="927" spans="71:71" hidden="1" x14ac:dyDescent="0.25">
      <c r="BS927" s="9" t="str">
        <f>IF(Materials!T927="", "", Materials!T927)</f>
        <v/>
      </c>
    </row>
    <row r="928" spans="71:71" hidden="1" x14ac:dyDescent="0.25">
      <c r="BS928" s="9" t="str">
        <f>IF(Materials!T928="", "", Materials!T928)</f>
        <v/>
      </c>
    </row>
    <row r="929" spans="71:71" hidden="1" x14ac:dyDescent="0.25">
      <c r="BS929" s="9" t="str">
        <f>IF(Materials!T929="", "", Materials!T929)</f>
        <v/>
      </c>
    </row>
    <row r="930" spans="71:71" hidden="1" x14ac:dyDescent="0.25">
      <c r="BS930" s="9" t="str">
        <f>IF(Materials!T930="", "", Materials!T930)</f>
        <v/>
      </c>
    </row>
    <row r="931" spans="71:71" hidden="1" x14ac:dyDescent="0.25">
      <c r="BS931" s="9" t="str">
        <f>IF(Materials!T931="", "", Materials!T931)</f>
        <v/>
      </c>
    </row>
    <row r="932" spans="71:71" hidden="1" x14ac:dyDescent="0.25">
      <c r="BS932" s="9" t="str">
        <f>IF(Materials!T932="", "", Materials!T932)</f>
        <v/>
      </c>
    </row>
    <row r="933" spans="71:71" hidden="1" x14ac:dyDescent="0.25">
      <c r="BS933" s="9" t="str">
        <f>IF(Materials!T933="", "", Materials!T933)</f>
        <v/>
      </c>
    </row>
    <row r="934" spans="71:71" hidden="1" x14ac:dyDescent="0.25">
      <c r="BS934" s="9" t="str">
        <f>IF(Materials!T934="", "", Materials!T934)</f>
        <v/>
      </c>
    </row>
    <row r="935" spans="71:71" hidden="1" x14ac:dyDescent="0.25">
      <c r="BS935" s="9" t="str">
        <f>IF(Materials!T935="", "", Materials!T935)</f>
        <v/>
      </c>
    </row>
    <row r="936" spans="71:71" hidden="1" x14ac:dyDescent="0.25">
      <c r="BS936" s="9" t="str">
        <f>IF(Materials!T936="", "", Materials!T936)</f>
        <v/>
      </c>
    </row>
    <row r="937" spans="71:71" hidden="1" x14ac:dyDescent="0.25">
      <c r="BS937" s="9" t="str">
        <f>IF(Materials!T937="", "", Materials!T937)</f>
        <v/>
      </c>
    </row>
    <row r="938" spans="71:71" hidden="1" x14ac:dyDescent="0.25">
      <c r="BS938" s="9" t="str">
        <f>IF(Materials!T938="", "", Materials!T938)</f>
        <v/>
      </c>
    </row>
    <row r="939" spans="71:71" hidden="1" x14ac:dyDescent="0.25">
      <c r="BS939" s="9" t="str">
        <f>IF(Materials!T939="", "", Materials!T939)</f>
        <v/>
      </c>
    </row>
    <row r="940" spans="71:71" hidden="1" x14ac:dyDescent="0.25">
      <c r="BS940" s="9" t="str">
        <f>IF(Materials!T940="", "", Materials!T940)</f>
        <v/>
      </c>
    </row>
    <row r="941" spans="71:71" hidden="1" x14ac:dyDescent="0.25">
      <c r="BS941" s="9" t="str">
        <f>IF(Materials!T941="", "", Materials!T941)</f>
        <v/>
      </c>
    </row>
    <row r="942" spans="71:71" hidden="1" x14ac:dyDescent="0.25">
      <c r="BS942" s="9" t="str">
        <f>IF(Materials!T942="", "", Materials!T942)</f>
        <v/>
      </c>
    </row>
    <row r="943" spans="71:71" hidden="1" x14ac:dyDescent="0.25">
      <c r="BS943" s="9" t="str">
        <f>IF(Materials!T943="", "", Materials!T943)</f>
        <v/>
      </c>
    </row>
    <row r="944" spans="71:71" hidden="1" x14ac:dyDescent="0.25">
      <c r="BS944" s="9" t="str">
        <f>IF(Materials!T944="", "", Materials!T944)</f>
        <v/>
      </c>
    </row>
    <row r="945" spans="71:71" hidden="1" x14ac:dyDescent="0.25">
      <c r="BS945" s="9" t="str">
        <f>IF(Materials!T945="", "", Materials!T945)</f>
        <v/>
      </c>
    </row>
    <row r="946" spans="71:71" hidden="1" x14ac:dyDescent="0.25">
      <c r="BS946" s="9" t="str">
        <f>IF(Materials!T946="", "", Materials!T946)</f>
        <v/>
      </c>
    </row>
    <row r="947" spans="71:71" hidden="1" x14ac:dyDescent="0.25">
      <c r="BS947" s="9" t="str">
        <f>IF(Materials!T947="", "", Materials!T947)</f>
        <v/>
      </c>
    </row>
    <row r="948" spans="71:71" hidden="1" x14ac:dyDescent="0.25">
      <c r="BS948" s="9" t="str">
        <f>IF(Materials!T948="", "", Materials!T948)</f>
        <v/>
      </c>
    </row>
    <row r="949" spans="71:71" hidden="1" x14ac:dyDescent="0.25">
      <c r="BS949" s="9" t="str">
        <f>IF(Materials!T949="", "", Materials!T949)</f>
        <v/>
      </c>
    </row>
    <row r="950" spans="71:71" hidden="1" x14ac:dyDescent="0.25">
      <c r="BS950" s="9" t="str">
        <f>IF(Materials!T950="", "", Materials!T950)</f>
        <v/>
      </c>
    </row>
    <row r="951" spans="71:71" hidden="1" x14ac:dyDescent="0.25">
      <c r="BS951" s="9" t="str">
        <f>IF(Materials!T951="", "", Materials!T951)</f>
        <v/>
      </c>
    </row>
    <row r="952" spans="71:71" hidden="1" x14ac:dyDescent="0.25">
      <c r="BS952" s="9" t="str">
        <f>IF(Materials!T952="", "", Materials!T952)</f>
        <v/>
      </c>
    </row>
    <row r="953" spans="71:71" hidden="1" x14ac:dyDescent="0.25">
      <c r="BS953" s="9" t="str">
        <f>IF(Materials!T953="", "", Materials!T953)</f>
        <v/>
      </c>
    </row>
    <row r="954" spans="71:71" hidden="1" x14ac:dyDescent="0.25">
      <c r="BS954" s="9" t="str">
        <f>IF(Materials!T954="", "", Materials!T954)</f>
        <v/>
      </c>
    </row>
    <row r="955" spans="71:71" hidden="1" x14ac:dyDescent="0.25">
      <c r="BS955" s="9" t="str">
        <f>IF(Materials!T955="", "", Materials!T955)</f>
        <v/>
      </c>
    </row>
    <row r="956" spans="71:71" hidden="1" x14ac:dyDescent="0.25">
      <c r="BS956" s="9" t="str">
        <f>IF(Materials!T956="", "", Materials!T956)</f>
        <v/>
      </c>
    </row>
    <row r="957" spans="71:71" hidden="1" x14ac:dyDescent="0.25">
      <c r="BS957" s="9" t="str">
        <f>IF(Materials!T957="", "", Materials!T957)</f>
        <v/>
      </c>
    </row>
    <row r="958" spans="71:71" hidden="1" x14ac:dyDescent="0.25">
      <c r="BS958" s="9" t="str">
        <f>IF(Materials!T958="", "", Materials!T958)</f>
        <v/>
      </c>
    </row>
    <row r="959" spans="71:71" hidden="1" x14ac:dyDescent="0.25">
      <c r="BS959" s="9" t="str">
        <f>IF(Materials!T959="", "", Materials!T959)</f>
        <v/>
      </c>
    </row>
    <row r="960" spans="71:71" hidden="1" x14ac:dyDescent="0.25">
      <c r="BS960" s="9" t="str">
        <f>IF(Materials!T960="", "", Materials!T960)</f>
        <v/>
      </c>
    </row>
    <row r="961" spans="71:71" hidden="1" x14ac:dyDescent="0.25">
      <c r="BS961" s="9" t="str">
        <f>IF(Materials!T961="", "", Materials!T961)</f>
        <v/>
      </c>
    </row>
    <row r="962" spans="71:71" hidden="1" x14ac:dyDescent="0.25">
      <c r="BS962" s="9" t="str">
        <f>IF(Materials!T962="", "", Materials!T962)</f>
        <v/>
      </c>
    </row>
    <row r="963" spans="71:71" hidden="1" x14ac:dyDescent="0.25">
      <c r="BS963" s="9" t="str">
        <f>IF(Materials!T963="", "", Materials!T963)</f>
        <v/>
      </c>
    </row>
    <row r="964" spans="71:71" hidden="1" x14ac:dyDescent="0.25">
      <c r="BS964" s="9" t="str">
        <f>IF(Materials!T964="", "", Materials!T964)</f>
        <v/>
      </c>
    </row>
    <row r="965" spans="71:71" hidden="1" x14ac:dyDescent="0.25">
      <c r="BS965" s="9" t="str">
        <f>IF(Materials!T965="", "", Materials!T965)</f>
        <v/>
      </c>
    </row>
    <row r="966" spans="71:71" hidden="1" x14ac:dyDescent="0.25">
      <c r="BS966" s="9" t="str">
        <f>IF(Materials!T966="", "", Materials!T966)</f>
        <v/>
      </c>
    </row>
    <row r="967" spans="71:71" hidden="1" x14ac:dyDescent="0.25">
      <c r="BS967" s="9" t="str">
        <f>IF(Materials!T967="", "", Materials!T967)</f>
        <v/>
      </c>
    </row>
    <row r="968" spans="71:71" hidden="1" x14ac:dyDescent="0.25">
      <c r="BS968" s="9" t="str">
        <f>IF(Materials!T968="", "", Materials!T968)</f>
        <v/>
      </c>
    </row>
    <row r="969" spans="71:71" hidden="1" x14ac:dyDescent="0.25">
      <c r="BS969" s="9" t="str">
        <f>IF(Materials!T969="", "", Materials!T969)</f>
        <v/>
      </c>
    </row>
    <row r="970" spans="71:71" hidden="1" x14ac:dyDescent="0.25">
      <c r="BS970" s="9" t="str">
        <f>IF(Materials!T970="", "", Materials!T970)</f>
        <v/>
      </c>
    </row>
    <row r="971" spans="71:71" hidden="1" x14ac:dyDescent="0.25">
      <c r="BS971" s="9" t="str">
        <f>IF(Materials!T971="", "", Materials!T971)</f>
        <v/>
      </c>
    </row>
    <row r="972" spans="71:71" hidden="1" x14ac:dyDescent="0.25">
      <c r="BS972" s="9" t="str">
        <f>IF(Materials!T972="", "", Materials!T972)</f>
        <v/>
      </c>
    </row>
    <row r="973" spans="71:71" hidden="1" x14ac:dyDescent="0.25">
      <c r="BS973" s="9" t="str">
        <f>IF(Materials!T973="", "", Materials!T973)</f>
        <v/>
      </c>
    </row>
    <row r="974" spans="71:71" hidden="1" x14ac:dyDescent="0.25">
      <c r="BS974" s="9" t="str">
        <f>IF(Materials!T974="", "", Materials!T974)</f>
        <v/>
      </c>
    </row>
    <row r="975" spans="71:71" hidden="1" x14ac:dyDescent="0.25">
      <c r="BS975" s="9" t="str">
        <f>IF(Materials!T975="", "", Materials!T975)</f>
        <v/>
      </c>
    </row>
    <row r="976" spans="71:71" hidden="1" x14ac:dyDescent="0.25">
      <c r="BS976" s="9" t="str">
        <f>IF(Materials!T976="", "", Materials!T976)</f>
        <v/>
      </c>
    </row>
    <row r="977" spans="71:71" hidden="1" x14ac:dyDescent="0.25">
      <c r="BS977" s="9" t="str">
        <f>IF(Materials!T977="", "", Materials!T977)</f>
        <v/>
      </c>
    </row>
    <row r="978" spans="71:71" hidden="1" x14ac:dyDescent="0.25">
      <c r="BS978" s="9" t="str">
        <f>IF(Materials!T978="", "", Materials!T978)</f>
        <v/>
      </c>
    </row>
    <row r="979" spans="71:71" hidden="1" x14ac:dyDescent="0.25">
      <c r="BS979" s="9" t="str">
        <f>IF(Materials!T979="", "", Materials!T979)</f>
        <v/>
      </c>
    </row>
    <row r="980" spans="71:71" hidden="1" x14ac:dyDescent="0.25">
      <c r="BS980" s="9" t="str">
        <f>IF(Materials!T980="", "", Materials!T980)</f>
        <v/>
      </c>
    </row>
    <row r="981" spans="71:71" hidden="1" x14ac:dyDescent="0.25">
      <c r="BS981" s="9" t="str">
        <f>IF(Materials!T981="", "", Materials!T981)</f>
        <v/>
      </c>
    </row>
    <row r="982" spans="71:71" hidden="1" x14ac:dyDescent="0.25">
      <c r="BS982" s="9" t="str">
        <f>IF(Materials!T982="", "", Materials!T982)</f>
        <v/>
      </c>
    </row>
    <row r="983" spans="71:71" hidden="1" x14ac:dyDescent="0.25">
      <c r="BS983" s="9" t="str">
        <f>IF(Materials!T983="", "", Materials!T983)</f>
        <v/>
      </c>
    </row>
    <row r="984" spans="71:71" hidden="1" x14ac:dyDescent="0.25">
      <c r="BS984" s="9" t="str">
        <f>IF(Materials!T984="", "", Materials!T984)</f>
        <v/>
      </c>
    </row>
    <row r="985" spans="71:71" hidden="1" x14ac:dyDescent="0.25">
      <c r="BS985" s="9" t="str">
        <f>IF(Materials!T985="", "", Materials!T985)</f>
        <v/>
      </c>
    </row>
    <row r="986" spans="71:71" hidden="1" x14ac:dyDescent="0.25">
      <c r="BS986" s="9" t="str">
        <f>IF(Materials!T986="", "", Materials!T986)</f>
        <v/>
      </c>
    </row>
    <row r="987" spans="71:71" hidden="1" x14ac:dyDescent="0.25">
      <c r="BS987" s="9" t="str">
        <f>IF(Materials!T987="", "", Materials!T987)</f>
        <v/>
      </c>
    </row>
    <row r="988" spans="71:71" hidden="1" x14ac:dyDescent="0.25">
      <c r="BS988" s="9" t="str">
        <f>IF(Materials!T988="", "", Materials!T988)</f>
        <v/>
      </c>
    </row>
    <row r="989" spans="71:71" hidden="1" x14ac:dyDescent="0.25">
      <c r="BS989" s="9" t="str">
        <f>IF(Materials!T989="", "", Materials!T989)</f>
        <v/>
      </c>
    </row>
    <row r="990" spans="71:71" hidden="1" x14ac:dyDescent="0.25">
      <c r="BS990" s="9" t="str">
        <f>IF(Materials!T990="", "", Materials!T990)</f>
        <v/>
      </c>
    </row>
    <row r="991" spans="71:71" hidden="1" x14ac:dyDescent="0.25">
      <c r="BS991" s="9" t="str">
        <f>IF(Materials!T991="", "", Materials!T991)</f>
        <v/>
      </c>
    </row>
    <row r="992" spans="71:71" hidden="1" x14ac:dyDescent="0.25">
      <c r="BS992" s="9" t="str">
        <f>IF(Materials!T992="", "", Materials!T992)</f>
        <v/>
      </c>
    </row>
    <row r="993" spans="71:71" hidden="1" x14ac:dyDescent="0.25">
      <c r="BS993" s="9" t="str">
        <f>IF(Materials!T993="", "", Materials!T993)</f>
        <v/>
      </c>
    </row>
    <row r="994" spans="71:71" hidden="1" x14ac:dyDescent="0.25">
      <c r="BS994" s="9" t="str">
        <f>IF(Materials!T994="", "", Materials!T994)</f>
        <v/>
      </c>
    </row>
    <row r="995" spans="71:71" hidden="1" x14ac:dyDescent="0.25">
      <c r="BS995" s="9" t="str">
        <f>IF(Materials!T995="", "", Materials!T995)</f>
        <v/>
      </c>
    </row>
    <row r="996" spans="71:71" hidden="1" x14ac:dyDescent="0.25">
      <c r="BS996" s="9" t="str">
        <f>IF(Materials!T996="", "", Materials!T996)</f>
        <v/>
      </c>
    </row>
    <row r="997" spans="71:71" hidden="1" x14ac:dyDescent="0.25">
      <c r="BS997" s="9" t="str">
        <f>IF(Materials!T997="", "", Materials!T997)</f>
        <v/>
      </c>
    </row>
    <row r="998" spans="71:71" hidden="1" x14ac:dyDescent="0.25">
      <c r="BS998" s="9" t="str">
        <f>IF(Materials!T998="", "", Materials!T998)</f>
        <v/>
      </c>
    </row>
    <row r="999" spans="71:71" hidden="1" x14ac:dyDescent="0.25">
      <c r="BS999" s="9" t="str">
        <f>IF(Materials!T999="", "", Materials!T999)</f>
        <v/>
      </c>
    </row>
    <row r="1000" spans="71:71" hidden="1" x14ac:dyDescent="0.25">
      <c r="BS1000" s="9" t="str">
        <f>IF(Materials!T1000="", "", Materials!T1000)</f>
        <v/>
      </c>
    </row>
    <row r="1001" spans="71:71" hidden="1" x14ac:dyDescent="0.25">
      <c r="BS1001" s="9" t="str">
        <f>IF(Materials!T1001="", "", Materials!T1001)</f>
        <v/>
      </c>
    </row>
    <row r="1002" spans="71:71" hidden="1" x14ac:dyDescent="0.25">
      <c r="BS1002" s="9" t="str">
        <f>IF(Materials!T1002="", "", Materials!T1002)</f>
        <v/>
      </c>
    </row>
    <row r="1003" spans="71:71" hidden="1" x14ac:dyDescent="0.25">
      <c r="BS1003" s="9" t="str">
        <f>IF(Materials!T1003="", "", Materials!T1003)</f>
        <v/>
      </c>
    </row>
    <row r="1004" spans="71:71" hidden="1" x14ac:dyDescent="0.25">
      <c r="BS1004" s="9" t="str">
        <f>IF(Materials!T1004="", "", Materials!T1004)</f>
        <v/>
      </c>
    </row>
    <row r="1005" spans="71:71" hidden="1" x14ac:dyDescent="0.25">
      <c r="BS1005" s="9" t="str">
        <f>IF(Materials!T1005="", "", Materials!T1005)</f>
        <v/>
      </c>
    </row>
    <row r="1006" spans="71:71" hidden="1" x14ac:dyDescent="0.25">
      <c r="BS1006" s="9" t="str">
        <f>IF(Materials!T1006="", "", Materials!T1006)</f>
        <v/>
      </c>
    </row>
    <row r="1007" spans="71:71" hidden="1" x14ac:dyDescent="0.25">
      <c r="BS1007" s="9" t="str">
        <f>IF(Materials!T1007="", "", Materials!T1007)</f>
        <v/>
      </c>
    </row>
    <row r="1008" spans="71:71" hidden="1" x14ac:dyDescent="0.25">
      <c r="BS1008" s="9" t="str">
        <f>IF(Materials!T1008="", "", Materials!T1008)</f>
        <v/>
      </c>
    </row>
    <row r="1009" spans="71:71" hidden="1" x14ac:dyDescent="0.25">
      <c r="BS1009" s="9" t="str">
        <f>IF(Materials!T1009="", "", Materials!T1009)</f>
        <v/>
      </c>
    </row>
    <row r="1010" spans="71:71" hidden="1" x14ac:dyDescent="0.25">
      <c r="BS1010" s="9" t="str">
        <f>IF(Materials!T1010="", "", Materials!T1010)</f>
        <v/>
      </c>
    </row>
    <row r="1011" spans="71:71" hidden="1" x14ac:dyDescent="0.25">
      <c r="BS1011" s="9" t="str">
        <f>IF(Materials!T1011="", "", Materials!T1011)</f>
        <v/>
      </c>
    </row>
    <row r="1012" spans="71:71" hidden="1" x14ac:dyDescent="0.25">
      <c r="BS1012" s="9" t="str">
        <f>IF(Materials!T1012="", "", Materials!T1012)</f>
        <v/>
      </c>
    </row>
    <row r="1013" spans="71:71" hidden="1" x14ac:dyDescent="0.25">
      <c r="BS1013" s="9" t="str">
        <f>IF(Materials!T1013="", "", Materials!T1013)</f>
        <v/>
      </c>
    </row>
    <row r="1014" spans="71:71" hidden="1" x14ac:dyDescent="0.25">
      <c r="BS1014" s="9" t="str">
        <f>IF(Materials!T1014="", "", Materials!T1014)</f>
        <v/>
      </c>
    </row>
    <row r="1015" spans="71:71" hidden="1" x14ac:dyDescent="0.25">
      <c r="BS1015" s="9" t="str">
        <f>IF(Materials!T1015="", "", Materials!T1015)</f>
        <v/>
      </c>
    </row>
    <row r="1016" spans="71:71" hidden="1" x14ac:dyDescent="0.25">
      <c r="BS1016" s="9" t="str">
        <f>IF(Materials!T1016="", "", Materials!T1016)</f>
        <v/>
      </c>
    </row>
    <row r="1017" spans="71:71" hidden="1" x14ac:dyDescent="0.25">
      <c r="BS1017" s="9" t="str">
        <f>IF(Materials!T1017="", "", Materials!T1017)</f>
        <v/>
      </c>
    </row>
    <row r="1018" spans="71:71" hidden="1" x14ac:dyDescent="0.25">
      <c r="BS1018" s="9" t="str">
        <f>IF(Materials!T1018="", "", Materials!T1018)</f>
        <v/>
      </c>
    </row>
    <row r="1019" spans="71:71" hidden="1" x14ac:dyDescent="0.25">
      <c r="BS1019" s="9" t="str">
        <f>IF(Materials!T1019="", "", Materials!T1019)</f>
        <v/>
      </c>
    </row>
    <row r="1020" spans="71:71" hidden="1" x14ac:dyDescent="0.25">
      <c r="BS1020" s="9" t="str">
        <f>IF(Materials!T1020="", "", Materials!T1020)</f>
        <v/>
      </c>
    </row>
    <row r="1021" spans="71:71" hidden="1" x14ac:dyDescent="0.25">
      <c r="BS1021" s="9" t="str">
        <f>IF(Materials!T1021="", "", Materials!T1021)</f>
        <v/>
      </c>
    </row>
    <row r="1022" spans="71:71" hidden="1" x14ac:dyDescent="0.25">
      <c r="BS1022" s="9" t="str">
        <f>IF(Materials!T1022="", "", Materials!T1022)</f>
        <v/>
      </c>
    </row>
    <row r="1023" spans="71:71" hidden="1" x14ac:dyDescent="0.25">
      <c r="BS1023" s="9" t="str">
        <f>IF(Materials!T1023="", "", Materials!T1023)</f>
        <v/>
      </c>
    </row>
    <row r="1024" spans="71:71" hidden="1" x14ac:dyDescent="0.25">
      <c r="BS1024" s="9" t="str">
        <f>IF(Materials!T1024="", "", Materials!T1024)</f>
        <v/>
      </c>
    </row>
    <row r="1025" spans="71:71" hidden="1" x14ac:dyDescent="0.25">
      <c r="BS1025" s="9" t="str">
        <f>IF(Materials!T1025="", "", Materials!T1025)</f>
        <v/>
      </c>
    </row>
    <row r="1026" spans="71:71" hidden="1" x14ac:dyDescent="0.25">
      <c r="BS1026" s="9" t="str">
        <f>IF(Materials!T1026="", "", Materials!T1026)</f>
        <v/>
      </c>
    </row>
    <row r="1027" spans="71:71" hidden="1" x14ac:dyDescent="0.25">
      <c r="BS1027" s="9" t="str">
        <f>IF(Materials!T1027="", "", Materials!T1027)</f>
        <v/>
      </c>
    </row>
    <row r="1028" spans="71:71" hidden="1" x14ac:dyDescent="0.25">
      <c r="BS1028" s="9" t="str">
        <f>IF(Materials!T1028="", "", Materials!T1028)</f>
        <v/>
      </c>
    </row>
    <row r="1029" spans="71:71" hidden="1" x14ac:dyDescent="0.25">
      <c r="BS1029" s="9" t="str">
        <f>IF(Materials!T1029="", "", Materials!T1029)</f>
        <v/>
      </c>
    </row>
    <row r="1030" spans="71:71" hidden="1" x14ac:dyDescent="0.25">
      <c r="BS1030" s="9" t="str">
        <f>IF(Materials!T1030="", "", Materials!T1030)</f>
        <v/>
      </c>
    </row>
    <row r="1031" spans="71:71" hidden="1" x14ac:dyDescent="0.25">
      <c r="BS1031" s="9" t="str">
        <f>IF(Materials!T1031="", "", Materials!T1031)</f>
        <v/>
      </c>
    </row>
    <row r="1032" spans="71:71" hidden="1" x14ac:dyDescent="0.25">
      <c r="BS1032" s="9" t="str">
        <f>IF(Materials!T1032="", "", Materials!T1032)</f>
        <v/>
      </c>
    </row>
    <row r="1033" spans="71:71" hidden="1" x14ac:dyDescent="0.25">
      <c r="BS1033" s="9" t="str">
        <f>IF(Materials!T1033="", "", Materials!T1033)</f>
        <v/>
      </c>
    </row>
    <row r="1034" spans="71:71" hidden="1" x14ac:dyDescent="0.25">
      <c r="BS1034" s="9" t="str">
        <f>IF(Materials!T1034="", "", Materials!T1034)</f>
        <v/>
      </c>
    </row>
    <row r="1035" spans="71:71" hidden="1" x14ac:dyDescent="0.25">
      <c r="BS1035" s="9" t="str">
        <f>IF(Materials!T1035="", "", Materials!T1035)</f>
        <v/>
      </c>
    </row>
    <row r="1036" spans="71:71" hidden="1" x14ac:dyDescent="0.25">
      <c r="BS1036" s="9" t="str">
        <f>IF(Materials!T1036="", "", Materials!T1036)</f>
        <v/>
      </c>
    </row>
    <row r="1037" spans="71:71" hidden="1" x14ac:dyDescent="0.25">
      <c r="BS1037" s="9" t="str">
        <f>IF(Materials!T1037="", "", Materials!T1037)</f>
        <v/>
      </c>
    </row>
    <row r="1038" spans="71:71" hidden="1" x14ac:dyDescent="0.25">
      <c r="BS1038" s="9" t="str">
        <f>IF(Materials!T1038="", "", Materials!T1038)</f>
        <v/>
      </c>
    </row>
    <row r="1039" spans="71:71" hidden="1" x14ac:dyDescent="0.25">
      <c r="BS1039" s="9" t="str">
        <f>IF(Materials!T1039="", "", Materials!T1039)</f>
        <v/>
      </c>
    </row>
    <row r="1040" spans="71:71" hidden="1" x14ac:dyDescent="0.25">
      <c r="BS1040" s="9" t="str">
        <f>IF(Materials!T1040="", "", Materials!T1040)</f>
        <v/>
      </c>
    </row>
    <row r="1041" spans="71:71" hidden="1" x14ac:dyDescent="0.25">
      <c r="BS1041" s="9" t="str">
        <f>IF(Materials!T1041="", "", Materials!T1041)</f>
        <v/>
      </c>
    </row>
    <row r="1042" spans="71:71" hidden="1" x14ac:dyDescent="0.25">
      <c r="BS1042" s="9" t="str">
        <f>IF(Materials!T1042="", "", Materials!T1042)</f>
        <v/>
      </c>
    </row>
    <row r="1043" spans="71:71" hidden="1" x14ac:dyDescent="0.25">
      <c r="BS1043" s="9" t="str">
        <f>IF(Materials!T1043="", "", Materials!T1043)</f>
        <v/>
      </c>
    </row>
    <row r="1044" spans="71:71" hidden="1" x14ac:dyDescent="0.25">
      <c r="BS1044" s="9" t="str">
        <f>IF(Materials!T1044="", "", Materials!T1044)</f>
        <v/>
      </c>
    </row>
    <row r="1045" spans="71:71" hidden="1" x14ac:dyDescent="0.25">
      <c r="BS1045" s="9" t="str">
        <f>IF(Materials!T1045="", "", Materials!T1045)</f>
        <v/>
      </c>
    </row>
    <row r="1046" spans="71:71" hidden="1" x14ac:dyDescent="0.25">
      <c r="BS1046" s="9" t="str">
        <f>IF(Materials!T1046="", "", Materials!T1046)</f>
        <v/>
      </c>
    </row>
    <row r="1047" spans="71:71" hidden="1" x14ac:dyDescent="0.25">
      <c r="BS1047" s="9" t="str">
        <f>IF(Materials!T1047="", "", Materials!T1047)</f>
        <v/>
      </c>
    </row>
    <row r="1048" spans="71:71" hidden="1" x14ac:dyDescent="0.25">
      <c r="BS1048" s="9" t="str">
        <f>IF(Materials!T1048="", "", Materials!T1048)</f>
        <v/>
      </c>
    </row>
    <row r="1049" spans="71:71" hidden="1" x14ac:dyDescent="0.25">
      <c r="BS1049" s="9" t="str">
        <f>IF(Materials!T1049="", "", Materials!T1049)</f>
        <v/>
      </c>
    </row>
    <row r="1050" spans="71:71" hidden="1" x14ac:dyDescent="0.25">
      <c r="BS1050" s="9" t="str">
        <f>IF(Materials!T1050="", "", Materials!T1050)</f>
        <v/>
      </c>
    </row>
    <row r="1051" spans="71:71" hidden="1" x14ac:dyDescent="0.25">
      <c r="BS1051" s="9" t="str">
        <f>IF(Materials!T1051="", "", Materials!T1051)</f>
        <v/>
      </c>
    </row>
    <row r="1052" spans="71:71" hidden="1" x14ac:dyDescent="0.25">
      <c r="BS1052" s="9" t="str">
        <f>IF(Materials!T1052="", "", Materials!T1052)</f>
        <v/>
      </c>
    </row>
    <row r="1053" spans="71:71" hidden="1" x14ac:dyDescent="0.25">
      <c r="BS1053" s="9" t="str">
        <f>IF(Materials!T1053="", "", Materials!T1053)</f>
        <v/>
      </c>
    </row>
    <row r="1054" spans="71:71" hidden="1" x14ac:dyDescent="0.25">
      <c r="BS1054" s="9" t="str">
        <f>IF(Materials!T1054="", "", Materials!T1054)</f>
        <v/>
      </c>
    </row>
    <row r="1055" spans="71:71" hidden="1" x14ac:dyDescent="0.25">
      <c r="BS1055" s="9" t="str">
        <f>IF(Materials!T1055="", "", Materials!T1055)</f>
        <v/>
      </c>
    </row>
    <row r="1056" spans="71:71" hidden="1" x14ac:dyDescent="0.25">
      <c r="BS1056" s="9" t="str">
        <f>IF(Materials!T1056="", "", Materials!T1056)</f>
        <v/>
      </c>
    </row>
    <row r="1057" spans="71:71" hidden="1" x14ac:dyDescent="0.25">
      <c r="BS1057" s="9" t="str">
        <f>IF(Materials!T1057="", "", Materials!T1057)</f>
        <v/>
      </c>
    </row>
    <row r="1058" spans="71:71" hidden="1" x14ac:dyDescent="0.25">
      <c r="BS1058" s="9" t="str">
        <f>IF(Materials!T1058="", "", Materials!T1058)</f>
        <v/>
      </c>
    </row>
    <row r="1059" spans="71:71" hidden="1" x14ac:dyDescent="0.25">
      <c r="BS1059" s="9" t="str">
        <f>IF(Materials!T1059="", "", Materials!T1059)</f>
        <v/>
      </c>
    </row>
    <row r="1060" spans="71:71" hidden="1" x14ac:dyDescent="0.25">
      <c r="BS1060" s="9" t="str">
        <f>IF(Materials!T1060="", "", Materials!T1060)</f>
        <v/>
      </c>
    </row>
    <row r="1061" spans="71:71" hidden="1" x14ac:dyDescent="0.25">
      <c r="BS1061" s="9" t="str">
        <f>IF(Materials!T1061="", "", Materials!T1061)</f>
        <v/>
      </c>
    </row>
    <row r="1062" spans="71:71" hidden="1" x14ac:dyDescent="0.25">
      <c r="BS1062" s="9" t="str">
        <f>IF(Materials!T1062="", "", Materials!T1062)</f>
        <v/>
      </c>
    </row>
    <row r="1063" spans="71:71" hidden="1" x14ac:dyDescent="0.25">
      <c r="BS1063" s="9" t="str">
        <f>IF(Materials!T1063="", "", Materials!T1063)</f>
        <v/>
      </c>
    </row>
    <row r="1064" spans="71:71" hidden="1" x14ac:dyDescent="0.25">
      <c r="BS1064" s="9" t="str">
        <f>IF(Materials!T1064="", "", Materials!T1064)</f>
        <v/>
      </c>
    </row>
    <row r="1065" spans="71:71" hidden="1" x14ac:dyDescent="0.25">
      <c r="BS1065" s="9" t="str">
        <f>IF(Materials!T1065="", "", Materials!T1065)</f>
        <v/>
      </c>
    </row>
    <row r="1066" spans="71:71" hidden="1" x14ac:dyDescent="0.25">
      <c r="BS1066" s="9" t="str">
        <f>IF(Materials!T1066="", "", Materials!T1066)</f>
        <v/>
      </c>
    </row>
    <row r="1067" spans="71:71" hidden="1" x14ac:dyDescent="0.25">
      <c r="BS1067" s="9" t="str">
        <f>IF(Materials!T1067="", "", Materials!T1067)</f>
        <v/>
      </c>
    </row>
    <row r="1068" spans="71:71" hidden="1" x14ac:dyDescent="0.25">
      <c r="BS1068" s="9" t="str">
        <f>IF(Materials!T1068="", "", Materials!T1068)</f>
        <v/>
      </c>
    </row>
    <row r="1069" spans="71:71" hidden="1" x14ac:dyDescent="0.25">
      <c r="BS1069" s="9" t="str">
        <f>IF(Materials!T1069="", "", Materials!T1069)</f>
        <v/>
      </c>
    </row>
    <row r="1070" spans="71:71" hidden="1" x14ac:dyDescent="0.25">
      <c r="BS1070" s="9" t="str">
        <f>IF(Materials!T1070="", "", Materials!T1070)</f>
        <v/>
      </c>
    </row>
    <row r="1071" spans="71:71" hidden="1" x14ac:dyDescent="0.25">
      <c r="BS1071" s="9" t="str">
        <f>IF(Materials!T1071="", "", Materials!T1071)</f>
        <v/>
      </c>
    </row>
    <row r="1072" spans="71:71" hidden="1" x14ac:dyDescent="0.25">
      <c r="BS1072" s="9" t="str">
        <f>IF(Materials!T1072="", "", Materials!T1072)</f>
        <v/>
      </c>
    </row>
    <row r="1073" spans="71:71" hidden="1" x14ac:dyDescent="0.25">
      <c r="BS1073" s="9" t="str">
        <f>IF(Materials!T1073="", "", Materials!T1073)</f>
        <v/>
      </c>
    </row>
    <row r="1074" spans="71:71" hidden="1" x14ac:dyDescent="0.25">
      <c r="BS1074" s="9" t="str">
        <f>IF(Materials!T1074="", "", Materials!T1074)</f>
        <v/>
      </c>
    </row>
    <row r="1075" spans="71:71" hidden="1" x14ac:dyDescent="0.25">
      <c r="BS1075" s="9" t="str">
        <f>IF(Materials!T1075="", "", Materials!T1075)</f>
        <v/>
      </c>
    </row>
    <row r="1076" spans="71:71" hidden="1" x14ac:dyDescent="0.25">
      <c r="BS1076" s="9" t="str">
        <f>IF(Materials!T1076="", "", Materials!T1076)</f>
        <v/>
      </c>
    </row>
    <row r="1077" spans="71:71" hidden="1" x14ac:dyDescent="0.25">
      <c r="BS1077" s="9" t="str">
        <f>IF(Materials!T1077="", "", Materials!T1077)</f>
        <v/>
      </c>
    </row>
    <row r="1078" spans="71:71" hidden="1" x14ac:dyDescent="0.25">
      <c r="BS1078" s="9" t="str">
        <f>IF(Materials!T1078="", "", Materials!T1078)</f>
        <v/>
      </c>
    </row>
    <row r="1079" spans="71:71" hidden="1" x14ac:dyDescent="0.25">
      <c r="BS1079" s="9" t="str">
        <f>IF(Materials!T1079="", "", Materials!T1079)</f>
        <v/>
      </c>
    </row>
    <row r="1080" spans="71:71" hidden="1" x14ac:dyDescent="0.25">
      <c r="BS1080" s="9" t="str">
        <f>IF(Materials!T1080="", "", Materials!T1080)</f>
        <v/>
      </c>
    </row>
    <row r="1081" spans="71:71" hidden="1" x14ac:dyDescent="0.25">
      <c r="BS1081" s="9" t="str">
        <f>IF(Materials!T1081="", "", Materials!T1081)</f>
        <v/>
      </c>
    </row>
    <row r="1082" spans="71:71" hidden="1" x14ac:dyDescent="0.25">
      <c r="BS1082" s="9" t="str">
        <f>IF(Materials!T1082="", "", Materials!T1082)</f>
        <v/>
      </c>
    </row>
    <row r="1083" spans="71:71" hidden="1" x14ac:dyDescent="0.25">
      <c r="BS1083" s="9" t="str">
        <f>IF(Materials!T1083="", "", Materials!T1083)</f>
        <v/>
      </c>
    </row>
    <row r="1084" spans="71:71" hidden="1" x14ac:dyDescent="0.25">
      <c r="BS1084" s="9" t="str">
        <f>IF(Materials!T1084="", "", Materials!T1084)</f>
        <v/>
      </c>
    </row>
    <row r="1085" spans="71:71" hidden="1" x14ac:dyDescent="0.25">
      <c r="BS1085" s="9" t="str">
        <f>IF(Materials!T1085="", "", Materials!T1085)</f>
        <v/>
      </c>
    </row>
    <row r="1086" spans="71:71" hidden="1" x14ac:dyDescent="0.25">
      <c r="BS1086" s="9" t="str">
        <f>IF(Materials!T1086="", "", Materials!T1086)</f>
        <v/>
      </c>
    </row>
    <row r="1087" spans="71:71" hidden="1" x14ac:dyDescent="0.25">
      <c r="BS1087" s="9" t="str">
        <f>IF(Materials!T1087="", "", Materials!T1087)</f>
        <v/>
      </c>
    </row>
    <row r="1088" spans="71:71" hidden="1" x14ac:dyDescent="0.25">
      <c r="BS1088" s="9" t="str">
        <f>IF(Materials!T1088="", "", Materials!T1088)</f>
        <v/>
      </c>
    </row>
    <row r="1089" spans="71:71" hidden="1" x14ac:dyDescent="0.25">
      <c r="BS1089" s="9" t="str">
        <f>IF(Materials!T1089="", "", Materials!T1089)</f>
        <v/>
      </c>
    </row>
    <row r="1090" spans="71:71" hidden="1" x14ac:dyDescent="0.25">
      <c r="BS1090" s="9" t="str">
        <f>IF(Materials!T1090="", "", Materials!T1090)</f>
        <v/>
      </c>
    </row>
    <row r="1091" spans="71:71" hidden="1" x14ac:dyDescent="0.25">
      <c r="BS1091" s="9" t="str">
        <f>IF(Materials!T1091="", "", Materials!T1091)</f>
        <v/>
      </c>
    </row>
    <row r="1092" spans="71:71" hidden="1" x14ac:dyDescent="0.25">
      <c r="BS1092" s="9" t="str">
        <f>IF(Materials!T1092="", "", Materials!T1092)</f>
        <v/>
      </c>
    </row>
    <row r="1093" spans="71:71" hidden="1" x14ac:dyDescent="0.25">
      <c r="BS1093" s="9" t="str">
        <f>IF(Materials!T1093="", "", Materials!T1093)</f>
        <v/>
      </c>
    </row>
    <row r="1094" spans="71:71" hidden="1" x14ac:dyDescent="0.25">
      <c r="BS1094" s="9" t="str">
        <f>IF(Materials!T1094="", "", Materials!T1094)</f>
        <v/>
      </c>
    </row>
    <row r="1095" spans="71:71" hidden="1" x14ac:dyDescent="0.25">
      <c r="BS1095" s="9" t="str">
        <f>IF(Materials!T1095="", "", Materials!T1095)</f>
        <v/>
      </c>
    </row>
    <row r="1096" spans="71:71" hidden="1" x14ac:dyDescent="0.25">
      <c r="BS1096" s="9" t="str">
        <f>IF(Materials!T1096="", "", Materials!T1096)</f>
        <v/>
      </c>
    </row>
    <row r="1097" spans="71:71" hidden="1" x14ac:dyDescent="0.25">
      <c r="BS1097" s="9" t="str">
        <f>IF(Materials!T1097="", "", Materials!T1097)</f>
        <v/>
      </c>
    </row>
    <row r="1098" spans="71:71" hidden="1" x14ac:dyDescent="0.25">
      <c r="BS1098" s="9" t="str">
        <f>IF(Materials!T1098="", "", Materials!T1098)</f>
        <v/>
      </c>
    </row>
    <row r="1099" spans="71:71" hidden="1" x14ac:dyDescent="0.25">
      <c r="BS1099" s="9" t="str">
        <f>IF(Materials!T1099="", "", Materials!T1099)</f>
        <v/>
      </c>
    </row>
    <row r="1100" spans="71:71" hidden="1" x14ac:dyDescent="0.25">
      <c r="BS1100" s="9" t="str">
        <f>IF(Materials!T1100="", "", Materials!T1100)</f>
        <v/>
      </c>
    </row>
    <row r="1101" spans="71:71" hidden="1" x14ac:dyDescent="0.25">
      <c r="BS1101" s="9" t="str">
        <f>IF(Materials!T1101="", "", Materials!T1101)</f>
        <v/>
      </c>
    </row>
    <row r="1102" spans="71:71" hidden="1" x14ac:dyDescent="0.25">
      <c r="BS1102" s="9" t="str">
        <f>IF(Materials!T1102="", "", Materials!T1102)</f>
        <v/>
      </c>
    </row>
    <row r="1103" spans="71:71" hidden="1" x14ac:dyDescent="0.25">
      <c r="BS1103" s="9" t="str">
        <f>IF(Materials!T1103="", "", Materials!T1103)</f>
        <v/>
      </c>
    </row>
    <row r="1104" spans="71:71" hidden="1" x14ac:dyDescent="0.25">
      <c r="BS1104" s="9" t="str">
        <f>IF(Materials!T1104="", "", Materials!T1104)</f>
        <v/>
      </c>
    </row>
    <row r="1105" spans="71:71" hidden="1" x14ac:dyDescent="0.25">
      <c r="BS1105" s="9" t="str">
        <f>IF(Materials!T1105="", "", Materials!T1105)</f>
        <v/>
      </c>
    </row>
    <row r="1106" spans="71:71" hidden="1" x14ac:dyDescent="0.25">
      <c r="BS1106" s="9" t="str">
        <f>IF(Materials!T1106="", "", Materials!T1106)</f>
        <v/>
      </c>
    </row>
    <row r="1107" spans="71:71" hidden="1" x14ac:dyDescent="0.25">
      <c r="BS1107" s="9" t="str">
        <f>IF(Materials!T1107="", "", Materials!T1107)</f>
        <v/>
      </c>
    </row>
    <row r="1108" spans="71:71" hidden="1" x14ac:dyDescent="0.25">
      <c r="BS1108" s="9" t="str">
        <f>IF(Materials!T1108="", "", Materials!T1108)</f>
        <v/>
      </c>
    </row>
    <row r="1109" spans="71:71" hidden="1" x14ac:dyDescent="0.25">
      <c r="BS1109" s="9" t="str">
        <f>IF(Materials!T1109="", "", Materials!T1109)</f>
        <v/>
      </c>
    </row>
    <row r="1110" spans="71:71" hidden="1" x14ac:dyDescent="0.25">
      <c r="BS1110" s="9" t="str">
        <f>IF(Materials!T1110="", "", Materials!T1110)</f>
        <v/>
      </c>
    </row>
    <row r="1111" spans="71:71" hidden="1" x14ac:dyDescent="0.25">
      <c r="BS1111" s="9" t="str">
        <f>IF(Materials!T1111="", "", Materials!T1111)</f>
        <v/>
      </c>
    </row>
    <row r="1112" spans="71:71" hidden="1" x14ac:dyDescent="0.25">
      <c r="BS1112" s="9" t="str">
        <f>IF(Materials!T1112="", "", Materials!T1112)</f>
        <v/>
      </c>
    </row>
    <row r="1113" spans="71:71" hidden="1" x14ac:dyDescent="0.25">
      <c r="BS1113" s="9" t="str">
        <f>IF(Materials!T1113="", "", Materials!T1113)</f>
        <v/>
      </c>
    </row>
    <row r="1114" spans="71:71" hidden="1" x14ac:dyDescent="0.25">
      <c r="BS1114" s="9" t="str">
        <f>IF(Materials!T1114="", "", Materials!T1114)</f>
        <v/>
      </c>
    </row>
    <row r="1115" spans="71:71" hidden="1" x14ac:dyDescent="0.25">
      <c r="BS1115" s="9" t="str">
        <f>IF(Materials!T1115="", "", Materials!T1115)</f>
        <v/>
      </c>
    </row>
    <row r="1116" spans="71:71" hidden="1" x14ac:dyDescent="0.25">
      <c r="BS1116" s="9" t="str">
        <f>IF(Materials!T1116="", "", Materials!T1116)</f>
        <v/>
      </c>
    </row>
    <row r="1117" spans="71:71" hidden="1" x14ac:dyDescent="0.25">
      <c r="BS1117" s="9" t="str">
        <f>IF(Materials!T1117="", "", Materials!T1117)</f>
        <v/>
      </c>
    </row>
    <row r="1118" spans="71:71" hidden="1" x14ac:dyDescent="0.25">
      <c r="BS1118" s="9" t="str">
        <f>IF(Materials!T1118="", "", Materials!T1118)</f>
        <v/>
      </c>
    </row>
    <row r="1119" spans="71:71" hidden="1" x14ac:dyDescent="0.25">
      <c r="BS1119" s="9" t="str">
        <f>IF(Materials!T1119="", "", Materials!T1119)</f>
        <v/>
      </c>
    </row>
    <row r="1120" spans="71:71" hidden="1" x14ac:dyDescent="0.25">
      <c r="BS1120" s="9" t="str">
        <f>IF(Materials!T1120="", "", Materials!T1120)</f>
        <v/>
      </c>
    </row>
    <row r="1121" spans="71:71" hidden="1" x14ac:dyDescent="0.25">
      <c r="BS1121" s="9" t="str">
        <f>IF(Materials!T1121="", "", Materials!T1121)</f>
        <v/>
      </c>
    </row>
    <row r="1122" spans="71:71" hidden="1" x14ac:dyDescent="0.25">
      <c r="BS1122" s="9" t="str">
        <f>IF(Materials!T1122="", "", Materials!T1122)</f>
        <v/>
      </c>
    </row>
    <row r="1123" spans="71:71" hidden="1" x14ac:dyDescent="0.25">
      <c r="BS1123" s="9" t="str">
        <f>IF(Materials!T1123="", "", Materials!T1123)</f>
        <v/>
      </c>
    </row>
    <row r="1124" spans="71:71" hidden="1" x14ac:dyDescent="0.25">
      <c r="BS1124" s="9" t="str">
        <f>IF(Materials!T1124="", "", Materials!T1124)</f>
        <v/>
      </c>
    </row>
    <row r="1125" spans="71:71" hidden="1" x14ac:dyDescent="0.25">
      <c r="BS1125" s="9" t="str">
        <f>IF(Materials!T1125="", "", Materials!T1125)</f>
        <v/>
      </c>
    </row>
    <row r="1126" spans="71:71" hidden="1" x14ac:dyDescent="0.25">
      <c r="BS1126" s="9" t="str">
        <f>IF(Materials!T1126="", "", Materials!T1126)</f>
        <v/>
      </c>
    </row>
    <row r="1127" spans="71:71" hidden="1" x14ac:dyDescent="0.25">
      <c r="BS1127" s="9" t="str">
        <f>IF(Materials!T1127="", "", Materials!T1127)</f>
        <v/>
      </c>
    </row>
    <row r="1128" spans="71:71" hidden="1" x14ac:dyDescent="0.25">
      <c r="BS1128" s="9" t="str">
        <f>IF(Materials!T1128="", "", Materials!T1128)</f>
        <v/>
      </c>
    </row>
    <row r="1129" spans="71:71" hidden="1" x14ac:dyDescent="0.25">
      <c r="BS1129" s="9" t="str">
        <f>IF(Materials!T1129="", "", Materials!T1129)</f>
        <v/>
      </c>
    </row>
    <row r="1130" spans="71:71" hidden="1" x14ac:dyDescent="0.25">
      <c r="BS1130" s="9" t="str">
        <f>IF(Materials!T1130="", "", Materials!T1130)</f>
        <v/>
      </c>
    </row>
    <row r="1131" spans="71:71" hidden="1" x14ac:dyDescent="0.25">
      <c r="BS1131" s="9" t="str">
        <f>IF(Materials!T1131="", "", Materials!T1131)</f>
        <v/>
      </c>
    </row>
    <row r="1132" spans="71:71" hidden="1" x14ac:dyDescent="0.25">
      <c r="BS1132" s="9" t="str">
        <f>IF(Materials!T1132="", "", Materials!T1132)</f>
        <v/>
      </c>
    </row>
    <row r="1133" spans="71:71" hidden="1" x14ac:dyDescent="0.25">
      <c r="BS1133" s="9" t="str">
        <f>IF(Materials!T1133="", "", Materials!T1133)</f>
        <v/>
      </c>
    </row>
    <row r="1134" spans="71:71" hidden="1" x14ac:dyDescent="0.25">
      <c r="BS1134" s="9" t="str">
        <f>IF(Materials!T1134="", "", Materials!T1134)</f>
        <v/>
      </c>
    </row>
    <row r="1135" spans="71:71" hidden="1" x14ac:dyDescent="0.25">
      <c r="BS1135" s="9" t="str">
        <f>IF(Materials!T1135="", "", Materials!T1135)</f>
        <v/>
      </c>
    </row>
    <row r="1136" spans="71:71" hidden="1" x14ac:dyDescent="0.25">
      <c r="BS1136" s="9" t="str">
        <f>IF(Materials!T1136="", "", Materials!T1136)</f>
        <v/>
      </c>
    </row>
    <row r="1137" spans="71:71" hidden="1" x14ac:dyDescent="0.25">
      <c r="BS1137" s="9" t="str">
        <f>IF(Materials!T1137="", "", Materials!T1137)</f>
        <v/>
      </c>
    </row>
    <row r="1138" spans="71:71" hidden="1" x14ac:dyDescent="0.25">
      <c r="BS1138" s="9" t="str">
        <f>IF(Materials!T1138="", "", Materials!T1138)</f>
        <v/>
      </c>
    </row>
    <row r="1139" spans="71:71" hidden="1" x14ac:dyDescent="0.25">
      <c r="BS1139" s="9" t="str">
        <f>IF(Materials!T1139="", "", Materials!T1139)</f>
        <v/>
      </c>
    </row>
    <row r="1140" spans="71:71" hidden="1" x14ac:dyDescent="0.25">
      <c r="BS1140" s="9" t="str">
        <f>IF(Materials!T1140="", "", Materials!T1140)</f>
        <v/>
      </c>
    </row>
    <row r="1141" spans="71:71" hidden="1" x14ac:dyDescent="0.25">
      <c r="BS1141" s="9" t="str">
        <f>IF(Materials!T1141="", "", Materials!T1141)</f>
        <v/>
      </c>
    </row>
    <row r="1142" spans="71:71" hidden="1" x14ac:dyDescent="0.25">
      <c r="BS1142" s="9" t="str">
        <f>IF(Materials!T1142="", "", Materials!T1142)</f>
        <v/>
      </c>
    </row>
    <row r="1143" spans="71:71" hidden="1" x14ac:dyDescent="0.25">
      <c r="BS1143" s="9" t="str">
        <f>IF(Materials!T1143="", "", Materials!T1143)</f>
        <v/>
      </c>
    </row>
    <row r="1144" spans="71:71" hidden="1" x14ac:dyDescent="0.25">
      <c r="BS1144" s="9" t="str">
        <f>IF(Materials!T1144="", "", Materials!T1144)</f>
        <v/>
      </c>
    </row>
    <row r="1145" spans="71:71" hidden="1" x14ac:dyDescent="0.25">
      <c r="BS1145" s="9" t="str">
        <f>IF(Materials!T1145="", "", Materials!T1145)</f>
        <v/>
      </c>
    </row>
    <row r="1146" spans="71:71" hidden="1" x14ac:dyDescent="0.25">
      <c r="BS1146" s="9" t="str">
        <f>IF(Materials!T1146="", "", Materials!T1146)</f>
        <v/>
      </c>
    </row>
    <row r="1147" spans="71:71" hidden="1" x14ac:dyDescent="0.25">
      <c r="BS1147" s="9" t="str">
        <f>IF(Materials!T1147="", "", Materials!T1147)</f>
        <v/>
      </c>
    </row>
    <row r="1148" spans="71:71" hidden="1" x14ac:dyDescent="0.25">
      <c r="BS1148" s="9" t="str">
        <f>IF(Materials!T1148="", "", Materials!T1148)</f>
        <v/>
      </c>
    </row>
    <row r="1149" spans="71:71" hidden="1" x14ac:dyDescent="0.25">
      <c r="BS1149" s="9" t="str">
        <f>IF(Materials!T1149="", "", Materials!T1149)</f>
        <v/>
      </c>
    </row>
    <row r="1150" spans="71:71" hidden="1" x14ac:dyDescent="0.25">
      <c r="BS1150" s="9" t="str">
        <f>IF(Materials!T1150="", "", Materials!T1150)</f>
        <v/>
      </c>
    </row>
    <row r="1151" spans="71:71" hidden="1" x14ac:dyDescent="0.25">
      <c r="BS1151" s="9" t="str">
        <f>IF(Materials!T1151="", "", Materials!T1151)</f>
        <v/>
      </c>
    </row>
    <row r="1152" spans="71:71" hidden="1" x14ac:dyDescent="0.25">
      <c r="BS1152" s="9" t="str">
        <f>IF(Materials!T1152="", "", Materials!T1152)</f>
        <v/>
      </c>
    </row>
    <row r="1153" spans="71:71" hidden="1" x14ac:dyDescent="0.25">
      <c r="BS1153" s="9" t="str">
        <f>IF(Materials!T1153="", "", Materials!T1153)</f>
        <v/>
      </c>
    </row>
    <row r="1154" spans="71:71" hidden="1" x14ac:dyDescent="0.25">
      <c r="BS1154" s="9" t="str">
        <f>IF(Materials!T1154="", "", Materials!T1154)</f>
        <v/>
      </c>
    </row>
    <row r="1155" spans="71:71" hidden="1" x14ac:dyDescent="0.25">
      <c r="BS1155" s="9" t="str">
        <f>IF(Materials!T1155="", "", Materials!T1155)</f>
        <v/>
      </c>
    </row>
    <row r="1156" spans="71:71" hidden="1" x14ac:dyDescent="0.25">
      <c r="BS1156" s="9" t="str">
        <f>IF(Materials!T1156="", "", Materials!T1156)</f>
        <v/>
      </c>
    </row>
    <row r="1157" spans="71:71" hidden="1" x14ac:dyDescent="0.25">
      <c r="BS1157" s="9" t="str">
        <f>IF(Materials!T1157="", "", Materials!T1157)</f>
        <v/>
      </c>
    </row>
    <row r="1158" spans="71:71" hidden="1" x14ac:dyDescent="0.25">
      <c r="BS1158" s="9" t="str">
        <f>IF(Materials!T1158="", "", Materials!T1158)</f>
        <v/>
      </c>
    </row>
    <row r="1159" spans="71:71" hidden="1" x14ac:dyDescent="0.25">
      <c r="BS1159" s="9" t="str">
        <f>IF(Materials!T1159="", "", Materials!T1159)</f>
        <v/>
      </c>
    </row>
    <row r="1160" spans="71:71" hidden="1" x14ac:dyDescent="0.25">
      <c r="BS1160" s="9" t="str">
        <f>IF(Materials!T1160="", "", Materials!T1160)</f>
        <v/>
      </c>
    </row>
    <row r="1161" spans="71:71" hidden="1" x14ac:dyDescent="0.25">
      <c r="BS1161" s="9" t="str">
        <f>IF(Materials!T1161="", "", Materials!T1161)</f>
        <v/>
      </c>
    </row>
    <row r="1162" spans="71:71" hidden="1" x14ac:dyDescent="0.25">
      <c r="BS1162" s="9" t="str">
        <f>IF(Materials!T1162="", "", Materials!T1162)</f>
        <v/>
      </c>
    </row>
    <row r="1163" spans="71:71" hidden="1" x14ac:dyDescent="0.25">
      <c r="BS1163" s="9" t="str">
        <f>IF(Materials!T1163="", "", Materials!T1163)</f>
        <v/>
      </c>
    </row>
    <row r="1164" spans="71:71" hidden="1" x14ac:dyDescent="0.25">
      <c r="BS1164" s="9" t="str">
        <f>IF(Materials!T1164="", "", Materials!T1164)</f>
        <v/>
      </c>
    </row>
    <row r="1165" spans="71:71" hidden="1" x14ac:dyDescent="0.25">
      <c r="BS1165" s="9" t="str">
        <f>IF(Materials!T1165="", "", Materials!T1165)</f>
        <v/>
      </c>
    </row>
    <row r="1166" spans="71:71" hidden="1" x14ac:dyDescent="0.25">
      <c r="BS1166" s="9" t="str">
        <f>IF(Materials!T1166="", "", Materials!T1166)</f>
        <v/>
      </c>
    </row>
    <row r="1167" spans="71:71" hidden="1" x14ac:dyDescent="0.25">
      <c r="BS1167" s="9" t="str">
        <f>IF(Materials!T1167="", "", Materials!T1167)</f>
        <v/>
      </c>
    </row>
    <row r="1168" spans="71:71" hidden="1" x14ac:dyDescent="0.25">
      <c r="BS1168" s="9" t="str">
        <f>IF(Materials!T1168="", "", Materials!T1168)</f>
        <v/>
      </c>
    </row>
    <row r="1169" spans="71:71" hidden="1" x14ac:dyDescent="0.25">
      <c r="BS1169" s="9" t="str">
        <f>IF(Materials!T1169="", "", Materials!T1169)</f>
        <v/>
      </c>
    </row>
    <row r="1170" spans="71:71" hidden="1" x14ac:dyDescent="0.25">
      <c r="BS1170" s="9" t="str">
        <f>IF(Materials!T1170="", "", Materials!T1170)</f>
        <v/>
      </c>
    </row>
    <row r="1171" spans="71:71" hidden="1" x14ac:dyDescent="0.25">
      <c r="BS1171" s="9" t="str">
        <f>IF(Materials!T1171="", "", Materials!T1171)</f>
        <v/>
      </c>
    </row>
    <row r="1172" spans="71:71" hidden="1" x14ac:dyDescent="0.25">
      <c r="BS1172" s="9" t="str">
        <f>IF(Materials!T1172="", "", Materials!T1172)</f>
        <v/>
      </c>
    </row>
    <row r="1173" spans="71:71" hidden="1" x14ac:dyDescent="0.25">
      <c r="BS1173" s="9" t="str">
        <f>IF(Materials!T1173="", "", Materials!T1173)</f>
        <v/>
      </c>
    </row>
    <row r="1174" spans="71:71" hidden="1" x14ac:dyDescent="0.25">
      <c r="BS1174" s="9" t="str">
        <f>IF(Materials!T1174="", "", Materials!T1174)</f>
        <v/>
      </c>
    </row>
    <row r="1175" spans="71:71" hidden="1" x14ac:dyDescent="0.25">
      <c r="BS1175" s="9" t="str">
        <f>IF(Materials!T1175="", "", Materials!T1175)</f>
        <v/>
      </c>
    </row>
    <row r="1176" spans="71:71" hidden="1" x14ac:dyDescent="0.25">
      <c r="BS1176" s="9" t="str">
        <f>IF(Materials!T1176="", "", Materials!T1176)</f>
        <v/>
      </c>
    </row>
    <row r="1177" spans="71:71" hidden="1" x14ac:dyDescent="0.25">
      <c r="BS1177" s="9" t="str">
        <f>IF(Materials!T1177="", "", Materials!T1177)</f>
        <v/>
      </c>
    </row>
    <row r="1178" spans="71:71" hidden="1" x14ac:dyDescent="0.25">
      <c r="BS1178" s="9" t="str">
        <f>IF(Materials!T1178="", "", Materials!T1178)</f>
        <v/>
      </c>
    </row>
    <row r="1179" spans="71:71" hidden="1" x14ac:dyDescent="0.25">
      <c r="BS1179" s="9" t="str">
        <f>IF(Materials!T1179="", "", Materials!T1179)</f>
        <v/>
      </c>
    </row>
    <row r="1180" spans="71:71" hidden="1" x14ac:dyDescent="0.25">
      <c r="BS1180" s="9" t="str">
        <f>IF(Materials!T1180="", "", Materials!T1180)</f>
        <v/>
      </c>
    </row>
    <row r="1181" spans="71:71" hidden="1" x14ac:dyDescent="0.25">
      <c r="BS1181" s="9" t="str">
        <f>IF(Materials!T1181="", "", Materials!T1181)</f>
        <v/>
      </c>
    </row>
    <row r="1182" spans="71:71" hidden="1" x14ac:dyDescent="0.25">
      <c r="BS1182" s="9" t="str">
        <f>IF(Materials!T1182="", "", Materials!T1182)</f>
        <v/>
      </c>
    </row>
    <row r="1183" spans="71:71" hidden="1" x14ac:dyDescent="0.25">
      <c r="BS1183" s="9" t="str">
        <f>IF(Materials!T1183="", "", Materials!T1183)</f>
        <v/>
      </c>
    </row>
    <row r="1184" spans="71:71" hidden="1" x14ac:dyDescent="0.25">
      <c r="BS1184" s="9" t="str">
        <f>IF(Materials!T1184="", "", Materials!T1184)</f>
        <v/>
      </c>
    </row>
    <row r="1185" spans="71:71" hidden="1" x14ac:dyDescent="0.25">
      <c r="BS1185" s="9" t="str">
        <f>IF(Materials!T1185="", "", Materials!T1185)</f>
        <v/>
      </c>
    </row>
    <row r="1186" spans="71:71" hidden="1" x14ac:dyDescent="0.25">
      <c r="BS1186" s="9" t="str">
        <f>IF(Materials!T1186="", "", Materials!T1186)</f>
        <v/>
      </c>
    </row>
    <row r="1187" spans="71:71" hidden="1" x14ac:dyDescent="0.25">
      <c r="BS1187" s="9" t="str">
        <f>IF(Materials!T1187="", "", Materials!T1187)</f>
        <v/>
      </c>
    </row>
    <row r="1188" spans="71:71" hidden="1" x14ac:dyDescent="0.25">
      <c r="BS1188" s="9" t="str">
        <f>IF(Materials!T1188="", "", Materials!T1188)</f>
        <v/>
      </c>
    </row>
    <row r="1189" spans="71:71" hidden="1" x14ac:dyDescent="0.25">
      <c r="BS1189" s="9" t="str">
        <f>IF(Materials!T1189="", "", Materials!T1189)</f>
        <v/>
      </c>
    </row>
    <row r="1190" spans="71:71" hidden="1" x14ac:dyDescent="0.25">
      <c r="BS1190" s="9" t="str">
        <f>IF(Materials!T1190="", "", Materials!T1190)</f>
        <v/>
      </c>
    </row>
    <row r="1191" spans="71:71" hidden="1" x14ac:dyDescent="0.25">
      <c r="BS1191" s="9" t="str">
        <f>IF(Materials!T1191="", "", Materials!T1191)</f>
        <v/>
      </c>
    </row>
    <row r="1192" spans="71:71" hidden="1" x14ac:dyDescent="0.25">
      <c r="BS1192" s="9" t="str">
        <f>IF(Materials!T1192="", "", Materials!T1192)</f>
        <v/>
      </c>
    </row>
    <row r="1193" spans="71:71" hidden="1" x14ac:dyDescent="0.25">
      <c r="BS1193" s="9" t="str">
        <f>IF(Materials!T1193="", "", Materials!T1193)</f>
        <v/>
      </c>
    </row>
    <row r="1194" spans="71:71" hidden="1" x14ac:dyDescent="0.25">
      <c r="BS1194" s="9" t="str">
        <f>IF(Materials!T1194="", "", Materials!T1194)</f>
        <v/>
      </c>
    </row>
    <row r="1195" spans="71:71" hidden="1" x14ac:dyDescent="0.25">
      <c r="BS1195" s="9" t="str">
        <f>IF(Materials!T1195="", "", Materials!T1195)</f>
        <v/>
      </c>
    </row>
    <row r="1196" spans="71:71" hidden="1" x14ac:dyDescent="0.25">
      <c r="BS1196" s="9" t="str">
        <f>IF(Materials!T1196="", "", Materials!T1196)</f>
        <v/>
      </c>
    </row>
    <row r="1197" spans="71:71" hidden="1" x14ac:dyDescent="0.25">
      <c r="BS1197" s="9" t="str">
        <f>IF(Materials!T1197="", "", Materials!T1197)</f>
        <v/>
      </c>
    </row>
    <row r="1198" spans="71:71" hidden="1" x14ac:dyDescent="0.25">
      <c r="BS1198" s="9" t="str">
        <f>IF(Materials!T1198="", "", Materials!T1198)</f>
        <v/>
      </c>
    </row>
    <row r="1199" spans="71:71" hidden="1" x14ac:dyDescent="0.25">
      <c r="BS1199" s="9" t="str">
        <f>IF(Materials!T1199="", "", Materials!T1199)</f>
        <v/>
      </c>
    </row>
    <row r="1200" spans="71:71" hidden="1" x14ac:dyDescent="0.25">
      <c r="BS1200" s="9" t="str">
        <f>IF(Materials!T1200="", "", Materials!T1200)</f>
        <v/>
      </c>
    </row>
    <row r="1201" spans="71:71" hidden="1" x14ac:dyDescent="0.25">
      <c r="BS1201" s="9" t="str">
        <f>IF(Materials!T1201="", "", Materials!T1201)</f>
        <v/>
      </c>
    </row>
    <row r="1202" spans="71:71" hidden="1" x14ac:dyDescent="0.25">
      <c r="BS1202" s="9" t="str">
        <f>IF(Materials!T1202="", "", Materials!T1202)</f>
        <v/>
      </c>
    </row>
    <row r="1203" spans="71:71" hidden="1" x14ac:dyDescent="0.25">
      <c r="BS1203" s="9" t="str">
        <f>IF(Materials!T1203="", "", Materials!T1203)</f>
        <v/>
      </c>
    </row>
    <row r="1204" spans="71:71" hidden="1" x14ac:dyDescent="0.25">
      <c r="BS1204" s="9" t="str">
        <f>IF(Materials!T1204="", "", Materials!T1204)</f>
        <v/>
      </c>
    </row>
    <row r="1205" spans="71:71" hidden="1" x14ac:dyDescent="0.25">
      <c r="BS1205" s="9" t="str">
        <f>IF(Materials!T1205="", "", Materials!T1205)</f>
        <v/>
      </c>
    </row>
    <row r="1206" spans="71:71" hidden="1" x14ac:dyDescent="0.25">
      <c r="BS1206" s="9" t="str">
        <f>IF(Materials!T1206="", "", Materials!T1206)</f>
        <v/>
      </c>
    </row>
    <row r="1207" spans="71:71" hidden="1" x14ac:dyDescent="0.25">
      <c r="BS1207" s="9" t="str">
        <f>IF(Materials!T1207="", "", Materials!T1207)</f>
        <v/>
      </c>
    </row>
    <row r="1208" spans="71:71" hidden="1" x14ac:dyDescent="0.25">
      <c r="BS1208" s="9" t="str">
        <f>IF(Materials!T1208="", "", Materials!T1208)</f>
        <v/>
      </c>
    </row>
    <row r="1209" spans="71:71" hidden="1" x14ac:dyDescent="0.25">
      <c r="BS1209" s="9" t="str">
        <f>IF(Materials!T1209="", "", Materials!T1209)</f>
        <v/>
      </c>
    </row>
    <row r="1210" spans="71:71" hidden="1" x14ac:dyDescent="0.25">
      <c r="BS1210" s="9" t="str">
        <f>IF(Materials!T1210="", "", Materials!T1210)</f>
        <v/>
      </c>
    </row>
    <row r="1211" spans="71:71" hidden="1" x14ac:dyDescent="0.25">
      <c r="BS1211" s="9" t="str">
        <f>IF(Materials!T1211="", "", Materials!T1211)</f>
        <v/>
      </c>
    </row>
    <row r="1212" spans="71:71" hidden="1" x14ac:dyDescent="0.25">
      <c r="BS1212" s="9" t="str">
        <f>IF(Materials!T1212="", "", Materials!T1212)</f>
        <v/>
      </c>
    </row>
    <row r="1213" spans="71:71" hidden="1" x14ac:dyDescent="0.25">
      <c r="BS1213" s="9" t="str">
        <f>IF(Materials!T1213="", "", Materials!T1213)</f>
        <v/>
      </c>
    </row>
    <row r="1214" spans="71:71" hidden="1" x14ac:dyDescent="0.25">
      <c r="BS1214" s="9" t="str">
        <f>IF(Materials!T1214="", "", Materials!T1214)</f>
        <v/>
      </c>
    </row>
    <row r="1215" spans="71:71" hidden="1" x14ac:dyDescent="0.25">
      <c r="BS1215" s="9" t="str">
        <f>IF(Materials!T1215="", "", Materials!T1215)</f>
        <v/>
      </c>
    </row>
    <row r="1216" spans="71:71" hidden="1" x14ac:dyDescent="0.25">
      <c r="BS1216" s="9" t="str">
        <f>IF(Materials!T1216="", "", Materials!T1216)</f>
        <v/>
      </c>
    </row>
    <row r="1217" spans="71:71" hidden="1" x14ac:dyDescent="0.25">
      <c r="BS1217" s="9" t="str">
        <f>IF(Materials!T1217="", "", Materials!T1217)</f>
        <v/>
      </c>
    </row>
    <row r="1218" spans="71:71" hidden="1" x14ac:dyDescent="0.25">
      <c r="BS1218" s="9" t="str">
        <f>IF(Materials!T1218="", "", Materials!T1218)</f>
        <v/>
      </c>
    </row>
    <row r="1219" spans="71:71" hidden="1" x14ac:dyDescent="0.25">
      <c r="BS1219" s="9" t="str">
        <f>IF(Materials!T1219="", "", Materials!T1219)</f>
        <v/>
      </c>
    </row>
    <row r="1220" spans="71:71" hidden="1" x14ac:dyDescent="0.25">
      <c r="BS1220" s="9" t="str">
        <f>IF(Materials!T1220="", "", Materials!T1220)</f>
        <v/>
      </c>
    </row>
    <row r="1221" spans="71:71" hidden="1" x14ac:dyDescent="0.25">
      <c r="BS1221" s="9" t="str">
        <f>IF(Materials!T1221="", "", Materials!T1221)</f>
        <v/>
      </c>
    </row>
    <row r="1222" spans="71:71" hidden="1" x14ac:dyDescent="0.25">
      <c r="BS1222" s="9" t="str">
        <f>IF(Materials!T1222="", "", Materials!T1222)</f>
        <v/>
      </c>
    </row>
    <row r="1223" spans="71:71" hidden="1" x14ac:dyDescent="0.25">
      <c r="BS1223" s="9" t="str">
        <f>IF(Materials!T1223="", "", Materials!T1223)</f>
        <v/>
      </c>
    </row>
    <row r="1224" spans="71:71" hidden="1" x14ac:dyDescent="0.25">
      <c r="BS1224" s="9" t="str">
        <f>IF(Materials!T1224="", "", Materials!T1224)</f>
        <v/>
      </c>
    </row>
    <row r="1225" spans="71:71" hidden="1" x14ac:dyDescent="0.25">
      <c r="BS1225" s="9" t="str">
        <f>IF(Materials!T1225="", "", Materials!T1225)</f>
        <v/>
      </c>
    </row>
    <row r="1226" spans="71:71" hidden="1" x14ac:dyDescent="0.25">
      <c r="BS1226" s="9" t="str">
        <f>IF(Materials!T1226="", "", Materials!T1226)</f>
        <v/>
      </c>
    </row>
    <row r="1227" spans="71:71" hidden="1" x14ac:dyDescent="0.25">
      <c r="BS1227" s="9" t="str">
        <f>IF(Materials!T1227="", "", Materials!T1227)</f>
        <v/>
      </c>
    </row>
    <row r="1228" spans="71:71" hidden="1" x14ac:dyDescent="0.25">
      <c r="BS1228" s="9" t="str">
        <f>IF(Materials!T1228="", "", Materials!T1228)</f>
        <v/>
      </c>
    </row>
    <row r="1229" spans="71:71" hidden="1" x14ac:dyDescent="0.25">
      <c r="BS1229" s="9" t="str">
        <f>IF(Materials!T1229="", "", Materials!T1229)</f>
        <v/>
      </c>
    </row>
    <row r="1230" spans="71:71" hidden="1" x14ac:dyDescent="0.25">
      <c r="BS1230" s="9" t="str">
        <f>IF(Materials!T1230="", "", Materials!T1230)</f>
        <v/>
      </c>
    </row>
    <row r="1231" spans="71:71" hidden="1" x14ac:dyDescent="0.25">
      <c r="BS1231" s="9" t="str">
        <f>IF(Materials!T1231="", "", Materials!T1231)</f>
        <v/>
      </c>
    </row>
    <row r="1232" spans="71:71" hidden="1" x14ac:dyDescent="0.25">
      <c r="BS1232" s="9" t="str">
        <f>IF(Materials!T1232="", "", Materials!T1232)</f>
        <v/>
      </c>
    </row>
    <row r="1233" spans="71:71" hidden="1" x14ac:dyDescent="0.25">
      <c r="BS1233" s="9" t="str">
        <f>IF(Materials!T1233="", "", Materials!T1233)</f>
        <v/>
      </c>
    </row>
    <row r="1234" spans="71:71" hidden="1" x14ac:dyDescent="0.25">
      <c r="BS1234" s="9" t="str">
        <f>IF(Materials!T1234="", "", Materials!T1234)</f>
        <v/>
      </c>
    </row>
    <row r="1235" spans="71:71" hidden="1" x14ac:dyDescent="0.25">
      <c r="BS1235" s="9" t="str">
        <f>IF(Materials!T1235="", "", Materials!T1235)</f>
        <v/>
      </c>
    </row>
    <row r="1236" spans="71:71" hidden="1" x14ac:dyDescent="0.25">
      <c r="BS1236" s="9" t="str">
        <f>IF(Materials!T1236="", "", Materials!T1236)</f>
        <v/>
      </c>
    </row>
    <row r="1237" spans="71:71" hidden="1" x14ac:dyDescent="0.25">
      <c r="BS1237" s="9" t="str">
        <f>IF(Materials!T1237="", "", Materials!T1237)</f>
        <v/>
      </c>
    </row>
    <row r="1238" spans="71:71" hidden="1" x14ac:dyDescent="0.25">
      <c r="BS1238" s="9" t="str">
        <f>IF(Materials!T1238="", "", Materials!T1238)</f>
        <v/>
      </c>
    </row>
    <row r="1239" spans="71:71" hidden="1" x14ac:dyDescent="0.25">
      <c r="BS1239" s="9" t="str">
        <f>IF(Materials!T1239="", "", Materials!T1239)</f>
        <v/>
      </c>
    </row>
    <row r="1240" spans="71:71" hidden="1" x14ac:dyDescent="0.25">
      <c r="BS1240" s="9" t="str">
        <f>IF(Materials!T1240="", "", Materials!T1240)</f>
        <v/>
      </c>
    </row>
    <row r="1241" spans="71:71" hidden="1" x14ac:dyDescent="0.25">
      <c r="BS1241" s="9" t="str">
        <f>IF(Materials!T1241="", "", Materials!T1241)</f>
        <v/>
      </c>
    </row>
    <row r="1242" spans="71:71" hidden="1" x14ac:dyDescent="0.25">
      <c r="BS1242" s="9" t="str">
        <f>IF(Materials!T1242="", "", Materials!T1242)</f>
        <v/>
      </c>
    </row>
    <row r="1243" spans="71:71" hidden="1" x14ac:dyDescent="0.25">
      <c r="BS1243" s="9" t="str">
        <f>IF(Materials!T1243="", "", Materials!T1243)</f>
        <v/>
      </c>
    </row>
    <row r="1244" spans="71:71" hidden="1" x14ac:dyDescent="0.25">
      <c r="BS1244" s="9" t="str">
        <f>IF(Materials!T1244="", "", Materials!T1244)</f>
        <v/>
      </c>
    </row>
    <row r="1245" spans="71:71" hidden="1" x14ac:dyDescent="0.25">
      <c r="BS1245" s="9" t="str">
        <f>IF(Materials!T1245="", "", Materials!T1245)</f>
        <v/>
      </c>
    </row>
    <row r="1246" spans="71:71" hidden="1" x14ac:dyDescent="0.25">
      <c r="BS1246" s="9" t="str">
        <f>IF(Materials!T1246="", "", Materials!T1246)</f>
        <v/>
      </c>
    </row>
    <row r="1247" spans="71:71" hidden="1" x14ac:dyDescent="0.25">
      <c r="BS1247" s="9" t="str">
        <f>IF(Materials!T1247="", "", Materials!T1247)</f>
        <v/>
      </c>
    </row>
    <row r="1248" spans="71:71" hidden="1" x14ac:dyDescent="0.25">
      <c r="BS1248" s="9" t="str">
        <f>IF(Materials!T1248="", "", Materials!T1248)</f>
        <v/>
      </c>
    </row>
    <row r="1249" spans="71:71" hidden="1" x14ac:dyDescent="0.25">
      <c r="BS1249" s="9" t="str">
        <f>IF(Materials!T1249="", "", Materials!T1249)</f>
        <v/>
      </c>
    </row>
    <row r="1250" spans="71:71" hidden="1" x14ac:dyDescent="0.25">
      <c r="BS1250" s="9" t="str">
        <f>IF(Materials!T1250="", "", Materials!T1250)</f>
        <v/>
      </c>
    </row>
    <row r="1251" spans="71:71" hidden="1" x14ac:dyDescent="0.25">
      <c r="BS1251" s="9" t="str">
        <f>IF(Materials!T1251="", "", Materials!T1251)</f>
        <v/>
      </c>
    </row>
    <row r="1252" spans="71:71" hidden="1" x14ac:dyDescent="0.25">
      <c r="BS1252" s="9" t="str">
        <f>IF(Materials!T1252="", "", Materials!T1252)</f>
        <v/>
      </c>
    </row>
    <row r="1253" spans="71:71" hidden="1" x14ac:dyDescent="0.25">
      <c r="BS1253" s="9" t="str">
        <f>IF(Materials!T1253="", "", Materials!T1253)</f>
        <v/>
      </c>
    </row>
    <row r="1254" spans="71:71" hidden="1" x14ac:dyDescent="0.25">
      <c r="BS1254" s="9" t="str">
        <f>IF(Materials!T1254="", "", Materials!T1254)</f>
        <v/>
      </c>
    </row>
    <row r="1255" spans="71:71" hidden="1" x14ac:dyDescent="0.25">
      <c r="BS1255" s="9" t="str">
        <f>IF(Materials!T1255="", "", Materials!T1255)</f>
        <v/>
      </c>
    </row>
    <row r="1256" spans="71:71" hidden="1" x14ac:dyDescent="0.25">
      <c r="BS1256" s="9" t="str">
        <f>IF(Materials!T1256="", "", Materials!T1256)</f>
        <v/>
      </c>
    </row>
    <row r="1257" spans="71:71" hidden="1" x14ac:dyDescent="0.25">
      <c r="BS1257" s="9" t="str">
        <f>IF(Materials!T1257="", "", Materials!T1257)</f>
        <v/>
      </c>
    </row>
    <row r="1258" spans="71:71" hidden="1" x14ac:dyDescent="0.25">
      <c r="BS1258" s="9" t="str">
        <f>IF(Materials!T1258="", "", Materials!T1258)</f>
        <v/>
      </c>
    </row>
    <row r="1259" spans="71:71" hidden="1" x14ac:dyDescent="0.25">
      <c r="BS1259" s="9" t="str">
        <f>IF(Materials!T1259="", "", Materials!T1259)</f>
        <v/>
      </c>
    </row>
    <row r="1260" spans="71:71" hidden="1" x14ac:dyDescent="0.25">
      <c r="BS1260" s="9" t="str">
        <f>IF(Materials!T1260="", "", Materials!T1260)</f>
        <v/>
      </c>
    </row>
    <row r="1261" spans="71:71" hidden="1" x14ac:dyDescent="0.25">
      <c r="BS1261" s="9" t="str">
        <f>IF(Materials!T1261="", "", Materials!T1261)</f>
        <v/>
      </c>
    </row>
    <row r="1262" spans="71:71" hidden="1" x14ac:dyDescent="0.25">
      <c r="BS1262" s="9" t="str">
        <f>IF(Materials!T1262="", "", Materials!T1262)</f>
        <v/>
      </c>
    </row>
    <row r="1263" spans="71:71" hidden="1" x14ac:dyDescent="0.25">
      <c r="BS1263" s="9" t="str">
        <f>IF(Materials!T1263="", "", Materials!T1263)</f>
        <v/>
      </c>
    </row>
    <row r="1264" spans="71:71" hidden="1" x14ac:dyDescent="0.25">
      <c r="BS1264" s="9" t="str">
        <f>IF(Materials!T1264="", "", Materials!T1264)</f>
        <v/>
      </c>
    </row>
    <row r="1265" spans="71:71" hidden="1" x14ac:dyDescent="0.25">
      <c r="BS1265" s="9" t="str">
        <f>IF(Materials!T1265="", "", Materials!T1265)</f>
        <v/>
      </c>
    </row>
    <row r="1266" spans="71:71" hidden="1" x14ac:dyDescent="0.25">
      <c r="BS1266" s="9" t="str">
        <f>IF(Materials!T1266="", "", Materials!T1266)</f>
        <v/>
      </c>
    </row>
    <row r="1267" spans="71:71" hidden="1" x14ac:dyDescent="0.25">
      <c r="BS1267" s="9" t="str">
        <f>IF(Materials!T1267="", "", Materials!T1267)</f>
        <v/>
      </c>
    </row>
    <row r="1268" spans="71:71" hidden="1" x14ac:dyDescent="0.25">
      <c r="BS1268" s="9" t="str">
        <f>IF(Materials!T1268="", "", Materials!T1268)</f>
        <v/>
      </c>
    </row>
    <row r="1269" spans="71:71" hidden="1" x14ac:dyDescent="0.25">
      <c r="BS1269" s="9" t="str">
        <f>IF(Materials!T1269="", "", Materials!T1269)</f>
        <v/>
      </c>
    </row>
    <row r="1270" spans="71:71" hidden="1" x14ac:dyDescent="0.25">
      <c r="BS1270" s="9" t="str">
        <f>IF(Materials!T1270="", "", Materials!T1270)</f>
        <v/>
      </c>
    </row>
    <row r="1271" spans="71:71" hidden="1" x14ac:dyDescent="0.25">
      <c r="BS1271" s="9" t="str">
        <f>IF(Materials!T1271="", "", Materials!T1271)</f>
        <v/>
      </c>
    </row>
    <row r="1272" spans="71:71" hidden="1" x14ac:dyDescent="0.25">
      <c r="BS1272" s="9" t="str">
        <f>IF(Materials!T1272="", "", Materials!T1272)</f>
        <v/>
      </c>
    </row>
    <row r="1273" spans="71:71" hidden="1" x14ac:dyDescent="0.25">
      <c r="BS1273" s="9" t="str">
        <f>IF(Materials!T1273="", "", Materials!T1273)</f>
        <v/>
      </c>
    </row>
    <row r="1274" spans="71:71" hidden="1" x14ac:dyDescent="0.25">
      <c r="BS1274" s="9" t="str">
        <f>IF(Materials!T1274="", "", Materials!T1274)</f>
        <v/>
      </c>
    </row>
    <row r="1275" spans="71:71" hidden="1" x14ac:dyDescent="0.25">
      <c r="BS1275" s="9" t="str">
        <f>IF(Materials!T1275="", "", Materials!T1275)</f>
        <v/>
      </c>
    </row>
    <row r="1276" spans="71:71" hidden="1" x14ac:dyDescent="0.25">
      <c r="BS1276" s="9" t="str">
        <f>IF(Materials!T1276="", "", Materials!T1276)</f>
        <v/>
      </c>
    </row>
    <row r="1277" spans="71:71" hidden="1" x14ac:dyDescent="0.25">
      <c r="BS1277" s="9" t="str">
        <f>IF(Materials!T1277="", "", Materials!T1277)</f>
        <v/>
      </c>
    </row>
    <row r="1278" spans="71:71" hidden="1" x14ac:dyDescent="0.25">
      <c r="BS1278" s="9" t="str">
        <f>IF(Materials!T1278="", "", Materials!T1278)</f>
        <v/>
      </c>
    </row>
    <row r="1279" spans="71:71" hidden="1" x14ac:dyDescent="0.25">
      <c r="BS1279" s="9" t="str">
        <f>IF(Materials!T1279="", "", Materials!T1279)</f>
        <v/>
      </c>
    </row>
    <row r="1280" spans="71:71" hidden="1" x14ac:dyDescent="0.25">
      <c r="BS1280" s="9" t="str">
        <f>IF(Materials!T1280="", "", Materials!T1280)</f>
        <v/>
      </c>
    </row>
    <row r="1281" spans="71:71" hidden="1" x14ac:dyDescent="0.25">
      <c r="BS1281" s="9" t="str">
        <f>IF(Materials!T1281="", "", Materials!T1281)</f>
        <v/>
      </c>
    </row>
    <row r="1282" spans="71:71" hidden="1" x14ac:dyDescent="0.25">
      <c r="BS1282" s="9" t="str">
        <f>IF(Materials!T1282="", "", Materials!T1282)</f>
        <v/>
      </c>
    </row>
    <row r="1283" spans="71:71" hidden="1" x14ac:dyDescent="0.25">
      <c r="BS1283" s="9" t="str">
        <f>IF(Materials!T1283="", "", Materials!T1283)</f>
        <v/>
      </c>
    </row>
    <row r="1284" spans="71:71" hidden="1" x14ac:dyDescent="0.25">
      <c r="BS1284" s="9" t="str">
        <f>IF(Materials!T1284="", "", Materials!T1284)</f>
        <v/>
      </c>
    </row>
    <row r="1285" spans="71:71" hidden="1" x14ac:dyDescent="0.25">
      <c r="BS1285" s="9" t="str">
        <f>IF(Materials!T1285="", "", Materials!T1285)</f>
        <v/>
      </c>
    </row>
    <row r="1286" spans="71:71" hidden="1" x14ac:dyDescent="0.25">
      <c r="BS1286" s="9" t="str">
        <f>IF(Materials!T1286="", "", Materials!T1286)</f>
        <v/>
      </c>
    </row>
    <row r="1287" spans="71:71" hidden="1" x14ac:dyDescent="0.25">
      <c r="BS1287" s="9" t="str">
        <f>IF(Materials!T1287="", "", Materials!T1287)</f>
        <v/>
      </c>
    </row>
    <row r="1288" spans="71:71" hidden="1" x14ac:dyDescent="0.25">
      <c r="BS1288" s="9" t="str">
        <f>IF(Materials!T1288="", "", Materials!T1288)</f>
        <v/>
      </c>
    </row>
    <row r="1289" spans="71:71" hidden="1" x14ac:dyDescent="0.25">
      <c r="BS1289" s="9" t="str">
        <f>IF(Materials!T1289="", "", Materials!T1289)</f>
        <v/>
      </c>
    </row>
    <row r="1290" spans="71:71" hidden="1" x14ac:dyDescent="0.25">
      <c r="BS1290" s="9" t="str">
        <f>IF(Materials!T1290="", "", Materials!T1290)</f>
        <v/>
      </c>
    </row>
    <row r="1291" spans="71:71" hidden="1" x14ac:dyDescent="0.25">
      <c r="BS1291" s="9" t="str">
        <f>IF(Materials!T1291="", "", Materials!T1291)</f>
        <v/>
      </c>
    </row>
    <row r="1292" spans="71:71" hidden="1" x14ac:dyDescent="0.25">
      <c r="BS1292" s="9" t="str">
        <f>IF(Materials!T1292="", "", Materials!T1292)</f>
        <v/>
      </c>
    </row>
    <row r="1293" spans="71:71" hidden="1" x14ac:dyDescent="0.25">
      <c r="BS1293" s="9" t="str">
        <f>IF(Materials!T1293="", "", Materials!T1293)</f>
        <v/>
      </c>
    </row>
    <row r="1294" spans="71:71" hidden="1" x14ac:dyDescent="0.25">
      <c r="BS1294" s="9" t="str">
        <f>IF(Materials!T1294="", "", Materials!T1294)</f>
        <v/>
      </c>
    </row>
    <row r="1295" spans="71:71" hidden="1" x14ac:dyDescent="0.25">
      <c r="BS1295" s="9" t="str">
        <f>IF(Materials!T1295="", "", Materials!T1295)</f>
        <v/>
      </c>
    </row>
    <row r="1296" spans="71:71" hidden="1" x14ac:dyDescent="0.25">
      <c r="BS1296" s="9" t="str">
        <f>IF(Materials!T1296="", "", Materials!T1296)</f>
        <v/>
      </c>
    </row>
    <row r="1297" spans="71:71" hidden="1" x14ac:dyDescent="0.25">
      <c r="BS1297" s="9" t="str">
        <f>IF(Materials!T1297="", "", Materials!T1297)</f>
        <v/>
      </c>
    </row>
    <row r="1298" spans="71:71" hidden="1" x14ac:dyDescent="0.25">
      <c r="BS1298" s="9" t="str">
        <f>IF(Materials!T1298="", "", Materials!T1298)</f>
        <v/>
      </c>
    </row>
    <row r="1299" spans="71:71" hidden="1" x14ac:dyDescent="0.25">
      <c r="BS1299" s="9" t="str">
        <f>IF(Materials!T1299="", "", Materials!T1299)</f>
        <v/>
      </c>
    </row>
    <row r="1300" spans="71:71" hidden="1" x14ac:dyDescent="0.25">
      <c r="BS1300" s="9" t="str">
        <f>IF(Materials!T1300="", "", Materials!T1300)</f>
        <v/>
      </c>
    </row>
    <row r="1301" spans="71:71" hidden="1" x14ac:dyDescent="0.25">
      <c r="BS1301" s="9" t="str">
        <f>IF(Materials!T1301="", "", Materials!T1301)</f>
        <v/>
      </c>
    </row>
    <row r="1302" spans="71:71" hidden="1" x14ac:dyDescent="0.25">
      <c r="BS1302" s="9" t="str">
        <f>IF(Materials!T1302="", "", Materials!T1302)</f>
        <v/>
      </c>
    </row>
    <row r="1303" spans="71:71" hidden="1" x14ac:dyDescent="0.25">
      <c r="BS1303" s="9" t="str">
        <f>IF(Materials!T1303="", "", Materials!T1303)</f>
        <v/>
      </c>
    </row>
    <row r="1304" spans="71:71" hidden="1" x14ac:dyDescent="0.25">
      <c r="BS1304" s="9" t="str">
        <f>IF(Materials!T1304="", "", Materials!T1304)</f>
        <v/>
      </c>
    </row>
    <row r="1305" spans="71:71" hidden="1" x14ac:dyDescent="0.25">
      <c r="BS1305" s="9" t="str">
        <f>IF(Materials!T1305="", "", Materials!T1305)</f>
        <v/>
      </c>
    </row>
    <row r="1306" spans="71:71" hidden="1" x14ac:dyDescent="0.25">
      <c r="BS1306" s="9" t="str">
        <f>IF(Materials!T1306="", "", Materials!T1306)</f>
        <v/>
      </c>
    </row>
    <row r="1307" spans="71:71" hidden="1" x14ac:dyDescent="0.25">
      <c r="BS1307" s="9" t="str">
        <f>IF(Materials!T1307="", "", Materials!T1307)</f>
        <v/>
      </c>
    </row>
    <row r="1308" spans="71:71" hidden="1" x14ac:dyDescent="0.25">
      <c r="BS1308" s="9" t="str">
        <f>IF(Materials!T1308="", "", Materials!T1308)</f>
        <v/>
      </c>
    </row>
    <row r="1309" spans="71:71" hidden="1" x14ac:dyDescent="0.25">
      <c r="BS1309" s="9" t="str">
        <f>IF(Materials!T1309="", "", Materials!T1309)</f>
        <v/>
      </c>
    </row>
    <row r="1310" spans="71:71" hidden="1" x14ac:dyDescent="0.25">
      <c r="BS1310" s="9" t="str">
        <f>IF(Materials!T1310="", "", Materials!T1310)</f>
        <v/>
      </c>
    </row>
    <row r="1311" spans="71:71" hidden="1" x14ac:dyDescent="0.25">
      <c r="BS1311" s="9" t="str">
        <f>IF(Materials!T1311="", "", Materials!T1311)</f>
        <v/>
      </c>
    </row>
    <row r="1312" spans="71:71" hidden="1" x14ac:dyDescent="0.25">
      <c r="BS1312" s="9" t="str">
        <f>IF(Materials!T1312="", "", Materials!T1312)</f>
        <v/>
      </c>
    </row>
    <row r="1313" spans="71:71" hidden="1" x14ac:dyDescent="0.25">
      <c r="BS1313" s="9" t="str">
        <f>IF(Materials!T1313="", "", Materials!T1313)</f>
        <v/>
      </c>
    </row>
    <row r="1314" spans="71:71" hidden="1" x14ac:dyDescent="0.25">
      <c r="BS1314" s="9" t="str">
        <f>IF(Materials!T1314="", "", Materials!T1314)</f>
        <v/>
      </c>
    </row>
    <row r="1315" spans="71:71" hidden="1" x14ac:dyDescent="0.25">
      <c r="BS1315" s="9" t="str">
        <f>IF(Materials!T1315="", "", Materials!T1315)</f>
        <v/>
      </c>
    </row>
    <row r="1316" spans="71:71" hidden="1" x14ac:dyDescent="0.25">
      <c r="BS1316" s="9" t="str">
        <f>IF(Materials!T1316="", "", Materials!T1316)</f>
        <v/>
      </c>
    </row>
    <row r="1317" spans="71:71" hidden="1" x14ac:dyDescent="0.25">
      <c r="BS1317" s="9" t="str">
        <f>IF(Materials!T1317="", "", Materials!T1317)</f>
        <v/>
      </c>
    </row>
    <row r="1318" spans="71:71" hidden="1" x14ac:dyDescent="0.25">
      <c r="BS1318" s="9" t="str">
        <f>IF(Materials!T1318="", "", Materials!T1318)</f>
        <v/>
      </c>
    </row>
    <row r="1319" spans="71:71" hidden="1" x14ac:dyDescent="0.25">
      <c r="BS1319" s="9" t="str">
        <f>IF(Materials!T1319="", "", Materials!T1319)</f>
        <v/>
      </c>
    </row>
    <row r="1320" spans="71:71" hidden="1" x14ac:dyDescent="0.25">
      <c r="BS1320" s="9" t="str">
        <f>IF(Materials!T1320="", "", Materials!T1320)</f>
        <v/>
      </c>
    </row>
    <row r="1321" spans="71:71" hidden="1" x14ac:dyDescent="0.25">
      <c r="BS1321" s="9" t="str">
        <f>IF(Materials!T1321="", "", Materials!T1321)</f>
        <v/>
      </c>
    </row>
    <row r="1322" spans="71:71" hidden="1" x14ac:dyDescent="0.25">
      <c r="BS1322" s="9" t="str">
        <f>IF(Materials!T1322="", "", Materials!T1322)</f>
        <v/>
      </c>
    </row>
    <row r="1323" spans="71:71" hidden="1" x14ac:dyDescent="0.25">
      <c r="BS1323" s="9" t="str">
        <f>IF(Materials!T1323="", "", Materials!T1323)</f>
        <v/>
      </c>
    </row>
    <row r="1324" spans="71:71" hidden="1" x14ac:dyDescent="0.25">
      <c r="BS1324" s="9" t="str">
        <f>IF(Materials!T1324="", "", Materials!T1324)</f>
        <v/>
      </c>
    </row>
    <row r="1325" spans="71:71" hidden="1" x14ac:dyDescent="0.25">
      <c r="BS1325" s="9" t="str">
        <f>IF(Materials!T1325="", "", Materials!T1325)</f>
        <v/>
      </c>
    </row>
    <row r="1326" spans="71:71" hidden="1" x14ac:dyDescent="0.25">
      <c r="BS1326" s="9" t="str">
        <f>IF(Materials!T1326="", "", Materials!T1326)</f>
        <v/>
      </c>
    </row>
    <row r="1327" spans="71:71" hidden="1" x14ac:dyDescent="0.25">
      <c r="BS1327" s="9" t="str">
        <f>IF(Materials!T1327="", "", Materials!T1327)</f>
        <v/>
      </c>
    </row>
    <row r="1328" spans="71:71" hidden="1" x14ac:dyDescent="0.25">
      <c r="BS1328" s="9" t="str">
        <f>IF(Materials!T1328="", "", Materials!T1328)</f>
        <v/>
      </c>
    </row>
    <row r="1329" spans="71:71" hidden="1" x14ac:dyDescent="0.25">
      <c r="BS1329" s="9" t="str">
        <f>IF(Materials!T1329="", "", Materials!T1329)</f>
        <v/>
      </c>
    </row>
    <row r="1330" spans="71:71" hidden="1" x14ac:dyDescent="0.25">
      <c r="BS1330" s="9" t="str">
        <f>IF(Materials!T1330="", "", Materials!T1330)</f>
        <v/>
      </c>
    </row>
    <row r="1331" spans="71:71" hidden="1" x14ac:dyDescent="0.25">
      <c r="BS1331" s="9" t="str">
        <f>IF(Materials!T1331="", "", Materials!T1331)</f>
        <v/>
      </c>
    </row>
    <row r="1332" spans="71:71" hidden="1" x14ac:dyDescent="0.25">
      <c r="BS1332" s="9" t="str">
        <f>IF(Materials!T1332="", "", Materials!T1332)</f>
        <v/>
      </c>
    </row>
    <row r="1333" spans="71:71" hidden="1" x14ac:dyDescent="0.25">
      <c r="BS1333" s="9" t="str">
        <f>IF(Materials!T1333="", "", Materials!T1333)</f>
        <v/>
      </c>
    </row>
    <row r="1334" spans="71:71" hidden="1" x14ac:dyDescent="0.25">
      <c r="BS1334" s="9" t="str">
        <f>IF(Materials!T1334="", "", Materials!T1334)</f>
        <v/>
      </c>
    </row>
    <row r="1335" spans="71:71" hidden="1" x14ac:dyDescent="0.25">
      <c r="BS1335" s="9" t="str">
        <f>IF(Materials!T1335="", "", Materials!T1335)</f>
        <v/>
      </c>
    </row>
    <row r="1336" spans="71:71" hidden="1" x14ac:dyDescent="0.25">
      <c r="BS1336" s="9" t="str">
        <f>IF(Materials!T1336="", "", Materials!T1336)</f>
        <v/>
      </c>
    </row>
    <row r="1337" spans="71:71" hidden="1" x14ac:dyDescent="0.25">
      <c r="BS1337" s="9" t="str">
        <f>IF(Materials!T1337="", "", Materials!T1337)</f>
        <v/>
      </c>
    </row>
    <row r="1338" spans="71:71" hidden="1" x14ac:dyDescent="0.25">
      <c r="BS1338" s="9" t="str">
        <f>IF(Materials!T1338="", "", Materials!T1338)</f>
        <v/>
      </c>
    </row>
    <row r="1339" spans="71:71" hidden="1" x14ac:dyDescent="0.25">
      <c r="BS1339" s="9" t="str">
        <f>IF(Materials!T1339="", "", Materials!T1339)</f>
        <v/>
      </c>
    </row>
    <row r="1340" spans="71:71" hidden="1" x14ac:dyDescent="0.25">
      <c r="BS1340" s="9" t="str">
        <f>IF(Materials!T1340="", "", Materials!T1340)</f>
        <v/>
      </c>
    </row>
    <row r="1341" spans="71:71" hidden="1" x14ac:dyDescent="0.25">
      <c r="BS1341" s="9" t="str">
        <f>IF(Materials!T1341="", "", Materials!T1341)</f>
        <v/>
      </c>
    </row>
    <row r="1342" spans="71:71" hidden="1" x14ac:dyDescent="0.25">
      <c r="BS1342" s="9" t="str">
        <f>IF(Materials!T1342="", "", Materials!T1342)</f>
        <v/>
      </c>
    </row>
    <row r="1343" spans="71:71" hidden="1" x14ac:dyDescent="0.25">
      <c r="BS1343" s="9" t="str">
        <f>IF(Materials!T1343="", "", Materials!T1343)</f>
        <v/>
      </c>
    </row>
    <row r="1344" spans="71:71" hidden="1" x14ac:dyDescent="0.25">
      <c r="BS1344" s="9" t="str">
        <f>IF(Materials!T1344="", "", Materials!T1344)</f>
        <v/>
      </c>
    </row>
    <row r="1345" spans="71:71" hidden="1" x14ac:dyDescent="0.25">
      <c r="BS1345" s="9" t="str">
        <f>IF(Materials!T1345="", "", Materials!T1345)</f>
        <v/>
      </c>
    </row>
    <row r="1346" spans="71:71" hidden="1" x14ac:dyDescent="0.25">
      <c r="BS1346" s="9" t="str">
        <f>IF(Materials!T1346="", "", Materials!T1346)</f>
        <v/>
      </c>
    </row>
    <row r="1347" spans="71:71" hidden="1" x14ac:dyDescent="0.25">
      <c r="BS1347" s="9" t="str">
        <f>IF(Materials!T1347="", "", Materials!T1347)</f>
        <v/>
      </c>
    </row>
    <row r="1348" spans="71:71" hidden="1" x14ac:dyDescent="0.25">
      <c r="BS1348" s="9" t="str">
        <f>IF(Materials!T1348="", "", Materials!T1348)</f>
        <v/>
      </c>
    </row>
    <row r="1349" spans="71:71" hidden="1" x14ac:dyDescent="0.25">
      <c r="BS1349" s="9" t="str">
        <f>IF(Materials!T1349="", "", Materials!T1349)</f>
        <v/>
      </c>
    </row>
    <row r="1350" spans="71:71" hidden="1" x14ac:dyDescent="0.25">
      <c r="BS1350" s="9" t="str">
        <f>IF(Materials!T1350="", "", Materials!T1350)</f>
        <v/>
      </c>
    </row>
    <row r="1351" spans="71:71" hidden="1" x14ac:dyDescent="0.25">
      <c r="BS1351" s="9" t="str">
        <f>IF(Materials!T1351="", "", Materials!T1351)</f>
        <v/>
      </c>
    </row>
    <row r="1352" spans="71:71" hidden="1" x14ac:dyDescent="0.25">
      <c r="BS1352" s="9" t="str">
        <f>IF(Materials!T1352="", "", Materials!T1352)</f>
        <v/>
      </c>
    </row>
    <row r="1353" spans="71:71" hidden="1" x14ac:dyDescent="0.25">
      <c r="BS1353" s="9" t="str">
        <f>IF(Materials!T1353="", "", Materials!T1353)</f>
        <v/>
      </c>
    </row>
    <row r="1354" spans="71:71" hidden="1" x14ac:dyDescent="0.25">
      <c r="BS1354" s="9" t="str">
        <f>IF(Materials!T1354="", "", Materials!T1354)</f>
        <v/>
      </c>
    </row>
    <row r="1355" spans="71:71" hidden="1" x14ac:dyDescent="0.25">
      <c r="BS1355" s="9" t="str">
        <f>IF(Materials!T1355="", "", Materials!T1355)</f>
        <v/>
      </c>
    </row>
    <row r="1356" spans="71:71" hidden="1" x14ac:dyDescent="0.25">
      <c r="BS1356" s="9" t="str">
        <f>IF(Materials!T1356="", "", Materials!T1356)</f>
        <v/>
      </c>
    </row>
    <row r="1357" spans="71:71" hidden="1" x14ac:dyDescent="0.25">
      <c r="BS1357" s="9" t="str">
        <f>IF(Materials!T1357="", "", Materials!T1357)</f>
        <v/>
      </c>
    </row>
    <row r="1358" spans="71:71" hidden="1" x14ac:dyDescent="0.25">
      <c r="BS1358" s="9" t="str">
        <f>IF(Materials!T1358="", "", Materials!T1358)</f>
        <v/>
      </c>
    </row>
    <row r="1359" spans="71:71" hidden="1" x14ac:dyDescent="0.25">
      <c r="BS1359" s="9" t="str">
        <f>IF(Materials!T1359="", "", Materials!T1359)</f>
        <v/>
      </c>
    </row>
    <row r="1360" spans="71:71" hidden="1" x14ac:dyDescent="0.25">
      <c r="BS1360" s="9" t="str">
        <f>IF(Materials!T1360="", "", Materials!T1360)</f>
        <v/>
      </c>
    </row>
    <row r="1361" spans="71:71" hidden="1" x14ac:dyDescent="0.25">
      <c r="BS1361" s="9" t="str">
        <f>IF(Materials!T1361="", "", Materials!T1361)</f>
        <v/>
      </c>
    </row>
    <row r="1362" spans="71:71" hidden="1" x14ac:dyDescent="0.25">
      <c r="BS1362" s="9" t="str">
        <f>IF(Materials!T1362="", "", Materials!T1362)</f>
        <v/>
      </c>
    </row>
    <row r="1363" spans="71:71" hidden="1" x14ac:dyDescent="0.25">
      <c r="BS1363" s="9" t="str">
        <f>IF(Materials!T1363="", "", Materials!T1363)</f>
        <v/>
      </c>
    </row>
    <row r="1364" spans="71:71" hidden="1" x14ac:dyDescent="0.25">
      <c r="BS1364" s="9" t="str">
        <f>IF(Materials!T1364="", "", Materials!T1364)</f>
        <v/>
      </c>
    </row>
    <row r="1365" spans="71:71" hidden="1" x14ac:dyDescent="0.25">
      <c r="BS1365" s="9" t="str">
        <f>IF(Materials!T1365="", "", Materials!T1365)</f>
        <v/>
      </c>
    </row>
    <row r="1366" spans="71:71" hidden="1" x14ac:dyDescent="0.25">
      <c r="BS1366" s="9" t="str">
        <f>IF(Materials!T1366="", "", Materials!T1366)</f>
        <v/>
      </c>
    </row>
    <row r="1367" spans="71:71" hidden="1" x14ac:dyDescent="0.25">
      <c r="BS1367" s="9" t="str">
        <f>IF(Materials!T1367="", "", Materials!T1367)</f>
        <v/>
      </c>
    </row>
    <row r="1368" spans="71:71" hidden="1" x14ac:dyDescent="0.25">
      <c r="BS1368" s="9" t="str">
        <f>IF(Materials!T1368="", "", Materials!T1368)</f>
        <v/>
      </c>
    </row>
    <row r="1369" spans="71:71" hidden="1" x14ac:dyDescent="0.25">
      <c r="BS1369" s="9" t="str">
        <f>IF(Materials!T1369="", "", Materials!T1369)</f>
        <v/>
      </c>
    </row>
    <row r="1370" spans="71:71" hidden="1" x14ac:dyDescent="0.25">
      <c r="BS1370" s="9" t="str">
        <f>IF(Materials!T1370="", "", Materials!T1370)</f>
        <v/>
      </c>
    </row>
    <row r="1371" spans="71:71" hidden="1" x14ac:dyDescent="0.25">
      <c r="BS1371" s="9" t="str">
        <f>IF(Materials!T1371="", "", Materials!T1371)</f>
        <v/>
      </c>
    </row>
    <row r="1372" spans="71:71" hidden="1" x14ac:dyDescent="0.25">
      <c r="BS1372" s="9" t="str">
        <f>IF(Materials!T1372="", "", Materials!T1372)</f>
        <v/>
      </c>
    </row>
    <row r="1373" spans="71:71" hidden="1" x14ac:dyDescent="0.25">
      <c r="BS1373" s="9" t="str">
        <f>IF(Materials!T1373="", "", Materials!T1373)</f>
        <v/>
      </c>
    </row>
    <row r="1374" spans="71:71" hidden="1" x14ac:dyDescent="0.25">
      <c r="BS1374" s="9" t="str">
        <f>IF(Materials!T1374="", "", Materials!T1374)</f>
        <v/>
      </c>
    </row>
    <row r="1375" spans="71:71" hidden="1" x14ac:dyDescent="0.25">
      <c r="BS1375" s="9" t="str">
        <f>IF(Materials!T1375="", "", Materials!T1375)</f>
        <v/>
      </c>
    </row>
    <row r="1376" spans="71:71" hidden="1" x14ac:dyDescent="0.25">
      <c r="BS1376" s="9" t="str">
        <f>IF(Materials!T1376="", "", Materials!T1376)</f>
        <v/>
      </c>
    </row>
    <row r="1377" spans="71:71" hidden="1" x14ac:dyDescent="0.25">
      <c r="BS1377" s="9" t="str">
        <f>IF(Materials!T1377="", "", Materials!T1377)</f>
        <v/>
      </c>
    </row>
    <row r="1378" spans="71:71" hidden="1" x14ac:dyDescent="0.25">
      <c r="BS1378" s="9" t="str">
        <f>IF(Materials!T1378="", "", Materials!T1378)</f>
        <v/>
      </c>
    </row>
    <row r="1379" spans="71:71" hidden="1" x14ac:dyDescent="0.25">
      <c r="BS1379" s="9" t="str">
        <f>IF(Materials!T1379="", "", Materials!T1379)</f>
        <v/>
      </c>
    </row>
    <row r="1380" spans="71:71" hidden="1" x14ac:dyDescent="0.25">
      <c r="BS1380" s="9" t="str">
        <f>IF(Materials!T1380="", "", Materials!T1380)</f>
        <v/>
      </c>
    </row>
    <row r="1381" spans="71:71" hidden="1" x14ac:dyDescent="0.25">
      <c r="BS1381" s="9" t="str">
        <f>IF(Materials!T1381="", "", Materials!T1381)</f>
        <v/>
      </c>
    </row>
    <row r="1382" spans="71:71" hidden="1" x14ac:dyDescent="0.25">
      <c r="BS1382" s="9" t="str">
        <f>IF(Materials!T1382="", "", Materials!T1382)</f>
        <v/>
      </c>
    </row>
    <row r="1383" spans="71:71" hidden="1" x14ac:dyDescent="0.25">
      <c r="BS1383" s="9" t="str">
        <f>IF(Materials!T1383="", "", Materials!T1383)</f>
        <v/>
      </c>
    </row>
    <row r="1384" spans="71:71" hidden="1" x14ac:dyDescent="0.25">
      <c r="BS1384" s="9" t="str">
        <f>IF(Materials!T1384="", "", Materials!T1384)</f>
        <v/>
      </c>
    </row>
    <row r="1385" spans="71:71" hidden="1" x14ac:dyDescent="0.25">
      <c r="BS1385" s="9" t="str">
        <f>IF(Materials!T1385="", "", Materials!T1385)</f>
        <v/>
      </c>
    </row>
    <row r="1386" spans="71:71" hidden="1" x14ac:dyDescent="0.25">
      <c r="BS1386" s="9" t="str">
        <f>IF(Materials!T1386="", "", Materials!T1386)</f>
        <v/>
      </c>
    </row>
    <row r="1387" spans="71:71" hidden="1" x14ac:dyDescent="0.25">
      <c r="BS1387" s="9" t="str">
        <f>IF(Materials!T1387="", "", Materials!T1387)</f>
        <v/>
      </c>
    </row>
    <row r="1388" spans="71:71" hidden="1" x14ac:dyDescent="0.25">
      <c r="BS1388" s="9" t="str">
        <f>IF(Materials!T1388="", "", Materials!T1388)</f>
        <v/>
      </c>
    </row>
    <row r="1389" spans="71:71" hidden="1" x14ac:dyDescent="0.25">
      <c r="BS1389" s="9" t="str">
        <f>IF(Materials!T1389="", "", Materials!T1389)</f>
        <v/>
      </c>
    </row>
    <row r="1390" spans="71:71" hidden="1" x14ac:dyDescent="0.25">
      <c r="BS1390" s="9" t="str">
        <f>IF(Materials!T1390="", "", Materials!T1390)</f>
        <v/>
      </c>
    </row>
    <row r="1391" spans="71:71" hidden="1" x14ac:dyDescent="0.25">
      <c r="BS1391" s="9" t="str">
        <f>IF(Materials!T1391="", "", Materials!T1391)</f>
        <v/>
      </c>
    </row>
    <row r="1392" spans="71:71" hidden="1" x14ac:dyDescent="0.25">
      <c r="BS1392" s="9" t="str">
        <f>IF(Materials!T1392="", "", Materials!T1392)</f>
        <v/>
      </c>
    </row>
    <row r="1393" spans="71:71" hidden="1" x14ac:dyDescent="0.25">
      <c r="BS1393" s="9" t="str">
        <f>IF(Materials!T1393="", "", Materials!T1393)</f>
        <v/>
      </c>
    </row>
    <row r="1394" spans="71:71" hidden="1" x14ac:dyDescent="0.25">
      <c r="BS1394" s="9" t="str">
        <f>IF(Materials!T1394="", "", Materials!T1394)</f>
        <v/>
      </c>
    </row>
    <row r="1395" spans="71:71" hidden="1" x14ac:dyDescent="0.25">
      <c r="BS1395" s="9" t="str">
        <f>IF(Materials!T1395="", "", Materials!T1395)</f>
        <v/>
      </c>
    </row>
    <row r="1396" spans="71:71" hidden="1" x14ac:dyDescent="0.25">
      <c r="BS1396" s="9" t="str">
        <f>IF(Materials!T1396="", "", Materials!T1396)</f>
        <v/>
      </c>
    </row>
    <row r="1397" spans="71:71" hidden="1" x14ac:dyDescent="0.25">
      <c r="BS1397" s="9" t="str">
        <f>IF(Materials!T1397="", "", Materials!T1397)</f>
        <v/>
      </c>
    </row>
    <row r="1398" spans="71:71" hidden="1" x14ac:dyDescent="0.25">
      <c r="BS1398" s="9" t="str">
        <f>IF(Materials!T1398="", "", Materials!T1398)</f>
        <v/>
      </c>
    </row>
    <row r="1399" spans="71:71" hidden="1" x14ac:dyDescent="0.25">
      <c r="BS1399" s="9" t="str">
        <f>IF(Materials!T1399="", "", Materials!T1399)</f>
        <v/>
      </c>
    </row>
    <row r="1400" spans="71:71" hidden="1" x14ac:dyDescent="0.25">
      <c r="BS1400" s="9" t="str">
        <f>IF(Materials!T1400="", "", Materials!T1400)</f>
        <v/>
      </c>
    </row>
    <row r="1401" spans="71:71" hidden="1" x14ac:dyDescent="0.25">
      <c r="BS1401" s="9" t="str">
        <f>IF(Materials!T1401="", "", Materials!T1401)</f>
        <v/>
      </c>
    </row>
    <row r="1402" spans="71:71" hidden="1" x14ac:dyDescent="0.25">
      <c r="BS1402" s="9" t="str">
        <f>IF(Materials!T1402="", "", Materials!T1402)</f>
        <v/>
      </c>
    </row>
    <row r="1403" spans="71:71" hidden="1" x14ac:dyDescent="0.25">
      <c r="BS1403" s="9" t="str">
        <f>IF(Materials!T1403="", "", Materials!T1403)</f>
        <v/>
      </c>
    </row>
    <row r="1404" spans="71:71" hidden="1" x14ac:dyDescent="0.25">
      <c r="BS1404" s="9" t="str">
        <f>IF(Materials!T1404="", "", Materials!T1404)</f>
        <v/>
      </c>
    </row>
    <row r="1405" spans="71:71" hidden="1" x14ac:dyDescent="0.25">
      <c r="BS1405" s="9" t="str">
        <f>IF(Materials!T1405="", "", Materials!T1405)</f>
        <v/>
      </c>
    </row>
    <row r="1406" spans="71:71" hidden="1" x14ac:dyDescent="0.25">
      <c r="BS1406" s="9" t="str">
        <f>IF(Materials!T1406="", "", Materials!T1406)</f>
        <v/>
      </c>
    </row>
    <row r="1407" spans="71:71" hidden="1" x14ac:dyDescent="0.25">
      <c r="BS1407" s="9" t="str">
        <f>IF(Materials!T1407="", "", Materials!T1407)</f>
        <v/>
      </c>
    </row>
    <row r="1408" spans="71:71" hidden="1" x14ac:dyDescent="0.25">
      <c r="BS1408" s="9" t="str">
        <f>IF(Materials!T1408="", "", Materials!T1408)</f>
        <v/>
      </c>
    </row>
    <row r="1409" spans="71:71" hidden="1" x14ac:dyDescent="0.25">
      <c r="BS1409" s="9" t="str">
        <f>IF(Materials!T1409="", "", Materials!T1409)</f>
        <v/>
      </c>
    </row>
    <row r="1410" spans="71:71" hidden="1" x14ac:dyDescent="0.25">
      <c r="BS1410" s="9" t="str">
        <f>IF(Materials!T1410="", "", Materials!T1410)</f>
        <v/>
      </c>
    </row>
    <row r="1411" spans="71:71" hidden="1" x14ac:dyDescent="0.25">
      <c r="BS1411" s="9" t="str">
        <f>IF(Materials!T1411="", "", Materials!T1411)</f>
        <v/>
      </c>
    </row>
    <row r="1412" spans="71:71" hidden="1" x14ac:dyDescent="0.25">
      <c r="BS1412" s="9" t="str">
        <f>IF(Materials!T1412="", "", Materials!T1412)</f>
        <v/>
      </c>
    </row>
    <row r="1413" spans="71:71" hidden="1" x14ac:dyDescent="0.25">
      <c r="BS1413" s="9" t="str">
        <f>IF(Materials!T1413="", "", Materials!T1413)</f>
        <v/>
      </c>
    </row>
    <row r="1414" spans="71:71" hidden="1" x14ac:dyDescent="0.25">
      <c r="BS1414" s="9" t="str">
        <f>IF(Materials!T1414="", "", Materials!T1414)</f>
        <v/>
      </c>
    </row>
    <row r="1415" spans="71:71" hidden="1" x14ac:dyDescent="0.25">
      <c r="BS1415" s="9" t="str">
        <f>IF(Materials!T1415="", "", Materials!T1415)</f>
        <v/>
      </c>
    </row>
    <row r="1416" spans="71:71" hidden="1" x14ac:dyDescent="0.25">
      <c r="BS1416" s="9" t="str">
        <f>IF(Materials!T1416="", "", Materials!T1416)</f>
        <v/>
      </c>
    </row>
    <row r="1417" spans="71:71" hidden="1" x14ac:dyDescent="0.25">
      <c r="BS1417" s="9" t="str">
        <f>IF(Materials!T1417="", "", Materials!T1417)</f>
        <v/>
      </c>
    </row>
    <row r="1418" spans="71:71" hidden="1" x14ac:dyDescent="0.25">
      <c r="BS1418" s="9" t="str">
        <f>IF(Materials!T1418="", "", Materials!T1418)</f>
        <v/>
      </c>
    </row>
    <row r="1419" spans="71:71" hidden="1" x14ac:dyDescent="0.25">
      <c r="BS1419" s="9" t="str">
        <f>IF(Materials!T1419="", "", Materials!T1419)</f>
        <v/>
      </c>
    </row>
    <row r="1420" spans="71:71" hidden="1" x14ac:dyDescent="0.25">
      <c r="BS1420" s="9" t="str">
        <f>IF(Materials!T1420="", "", Materials!T1420)</f>
        <v/>
      </c>
    </row>
    <row r="1421" spans="71:71" hidden="1" x14ac:dyDescent="0.25">
      <c r="BS1421" s="9" t="str">
        <f>IF(Materials!T1421="", "", Materials!T1421)</f>
        <v/>
      </c>
    </row>
    <row r="1422" spans="71:71" hidden="1" x14ac:dyDescent="0.25">
      <c r="BS1422" s="9" t="str">
        <f>IF(Materials!T1422="", "", Materials!T1422)</f>
        <v/>
      </c>
    </row>
    <row r="1423" spans="71:71" hidden="1" x14ac:dyDescent="0.25">
      <c r="BS1423" s="9" t="str">
        <f>IF(Materials!T1423="", "", Materials!T1423)</f>
        <v/>
      </c>
    </row>
    <row r="1424" spans="71:71" hidden="1" x14ac:dyDescent="0.25">
      <c r="BS1424" s="9" t="str">
        <f>IF(Materials!T1424="", "", Materials!T1424)</f>
        <v/>
      </c>
    </row>
    <row r="1425" spans="71:71" hidden="1" x14ac:dyDescent="0.25">
      <c r="BS1425" s="9" t="str">
        <f>IF(Materials!T1425="", "", Materials!T1425)</f>
        <v/>
      </c>
    </row>
    <row r="1426" spans="71:71" hidden="1" x14ac:dyDescent="0.25">
      <c r="BS1426" s="9" t="str">
        <f>IF(Materials!T1426="", "", Materials!T1426)</f>
        <v/>
      </c>
    </row>
    <row r="1427" spans="71:71" hidden="1" x14ac:dyDescent="0.25">
      <c r="BS1427" s="9" t="str">
        <f>IF(Materials!T1427="", "", Materials!T1427)</f>
        <v/>
      </c>
    </row>
    <row r="1428" spans="71:71" hidden="1" x14ac:dyDescent="0.25">
      <c r="BS1428" s="9" t="str">
        <f>IF(Materials!T1428="", "", Materials!T1428)</f>
        <v/>
      </c>
    </row>
    <row r="1429" spans="71:71" hidden="1" x14ac:dyDescent="0.25">
      <c r="BS1429" s="9" t="str">
        <f>IF(Materials!T1429="", "", Materials!T1429)</f>
        <v/>
      </c>
    </row>
    <row r="1430" spans="71:71" hidden="1" x14ac:dyDescent="0.25">
      <c r="BS1430" s="9" t="str">
        <f>IF(Materials!T1430="", "", Materials!T1430)</f>
        <v/>
      </c>
    </row>
    <row r="1431" spans="71:71" hidden="1" x14ac:dyDescent="0.25">
      <c r="BS1431" s="9" t="str">
        <f>IF(Materials!T1431="", "", Materials!T1431)</f>
        <v/>
      </c>
    </row>
    <row r="1432" spans="71:71" hidden="1" x14ac:dyDescent="0.25">
      <c r="BS1432" s="9" t="str">
        <f>IF(Materials!T1432="", "", Materials!T1432)</f>
        <v/>
      </c>
    </row>
    <row r="1433" spans="71:71" hidden="1" x14ac:dyDescent="0.25">
      <c r="BS1433" s="9" t="str">
        <f>IF(Materials!T1433="", "", Materials!T1433)</f>
        <v/>
      </c>
    </row>
    <row r="1434" spans="71:71" hidden="1" x14ac:dyDescent="0.25">
      <c r="BS1434" s="9" t="str">
        <f>IF(Materials!T1434="", "", Materials!T1434)</f>
        <v/>
      </c>
    </row>
    <row r="1435" spans="71:71" hidden="1" x14ac:dyDescent="0.25">
      <c r="BS1435" s="9" t="str">
        <f>IF(Materials!T1435="", "", Materials!T1435)</f>
        <v/>
      </c>
    </row>
    <row r="1436" spans="71:71" hidden="1" x14ac:dyDescent="0.25">
      <c r="BS1436" s="9" t="str">
        <f>IF(Materials!T1436="", "", Materials!T1436)</f>
        <v/>
      </c>
    </row>
    <row r="1437" spans="71:71" hidden="1" x14ac:dyDescent="0.25">
      <c r="BS1437" s="9" t="str">
        <f>IF(Materials!T1437="", "", Materials!T1437)</f>
        <v/>
      </c>
    </row>
    <row r="1438" spans="71:71" hidden="1" x14ac:dyDescent="0.25">
      <c r="BS1438" s="9" t="str">
        <f>IF(Materials!T1438="", "", Materials!T1438)</f>
        <v/>
      </c>
    </row>
    <row r="1439" spans="71:71" hidden="1" x14ac:dyDescent="0.25">
      <c r="BS1439" s="9" t="str">
        <f>IF(Materials!T1439="", "", Materials!T1439)</f>
        <v/>
      </c>
    </row>
    <row r="1440" spans="71:71" hidden="1" x14ac:dyDescent="0.25">
      <c r="BS1440" s="9" t="str">
        <f>IF(Materials!T1440="", "", Materials!T1440)</f>
        <v/>
      </c>
    </row>
    <row r="1441" spans="71:71" hidden="1" x14ac:dyDescent="0.25">
      <c r="BS1441" s="9" t="str">
        <f>IF(Materials!T1441="", "", Materials!T1441)</f>
        <v/>
      </c>
    </row>
    <row r="1442" spans="71:71" hidden="1" x14ac:dyDescent="0.25">
      <c r="BS1442" s="9" t="str">
        <f>IF(Materials!T1442="", "", Materials!T1442)</f>
        <v/>
      </c>
    </row>
    <row r="1443" spans="71:71" hidden="1" x14ac:dyDescent="0.25">
      <c r="BS1443" s="9" t="str">
        <f>IF(Materials!T1443="", "", Materials!T1443)</f>
        <v/>
      </c>
    </row>
    <row r="1444" spans="71:71" hidden="1" x14ac:dyDescent="0.25">
      <c r="BS1444" s="9" t="str">
        <f>IF(Materials!T1444="", "", Materials!T1444)</f>
        <v/>
      </c>
    </row>
    <row r="1445" spans="71:71" hidden="1" x14ac:dyDescent="0.25">
      <c r="BS1445" s="9" t="str">
        <f>IF(Materials!T1445="", "", Materials!T1445)</f>
        <v/>
      </c>
    </row>
    <row r="1446" spans="71:71" hidden="1" x14ac:dyDescent="0.25">
      <c r="BS1446" s="9" t="str">
        <f>IF(Materials!T1446="", "", Materials!T1446)</f>
        <v/>
      </c>
    </row>
    <row r="1447" spans="71:71" hidden="1" x14ac:dyDescent="0.25">
      <c r="BS1447" s="9" t="str">
        <f>IF(Materials!T1447="", "", Materials!T1447)</f>
        <v/>
      </c>
    </row>
    <row r="1448" spans="71:71" hidden="1" x14ac:dyDescent="0.25">
      <c r="BS1448" s="9" t="str">
        <f>IF(Materials!T1448="", "", Materials!T1448)</f>
        <v/>
      </c>
    </row>
    <row r="1449" spans="71:71" hidden="1" x14ac:dyDescent="0.25">
      <c r="BS1449" s="9" t="str">
        <f>IF(Materials!T1449="", "", Materials!T1449)</f>
        <v/>
      </c>
    </row>
    <row r="1450" spans="71:71" hidden="1" x14ac:dyDescent="0.25">
      <c r="BS1450" s="9" t="str">
        <f>IF(Materials!T1450="", "", Materials!T1450)</f>
        <v/>
      </c>
    </row>
    <row r="1451" spans="71:71" hidden="1" x14ac:dyDescent="0.25">
      <c r="BS1451" s="9" t="str">
        <f>IF(Materials!T1451="", "", Materials!T1451)</f>
        <v/>
      </c>
    </row>
    <row r="1452" spans="71:71" hidden="1" x14ac:dyDescent="0.25">
      <c r="BS1452" s="9" t="str">
        <f>IF(Materials!T1452="", "", Materials!T1452)</f>
        <v/>
      </c>
    </row>
    <row r="1453" spans="71:71" hidden="1" x14ac:dyDescent="0.25">
      <c r="BS1453" s="9" t="str">
        <f>IF(Materials!T1453="", "", Materials!T1453)</f>
        <v/>
      </c>
    </row>
    <row r="1454" spans="71:71" hidden="1" x14ac:dyDescent="0.25">
      <c r="BS1454" s="9" t="str">
        <f>IF(Materials!T1454="", "", Materials!T1454)</f>
        <v/>
      </c>
    </row>
    <row r="1455" spans="71:71" hidden="1" x14ac:dyDescent="0.25">
      <c r="BS1455" s="9" t="str">
        <f>IF(Materials!T1455="", "", Materials!T1455)</f>
        <v/>
      </c>
    </row>
    <row r="1456" spans="71:71" hidden="1" x14ac:dyDescent="0.25">
      <c r="BS1456" s="9" t="str">
        <f>IF(Materials!T1456="", "", Materials!T1456)</f>
        <v/>
      </c>
    </row>
    <row r="1457" spans="71:71" hidden="1" x14ac:dyDescent="0.25">
      <c r="BS1457" s="9" t="str">
        <f>IF(Materials!T1457="", "", Materials!T1457)</f>
        <v/>
      </c>
    </row>
    <row r="1458" spans="71:71" hidden="1" x14ac:dyDescent="0.25">
      <c r="BS1458" s="9" t="str">
        <f>IF(Materials!T1458="", "", Materials!T1458)</f>
        <v/>
      </c>
    </row>
    <row r="1459" spans="71:71" hidden="1" x14ac:dyDescent="0.25">
      <c r="BS1459" s="9" t="str">
        <f>IF(Materials!T1459="", "", Materials!T1459)</f>
        <v/>
      </c>
    </row>
    <row r="1460" spans="71:71" hidden="1" x14ac:dyDescent="0.25">
      <c r="BS1460" s="9" t="str">
        <f>IF(Materials!T1460="", "", Materials!T1460)</f>
        <v/>
      </c>
    </row>
    <row r="1461" spans="71:71" hidden="1" x14ac:dyDescent="0.25">
      <c r="BS1461" s="9" t="str">
        <f>IF(Materials!T1461="", "", Materials!T1461)</f>
        <v/>
      </c>
    </row>
    <row r="1462" spans="71:71" hidden="1" x14ac:dyDescent="0.25">
      <c r="BS1462" s="9" t="str">
        <f>IF(Materials!T1462="", "", Materials!T1462)</f>
        <v/>
      </c>
    </row>
    <row r="1463" spans="71:71" hidden="1" x14ac:dyDescent="0.25">
      <c r="BS1463" s="9" t="str">
        <f>IF(Materials!T1463="", "", Materials!T1463)</f>
        <v/>
      </c>
    </row>
    <row r="1464" spans="71:71" hidden="1" x14ac:dyDescent="0.25">
      <c r="BS1464" s="9" t="str">
        <f>IF(Materials!T1464="", "", Materials!T1464)</f>
        <v/>
      </c>
    </row>
    <row r="1465" spans="71:71" hidden="1" x14ac:dyDescent="0.25">
      <c r="BS1465" s="9" t="str">
        <f>IF(Materials!T1465="", "", Materials!T1465)</f>
        <v/>
      </c>
    </row>
    <row r="1466" spans="71:71" hidden="1" x14ac:dyDescent="0.25">
      <c r="BS1466" s="9" t="str">
        <f>IF(Materials!T1466="", "", Materials!T1466)</f>
        <v/>
      </c>
    </row>
    <row r="1467" spans="71:71" hidden="1" x14ac:dyDescent="0.25">
      <c r="BS1467" s="9" t="str">
        <f>IF(Materials!T1467="", "", Materials!T1467)</f>
        <v/>
      </c>
    </row>
    <row r="1468" spans="71:71" hidden="1" x14ac:dyDescent="0.25">
      <c r="BS1468" s="9" t="str">
        <f>IF(Materials!T1468="", "", Materials!T1468)</f>
        <v/>
      </c>
    </row>
    <row r="1469" spans="71:71" hidden="1" x14ac:dyDescent="0.25">
      <c r="BS1469" s="9" t="str">
        <f>IF(Materials!T1469="", "", Materials!T1469)</f>
        <v/>
      </c>
    </row>
    <row r="1470" spans="71:71" hidden="1" x14ac:dyDescent="0.25">
      <c r="BS1470" s="9" t="str">
        <f>IF(Materials!T1470="", "", Materials!T1470)</f>
        <v/>
      </c>
    </row>
    <row r="1471" spans="71:71" hidden="1" x14ac:dyDescent="0.25">
      <c r="BS1471" s="9" t="str">
        <f>IF(Materials!T1471="", "", Materials!T1471)</f>
        <v/>
      </c>
    </row>
    <row r="1472" spans="71:71" hidden="1" x14ac:dyDescent="0.25">
      <c r="BS1472" s="9" t="str">
        <f>IF(Materials!T1472="", "", Materials!T1472)</f>
        <v/>
      </c>
    </row>
    <row r="1473" spans="71:71" hidden="1" x14ac:dyDescent="0.25">
      <c r="BS1473" s="9" t="str">
        <f>IF(Materials!T1473="", "", Materials!T1473)</f>
        <v/>
      </c>
    </row>
    <row r="1474" spans="71:71" hidden="1" x14ac:dyDescent="0.25">
      <c r="BS1474" s="9" t="str">
        <f>IF(Materials!T1474="", "", Materials!T1474)</f>
        <v/>
      </c>
    </row>
    <row r="1475" spans="71:71" hidden="1" x14ac:dyDescent="0.25">
      <c r="BS1475" s="9" t="str">
        <f>IF(Materials!T1475="", "", Materials!T1475)</f>
        <v/>
      </c>
    </row>
    <row r="1476" spans="71:71" hidden="1" x14ac:dyDescent="0.25">
      <c r="BS1476" s="9" t="str">
        <f>IF(Materials!T1476="", "", Materials!T1476)</f>
        <v/>
      </c>
    </row>
    <row r="1477" spans="71:71" hidden="1" x14ac:dyDescent="0.25">
      <c r="BS1477" s="9" t="str">
        <f>IF(Materials!T1477="", "", Materials!T1477)</f>
        <v/>
      </c>
    </row>
    <row r="1478" spans="71:71" hidden="1" x14ac:dyDescent="0.25">
      <c r="BS1478" s="9" t="str">
        <f>IF(Materials!T1478="", "", Materials!T1478)</f>
        <v/>
      </c>
    </row>
    <row r="1479" spans="71:71" hidden="1" x14ac:dyDescent="0.25">
      <c r="BS1479" s="9" t="str">
        <f>IF(Materials!T1479="", "", Materials!T1479)</f>
        <v/>
      </c>
    </row>
    <row r="1480" spans="71:71" hidden="1" x14ac:dyDescent="0.25">
      <c r="BS1480" s="9" t="str">
        <f>IF(Materials!T1480="", "", Materials!T1480)</f>
        <v/>
      </c>
    </row>
    <row r="1481" spans="71:71" hidden="1" x14ac:dyDescent="0.25">
      <c r="BS1481" s="9" t="str">
        <f>IF(Materials!T1481="", "", Materials!T1481)</f>
        <v/>
      </c>
    </row>
    <row r="1482" spans="71:71" hidden="1" x14ac:dyDescent="0.25">
      <c r="BS1482" s="9" t="str">
        <f>IF(Materials!T1482="", "", Materials!T1482)</f>
        <v/>
      </c>
    </row>
    <row r="1483" spans="71:71" hidden="1" x14ac:dyDescent="0.25">
      <c r="BS1483" s="9" t="str">
        <f>IF(Materials!T1483="", "", Materials!T1483)</f>
        <v/>
      </c>
    </row>
    <row r="1484" spans="71:71" hidden="1" x14ac:dyDescent="0.25">
      <c r="BS1484" s="9" t="str">
        <f>IF(Materials!T1484="", "", Materials!T1484)</f>
        <v/>
      </c>
    </row>
    <row r="1485" spans="71:71" hidden="1" x14ac:dyDescent="0.25">
      <c r="BS1485" s="9" t="str">
        <f>IF(Materials!T1485="", "", Materials!T1485)</f>
        <v/>
      </c>
    </row>
    <row r="1486" spans="71:71" hidden="1" x14ac:dyDescent="0.25">
      <c r="BS1486" s="9" t="str">
        <f>IF(Materials!T1486="", "", Materials!T1486)</f>
        <v/>
      </c>
    </row>
    <row r="1487" spans="71:71" hidden="1" x14ac:dyDescent="0.25">
      <c r="BS1487" s="9" t="str">
        <f>IF(Materials!T1487="", "", Materials!T1487)</f>
        <v/>
      </c>
    </row>
    <row r="1488" spans="71:71" hidden="1" x14ac:dyDescent="0.25">
      <c r="BS1488" s="9" t="str">
        <f>IF(Materials!T1488="", "", Materials!T1488)</f>
        <v/>
      </c>
    </row>
    <row r="1489" spans="71:71" hidden="1" x14ac:dyDescent="0.25">
      <c r="BS1489" s="9" t="str">
        <f>IF(Materials!T1489="", "", Materials!T1489)</f>
        <v/>
      </c>
    </row>
    <row r="1490" spans="71:71" hidden="1" x14ac:dyDescent="0.25">
      <c r="BS1490" s="9" t="str">
        <f>IF(Materials!T1490="", "", Materials!T1490)</f>
        <v/>
      </c>
    </row>
    <row r="1491" spans="71:71" hidden="1" x14ac:dyDescent="0.25">
      <c r="BS1491" s="9" t="str">
        <f>IF(Materials!T1491="", "", Materials!T1491)</f>
        <v/>
      </c>
    </row>
    <row r="1492" spans="71:71" hidden="1" x14ac:dyDescent="0.25">
      <c r="BS1492" s="9" t="str">
        <f>IF(Materials!T1492="", "", Materials!T1492)</f>
        <v/>
      </c>
    </row>
    <row r="1493" spans="71:71" hidden="1" x14ac:dyDescent="0.25">
      <c r="BS1493" s="9" t="str">
        <f>IF(Materials!T1493="", "", Materials!T1493)</f>
        <v/>
      </c>
    </row>
    <row r="1494" spans="71:71" hidden="1" x14ac:dyDescent="0.25">
      <c r="BS1494" s="9" t="str">
        <f>IF(Materials!T1494="", "", Materials!T1494)</f>
        <v/>
      </c>
    </row>
    <row r="1495" spans="71:71" hidden="1" x14ac:dyDescent="0.25">
      <c r="BS1495" s="9" t="str">
        <f>IF(Materials!T1495="", "", Materials!T1495)</f>
        <v/>
      </c>
    </row>
    <row r="1496" spans="71:71" hidden="1" x14ac:dyDescent="0.25">
      <c r="BS1496" s="9" t="str">
        <f>IF(Materials!T1496="", "", Materials!T1496)</f>
        <v/>
      </c>
    </row>
    <row r="1497" spans="71:71" hidden="1" x14ac:dyDescent="0.25">
      <c r="BS1497" s="9" t="str">
        <f>IF(Materials!T1497="", "", Materials!T1497)</f>
        <v/>
      </c>
    </row>
    <row r="1498" spans="71:71" hidden="1" x14ac:dyDescent="0.25">
      <c r="BS1498" s="9" t="str">
        <f>IF(Materials!T1498="", "", Materials!T1498)</f>
        <v/>
      </c>
    </row>
    <row r="1499" spans="71:71" hidden="1" x14ac:dyDescent="0.25">
      <c r="BS1499" s="9" t="str">
        <f>IF(Materials!T1499="", "", Materials!T1499)</f>
        <v/>
      </c>
    </row>
    <row r="1500" spans="71:71" hidden="1" x14ac:dyDescent="0.25">
      <c r="BS1500" s="9" t="str">
        <f>IF(Materials!T1500="", "", Materials!T1500)</f>
        <v/>
      </c>
    </row>
    <row r="1501" spans="71:71" hidden="1" x14ac:dyDescent="0.25">
      <c r="BS1501" s="9" t="str">
        <f>IF(Materials!T1501="", "", Materials!T1501)</f>
        <v/>
      </c>
    </row>
    <row r="1502" spans="71:71" hidden="1" x14ac:dyDescent="0.25">
      <c r="BS1502" s="9" t="str">
        <f>IF(Materials!T1502="", "", Materials!T1502)</f>
        <v/>
      </c>
    </row>
    <row r="1503" spans="71:71" hidden="1" x14ac:dyDescent="0.25">
      <c r="BS1503" s="9" t="str">
        <f>IF(Materials!T1503="", "", Materials!T1503)</f>
        <v/>
      </c>
    </row>
    <row r="1504" spans="71:71" hidden="1" x14ac:dyDescent="0.25">
      <c r="BS1504" s="9" t="str">
        <f>IF(Materials!T1504="", "", Materials!T1504)</f>
        <v/>
      </c>
    </row>
    <row r="1505" spans="71:71" hidden="1" x14ac:dyDescent="0.25">
      <c r="BS1505" s="9" t="str">
        <f>IF(Materials!T1505="", "", Materials!T1505)</f>
        <v/>
      </c>
    </row>
    <row r="1506" spans="71:71" hidden="1" x14ac:dyDescent="0.25">
      <c r="BS1506" s="9" t="str">
        <f>IF(Materials!T1506="", "", Materials!T1506)</f>
        <v/>
      </c>
    </row>
    <row r="1507" spans="71:71" hidden="1" x14ac:dyDescent="0.25">
      <c r="BS1507" s="9" t="str">
        <f>IF(Materials!T1507="", "", Materials!T1507)</f>
        <v/>
      </c>
    </row>
    <row r="1508" spans="71:71" hidden="1" x14ac:dyDescent="0.25">
      <c r="BS1508" s="9" t="str">
        <f>IF(Materials!T1508="", "", Materials!T1508)</f>
        <v/>
      </c>
    </row>
    <row r="1509" spans="71:71" hidden="1" x14ac:dyDescent="0.25">
      <c r="BS1509" s="9" t="str">
        <f>IF(Materials!T1509="", "", Materials!T1509)</f>
        <v/>
      </c>
    </row>
    <row r="1510" spans="71:71" hidden="1" x14ac:dyDescent="0.25">
      <c r="BS1510" s="9" t="str">
        <f>IF(Materials!T1510="", "", Materials!T1510)</f>
        <v/>
      </c>
    </row>
    <row r="1511" spans="71:71" hidden="1" x14ac:dyDescent="0.25">
      <c r="BS1511" s="9" t="str">
        <f>IF(Materials!T1511="", "", Materials!T1511)</f>
        <v/>
      </c>
    </row>
    <row r="1512" spans="71:71" hidden="1" x14ac:dyDescent="0.25">
      <c r="BS1512" s="9" t="str">
        <f>IF(Materials!T1512="", "", Materials!T1512)</f>
        <v/>
      </c>
    </row>
    <row r="1513" spans="71:71" hidden="1" x14ac:dyDescent="0.25">
      <c r="BS1513" s="9" t="str">
        <f>IF(Materials!T1513="", "", Materials!T1513)</f>
        <v/>
      </c>
    </row>
    <row r="1514" spans="71:71" hidden="1" x14ac:dyDescent="0.25">
      <c r="BS1514" s="9" t="str">
        <f>IF(Materials!T1514="", "", Materials!T1514)</f>
        <v/>
      </c>
    </row>
    <row r="1515" spans="71:71" hidden="1" x14ac:dyDescent="0.25">
      <c r="BS1515" s="9" t="str">
        <f>IF(Materials!T1515="", "", Materials!T1515)</f>
        <v/>
      </c>
    </row>
    <row r="1516" spans="71:71" hidden="1" x14ac:dyDescent="0.25">
      <c r="BS1516" s="9" t="str">
        <f>IF(Materials!T1516="", "", Materials!T1516)</f>
        <v/>
      </c>
    </row>
    <row r="1517" spans="71:71" hidden="1" x14ac:dyDescent="0.25">
      <c r="BS1517" s="9" t="str">
        <f>IF(Materials!T1517="", "", Materials!T1517)</f>
        <v/>
      </c>
    </row>
    <row r="1518" spans="71:71" hidden="1" x14ac:dyDescent="0.25">
      <c r="BS1518" s="9" t="str">
        <f>IF(Materials!T1518="", "", Materials!T1518)</f>
        <v/>
      </c>
    </row>
    <row r="1519" spans="71:71" hidden="1" x14ac:dyDescent="0.25">
      <c r="BS1519" s="9" t="str">
        <f>IF(Materials!T1519="", "", Materials!T1519)</f>
        <v/>
      </c>
    </row>
    <row r="1520" spans="71:71" hidden="1" x14ac:dyDescent="0.25">
      <c r="BS1520" s="9" t="str">
        <f>IF(Materials!T1520="", "", Materials!T1520)</f>
        <v/>
      </c>
    </row>
    <row r="1521" spans="71:71" hidden="1" x14ac:dyDescent="0.25">
      <c r="BS1521" s="9" t="str">
        <f>IF(Materials!T1521="", "", Materials!T1521)</f>
        <v/>
      </c>
    </row>
    <row r="1522" spans="71:71" hidden="1" x14ac:dyDescent="0.25">
      <c r="BS1522" s="9" t="str">
        <f>IF(Materials!T1522="", "", Materials!T1522)</f>
        <v/>
      </c>
    </row>
    <row r="1523" spans="71:71" hidden="1" x14ac:dyDescent="0.25">
      <c r="BS1523" s="9" t="str">
        <f>IF(Materials!T1523="", "", Materials!T1523)</f>
        <v/>
      </c>
    </row>
    <row r="1524" spans="71:71" hidden="1" x14ac:dyDescent="0.25">
      <c r="BS1524" s="9" t="str">
        <f>IF(Materials!T1524="", "", Materials!T1524)</f>
        <v/>
      </c>
    </row>
    <row r="1525" spans="71:71" hidden="1" x14ac:dyDescent="0.25">
      <c r="BS1525" s="9" t="str">
        <f>IF(Materials!T1525="", "", Materials!T1525)</f>
        <v/>
      </c>
    </row>
    <row r="1526" spans="71:71" hidden="1" x14ac:dyDescent="0.25">
      <c r="BS1526" s="9" t="str">
        <f>IF(Materials!T1526="", "", Materials!T1526)</f>
        <v/>
      </c>
    </row>
    <row r="1527" spans="71:71" hidden="1" x14ac:dyDescent="0.25">
      <c r="BS1527" s="9" t="str">
        <f>IF(Materials!T1527="", "", Materials!T1527)</f>
        <v/>
      </c>
    </row>
    <row r="1528" spans="71:71" hidden="1" x14ac:dyDescent="0.25">
      <c r="BS1528" s="9" t="str">
        <f>IF(Materials!T1528="", "", Materials!T1528)</f>
        <v/>
      </c>
    </row>
    <row r="1529" spans="71:71" hidden="1" x14ac:dyDescent="0.25">
      <c r="BS1529" s="9" t="str">
        <f>IF(Materials!T1529="", "", Materials!T1529)</f>
        <v/>
      </c>
    </row>
    <row r="1530" spans="71:71" hidden="1" x14ac:dyDescent="0.25">
      <c r="BS1530" s="9" t="str">
        <f>IF(Materials!T1530="", "", Materials!T1530)</f>
        <v/>
      </c>
    </row>
    <row r="1531" spans="71:71" hidden="1" x14ac:dyDescent="0.25">
      <c r="BS1531" s="9" t="str">
        <f>IF(Materials!T1531="", "", Materials!T1531)</f>
        <v/>
      </c>
    </row>
    <row r="1532" spans="71:71" hidden="1" x14ac:dyDescent="0.25">
      <c r="BS1532" s="9" t="str">
        <f>IF(Materials!T1532="", "", Materials!T1532)</f>
        <v/>
      </c>
    </row>
    <row r="1533" spans="71:71" hidden="1" x14ac:dyDescent="0.25">
      <c r="BS1533" s="9" t="str">
        <f>IF(Materials!T1533="", "", Materials!T1533)</f>
        <v/>
      </c>
    </row>
    <row r="1534" spans="71:71" hidden="1" x14ac:dyDescent="0.25">
      <c r="BS1534" s="9" t="str">
        <f>IF(Materials!T1534="", "", Materials!T1534)</f>
        <v/>
      </c>
    </row>
    <row r="1535" spans="71:71" hidden="1" x14ac:dyDescent="0.25">
      <c r="BS1535" s="9" t="str">
        <f>IF(Materials!T1535="", "", Materials!T1535)</f>
        <v/>
      </c>
    </row>
    <row r="1536" spans="71:71" hidden="1" x14ac:dyDescent="0.25">
      <c r="BS1536" s="9" t="str">
        <f>IF(Materials!T1536="", "", Materials!T1536)</f>
        <v/>
      </c>
    </row>
    <row r="1537" spans="71:71" hidden="1" x14ac:dyDescent="0.25">
      <c r="BS1537" s="9" t="str">
        <f>IF(Materials!T1537="", "", Materials!T1537)</f>
        <v/>
      </c>
    </row>
    <row r="1538" spans="71:71" hidden="1" x14ac:dyDescent="0.25">
      <c r="BS1538" s="9" t="str">
        <f>IF(Materials!T1538="", "", Materials!T1538)</f>
        <v/>
      </c>
    </row>
    <row r="1539" spans="71:71" hidden="1" x14ac:dyDescent="0.25">
      <c r="BS1539" s="9" t="str">
        <f>IF(Materials!T1539="", "", Materials!T1539)</f>
        <v/>
      </c>
    </row>
    <row r="1540" spans="71:71" hidden="1" x14ac:dyDescent="0.25">
      <c r="BS1540" s="9" t="str">
        <f>IF(Materials!T1540="", "", Materials!T1540)</f>
        <v/>
      </c>
    </row>
    <row r="1541" spans="71:71" hidden="1" x14ac:dyDescent="0.25">
      <c r="BS1541" s="9" t="str">
        <f>IF(Materials!T1541="", "", Materials!T1541)</f>
        <v/>
      </c>
    </row>
    <row r="1542" spans="71:71" hidden="1" x14ac:dyDescent="0.25">
      <c r="BS1542" s="9" t="str">
        <f>IF(Materials!T1542="", "", Materials!T1542)</f>
        <v/>
      </c>
    </row>
    <row r="1543" spans="71:71" hidden="1" x14ac:dyDescent="0.25">
      <c r="BS1543" s="9" t="str">
        <f>IF(Materials!T1543="", "", Materials!T1543)</f>
        <v/>
      </c>
    </row>
    <row r="1544" spans="71:71" hidden="1" x14ac:dyDescent="0.25">
      <c r="BS1544" s="9" t="str">
        <f>IF(Materials!T1544="", "", Materials!T1544)</f>
        <v/>
      </c>
    </row>
    <row r="1545" spans="71:71" hidden="1" x14ac:dyDescent="0.25">
      <c r="BS1545" s="9" t="str">
        <f>IF(Materials!T1545="", "", Materials!T1545)</f>
        <v/>
      </c>
    </row>
    <row r="1546" spans="71:71" hidden="1" x14ac:dyDescent="0.25">
      <c r="BS1546" s="9" t="str">
        <f>IF(Materials!T1546="", "", Materials!T1546)</f>
        <v/>
      </c>
    </row>
    <row r="1547" spans="71:71" hidden="1" x14ac:dyDescent="0.25">
      <c r="BS1547" s="9" t="str">
        <f>IF(Materials!T1547="", "", Materials!T1547)</f>
        <v/>
      </c>
    </row>
    <row r="1548" spans="71:71" hidden="1" x14ac:dyDescent="0.25">
      <c r="BS1548" s="9" t="str">
        <f>IF(Materials!T1548="", "", Materials!T1548)</f>
        <v/>
      </c>
    </row>
    <row r="1549" spans="71:71" hidden="1" x14ac:dyDescent="0.25">
      <c r="BS1549" s="9" t="str">
        <f>IF(Materials!T1549="", "", Materials!T1549)</f>
        <v/>
      </c>
    </row>
    <row r="1550" spans="71:71" hidden="1" x14ac:dyDescent="0.25">
      <c r="BS1550" s="9" t="str">
        <f>IF(Materials!T1550="", "", Materials!T1550)</f>
        <v/>
      </c>
    </row>
    <row r="1551" spans="71:71" hidden="1" x14ac:dyDescent="0.25">
      <c r="BS1551" s="9" t="str">
        <f>IF(Materials!T1551="", "", Materials!T1551)</f>
        <v/>
      </c>
    </row>
    <row r="1552" spans="71:71" hidden="1" x14ac:dyDescent="0.25">
      <c r="BS1552" s="9" t="str">
        <f>IF(Materials!T1552="", "", Materials!T1552)</f>
        <v/>
      </c>
    </row>
    <row r="1553" spans="71:71" hidden="1" x14ac:dyDescent="0.25">
      <c r="BS1553" s="9" t="str">
        <f>IF(Materials!T1553="", "", Materials!T1553)</f>
        <v/>
      </c>
    </row>
    <row r="1554" spans="71:71" hidden="1" x14ac:dyDescent="0.25">
      <c r="BS1554" s="9" t="str">
        <f>IF(Materials!T1554="", "", Materials!T1554)</f>
        <v/>
      </c>
    </row>
    <row r="1555" spans="71:71" hidden="1" x14ac:dyDescent="0.25">
      <c r="BS1555" s="9" t="str">
        <f>IF(Materials!T1555="", "", Materials!T1555)</f>
        <v/>
      </c>
    </row>
    <row r="1556" spans="71:71" hidden="1" x14ac:dyDescent="0.25">
      <c r="BS1556" s="9" t="str">
        <f>IF(Materials!T1556="", "", Materials!T1556)</f>
        <v/>
      </c>
    </row>
    <row r="1557" spans="71:71" hidden="1" x14ac:dyDescent="0.25">
      <c r="BS1557" s="9" t="str">
        <f>IF(Materials!T1557="", "", Materials!T1557)</f>
        <v/>
      </c>
    </row>
    <row r="1558" spans="71:71" hidden="1" x14ac:dyDescent="0.25">
      <c r="BS1558" s="9" t="str">
        <f>IF(Materials!T1558="", "", Materials!T1558)</f>
        <v/>
      </c>
    </row>
    <row r="1559" spans="71:71" hidden="1" x14ac:dyDescent="0.25">
      <c r="BS1559" s="9" t="str">
        <f>IF(Materials!T1559="", "", Materials!T1559)</f>
        <v/>
      </c>
    </row>
    <row r="1560" spans="71:71" hidden="1" x14ac:dyDescent="0.25">
      <c r="BS1560" s="9" t="str">
        <f>IF(Materials!T1560="", "", Materials!T1560)</f>
        <v/>
      </c>
    </row>
    <row r="1561" spans="71:71" hidden="1" x14ac:dyDescent="0.25">
      <c r="BS1561" s="9" t="str">
        <f>IF(Materials!T1561="", "", Materials!T1561)</f>
        <v/>
      </c>
    </row>
    <row r="1562" spans="71:71" hidden="1" x14ac:dyDescent="0.25">
      <c r="BS1562" s="9" t="str">
        <f>IF(Materials!T1562="", "", Materials!T1562)</f>
        <v/>
      </c>
    </row>
    <row r="1563" spans="71:71" hidden="1" x14ac:dyDescent="0.25">
      <c r="BS1563" s="9" t="str">
        <f>IF(Materials!T1563="", "", Materials!T1563)</f>
        <v/>
      </c>
    </row>
    <row r="1564" spans="71:71" hidden="1" x14ac:dyDescent="0.25">
      <c r="BS1564" s="9" t="str">
        <f>IF(Materials!T1564="", "", Materials!T1564)</f>
        <v/>
      </c>
    </row>
    <row r="1565" spans="71:71" hidden="1" x14ac:dyDescent="0.25">
      <c r="BS1565" s="9" t="str">
        <f>IF(Materials!T1565="", "", Materials!T1565)</f>
        <v/>
      </c>
    </row>
    <row r="1566" spans="71:71" hidden="1" x14ac:dyDescent="0.25">
      <c r="BS1566" s="9" t="str">
        <f>IF(Materials!T1566="", "", Materials!T1566)</f>
        <v/>
      </c>
    </row>
    <row r="1567" spans="71:71" hidden="1" x14ac:dyDescent="0.25">
      <c r="BS1567" s="9" t="str">
        <f>IF(Materials!T1567="", "", Materials!T1567)</f>
        <v/>
      </c>
    </row>
    <row r="1568" spans="71:71" hidden="1" x14ac:dyDescent="0.25">
      <c r="BS1568" s="9" t="str">
        <f>IF(Materials!T1568="", "", Materials!T1568)</f>
        <v/>
      </c>
    </row>
    <row r="1569" spans="71:71" hidden="1" x14ac:dyDescent="0.25">
      <c r="BS1569" s="9" t="str">
        <f>IF(Materials!T1569="", "", Materials!T1569)</f>
        <v/>
      </c>
    </row>
    <row r="1570" spans="71:71" hidden="1" x14ac:dyDescent="0.25">
      <c r="BS1570" s="9" t="str">
        <f>IF(Materials!T1570="", "", Materials!T1570)</f>
        <v/>
      </c>
    </row>
    <row r="1571" spans="71:71" hidden="1" x14ac:dyDescent="0.25">
      <c r="BS1571" s="9" t="str">
        <f>IF(Materials!T1571="", "", Materials!T1571)</f>
        <v/>
      </c>
    </row>
    <row r="1572" spans="71:71" hidden="1" x14ac:dyDescent="0.25">
      <c r="BS1572" s="9" t="str">
        <f>IF(Materials!T1572="", "", Materials!T1572)</f>
        <v/>
      </c>
    </row>
    <row r="1573" spans="71:71" hidden="1" x14ac:dyDescent="0.25">
      <c r="BS1573" s="9" t="str">
        <f>IF(Materials!T1573="", "", Materials!T1573)</f>
        <v/>
      </c>
    </row>
    <row r="1574" spans="71:71" hidden="1" x14ac:dyDescent="0.25">
      <c r="BS1574" s="9" t="str">
        <f>IF(Materials!T1574="", "", Materials!T1574)</f>
        <v/>
      </c>
    </row>
    <row r="1575" spans="71:71" hidden="1" x14ac:dyDescent="0.25">
      <c r="BS1575" s="9" t="str">
        <f>IF(Materials!T1575="", "", Materials!T1575)</f>
        <v/>
      </c>
    </row>
    <row r="1576" spans="71:71" hidden="1" x14ac:dyDescent="0.25">
      <c r="BS1576" s="9" t="str">
        <f>IF(Materials!T1576="", "", Materials!T1576)</f>
        <v/>
      </c>
    </row>
    <row r="1577" spans="71:71" hidden="1" x14ac:dyDescent="0.25">
      <c r="BS1577" s="9" t="str">
        <f>IF(Materials!T1577="", "", Materials!T1577)</f>
        <v/>
      </c>
    </row>
    <row r="1578" spans="71:71" hidden="1" x14ac:dyDescent="0.25">
      <c r="BS1578" s="9" t="str">
        <f>IF(Materials!T1578="", "", Materials!T1578)</f>
        <v/>
      </c>
    </row>
    <row r="1579" spans="71:71" hidden="1" x14ac:dyDescent="0.25">
      <c r="BS1579" s="9" t="str">
        <f>IF(Materials!T1579="", "", Materials!T1579)</f>
        <v/>
      </c>
    </row>
    <row r="1580" spans="71:71" hidden="1" x14ac:dyDescent="0.25">
      <c r="BS1580" s="9" t="str">
        <f>IF(Materials!T1580="", "", Materials!T1580)</f>
        <v/>
      </c>
    </row>
    <row r="1581" spans="71:71" hidden="1" x14ac:dyDescent="0.25">
      <c r="BS1581" s="9" t="str">
        <f>IF(Materials!T1581="", "", Materials!T1581)</f>
        <v/>
      </c>
    </row>
    <row r="1582" spans="71:71" hidden="1" x14ac:dyDescent="0.25">
      <c r="BS1582" s="9" t="str">
        <f>IF(Materials!T1582="", "", Materials!T1582)</f>
        <v/>
      </c>
    </row>
    <row r="1583" spans="71:71" hidden="1" x14ac:dyDescent="0.25">
      <c r="BS1583" s="9" t="str">
        <f>IF(Materials!T1583="", "", Materials!T1583)</f>
        <v/>
      </c>
    </row>
    <row r="1584" spans="71:71" hidden="1" x14ac:dyDescent="0.25">
      <c r="BS1584" s="9" t="str">
        <f>IF(Materials!T1584="", "", Materials!T1584)</f>
        <v/>
      </c>
    </row>
    <row r="1585" spans="71:71" hidden="1" x14ac:dyDescent="0.25">
      <c r="BS1585" s="9" t="str">
        <f>IF(Materials!T1585="", "", Materials!T1585)</f>
        <v/>
      </c>
    </row>
    <row r="1586" spans="71:71" hidden="1" x14ac:dyDescent="0.25">
      <c r="BS1586" s="9" t="str">
        <f>IF(Materials!T1586="", "", Materials!T1586)</f>
        <v/>
      </c>
    </row>
    <row r="1587" spans="71:71" hidden="1" x14ac:dyDescent="0.25">
      <c r="BS1587" s="9" t="str">
        <f>IF(Materials!T1587="", "", Materials!T1587)</f>
        <v/>
      </c>
    </row>
    <row r="1588" spans="71:71" hidden="1" x14ac:dyDescent="0.25">
      <c r="BS1588" s="9" t="str">
        <f>IF(Materials!T1588="", "", Materials!T1588)</f>
        <v/>
      </c>
    </row>
    <row r="1589" spans="71:71" hidden="1" x14ac:dyDescent="0.25">
      <c r="BS1589" s="9" t="str">
        <f>IF(Materials!T1589="", "", Materials!T1589)</f>
        <v/>
      </c>
    </row>
    <row r="1590" spans="71:71" hidden="1" x14ac:dyDescent="0.25">
      <c r="BS1590" s="9" t="str">
        <f>IF(Materials!T1590="", "", Materials!T1590)</f>
        <v/>
      </c>
    </row>
    <row r="1591" spans="71:71" hidden="1" x14ac:dyDescent="0.25">
      <c r="BS1591" s="9" t="str">
        <f>IF(Materials!T1591="", "", Materials!T1591)</f>
        <v/>
      </c>
    </row>
    <row r="1592" spans="71:71" hidden="1" x14ac:dyDescent="0.25">
      <c r="BS1592" s="9" t="str">
        <f>IF(Materials!T1592="", "", Materials!T1592)</f>
        <v/>
      </c>
    </row>
    <row r="1593" spans="71:71" hidden="1" x14ac:dyDescent="0.25">
      <c r="BS1593" s="9" t="str">
        <f>IF(Materials!T1593="", "", Materials!T1593)</f>
        <v/>
      </c>
    </row>
    <row r="1594" spans="71:71" hidden="1" x14ac:dyDescent="0.25">
      <c r="BS1594" s="9" t="str">
        <f>IF(Materials!T1594="", "", Materials!T1594)</f>
        <v/>
      </c>
    </row>
    <row r="1595" spans="71:71" hidden="1" x14ac:dyDescent="0.25">
      <c r="BS1595" s="9" t="str">
        <f>IF(Materials!T1595="", "", Materials!T1595)</f>
        <v/>
      </c>
    </row>
    <row r="1596" spans="71:71" hidden="1" x14ac:dyDescent="0.25">
      <c r="BS1596" s="9" t="str">
        <f>IF(Materials!T1596="", "", Materials!T1596)</f>
        <v/>
      </c>
    </row>
    <row r="1597" spans="71:71" hidden="1" x14ac:dyDescent="0.25">
      <c r="BS1597" s="9" t="str">
        <f>IF(Materials!T1597="", "", Materials!T1597)</f>
        <v/>
      </c>
    </row>
    <row r="1598" spans="71:71" hidden="1" x14ac:dyDescent="0.25">
      <c r="BS1598" s="9" t="str">
        <f>IF(Materials!T1598="", "", Materials!T1598)</f>
        <v/>
      </c>
    </row>
    <row r="1599" spans="71:71" hidden="1" x14ac:dyDescent="0.25">
      <c r="BS1599" s="9" t="str">
        <f>IF(Materials!T1599="", "", Materials!T1599)</f>
        <v/>
      </c>
    </row>
    <row r="1600" spans="71:71" hidden="1" x14ac:dyDescent="0.25">
      <c r="BS1600" s="9" t="str">
        <f>IF(Materials!T1600="", "", Materials!T1600)</f>
        <v/>
      </c>
    </row>
    <row r="1601" spans="71:71" hidden="1" x14ac:dyDescent="0.25">
      <c r="BS1601" s="9" t="str">
        <f>IF(Materials!T1601="", "", Materials!T1601)</f>
        <v/>
      </c>
    </row>
    <row r="1602" spans="71:71" hidden="1" x14ac:dyDescent="0.25">
      <c r="BS1602" s="9" t="str">
        <f>IF(Materials!T1602="", "", Materials!T1602)</f>
        <v/>
      </c>
    </row>
    <row r="1603" spans="71:71" hidden="1" x14ac:dyDescent="0.25">
      <c r="BS1603" s="9" t="str">
        <f>IF(Materials!T1603="", "", Materials!T1603)</f>
        <v/>
      </c>
    </row>
    <row r="1604" spans="71:71" hidden="1" x14ac:dyDescent="0.25">
      <c r="BS1604" s="9" t="str">
        <f>IF(Materials!T1604="", "", Materials!T1604)</f>
        <v/>
      </c>
    </row>
    <row r="1605" spans="71:71" hidden="1" x14ac:dyDescent="0.25">
      <c r="BS1605" s="9" t="str">
        <f>IF(Materials!T1605="", "", Materials!T1605)</f>
        <v/>
      </c>
    </row>
    <row r="1606" spans="71:71" hidden="1" x14ac:dyDescent="0.25">
      <c r="BS1606" s="9" t="str">
        <f>IF(Materials!T1606="", "", Materials!T1606)</f>
        <v/>
      </c>
    </row>
    <row r="1607" spans="71:71" hidden="1" x14ac:dyDescent="0.25">
      <c r="BS1607" s="9" t="str">
        <f>IF(Materials!T1607="", "", Materials!T1607)</f>
        <v/>
      </c>
    </row>
    <row r="1608" spans="71:71" hidden="1" x14ac:dyDescent="0.25">
      <c r="BS1608" s="9" t="str">
        <f>IF(Materials!T1608="", "", Materials!T1608)</f>
        <v/>
      </c>
    </row>
    <row r="1609" spans="71:71" hidden="1" x14ac:dyDescent="0.25">
      <c r="BS1609" s="9" t="str">
        <f>IF(Materials!T1609="", "", Materials!T1609)</f>
        <v/>
      </c>
    </row>
    <row r="1610" spans="71:71" hidden="1" x14ac:dyDescent="0.25">
      <c r="BS1610" s="9" t="str">
        <f>IF(Materials!T1610="", "", Materials!T1610)</f>
        <v/>
      </c>
    </row>
    <row r="1611" spans="71:71" hidden="1" x14ac:dyDescent="0.25">
      <c r="BS1611" s="9" t="str">
        <f>IF(Materials!T1611="", "", Materials!T1611)</f>
        <v/>
      </c>
    </row>
    <row r="1612" spans="71:71" hidden="1" x14ac:dyDescent="0.25">
      <c r="BS1612" s="9" t="str">
        <f>IF(Materials!T1612="", "", Materials!T1612)</f>
        <v/>
      </c>
    </row>
    <row r="1613" spans="71:71" hidden="1" x14ac:dyDescent="0.25">
      <c r="BS1613" s="9" t="str">
        <f>IF(Materials!T1613="", "", Materials!T1613)</f>
        <v/>
      </c>
    </row>
    <row r="1614" spans="71:71" hidden="1" x14ac:dyDescent="0.25">
      <c r="BS1614" s="9" t="str">
        <f>IF(Materials!T1614="", "", Materials!T1614)</f>
        <v/>
      </c>
    </row>
    <row r="1615" spans="71:71" hidden="1" x14ac:dyDescent="0.25">
      <c r="BS1615" s="9" t="str">
        <f>IF(Materials!T1615="", "", Materials!T1615)</f>
        <v/>
      </c>
    </row>
    <row r="1616" spans="71:71" hidden="1" x14ac:dyDescent="0.25">
      <c r="BS1616" s="9" t="str">
        <f>IF(Materials!T1616="", "", Materials!T1616)</f>
        <v/>
      </c>
    </row>
    <row r="1617" spans="71:71" hidden="1" x14ac:dyDescent="0.25">
      <c r="BS1617" s="9" t="str">
        <f>IF(Materials!T1617="", "", Materials!T1617)</f>
        <v/>
      </c>
    </row>
    <row r="1618" spans="71:71" hidden="1" x14ac:dyDescent="0.25">
      <c r="BS1618" s="9" t="str">
        <f>IF(Materials!T1618="", "", Materials!T1618)</f>
        <v/>
      </c>
    </row>
    <row r="1619" spans="71:71" hidden="1" x14ac:dyDescent="0.25">
      <c r="BS1619" s="9" t="str">
        <f>IF(Materials!T1619="", "", Materials!T1619)</f>
        <v/>
      </c>
    </row>
    <row r="1620" spans="71:71" hidden="1" x14ac:dyDescent="0.25">
      <c r="BS1620" s="9" t="str">
        <f>IF(Materials!T1620="", "", Materials!T1620)</f>
        <v/>
      </c>
    </row>
    <row r="1621" spans="71:71" hidden="1" x14ac:dyDescent="0.25">
      <c r="BS1621" s="9" t="str">
        <f>IF(Materials!T1621="", "", Materials!T1621)</f>
        <v/>
      </c>
    </row>
    <row r="1622" spans="71:71" hidden="1" x14ac:dyDescent="0.25">
      <c r="BS1622" s="9" t="str">
        <f>IF(Materials!T1622="", "", Materials!T1622)</f>
        <v/>
      </c>
    </row>
    <row r="1623" spans="71:71" hidden="1" x14ac:dyDescent="0.25">
      <c r="BS1623" s="9" t="str">
        <f>IF(Materials!T1623="", "", Materials!T1623)</f>
        <v/>
      </c>
    </row>
    <row r="1624" spans="71:71" hidden="1" x14ac:dyDescent="0.25">
      <c r="BS1624" s="9" t="str">
        <f>IF(Materials!T1624="", "", Materials!T1624)</f>
        <v/>
      </c>
    </row>
    <row r="1625" spans="71:71" hidden="1" x14ac:dyDescent="0.25">
      <c r="BS1625" s="9" t="str">
        <f>IF(Materials!T1625="", "", Materials!T1625)</f>
        <v/>
      </c>
    </row>
    <row r="1626" spans="71:71" hidden="1" x14ac:dyDescent="0.25">
      <c r="BS1626" s="9" t="str">
        <f>IF(Materials!T1626="", "", Materials!T1626)</f>
        <v/>
      </c>
    </row>
    <row r="1627" spans="71:71" hidden="1" x14ac:dyDescent="0.25">
      <c r="BS1627" s="9" t="str">
        <f>IF(Materials!T1627="", "", Materials!T1627)</f>
        <v/>
      </c>
    </row>
    <row r="1628" spans="71:71" hidden="1" x14ac:dyDescent="0.25">
      <c r="BS1628" s="9" t="str">
        <f>IF(Materials!T1628="", "", Materials!T1628)</f>
        <v/>
      </c>
    </row>
    <row r="1629" spans="71:71" hidden="1" x14ac:dyDescent="0.25">
      <c r="BS1629" s="9" t="str">
        <f>IF(Materials!T1629="", "", Materials!T1629)</f>
        <v/>
      </c>
    </row>
    <row r="1630" spans="71:71" hidden="1" x14ac:dyDescent="0.25">
      <c r="BS1630" s="9" t="str">
        <f>IF(Materials!T1630="", "", Materials!T1630)</f>
        <v/>
      </c>
    </row>
    <row r="1631" spans="71:71" hidden="1" x14ac:dyDescent="0.25">
      <c r="BS1631" s="9" t="str">
        <f>IF(Materials!T1631="", "", Materials!T1631)</f>
        <v/>
      </c>
    </row>
    <row r="1632" spans="71:71" hidden="1" x14ac:dyDescent="0.25">
      <c r="BS1632" s="9" t="str">
        <f>IF(Materials!T1632="", "", Materials!T1632)</f>
        <v/>
      </c>
    </row>
    <row r="1633" spans="71:71" hidden="1" x14ac:dyDescent="0.25">
      <c r="BS1633" s="9" t="str">
        <f>IF(Materials!T1633="", "", Materials!T1633)</f>
        <v/>
      </c>
    </row>
    <row r="1634" spans="71:71" hidden="1" x14ac:dyDescent="0.25">
      <c r="BS1634" s="9" t="str">
        <f>IF(Materials!T1634="", "", Materials!T1634)</f>
        <v/>
      </c>
    </row>
    <row r="1635" spans="71:71" hidden="1" x14ac:dyDescent="0.25">
      <c r="BS1635" s="9" t="str">
        <f>IF(Materials!T1635="", "", Materials!T1635)</f>
        <v/>
      </c>
    </row>
    <row r="1636" spans="71:71" hidden="1" x14ac:dyDescent="0.25">
      <c r="BS1636" s="9" t="str">
        <f>IF(Materials!T1636="", "", Materials!T1636)</f>
        <v/>
      </c>
    </row>
    <row r="1637" spans="71:71" hidden="1" x14ac:dyDescent="0.25">
      <c r="BS1637" s="9" t="str">
        <f>IF(Materials!T1637="", "", Materials!T1637)</f>
        <v/>
      </c>
    </row>
    <row r="1638" spans="71:71" hidden="1" x14ac:dyDescent="0.25">
      <c r="BS1638" s="9" t="str">
        <f>IF(Materials!T1638="", "", Materials!T1638)</f>
        <v/>
      </c>
    </row>
    <row r="1639" spans="71:71" hidden="1" x14ac:dyDescent="0.25">
      <c r="BS1639" s="9" t="str">
        <f>IF(Materials!T1639="", "", Materials!T1639)</f>
        <v/>
      </c>
    </row>
    <row r="1640" spans="71:71" hidden="1" x14ac:dyDescent="0.25">
      <c r="BS1640" s="9" t="str">
        <f>IF(Materials!T1640="", "", Materials!T1640)</f>
        <v/>
      </c>
    </row>
    <row r="1641" spans="71:71" hidden="1" x14ac:dyDescent="0.25">
      <c r="BS1641" s="9" t="str">
        <f>IF(Materials!T1641="", "", Materials!T1641)</f>
        <v/>
      </c>
    </row>
    <row r="1642" spans="71:71" hidden="1" x14ac:dyDescent="0.25">
      <c r="BS1642" s="9" t="str">
        <f>IF(Materials!T1642="", "", Materials!T1642)</f>
        <v/>
      </c>
    </row>
    <row r="1643" spans="71:71" hidden="1" x14ac:dyDescent="0.25">
      <c r="BS1643" s="9" t="str">
        <f>IF(Materials!T1643="", "", Materials!T1643)</f>
        <v/>
      </c>
    </row>
    <row r="1644" spans="71:71" hidden="1" x14ac:dyDescent="0.25">
      <c r="BS1644" s="9" t="str">
        <f>IF(Materials!T1644="", "", Materials!T1644)</f>
        <v/>
      </c>
    </row>
    <row r="1645" spans="71:71" hidden="1" x14ac:dyDescent="0.25">
      <c r="BS1645" s="9" t="str">
        <f>IF(Materials!T1645="", "", Materials!T1645)</f>
        <v/>
      </c>
    </row>
    <row r="1646" spans="71:71" hidden="1" x14ac:dyDescent="0.25">
      <c r="BS1646" s="9" t="str">
        <f>IF(Materials!T1646="", "", Materials!T1646)</f>
        <v/>
      </c>
    </row>
    <row r="1647" spans="71:71" hidden="1" x14ac:dyDescent="0.25">
      <c r="BS1647" s="9" t="str">
        <f>IF(Materials!T1647="", "", Materials!T1647)</f>
        <v/>
      </c>
    </row>
    <row r="1648" spans="71:71" hidden="1" x14ac:dyDescent="0.25">
      <c r="BS1648" s="9" t="str">
        <f>IF(Materials!T1648="", "", Materials!T1648)</f>
        <v/>
      </c>
    </row>
    <row r="1649" spans="71:71" hidden="1" x14ac:dyDescent="0.25">
      <c r="BS1649" s="9" t="str">
        <f>IF(Materials!T1649="", "", Materials!T1649)</f>
        <v/>
      </c>
    </row>
    <row r="1650" spans="71:71" hidden="1" x14ac:dyDescent="0.25">
      <c r="BS1650" s="9" t="str">
        <f>IF(Materials!T1650="", "", Materials!T1650)</f>
        <v/>
      </c>
    </row>
    <row r="1651" spans="71:71" hidden="1" x14ac:dyDescent="0.25">
      <c r="BS1651" s="9" t="str">
        <f>IF(Materials!T1651="", "", Materials!T1651)</f>
        <v/>
      </c>
    </row>
    <row r="1652" spans="71:71" hidden="1" x14ac:dyDescent="0.25">
      <c r="BS1652" s="9" t="str">
        <f>IF(Materials!T1652="", "", Materials!T1652)</f>
        <v/>
      </c>
    </row>
    <row r="1653" spans="71:71" hidden="1" x14ac:dyDescent="0.25">
      <c r="BS1653" s="9" t="str">
        <f>IF(Materials!T1653="", "", Materials!T1653)</f>
        <v/>
      </c>
    </row>
    <row r="1654" spans="71:71" hidden="1" x14ac:dyDescent="0.25">
      <c r="BS1654" s="9" t="str">
        <f>IF(Materials!T1654="", "", Materials!T1654)</f>
        <v/>
      </c>
    </row>
    <row r="1655" spans="71:71" hidden="1" x14ac:dyDescent="0.25">
      <c r="BS1655" s="9" t="str">
        <f>IF(Materials!T1655="", "", Materials!T1655)</f>
        <v/>
      </c>
    </row>
    <row r="1656" spans="71:71" hidden="1" x14ac:dyDescent="0.25">
      <c r="BS1656" s="9" t="str">
        <f>IF(Materials!T1656="", "", Materials!T1656)</f>
        <v/>
      </c>
    </row>
    <row r="1657" spans="71:71" hidden="1" x14ac:dyDescent="0.25">
      <c r="BS1657" s="9" t="str">
        <f>IF(Materials!T1657="", "", Materials!T1657)</f>
        <v/>
      </c>
    </row>
    <row r="1658" spans="71:71" hidden="1" x14ac:dyDescent="0.25">
      <c r="BS1658" s="9" t="str">
        <f>IF(Materials!T1658="", "", Materials!T1658)</f>
        <v/>
      </c>
    </row>
    <row r="1659" spans="71:71" hidden="1" x14ac:dyDescent="0.25">
      <c r="BS1659" s="9" t="str">
        <f>IF(Materials!T1659="", "", Materials!T1659)</f>
        <v/>
      </c>
    </row>
    <row r="1660" spans="71:71" hidden="1" x14ac:dyDescent="0.25">
      <c r="BS1660" s="9" t="str">
        <f>IF(Materials!T1660="", "", Materials!T1660)</f>
        <v/>
      </c>
    </row>
    <row r="1661" spans="71:71" hidden="1" x14ac:dyDescent="0.25">
      <c r="BS1661" s="9" t="str">
        <f>IF(Materials!T1661="", "", Materials!T1661)</f>
        <v/>
      </c>
    </row>
    <row r="1662" spans="71:71" hidden="1" x14ac:dyDescent="0.25">
      <c r="BS1662" s="9" t="str">
        <f>IF(Materials!T1662="", "", Materials!T1662)</f>
        <v/>
      </c>
    </row>
    <row r="1663" spans="71:71" hidden="1" x14ac:dyDescent="0.25">
      <c r="BS1663" s="9" t="str">
        <f>IF(Materials!T1663="", "", Materials!T1663)</f>
        <v/>
      </c>
    </row>
    <row r="1664" spans="71:71" hidden="1" x14ac:dyDescent="0.25">
      <c r="BS1664" s="9" t="str">
        <f>IF(Materials!T1664="", "", Materials!T1664)</f>
        <v/>
      </c>
    </row>
    <row r="1665" spans="71:71" hidden="1" x14ac:dyDescent="0.25">
      <c r="BS1665" s="9" t="str">
        <f>IF(Materials!T1665="", "", Materials!T1665)</f>
        <v/>
      </c>
    </row>
    <row r="1666" spans="71:71" hidden="1" x14ac:dyDescent="0.25">
      <c r="BS1666" s="9" t="str">
        <f>IF(Materials!T1666="", "", Materials!T1666)</f>
        <v/>
      </c>
    </row>
    <row r="1667" spans="71:71" hidden="1" x14ac:dyDescent="0.25">
      <c r="BS1667" s="9" t="str">
        <f>IF(Materials!T1667="", "", Materials!T1667)</f>
        <v/>
      </c>
    </row>
    <row r="1668" spans="71:71" hidden="1" x14ac:dyDescent="0.25">
      <c r="BS1668" s="9" t="str">
        <f>IF(Materials!T1668="", "", Materials!T1668)</f>
        <v/>
      </c>
    </row>
    <row r="1669" spans="71:71" hidden="1" x14ac:dyDescent="0.25">
      <c r="BS1669" s="9" t="str">
        <f>IF(Materials!T1669="", "", Materials!T1669)</f>
        <v/>
      </c>
    </row>
    <row r="1670" spans="71:71" hidden="1" x14ac:dyDescent="0.25">
      <c r="BS1670" s="9" t="str">
        <f>IF(Materials!T1670="", "", Materials!T1670)</f>
        <v/>
      </c>
    </row>
    <row r="1671" spans="71:71" hidden="1" x14ac:dyDescent="0.25">
      <c r="BS1671" s="9" t="str">
        <f>IF(Materials!T1671="", "", Materials!T1671)</f>
        <v/>
      </c>
    </row>
    <row r="1672" spans="71:71" hidden="1" x14ac:dyDescent="0.25">
      <c r="BS1672" s="9" t="str">
        <f>IF(Materials!T1672="", "", Materials!T1672)</f>
        <v/>
      </c>
    </row>
    <row r="1673" spans="71:71" hidden="1" x14ac:dyDescent="0.25">
      <c r="BS1673" s="9" t="str">
        <f>IF(Materials!T1673="", "", Materials!T1673)</f>
        <v/>
      </c>
    </row>
    <row r="1674" spans="71:71" hidden="1" x14ac:dyDescent="0.25">
      <c r="BS1674" s="9" t="str">
        <f>IF(Materials!T1674="", "", Materials!T1674)</f>
        <v/>
      </c>
    </row>
    <row r="1675" spans="71:71" hidden="1" x14ac:dyDescent="0.25">
      <c r="BS1675" s="9" t="str">
        <f>IF(Materials!T1675="", "", Materials!T1675)</f>
        <v/>
      </c>
    </row>
    <row r="1676" spans="71:71" hidden="1" x14ac:dyDescent="0.25">
      <c r="BS1676" s="9" t="str">
        <f>IF(Materials!T1676="", "", Materials!T1676)</f>
        <v/>
      </c>
    </row>
    <row r="1677" spans="71:71" hidden="1" x14ac:dyDescent="0.25">
      <c r="BS1677" s="9" t="str">
        <f>IF(Materials!T1677="", "", Materials!T1677)</f>
        <v/>
      </c>
    </row>
    <row r="1678" spans="71:71" hidden="1" x14ac:dyDescent="0.25">
      <c r="BS1678" s="9" t="str">
        <f>IF(Materials!T1678="", "", Materials!T1678)</f>
        <v/>
      </c>
    </row>
    <row r="1679" spans="71:71" hidden="1" x14ac:dyDescent="0.25">
      <c r="BS1679" s="9" t="str">
        <f>IF(Materials!T1679="", "", Materials!T1679)</f>
        <v/>
      </c>
    </row>
    <row r="1680" spans="71:71" hidden="1" x14ac:dyDescent="0.25">
      <c r="BS1680" s="9" t="str">
        <f>IF(Materials!T1680="", "", Materials!T1680)</f>
        <v/>
      </c>
    </row>
    <row r="1681" spans="71:71" hidden="1" x14ac:dyDescent="0.25">
      <c r="BS1681" s="9" t="str">
        <f>IF(Materials!T1681="", "", Materials!T1681)</f>
        <v/>
      </c>
    </row>
    <row r="1682" spans="71:71" hidden="1" x14ac:dyDescent="0.25">
      <c r="BS1682" s="9" t="str">
        <f>IF(Materials!T1682="", "", Materials!T1682)</f>
        <v/>
      </c>
    </row>
    <row r="1683" spans="71:71" hidden="1" x14ac:dyDescent="0.25">
      <c r="BS1683" s="9" t="str">
        <f>IF(Materials!T1683="", "", Materials!T1683)</f>
        <v/>
      </c>
    </row>
    <row r="1684" spans="71:71" hidden="1" x14ac:dyDescent="0.25">
      <c r="BS1684" s="9" t="str">
        <f>IF(Materials!T1684="", "", Materials!T1684)</f>
        <v/>
      </c>
    </row>
    <row r="1685" spans="71:71" hidden="1" x14ac:dyDescent="0.25">
      <c r="BS1685" s="9" t="str">
        <f>IF(Materials!T1685="", "", Materials!T1685)</f>
        <v/>
      </c>
    </row>
    <row r="1686" spans="71:71" hidden="1" x14ac:dyDescent="0.25">
      <c r="BS1686" s="9" t="str">
        <f>IF(Materials!T1686="", "", Materials!T1686)</f>
        <v/>
      </c>
    </row>
    <row r="1687" spans="71:71" hidden="1" x14ac:dyDescent="0.25">
      <c r="BS1687" s="9" t="str">
        <f>IF(Materials!T1687="", "", Materials!T1687)</f>
        <v/>
      </c>
    </row>
    <row r="1688" spans="71:71" hidden="1" x14ac:dyDescent="0.25">
      <c r="BS1688" s="9" t="str">
        <f>IF(Materials!T1688="", "", Materials!T1688)</f>
        <v/>
      </c>
    </row>
    <row r="1689" spans="71:71" hidden="1" x14ac:dyDescent="0.25">
      <c r="BS1689" s="9" t="str">
        <f>IF(Materials!T1689="", "", Materials!T1689)</f>
        <v/>
      </c>
    </row>
    <row r="1690" spans="71:71" hidden="1" x14ac:dyDescent="0.25">
      <c r="BS1690" s="9" t="str">
        <f>IF(Materials!T1690="", "", Materials!T1690)</f>
        <v/>
      </c>
    </row>
    <row r="1691" spans="71:71" hidden="1" x14ac:dyDescent="0.25">
      <c r="BS1691" s="9" t="str">
        <f>IF(Materials!T1691="", "", Materials!T1691)</f>
        <v/>
      </c>
    </row>
    <row r="1692" spans="71:71" hidden="1" x14ac:dyDescent="0.25">
      <c r="BS1692" s="9" t="str">
        <f>IF(Materials!T1692="", "", Materials!T1692)</f>
        <v/>
      </c>
    </row>
    <row r="1693" spans="71:71" hidden="1" x14ac:dyDescent="0.25">
      <c r="BS1693" s="9" t="str">
        <f>IF(Materials!T1693="", "", Materials!T1693)</f>
        <v/>
      </c>
    </row>
    <row r="1694" spans="71:71" hidden="1" x14ac:dyDescent="0.25">
      <c r="BS1694" s="9" t="str">
        <f>IF(Materials!T1694="", "", Materials!T1694)</f>
        <v/>
      </c>
    </row>
    <row r="1695" spans="71:71" hidden="1" x14ac:dyDescent="0.25">
      <c r="BS1695" s="9" t="str">
        <f>IF(Materials!T1695="", "", Materials!T1695)</f>
        <v/>
      </c>
    </row>
    <row r="1696" spans="71:71" hidden="1" x14ac:dyDescent="0.25">
      <c r="BS1696" s="9" t="str">
        <f>IF(Materials!T1696="", "", Materials!T1696)</f>
        <v/>
      </c>
    </row>
    <row r="1697" spans="71:71" hidden="1" x14ac:dyDescent="0.25">
      <c r="BS1697" s="9" t="str">
        <f>IF(Materials!T1697="", "", Materials!T1697)</f>
        <v/>
      </c>
    </row>
    <row r="1698" spans="71:71" hidden="1" x14ac:dyDescent="0.25">
      <c r="BS1698" s="9" t="str">
        <f>IF(Materials!T1698="", "", Materials!T1698)</f>
        <v/>
      </c>
    </row>
    <row r="1699" spans="71:71" hidden="1" x14ac:dyDescent="0.25">
      <c r="BS1699" s="9" t="str">
        <f>IF(Materials!T1699="", "", Materials!T1699)</f>
        <v/>
      </c>
    </row>
    <row r="1700" spans="71:71" hidden="1" x14ac:dyDescent="0.25">
      <c r="BS1700" s="9" t="str">
        <f>IF(Materials!T1700="", "", Materials!T1700)</f>
        <v/>
      </c>
    </row>
    <row r="1701" spans="71:71" hidden="1" x14ac:dyDescent="0.25">
      <c r="BS1701" s="9" t="str">
        <f>IF(Materials!T1701="", "", Materials!T1701)</f>
        <v/>
      </c>
    </row>
    <row r="1702" spans="71:71" hidden="1" x14ac:dyDescent="0.25">
      <c r="BS1702" s="9" t="str">
        <f>IF(Materials!T1702="", "", Materials!T1702)</f>
        <v/>
      </c>
    </row>
    <row r="1703" spans="71:71" hidden="1" x14ac:dyDescent="0.25">
      <c r="BS1703" s="9" t="str">
        <f>IF(Materials!T1703="", "", Materials!T1703)</f>
        <v/>
      </c>
    </row>
    <row r="1704" spans="71:71" hidden="1" x14ac:dyDescent="0.25">
      <c r="BS1704" s="9" t="str">
        <f>IF(Materials!T1704="", "", Materials!T1704)</f>
        <v/>
      </c>
    </row>
    <row r="1705" spans="71:71" hidden="1" x14ac:dyDescent="0.25">
      <c r="BS1705" s="9" t="str">
        <f>IF(Materials!T1705="", "", Materials!T1705)</f>
        <v/>
      </c>
    </row>
    <row r="1706" spans="71:71" hidden="1" x14ac:dyDescent="0.25">
      <c r="BS1706" s="9" t="str">
        <f>IF(Materials!T1706="", "", Materials!T1706)</f>
        <v/>
      </c>
    </row>
    <row r="1707" spans="71:71" hidden="1" x14ac:dyDescent="0.25">
      <c r="BS1707" s="9" t="str">
        <f>IF(Materials!T1707="", "", Materials!T1707)</f>
        <v/>
      </c>
    </row>
    <row r="1708" spans="71:71" hidden="1" x14ac:dyDescent="0.25">
      <c r="BS1708" s="9" t="str">
        <f>IF(Materials!T1708="", "", Materials!T1708)</f>
        <v/>
      </c>
    </row>
    <row r="1709" spans="71:71" hidden="1" x14ac:dyDescent="0.25">
      <c r="BS1709" s="9" t="str">
        <f>IF(Materials!T1709="", "", Materials!T1709)</f>
        <v/>
      </c>
    </row>
    <row r="1710" spans="71:71" hidden="1" x14ac:dyDescent="0.25">
      <c r="BS1710" s="9" t="str">
        <f>IF(Materials!T1710="", "", Materials!T1710)</f>
        <v/>
      </c>
    </row>
    <row r="1711" spans="71:71" hidden="1" x14ac:dyDescent="0.25">
      <c r="BS1711" s="9" t="str">
        <f>IF(Materials!T1711="", "", Materials!T1711)</f>
        <v/>
      </c>
    </row>
    <row r="1712" spans="71:71" hidden="1" x14ac:dyDescent="0.25">
      <c r="BS1712" s="9" t="str">
        <f>IF(Materials!T1712="", "", Materials!T1712)</f>
        <v/>
      </c>
    </row>
    <row r="1713" spans="71:71" hidden="1" x14ac:dyDescent="0.25">
      <c r="BS1713" s="9" t="str">
        <f>IF(Materials!T1713="", "", Materials!T1713)</f>
        <v/>
      </c>
    </row>
    <row r="1714" spans="71:71" hidden="1" x14ac:dyDescent="0.25">
      <c r="BS1714" s="9" t="str">
        <f>IF(Materials!T1714="", "", Materials!T1714)</f>
        <v/>
      </c>
    </row>
    <row r="1715" spans="71:71" hidden="1" x14ac:dyDescent="0.25">
      <c r="BS1715" s="9" t="str">
        <f>IF(Materials!T1715="", "", Materials!T1715)</f>
        <v/>
      </c>
    </row>
    <row r="1716" spans="71:71" hidden="1" x14ac:dyDescent="0.25">
      <c r="BS1716" s="9" t="str">
        <f>IF(Materials!T1716="", "", Materials!T1716)</f>
        <v/>
      </c>
    </row>
    <row r="1717" spans="71:71" hidden="1" x14ac:dyDescent="0.25">
      <c r="BS1717" s="9" t="str">
        <f>IF(Materials!T1717="", "", Materials!T1717)</f>
        <v/>
      </c>
    </row>
    <row r="1718" spans="71:71" hidden="1" x14ac:dyDescent="0.25">
      <c r="BS1718" s="9" t="str">
        <f>IF(Materials!T1718="", "", Materials!T1718)</f>
        <v/>
      </c>
    </row>
    <row r="1719" spans="71:71" hidden="1" x14ac:dyDescent="0.25">
      <c r="BS1719" s="9" t="str">
        <f>IF(Materials!T1719="", "", Materials!T1719)</f>
        <v/>
      </c>
    </row>
    <row r="1720" spans="71:71" hidden="1" x14ac:dyDescent="0.25">
      <c r="BS1720" s="9" t="str">
        <f>IF(Materials!T1720="", "", Materials!T1720)</f>
        <v/>
      </c>
    </row>
    <row r="1721" spans="71:71" hidden="1" x14ac:dyDescent="0.25">
      <c r="BS1721" s="9" t="str">
        <f>IF(Materials!T1721="", "", Materials!T1721)</f>
        <v/>
      </c>
    </row>
    <row r="1722" spans="71:71" hidden="1" x14ac:dyDescent="0.25">
      <c r="BS1722" s="9" t="str">
        <f>IF(Materials!T1722="", "", Materials!T1722)</f>
        <v/>
      </c>
    </row>
    <row r="1723" spans="71:71" hidden="1" x14ac:dyDescent="0.25">
      <c r="BS1723" s="9" t="str">
        <f>IF(Materials!T1723="", "", Materials!T1723)</f>
        <v/>
      </c>
    </row>
    <row r="1724" spans="71:71" hidden="1" x14ac:dyDescent="0.25">
      <c r="BS1724" s="9" t="str">
        <f>IF(Materials!T1724="", "", Materials!T1724)</f>
        <v/>
      </c>
    </row>
    <row r="1725" spans="71:71" hidden="1" x14ac:dyDescent="0.25">
      <c r="BS1725" s="9" t="str">
        <f>IF(Materials!T1725="", "", Materials!T1725)</f>
        <v/>
      </c>
    </row>
    <row r="1726" spans="71:71" hidden="1" x14ac:dyDescent="0.25">
      <c r="BS1726" s="9" t="str">
        <f>IF(Materials!T1726="", "", Materials!T1726)</f>
        <v/>
      </c>
    </row>
    <row r="1727" spans="71:71" hidden="1" x14ac:dyDescent="0.25">
      <c r="BS1727" s="9" t="str">
        <f>IF(Materials!T1727="", "", Materials!T1727)</f>
        <v/>
      </c>
    </row>
    <row r="1728" spans="71:71" hidden="1" x14ac:dyDescent="0.25">
      <c r="BS1728" s="9" t="str">
        <f>IF(Materials!T1728="", "", Materials!T1728)</f>
        <v/>
      </c>
    </row>
    <row r="1729" spans="71:71" hidden="1" x14ac:dyDescent="0.25">
      <c r="BS1729" s="9" t="str">
        <f>IF(Materials!T1729="", "", Materials!T1729)</f>
        <v/>
      </c>
    </row>
    <row r="1730" spans="71:71" hidden="1" x14ac:dyDescent="0.25">
      <c r="BS1730" s="9" t="str">
        <f>IF(Materials!T1730="", "", Materials!T1730)</f>
        <v/>
      </c>
    </row>
    <row r="1731" spans="71:71" hidden="1" x14ac:dyDescent="0.25">
      <c r="BS1731" s="9" t="str">
        <f>IF(Materials!T1731="", "", Materials!T1731)</f>
        <v/>
      </c>
    </row>
    <row r="1732" spans="71:71" hidden="1" x14ac:dyDescent="0.25">
      <c r="BS1732" s="9" t="str">
        <f>IF(Materials!T1732="", "", Materials!T1732)</f>
        <v/>
      </c>
    </row>
    <row r="1733" spans="71:71" hidden="1" x14ac:dyDescent="0.25">
      <c r="BS1733" s="9" t="str">
        <f>IF(Materials!T1733="", "", Materials!T1733)</f>
        <v/>
      </c>
    </row>
    <row r="1734" spans="71:71" hidden="1" x14ac:dyDescent="0.25">
      <c r="BS1734" s="9" t="str">
        <f>IF(Materials!T1734="", "", Materials!T1734)</f>
        <v/>
      </c>
    </row>
    <row r="1735" spans="71:71" hidden="1" x14ac:dyDescent="0.25">
      <c r="BS1735" s="9" t="str">
        <f>IF(Materials!T1735="", "", Materials!T1735)</f>
        <v/>
      </c>
    </row>
    <row r="1736" spans="71:71" hidden="1" x14ac:dyDescent="0.25">
      <c r="BS1736" s="9" t="str">
        <f>IF(Materials!T1736="", "", Materials!T1736)</f>
        <v/>
      </c>
    </row>
    <row r="1737" spans="71:71" hidden="1" x14ac:dyDescent="0.25">
      <c r="BS1737" s="9" t="str">
        <f>IF(Materials!T1737="", "", Materials!T1737)</f>
        <v/>
      </c>
    </row>
    <row r="1738" spans="71:71" hidden="1" x14ac:dyDescent="0.25">
      <c r="BS1738" s="9" t="str">
        <f>IF(Materials!T1738="", "", Materials!T1738)</f>
        <v/>
      </c>
    </row>
    <row r="1739" spans="71:71" hidden="1" x14ac:dyDescent="0.25">
      <c r="BS1739" s="9" t="str">
        <f>IF(Materials!T1739="", "", Materials!T1739)</f>
        <v/>
      </c>
    </row>
    <row r="1740" spans="71:71" hidden="1" x14ac:dyDescent="0.25">
      <c r="BS1740" s="9" t="str">
        <f>IF(Materials!T1740="", "", Materials!T1740)</f>
        <v/>
      </c>
    </row>
    <row r="1741" spans="71:71" hidden="1" x14ac:dyDescent="0.25">
      <c r="BS1741" s="9" t="str">
        <f>IF(Materials!T1741="", "", Materials!T1741)</f>
        <v/>
      </c>
    </row>
    <row r="1742" spans="71:71" hidden="1" x14ac:dyDescent="0.25">
      <c r="BS1742" s="9" t="str">
        <f>IF(Materials!T1742="", "", Materials!T1742)</f>
        <v/>
      </c>
    </row>
    <row r="1743" spans="71:71" hidden="1" x14ac:dyDescent="0.25">
      <c r="BS1743" s="9" t="str">
        <f>IF(Materials!T1743="", "", Materials!T1743)</f>
        <v/>
      </c>
    </row>
    <row r="1744" spans="71:71" hidden="1" x14ac:dyDescent="0.25">
      <c r="BS1744" s="9" t="str">
        <f>IF(Materials!T1744="", "", Materials!T1744)</f>
        <v/>
      </c>
    </row>
    <row r="1745" spans="71:71" hidden="1" x14ac:dyDescent="0.25">
      <c r="BS1745" s="9" t="str">
        <f>IF(Materials!T1745="", "", Materials!T1745)</f>
        <v/>
      </c>
    </row>
    <row r="1746" spans="71:71" hidden="1" x14ac:dyDescent="0.25">
      <c r="BS1746" s="9" t="str">
        <f>IF(Materials!T1746="", "", Materials!T1746)</f>
        <v/>
      </c>
    </row>
    <row r="1747" spans="71:71" hidden="1" x14ac:dyDescent="0.25">
      <c r="BS1747" s="9" t="str">
        <f>IF(Materials!T1747="", "", Materials!T1747)</f>
        <v/>
      </c>
    </row>
    <row r="1748" spans="71:71" hidden="1" x14ac:dyDescent="0.25">
      <c r="BS1748" s="9" t="str">
        <f>IF(Materials!T1748="", "", Materials!T1748)</f>
        <v/>
      </c>
    </row>
    <row r="1749" spans="71:71" hidden="1" x14ac:dyDescent="0.25">
      <c r="BS1749" s="9" t="str">
        <f>IF(Materials!T1749="", "", Materials!T1749)</f>
        <v/>
      </c>
    </row>
    <row r="1750" spans="71:71" hidden="1" x14ac:dyDescent="0.25">
      <c r="BS1750" s="9" t="str">
        <f>IF(Materials!T1750="", "", Materials!T1750)</f>
        <v/>
      </c>
    </row>
    <row r="1751" spans="71:71" hidden="1" x14ac:dyDescent="0.25">
      <c r="BS1751" s="9" t="str">
        <f>IF(Materials!T1751="", "", Materials!T1751)</f>
        <v/>
      </c>
    </row>
    <row r="1752" spans="71:71" hidden="1" x14ac:dyDescent="0.25">
      <c r="BS1752" s="9" t="str">
        <f>IF(Materials!T1752="", "", Materials!T1752)</f>
        <v/>
      </c>
    </row>
    <row r="1753" spans="71:71" hidden="1" x14ac:dyDescent="0.25">
      <c r="BS1753" s="9" t="str">
        <f>IF(Materials!T1753="", "", Materials!T1753)</f>
        <v/>
      </c>
    </row>
    <row r="1754" spans="71:71" hidden="1" x14ac:dyDescent="0.25">
      <c r="BS1754" s="9" t="str">
        <f>IF(Materials!T1754="", "", Materials!T1754)</f>
        <v/>
      </c>
    </row>
    <row r="1755" spans="71:71" hidden="1" x14ac:dyDescent="0.25">
      <c r="BS1755" s="9" t="str">
        <f>IF(Materials!T1755="", "", Materials!T1755)</f>
        <v/>
      </c>
    </row>
    <row r="1756" spans="71:71" hidden="1" x14ac:dyDescent="0.25">
      <c r="BS1756" s="9" t="str">
        <f>IF(Materials!T1756="", "", Materials!T1756)</f>
        <v/>
      </c>
    </row>
    <row r="1757" spans="71:71" hidden="1" x14ac:dyDescent="0.25">
      <c r="BS1757" s="9" t="str">
        <f>IF(Materials!T1757="", "", Materials!T1757)</f>
        <v/>
      </c>
    </row>
    <row r="1758" spans="71:71" hidden="1" x14ac:dyDescent="0.25">
      <c r="BS1758" s="9" t="str">
        <f>IF(Materials!T1758="", "", Materials!T1758)</f>
        <v/>
      </c>
    </row>
    <row r="1759" spans="71:71" hidden="1" x14ac:dyDescent="0.25">
      <c r="BS1759" s="9" t="str">
        <f>IF(Materials!T1759="", "", Materials!T1759)</f>
        <v/>
      </c>
    </row>
    <row r="1760" spans="71:71" hidden="1" x14ac:dyDescent="0.25">
      <c r="BS1760" s="9" t="str">
        <f>IF(Materials!T1760="", "", Materials!T1760)</f>
        <v/>
      </c>
    </row>
    <row r="1761" spans="71:71" hidden="1" x14ac:dyDescent="0.25">
      <c r="BS1761" s="9" t="str">
        <f>IF(Materials!T1761="", "", Materials!T1761)</f>
        <v/>
      </c>
    </row>
    <row r="1762" spans="71:71" hidden="1" x14ac:dyDescent="0.25">
      <c r="BS1762" s="9" t="str">
        <f>IF(Materials!T1762="", "", Materials!T1762)</f>
        <v/>
      </c>
    </row>
    <row r="1763" spans="71:71" hidden="1" x14ac:dyDescent="0.25">
      <c r="BS1763" s="9" t="str">
        <f>IF(Materials!T1763="", "", Materials!T1763)</f>
        <v/>
      </c>
    </row>
    <row r="1764" spans="71:71" hidden="1" x14ac:dyDescent="0.25">
      <c r="BS1764" s="9" t="str">
        <f>IF(Materials!T1764="", "", Materials!T1764)</f>
        <v/>
      </c>
    </row>
    <row r="1765" spans="71:71" hidden="1" x14ac:dyDescent="0.25">
      <c r="BS1765" s="9" t="str">
        <f>IF(Materials!T1765="", "", Materials!T1765)</f>
        <v/>
      </c>
    </row>
    <row r="1766" spans="71:71" hidden="1" x14ac:dyDescent="0.25">
      <c r="BS1766" s="9" t="str">
        <f>IF(Materials!T1766="", "", Materials!T1766)</f>
        <v/>
      </c>
    </row>
    <row r="1767" spans="71:71" hidden="1" x14ac:dyDescent="0.25">
      <c r="BS1767" s="9" t="str">
        <f>IF(Materials!T1767="", "", Materials!T1767)</f>
        <v/>
      </c>
    </row>
    <row r="1768" spans="71:71" hidden="1" x14ac:dyDescent="0.25">
      <c r="BS1768" s="9" t="str">
        <f>IF(Materials!T1768="", "", Materials!T1768)</f>
        <v/>
      </c>
    </row>
    <row r="1769" spans="71:71" hidden="1" x14ac:dyDescent="0.25">
      <c r="BS1769" s="9" t="str">
        <f>IF(Materials!T1769="", "", Materials!T1769)</f>
        <v/>
      </c>
    </row>
    <row r="1770" spans="71:71" hidden="1" x14ac:dyDescent="0.25">
      <c r="BS1770" s="9" t="str">
        <f>IF(Materials!T1770="", "", Materials!T1770)</f>
        <v/>
      </c>
    </row>
    <row r="1771" spans="71:71" hidden="1" x14ac:dyDescent="0.25">
      <c r="BS1771" s="9" t="str">
        <f>IF(Materials!T1771="", "", Materials!T1771)</f>
        <v/>
      </c>
    </row>
    <row r="1772" spans="71:71" hidden="1" x14ac:dyDescent="0.25">
      <c r="BS1772" s="9" t="str">
        <f>IF(Materials!T1772="", "", Materials!T1772)</f>
        <v/>
      </c>
    </row>
    <row r="1773" spans="71:71" hidden="1" x14ac:dyDescent="0.25">
      <c r="BS1773" s="9" t="str">
        <f>IF(Materials!T1773="", "", Materials!T1773)</f>
        <v/>
      </c>
    </row>
    <row r="1774" spans="71:71" hidden="1" x14ac:dyDescent="0.25">
      <c r="BS1774" s="9" t="str">
        <f>IF(Materials!T1774="", "", Materials!T1774)</f>
        <v/>
      </c>
    </row>
    <row r="1775" spans="71:71" hidden="1" x14ac:dyDescent="0.25">
      <c r="BS1775" s="9" t="str">
        <f>IF(Materials!T1775="", "", Materials!T1775)</f>
        <v/>
      </c>
    </row>
    <row r="1776" spans="71:71" hidden="1" x14ac:dyDescent="0.25">
      <c r="BS1776" s="9" t="str">
        <f>IF(Materials!T1776="", "", Materials!T1776)</f>
        <v/>
      </c>
    </row>
    <row r="1777" spans="71:71" hidden="1" x14ac:dyDescent="0.25">
      <c r="BS1777" s="9" t="str">
        <f>IF(Materials!T1777="", "", Materials!T1777)</f>
        <v/>
      </c>
    </row>
    <row r="1778" spans="71:71" hidden="1" x14ac:dyDescent="0.25">
      <c r="BS1778" s="9" t="str">
        <f>IF(Materials!T1778="", "", Materials!T1778)</f>
        <v/>
      </c>
    </row>
    <row r="1779" spans="71:71" hidden="1" x14ac:dyDescent="0.25">
      <c r="BS1779" s="9" t="str">
        <f>IF(Materials!T1779="", "", Materials!T1779)</f>
        <v/>
      </c>
    </row>
    <row r="1780" spans="71:71" hidden="1" x14ac:dyDescent="0.25">
      <c r="BS1780" s="9" t="str">
        <f>IF(Materials!T1780="", "", Materials!T1780)</f>
        <v/>
      </c>
    </row>
    <row r="1781" spans="71:71" hidden="1" x14ac:dyDescent="0.25">
      <c r="BS1781" s="9" t="str">
        <f>IF(Materials!T1781="", "", Materials!T1781)</f>
        <v/>
      </c>
    </row>
    <row r="1782" spans="71:71" hidden="1" x14ac:dyDescent="0.25">
      <c r="BS1782" s="9" t="str">
        <f>IF(Materials!T1782="", "", Materials!T1782)</f>
        <v/>
      </c>
    </row>
    <row r="1783" spans="71:71" hidden="1" x14ac:dyDescent="0.25">
      <c r="BS1783" s="9" t="str">
        <f>IF(Materials!T1783="", "", Materials!T1783)</f>
        <v/>
      </c>
    </row>
    <row r="1784" spans="71:71" hidden="1" x14ac:dyDescent="0.25">
      <c r="BS1784" s="9" t="str">
        <f>IF(Materials!T1784="", "", Materials!T1784)</f>
        <v/>
      </c>
    </row>
    <row r="1785" spans="71:71" hidden="1" x14ac:dyDescent="0.25">
      <c r="BS1785" s="9" t="str">
        <f>IF(Materials!T1785="", "", Materials!T1785)</f>
        <v/>
      </c>
    </row>
    <row r="1786" spans="71:71" hidden="1" x14ac:dyDescent="0.25">
      <c r="BS1786" s="9" t="str">
        <f>IF(Materials!T1786="", "", Materials!T1786)</f>
        <v/>
      </c>
    </row>
    <row r="1787" spans="71:71" hidden="1" x14ac:dyDescent="0.25">
      <c r="BS1787" s="9" t="str">
        <f>IF(Materials!T1787="", "", Materials!T1787)</f>
        <v/>
      </c>
    </row>
    <row r="1788" spans="71:71" hidden="1" x14ac:dyDescent="0.25">
      <c r="BS1788" s="9" t="str">
        <f>IF(Materials!T1788="", "", Materials!T1788)</f>
        <v/>
      </c>
    </row>
    <row r="1789" spans="71:71" hidden="1" x14ac:dyDescent="0.25">
      <c r="BS1789" s="9" t="str">
        <f>IF(Materials!T1789="", "", Materials!T1789)</f>
        <v/>
      </c>
    </row>
    <row r="1790" spans="71:71" hidden="1" x14ac:dyDescent="0.25">
      <c r="BS1790" s="9" t="str">
        <f>IF(Materials!T1790="", "", Materials!T1790)</f>
        <v/>
      </c>
    </row>
    <row r="1791" spans="71:71" hidden="1" x14ac:dyDescent="0.25">
      <c r="BS1791" s="9" t="str">
        <f>IF(Materials!T1791="", "", Materials!T1791)</f>
        <v/>
      </c>
    </row>
    <row r="1792" spans="71:71" hidden="1" x14ac:dyDescent="0.25">
      <c r="BS1792" s="9" t="str">
        <f>IF(Materials!T1792="", "", Materials!T1792)</f>
        <v/>
      </c>
    </row>
    <row r="1793" spans="71:71" hidden="1" x14ac:dyDescent="0.25">
      <c r="BS1793" s="9" t="str">
        <f>IF(Materials!T1793="", "", Materials!T1793)</f>
        <v/>
      </c>
    </row>
    <row r="1794" spans="71:71" hidden="1" x14ac:dyDescent="0.25">
      <c r="BS1794" s="9" t="str">
        <f>IF(Materials!T1794="", "", Materials!T1794)</f>
        <v/>
      </c>
    </row>
    <row r="1795" spans="71:71" hidden="1" x14ac:dyDescent="0.25">
      <c r="BS1795" s="9" t="str">
        <f>IF(Materials!T1795="", "", Materials!T1795)</f>
        <v/>
      </c>
    </row>
    <row r="1796" spans="71:71" hidden="1" x14ac:dyDescent="0.25">
      <c r="BS1796" s="9" t="str">
        <f>IF(Materials!T1796="", "", Materials!T1796)</f>
        <v/>
      </c>
    </row>
    <row r="1797" spans="71:71" hidden="1" x14ac:dyDescent="0.25">
      <c r="BS1797" s="9" t="str">
        <f>IF(Materials!T1797="", "", Materials!T1797)</f>
        <v/>
      </c>
    </row>
    <row r="1798" spans="71:71" hidden="1" x14ac:dyDescent="0.25">
      <c r="BS1798" s="9" t="str">
        <f>IF(Materials!T1798="", "", Materials!T1798)</f>
        <v/>
      </c>
    </row>
    <row r="1799" spans="71:71" hidden="1" x14ac:dyDescent="0.25">
      <c r="BS1799" s="9" t="str">
        <f>IF(Materials!T1799="", "", Materials!T1799)</f>
        <v/>
      </c>
    </row>
    <row r="1800" spans="71:71" hidden="1" x14ac:dyDescent="0.25">
      <c r="BS1800" s="9" t="str">
        <f>IF(Materials!T1800="", "", Materials!T1800)</f>
        <v/>
      </c>
    </row>
    <row r="1801" spans="71:71" hidden="1" x14ac:dyDescent="0.25">
      <c r="BS1801" s="9" t="str">
        <f>IF(Materials!T1801="", "", Materials!T1801)</f>
        <v/>
      </c>
    </row>
    <row r="1802" spans="71:71" hidden="1" x14ac:dyDescent="0.25">
      <c r="BS1802" s="9" t="str">
        <f>IF(Materials!T1802="", "", Materials!T1802)</f>
        <v/>
      </c>
    </row>
    <row r="1803" spans="71:71" hidden="1" x14ac:dyDescent="0.25">
      <c r="BS1803" s="9" t="str">
        <f>IF(Materials!T1803="", "", Materials!T1803)</f>
        <v/>
      </c>
    </row>
    <row r="1804" spans="71:71" hidden="1" x14ac:dyDescent="0.25">
      <c r="BS1804" s="9" t="str">
        <f>IF(Materials!T1804="", "", Materials!T1804)</f>
        <v/>
      </c>
    </row>
    <row r="1805" spans="71:71" hidden="1" x14ac:dyDescent="0.25">
      <c r="BS1805" s="9" t="str">
        <f>IF(Materials!T1805="", "", Materials!T1805)</f>
        <v/>
      </c>
    </row>
    <row r="1806" spans="71:71" hidden="1" x14ac:dyDescent="0.25">
      <c r="BS1806" s="9" t="str">
        <f>IF(Materials!T1806="", "", Materials!T1806)</f>
        <v/>
      </c>
    </row>
    <row r="1807" spans="71:71" hidden="1" x14ac:dyDescent="0.25">
      <c r="BS1807" s="9" t="str">
        <f>IF(Materials!T1807="", "", Materials!T1807)</f>
        <v/>
      </c>
    </row>
    <row r="1808" spans="71:71" hidden="1" x14ac:dyDescent="0.25">
      <c r="BS1808" s="9" t="str">
        <f>IF(Materials!T1808="", "", Materials!T1808)</f>
        <v/>
      </c>
    </row>
    <row r="1809" spans="71:71" hidden="1" x14ac:dyDescent="0.25">
      <c r="BS1809" s="9" t="str">
        <f>IF(Materials!T1809="", "", Materials!T1809)</f>
        <v/>
      </c>
    </row>
    <row r="1810" spans="71:71" hidden="1" x14ac:dyDescent="0.25">
      <c r="BS1810" s="9" t="str">
        <f>IF(Materials!T1810="", "", Materials!T1810)</f>
        <v/>
      </c>
    </row>
    <row r="1811" spans="71:71" hidden="1" x14ac:dyDescent="0.25">
      <c r="BS1811" s="9" t="str">
        <f>IF(Materials!T1811="", "", Materials!T1811)</f>
        <v/>
      </c>
    </row>
    <row r="1812" spans="71:71" hidden="1" x14ac:dyDescent="0.25">
      <c r="BS1812" s="9" t="str">
        <f>IF(Materials!T1812="", "", Materials!T1812)</f>
        <v/>
      </c>
    </row>
    <row r="1813" spans="71:71" hidden="1" x14ac:dyDescent="0.25">
      <c r="BS1813" s="9" t="str">
        <f>IF(Materials!T1813="", "", Materials!T1813)</f>
        <v/>
      </c>
    </row>
    <row r="1814" spans="71:71" hidden="1" x14ac:dyDescent="0.25">
      <c r="BS1814" s="9" t="str">
        <f>IF(Materials!T1814="", "", Materials!T1814)</f>
        <v/>
      </c>
    </row>
    <row r="1815" spans="71:71" hidden="1" x14ac:dyDescent="0.25">
      <c r="BS1815" s="9" t="str">
        <f>IF(Materials!T1815="", "", Materials!T1815)</f>
        <v/>
      </c>
    </row>
    <row r="1816" spans="71:71" hidden="1" x14ac:dyDescent="0.25">
      <c r="BS1816" s="9" t="str">
        <f>IF(Materials!T1816="", "", Materials!T1816)</f>
        <v/>
      </c>
    </row>
    <row r="1817" spans="71:71" hidden="1" x14ac:dyDescent="0.25">
      <c r="BS1817" s="9" t="str">
        <f>IF(Materials!T1817="", "", Materials!T1817)</f>
        <v/>
      </c>
    </row>
    <row r="1818" spans="71:71" hidden="1" x14ac:dyDescent="0.25">
      <c r="BS1818" s="9" t="str">
        <f>IF(Materials!T1818="", "", Materials!T1818)</f>
        <v/>
      </c>
    </row>
    <row r="1819" spans="71:71" hidden="1" x14ac:dyDescent="0.25">
      <c r="BS1819" s="9" t="str">
        <f>IF(Materials!T1819="", "", Materials!T1819)</f>
        <v/>
      </c>
    </row>
    <row r="1820" spans="71:71" hidden="1" x14ac:dyDescent="0.25">
      <c r="BS1820" s="9" t="str">
        <f>IF(Materials!T1820="", "", Materials!T1820)</f>
        <v/>
      </c>
    </row>
    <row r="1821" spans="71:71" hidden="1" x14ac:dyDescent="0.25">
      <c r="BS1821" s="9" t="str">
        <f>IF(Materials!T1821="", "", Materials!T1821)</f>
        <v/>
      </c>
    </row>
    <row r="1822" spans="71:71" hidden="1" x14ac:dyDescent="0.25">
      <c r="BS1822" s="9" t="str">
        <f>IF(Materials!T1822="", "", Materials!T1822)</f>
        <v/>
      </c>
    </row>
    <row r="1823" spans="71:71" hidden="1" x14ac:dyDescent="0.25">
      <c r="BS1823" s="9" t="str">
        <f>IF(Materials!T1823="", "", Materials!T1823)</f>
        <v/>
      </c>
    </row>
    <row r="1824" spans="71:71" hidden="1" x14ac:dyDescent="0.25">
      <c r="BS1824" s="9" t="str">
        <f>IF(Materials!T1824="", "", Materials!T1824)</f>
        <v/>
      </c>
    </row>
    <row r="1825" spans="71:71" hidden="1" x14ac:dyDescent="0.25">
      <c r="BS1825" s="9" t="str">
        <f>IF(Materials!T1825="", "", Materials!T1825)</f>
        <v/>
      </c>
    </row>
    <row r="1826" spans="71:71" hidden="1" x14ac:dyDescent="0.25">
      <c r="BS1826" s="9" t="str">
        <f>IF(Materials!T1826="", "", Materials!T1826)</f>
        <v/>
      </c>
    </row>
    <row r="1827" spans="71:71" hidden="1" x14ac:dyDescent="0.25">
      <c r="BS1827" s="9" t="str">
        <f>IF(Materials!T1827="", "", Materials!T1827)</f>
        <v/>
      </c>
    </row>
    <row r="1828" spans="71:71" hidden="1" x14ac:dyDescent="0.25">
      <c r="BS1828" s="9" t="str">
        <f>IF(Materials!T1828="", "", Materials!T1828)</f>
        <v/>
      </c>
    </row>
    <row r="1829" spans="71:71" hidden="1" x14ac:dyDescent="0.25">
      <c r="BS1829" s="9" t="str">
        <f>IF(Materials!T1829="", "", Materials!T1829)</f>
        <v/>
      </c>
    </row>
    <row r="1830" spans="71:71" hidden="1" x14ac:dyDescent="0.25">
      <c r="BS1830" s="9" t="str">
        <f>IF(Materials!T1830="", "", Materials!T1830)</f>
        <v/>
      </c>
    </row>
    <row r="1831" spans="71:71" hidden="1" x14ac:dyDescent="0.25">
      <c r="BS1831" s="9" t="str">
        <f>IF(Materials!T1831="", "", Materials!T1831)</f>
        <v/>
      </c>
    </row>
    <row r="1832" spans="71:71" hidden="1" x14ac:dyDescent="0.25">
      <c r="BS1832" s="9" t="str">
        <f>IF(Materials!T1832="", "", Materials!T1832)</f>
        <v/>
      </c>
    </row>
    <row r="1833" spans="71:71" hidden="1" x14ac:dyDescent="0.25">
      <c r="BS1833" s="9" t="str">
        <f>IF(Materials!T1833="", "", Materials!T1833)</f>
        <v/>
      </c>
    </row>
    <row r="1834" spans="71:71" hidden="1" x14ac:dyDescent="0.25">
      <c r="BS1834" s="9" t="str">
        <f>IF(Materials!T1834="", "", Materials!T1834)</f>
        <v/>
      </c>
    </row>
    <row r="1835" spans="71:71" hidden="1" x14ac:dyDescent="0.25">
      <c r="BS1835" s="9" t="str">
        <f>IF(Materials!T1835="", "", Materials!T1835)</f>
        <v/>
      </c>
    </row>
    <row r="1836" spans="71:71" hidden="1" x14ac:dyDescent="0.25">
      <c r="BS1836" s="9" t="str">
        <f>IF(Materials!T1836="", "", Materials!T1836)</f>
        <v/>
      </c>
    </row>
    <row r="1837" spans="71:71" hidden="1" x14ac:dyDescent="0.25">
      <c r="BS1837" s="9" t="str">
        <f>IF(Materials!T1837="", "", Materials!T1837)</f>
        <v/>
      </c>
    </row>
    <row r="1838" spans="71:71" hidden="1" x14ac:dyDescent="0.25">
      <c r="BS1838" s="9" t="str">
        <f>IF(Materials!T1838="", "", Materials!T1838)</f>
        <v/>
      </c>
    </row>
    <row r="1839" spans="71:71" hidden="1" x14ac:dyDescent="0.25">
      <c r="BS1839" s="9" t="str">
        <f>IF(Materials!T1839="", "", Materials!T1839)</f>
        <v/>
      </c>
    </row>
    <row r="1840" spans="71:71" hidden="1" x14ac:dyDescent="0.25">
      <c r="BS1840" s="9" t="str">
        <f>IF(Materials!T1840="", "", Materials!T1840)</f>
        <v/>
      </c>
    </row>
    <row r="1841" spans="71:71" hidden="1" x14ac:dyDescent="0.25">
      <c r="BS1841" s="9" t="str">
        <f>IF(Materials!T1841="", "", Materials!T1841)</f>
        <v/>
      </c>
    </row>
    <row r="1842" spans="71:71" hidden="1" x14ac:dyDescent="0.25">
      <c r="BS1842" s="9" t="str">
        <f>IF(Materials!T1842="", "", Materials!T1842)</f>
        <v/>
      </c>
    </row>
    <row r="1843" spans="71:71" hidden="1" x14ac:dyDescent="0.25">
      <c r="BS1843" s="9" t="str">
        <f>IF(Materials!T1843="", "", Materials!T1843)</f>
        <v/>
      </c>
    </row>
    <row r="1844" spans="71:71" hidden="1" x14ac:dyDescent="0.25">
      <c r="BS1844" s="9" t="str">
        <f>IF(Materials!T1844="", "", Materials!T1844)</f>
        <v/>
      </c>
    </row>
    <row r="1845" spans="71:71" hidden="1" x14ac:dyDescent="0.25">
      <c r="BS1845" s="9" t="str">
        <f>IF(Materials!T1845="", "", Materials!T1845)</f>
        <v/>
      </c>
    </row>
    <row r="1846" spans="71:71" hidden="1" x14ac:dyDescent="0.25">
      <c r="BS1846" s="9" t="str">
        <f>IF(Materials!T1846="", "", Materials!T1846)</f>
        <v/>
      </c>
    </row>
    <row r="1847" spans="71:71" hidden="1" x14ac:dyDescent="0.25">
      <c r="BS1847" s="9" t="str">
        <f>IF(Materials!T1847="", "", Materials!T1847)</f>
        <v/>
      </c>
    </row>
    <row r="1848" spans="71:71" hidden="1" x14ac:dyDescent="0.25">
      <c r="BS1848" s="9" t="str">
        <f>IF(Materials!T1848="", "", Materials!T1848)</f>
        <v/>
      </c>
    </row>
    <row r="1849" spans="71:71" hidden="1" x14ac:dyDescent="0.25">
      <c r="BS1849" s="9" t="str">
        <f>IF(Materials!T1849="", "", Materials!T1849)</f>
        <v/>
      </c>
    </row>
    <row r="1850" spans="71:71" hidden="1" x14ac:dyDescent="0.25">
      <c r="BS1850" s="9" t="str">
        <f>IF(Materials!T1850="", "", Materials!T1850)</f>
        <v/>
      </c>
    </row>
    <row r="1851" spans="71:71" hidden="1" x14ac:dyDescent="0.25">
      <c r="BS1851" s="9" t="str">
        <f>IF(Materials!T1851="", "", Materials!T1851)</f>
        <v/>
      </c>
    </row>
    <row r="1852" spans="71:71" hidden="1" x14ac:dyDescent="0.25">
      <c r="BS1852" s="9" t="str">
        <f>IF(Materials!T1852="", "", Materials!T1852)</f>
        <v/>
      </c>
    </row>
    <row r="1853" spans="71:71" hidden="1" x14ac:dyDescent="0.25">
      <c r="BS1853" s="9" t="str">
        <f>IF(Materials!T1853="", "", Materials!T1853)</f>
        <v/>
      </c>
    </row>
    <row r="1854" spans="71:71" hidden="1" x14ac:dyDescent="0.25">
      <c r="BS1854" s="9" t="str">
        <f>IF(Materials!T1854="", "", Materials!T1854)</f>
        <v/>
      </c>
    </row>
    <row r="1855" spans="71:71" hidden="1" x14ac:dyDescent="0.25">
      <c r="BS1855" s="9" t="str">
        <f>IF(Materials!T1855="", "", Materials!T1855)</f>
        <v/>
      </c>
    </row>
    <row r="1856" spans="71:71" hidden="1" x14ac:dyDescent="0.25">
      <c r="BS1856" s="9" t="str">
        <f>IF(Materials!T1856="", "", Materials!T1856)</f>
        <v/>
      </c>
    </row>
    <row r="1857" spans="71:71" hidden="1" x14ac:dyDescent="0.25">
      <c r="BS1857" s="9" t="str">
        <f>IF(Materials!T1857="", "", Materials!T1857)</f>
        <v/>
      </c>
    </row>
    <row r="1858" spans="71:71" hidden="1" x14ac:dyDescent="0.25">
      <c r="BS1858" s="9" t="str">
        <f>IF(Materials!T1858="", "", Materials!T1858)</f>
        <v/>
      </c>
    </row>
    <row r="1859" spans="71:71" hidden="1" x14ac:dyDescent="0.25">
      <c r="BS1859" s="9" t="str">
        <f>IF(Materials!T1859="", "", Materials!T1859)</f>
        <v/>
      </c>
    </row>
    <row r="1860" spans="71:71" hidden="1" x14ac:dyDescent="0.25">
      <c r="BS1860" s="9" t="str">
        <f>IF(Materials!T1860="", "", Materials!T1860)</f>
        <v/>
      </c>
    </row>
    <row r="1861" spans="71:71" hidden="1" x14ac:dyDescent="0.25">
      <c r="BS1861" s="9" t="str">
        <f>IF(Materials!T1861="", "", Materials!T1861)</f>
        <v/>
      </c>
    </row>
    <row r="1862" spans="71:71" hidden="1" x14ac:dyDescent="0.25">
      <c r="BS1862" s="9" t="str">
        <f>IF(Materials!T1862="", "", Materials!T1862)</f>
        <v/>
      </c>
    </row>
    <row r="1863" spans="71:71" hidden="1" x14ac:dyDescent="0.25">
      <c r="BS1863" s="9" t="str">
        <f>IF(Materials!T1863="", "", Materials!T1863)</f>
        <v/>
      </c>
    </row>
    <row r="1864" spans="71:71" hidden="1" x14ac:dyDescent="0.25">
      <c r="BS1864" s="9" t="str">
        <f>IF(Materials!T1864="", "", Materials!T1864)</f>
        <v/>
      </c>
    </row>
    <row r="1865" spans="71:71" hidden="1" x14ac:dyDescent="0.25">
      <c r="BS1865" s="9" t="str">
        <f>IF(Materials!T1865="", "", Materials!T1865)</f>
        <v/>
      </c>
    </row>
    <row r="1866" spans="71:71" hidden="1" x14ac:dyDescent="0.25">
      <c r="BS1866" s="9" t="str">
        <f>IF(Materials!T1866="", "", Materials!T1866)</f>
        <v/>
      </c>
    </row>
    <row r="1867" spans="71:71" hidden="1" x14ac:dyDescent="0.25">
      <c r="BS1867" s="9" t="str">
        <f>IF(Materials!T1867="", "", Materials!T1867)</f>
        <v/>
      </c>
    </row>
    <row r="1868" spans="71:71" hidden="1" x14ac:dyDescent="0.25">
      <c r="BS1868" s="9" t="str">
        <f>IF(Materials!T1868="", "", Materials!T1868)</f>
        <v/>
      </c>
    </row>
    <row r="1869" spans="71:71" hidden="1" x14ac:dyDescent="0.25">
      <c r="BS1869" s="9" t="str">
        <f>IF(Materials!T1869="", "", Materials!T1869)</f>
        <v/>
      </c>
    </row>
    <row r="1870" spans="71:71" hidden="1" x14ac:dyDescent="0.25">
      <c r="BS1870" s="9" t="str">
        <f>IF(Materials!T1870="", "", Materials!T1870)</f>
        <v/>
      </c>
    </row>
    <row r="1871" spans="71:71" hidden="1" x14ac:dyDescent="0.25">
      <c r="BS1871" s="9" t="str">
        <f>IF(Materials!T1871="", "", Materials!T1871)</f>
        <v/>
      </c>
    </row>
    <row r="1872" spans="71:71" hidden="1" x14ac:dyDescent="0.25">
      <c r="BS1872" s="9" t="str">
        <f>IF(Materials!T1872="", "", Materials!T1872)</f>
        <v/>
      </c>
    </row>
    <row r="1873" spans="71:71" hidden="1" x14ac:dyDescent="0.25">
      <c r="BS1873" s="9" t="str">
        <f>IF(Materials!T1873="", "", Materials!T1873)</f>
        <v/>
      </c>
    </row>
    <row r="1874" spans="71:71" hidden="1" x14ac:dyDescent="0.25">
      <c r="BS1874" s="9" t="str">
        <f>IF(Materials!T1874="", "", Materials!T1874)</f>
        <v/>
      </c>
    </row>
    <row r="1875" spans="71:71" hidden="1" x14ac:dyDescent="0.25">
      <c r="BS1875" s="9" t="str">
        <f>IF(Materials!T1875="", "", Materials!T1875)</f>
        <v/>
      </c>
    </row>
    <row r="1876" spans="71:71" hidden="1" x14ac:dyDescent="0.25">
      <c r="BS1876" s="9" t="str">
        <f>IF(Materials!T1876="", "", Materials!T1876)</f>
        <v/>
      </c>
    </row>
    <row r="1877" spans="71:71" hidden="1" x14ac:dyDescent="0.25">
      <c r="BS1877" s="9" t="str">
        <f>IF(Materials!T1877="", "", Materials!T1877)</f>
        <v/>
      </c>
    </row>
    <row r="1878" spans="71:71" hidden="1" x14ac:dyDescent="0.25">
      <c r="BS1878" s="9" t="str">
        <f>IF(Materials!T1878="", "", Materials!T1878)</f>
        <v/>
      </c>
    </row>
    <row r="1879" spans="71:71" hidden="1" x14ac:dyDescent="0.25">
      <c r="BS1879" s="9" t="str">
        <f>IF(Materials!T1879="", "", Materials!T1879)</f>
        <v/>
      </c>
    </row>
    <row r="1880" spans="71:71" hidden="1" x14ac:dyDescent="0.25">
      <c r="BS1880" s="9" t="str">
        <f>IF(Materials!T1880="", "", Materials!T1880)</f>
        <v/>
      </c>
    </row>
    <row r="1881" spans="71:71" hidden="1" x14ac:dyDescent="0.25">
      <c r="BS1881" s="9" t="str">
        <f>IF(Materials!T1881="", "", Materials!T1881)</f>
        <v/>
      </c>
    </row>
    <row r="1882" spans="71:71" hidden="1" x14ac:dyDescent="0.25">
      <c r="BS1882" s="9" t="str">
        <f>IF(Materials!T1882="", "", Materials!T1882)</f>
        <v/>
      </c>
    </row>
    <row r="1883" spans="71:71" hidden="1" x14ac:dyDescent="0.25">
      <c r="BS1883" s="9" t="str">
        <f>IF(Materials!T1883="", "", Materials!T1883)</f>
        <v/>
      </c>
    </row>
    <row r="1884" spans="71:71" hidden="1" x14ac:dyDescent="0.25">
      <c r="BS1884" s="9" t="str">
        <f>IF(Materials!T1884="", "", Materials!T1884)</f>
        <v/>
      </c>
    </row>
    <row r="1885" spans="71:71" hidden="1" x14ac:dyDescent="0.25">
      <c r="BS1885" s="9" t="str">
        <f>IF(Materials!T1885="", "", Materials!T1885)</f>
        <v/>
      </c>
    </row>
    <row r="1886" spans="71:71" hidden="1" x14ac:dyDescent="0.25">
      <c r="BS1886" s="9" t="str">
        <f>IF(Materials!T1886="", "", Materials!T1886)</f>
        <v/>
      </c>
    </row>
    <row r="1887" spans="71:71" hidden="1" x14ac:dyDescent="0.25">
      <c r="BS1887" s="9" t="str">
        <f>IF(Materials!T1887="", "", Materials!T1887)</f>
        <v/>
      </c>
    </row>
    <row r="1888" spans="71:71" hidden="1" x14ac:dyDescent="0.25">
      <c r="BS1888" s="9" t="str">
        <f>IF(Materials!T1888="", "", Materials!T1888)</f>
        <v/>
      </c>
    </row>
    <row r="1889" spans="71:71" hidden="1" x14ac:dyDescent="0.25">
      <c r="BS1889" s="9" t="str">
        <f>IF(Materials!T1889="", "", Materials!T1889)</f>
        <v/>
      </c>
    </row>
    <row r="1890" spans="71:71" hidden="1" x14ac:dyDescent="0.25">
      <c r="BS1890" s="9" t="str">
        <f>IF(Materials!T1890="", "", Materials!T1890)</f>
        <v/>
      </c>
    </row>
    <row r="1891" spans="71:71" hidden="1" x14ac:dyDescent="0.25">
      <c r="BS1891" s="9" t="str">
        <f>IF(Materials!T1891="", "", Materials!T1891)</f>
        <v/>
      </c>
    </row>
    <row r="1892" spans="71:71" hidden="1" x14ac:dyDescent="0.25">
      <c r="BS1892" s="9" t="str">
        <f>IF(Materials!T1892="", "", Materials!T1892)</f>
        <v/>
      </c>
    </row>
    <row r="1893" spans="71:71" hidden="1" x14ac:dyDescent="0.25">
      <c r="BS1893" s="9" t="str">
        <f>IF(Materials!T1893="", "", Materials!T1893)</f>
        <v/>
      </c>
    </row>
    <row r="1894" spans="71:71" hidden="1" x14ac:dyDescent="0.25">
      <c r="BS1894" s="9" t="str">
        <f>IF(Materials!T1894="", "", Materials!T1894)</f>
        <v/>
      </c>
    </row>
    <row r="1895" spans="71:71" hidden="1" x14ac:dyDescent="0.25">
      <c r="BS1895" s="9" t="str">
        <f>IF(Materials!T1895="", "", Materials!T1895)</f>
        <v/>
      </c>
    </row>
    <row r="1896" spans="71:71" hidden="1" x14ac:dyDescent="0.25">
      <c r="BS1896" s="9" t="str">
        <f>IF(Materials!T1896="", "", Materials!T1896)</f>
        <v/>
      </c>
    </row>
    <row r="1897" spans="71:71" hidden="1" x14ac:dyDescent="0.25">
      <c r="BS1897" s="9" t="str">
        <f>IF(Materials!T1897="", "", Materials!T1897)</f>
        <v/>
      </c>
    </row>
    <row r="1898" spans="71:71" hidden="1" x14ac:dyDescent="0.25">
      <c r="BS1898" s="9" t="str">
        <f>IF(Materials!T1898="", "", Materials!T1898)</f>
        <v/>
      </c>
    </row>
    <row r="1899" spans="71:71" hidden="1" x14ac:dyDescent="0.25">
      <c r="BS1899" s="9" t="str">
        <f>IF(Materials!T1899="", "", Materials!T1899)</f>
        <v/>
      </c>
    </row>
    <row r="1900" spans="71:71" hidden="1" x14ac:dyDescent="0.25">
      <c r="BS1900" s="9" t="str">
        <f>IF(Materials!T1900="", "", Materials!T1900)</f>
        <v/>
      </c>
    </row>
    <row r="1901" spans="71:71" hidden="1" x14ac:dyDescent="0.25">
      <c r="BS1901" s="9" t="str">
        <f>IF(Materials!T1901="", "", Materials!T1901)</f>
        <v/>
      </c>
    </row>
    <row r="1902" spans="71:71" hidden="1" x14ac:dyDescent="0.25">
      <c r="BS1902" s="9" t="str">
        <f>IF(Materials!T1902="", "", Materials!T1902)</f>
        <v/>
      </c>
    </row>
    <row r="1903" spans="71:71" hidden="1" x14ac:dyDescent="0.25">
      <c r="BS1903" s="9" t="str">
        <f>IF(Materials!T1903="", "", Materials!T1903)</f>
        <v/>
      </c>
    </row>
    <row r="1904" spans="71:71" hidden="1" x14ac:dyDescent="0.25">
      <c r="BS1904" s="9" t="str">
        <f>IF(Materials!T1904="", "", Materials!T1904)</f>
        <v/>
      </c>
    </row>
    <row r="1905" spans="71:71" hidden="1" x14ac:dyDescent="0.25">
      <c r="BS1905" s="9" t="str">
        <f>IF(Materials!T1905="", "", Materials!T1905)</f>
        <v/>
      </c>
    </row>
    <row r="1906" spans="71:71" hidden="1" x14ac:dyDescent="0.25">
      <c r="BS1906" s="9" t="str">
        <f>IF(Materials!T1906="", "", Materials!T1906)</f>
        <v/>
      </c>
    </row>
    <row r="1907" spans="71:71" hidden="1" x14ac:dyDescent="0.25">
      <c r="BS1907" s="9" t="str">
        <f>IF(Materials!T1907="", "", Materials!T1907)</f>
        <v/>
      </c>
    </row>
    <row r="1908" spans="71:71" hidden="1" x14ac:dyDescent="0.25">
      <c r="BS1908" s="9" t="str">
        <f>IF(Materials!T1908="", "", Materials!T1908)</f>
        <v/>
      </c>
    </row>
    <row r="1909" spans="71:71" hidden="1" x14ac:dyDescent="0.25">
      <c r="BS1909" s="9" t="str">
        <f>IF(Materials!T1909="", "", Materials!T1909)</f>
        <v/>
      </c>
    </row>
    <row r="1910" spans="71:71" hidden="1" x14ac:dyDescent="0.25">
      <c r="BS1910" s="9" t="str">
        <f>IF(Materials!T1910="", "", Materials!T1910)</f>
        <v/>
      </c>
    </row>
    <row r="1911" spans="71:71" hidden="1" x14ac:dyDescent="0.25">
      <c r="BS1911" s="9" t="str">
        <f>IF(Materials!T1911="", "", Materials!T1911)</f>
        <v/>
      </c>
    </row>
    <row r="1912" spans="71:71" hidden="1" x14ac:dyDescent="0.25">
      <c r="BS1912" s="9" t="str">
        <f>IF(Materials!T1912="", "", Materials!T1912)</f>
        <v/>
      </c>
    </row>
    <row r="1913" spans="71:71" hidden="1" x14ac:dyDescent="0.25">
      <c r="BS1913" s="9" t="str">
        <f>IF(Materials!T1913="", "", Materials!T1913)</f>
        <v/>
      </c>
    </row>
    <row r="1914" spans="71:71" hidden="1" x14ac:dyDescent="0.25">
      <c r="BS1914" s="9" t="str">
        <f>IF(Materials!T1914="", "", Materials!T1914)</f>
        <v/>
      </c>
    </row>
    <row r="1915" spans="71:71" hidden="1" x14ac:dyDescent="0.25">
      <c r="BS1915" s="9" t="str">
        <f>IF(Materials!T1915="", "", Materials!T1915)</f>
        <v/>
      </c>
    </row>
    <row r="1916" spans="71:71" hidden="1" x14ac:dyDescent="0.25">
      <c r="BS1916" s="9" t="str">
        <f>IF(Materials!T1916="", "", Materials!T1916)</f>
        <v/>
      </c>
    </row>
    <row r="1917" spans="71:71" hidden="1" x14ac:dyDescent="0.25">
      <c r="BS1917" s="9" t="str">
        <f>IF(Materials!T1917="", "", Materials!T1917)</f>
        <v/>
      </c>
    </row>
    <row r="1918" spans="71:71" hidden="1" x14ac:dyDescent="0.25">
      <c r="BS1918" s="9" t="str">
        <f>IF(Materials!T1918="", "", Materials!T1918)</f>
        <v/>
      </c>
    </row>
    <row r="1919" spans="71:71" hidden="1" x14ac:dyDescent="0.25">
      <c r="BS1919" s="9" t="str">
        <f>IF(Materials!T1919="", "", Materials!T1919)</f>
        <v/>
      </c>
    </row>
    <row r="1920" spans="71:71" hidden="1" x14ac:dyDescent="0.25">
      <c r="BS1920" s="9" t="str">
        <f>IF(Materials!T1920="", "", Materials!T1920)</f>
        <v/>
      </c>
    </row>
    <row r="1921" spans="71:71" hidden="1" x14ac:dyDescent="0.25">
      <c r="BS1921" s="9" t="str">
        <f>IF(Materials!T1921="", "", Materials!T1921)</f>
        <v/>
      </c>
    </row>
    <row r="1922" spans="71:71" hidden="1" x14ac:dyDescent="0.25">
      <c r="BS1922" s="9" t="str">
        <f>IF(Materials!T1922="", "", Materials!T1922)</f>
        <v/>
      </c>
    </row>
    <row r="1923" spans="71:71" hidden="1" x14ac:dyDescent="0.25">
      <c r="BS1923" s="9" t="str">
        <f>IF(Materials!T1923="", "", Materials!T1923)</f>
        <v/>
      </c>
    </row>
    <row r="1924" spans="71:71" hidden="1" x14ac:dyDescent="0.25">
      <c r="BS1924" s="9" t="str">
        <f>IF(Materials!T1924="", "", Materials!T1924)</f>
        <v/>
      </c>
    </row>
    <row r="1925" spans="71:71" hidden="1" x14ac:dyDescent="0.25">
      <c r="BS1925" s="9" t="str">
        <f>IF(Materials!T1925="", "", Materials!T1925)</f>
        <v/>
      </c>
    </row>
    <row r="1926" spans="71:71" hidden="1" x14ac:dyDescent="0.25">
      <c r="BS1926" s="9" t="str">
        <f>IF(Materials!T1926="", "", Materials!T1926)</f>
        <v/>
      </c>
    </row>
    <row r="1927" spans="71:71" hidden="1" x14ac:dyDescent="0.25">
      <c r="BS1927" s="9" t="str">
        <f>IF(Materials!T1927="", "", Materials!T1927)</f>
        <v/>
      </c>
    </row>
    <row r="1928" spans="71:71" hidden="1" x14ac:dyDescent="0.25">
      <c r="BS1928" s="9" t="str">
        <f>IF(Materials!T1928="", "", Materials!T1928)</f>
        <v/>
      </c>
    </row>
    <row r="1929" spans="71:71" hidden="1" x14ac:dyDescent="0.25">
      <c r="BS1929" s="9" t="str">
        <f>IF(Materials!T1929="", "", Materials!T1929)</f>
        <v/>
      </c>
    </row>
    <row r="1930" spans="71:71" hidden="1" x14ac:dyDescent="0.25">
      <c r="BS1930" s="9" t="str">
        <f>IF(Materials!T1930="", "", Materials!T1930)</f>
        <v/>
      </c>
    </row>
    <row r="1931" spans="71:71" hidden="1" x14ac:dyDescent="0.25">
      <c r="BS1931" s="9" t="str">
        <f>IF(Materials!T1931="", "", Materials!T1931)</f>
        <v/>
      </c>
    </row>
    <row r="1932" spans="71:71" hidden="1" x14ac:dyDescent="0.25">
      <c r="BS1932" s="9" t="str">
        <f>IF(Materials!T1932="", "", Materials!T1932)</f>
        <v/>
      </c>
    </row>
    <row r="1933" spans="71:71" hidden="1" x14ac:dyDescent="0.25">
      <c r="BS1933" s="9" t="str">
        <f>IF(Materials!T1933="", "", Materials!T1933)</f>
        <v/>
      </c>
    </row>
    <row r="1934" spans="71:71" hidden="1" x14ac:dyDescent="0.25">
      <c r="BS1934" s="9" t="str">
        <f>IF(Materials!T1934="", "", Materials!T1934)</f>
        <v/>
      </c>
    </row>
    <row r="1935" spans="71:71" hidden="1" x14ac:dyDescent="0.25">
      <c r="BS1935" s="9" t="str">
        <f>IF(Materials!T1935="", "", Materials!T1935)</f>
        <v/>
      </c>
    </row>
    <row r="1936" spans="71:71" hidden="1" x14ac:dyDescent="0.25">
      <c r="BS1936" s="9" t="str">
        <f>IF(Materials!T1936="", "", Materials!T1936)</f>
        <v/>
      </c>
    </row>
    <row r="1937" spans="71:71" hidden="1" x14ac:dyDescent="0.25">
      <c r="BS1937" s="9" t="str">
        <f>IF(Materials!T1937="", "", Materials!T1937)</f>
        <v/>
      </c>
    </row>
    <row r="1938" spans="71:71" hidden="1" x14ac:dyDescent="0.25">
      <c r="BS1938" s="9" t="str">
        <f>IF(Materials!T1938="", "", Materials!T1938)</f>
        <v/>
      </c>
    </row>
    <row r="1939" spans="71:71" hidden="1" x14ac:dyDescent="0.25">
      <c r="BS1939" s="9" t="str">
        <f>IF(Materials!T1939="", "", Materials!T1939)</f>
        <v/>
      </c>
    </row>
    <row r="1940" spans="71:71" hidden="1" x14ac:dyDescent="0.25">
      <c r="BS1940" s="9" t="str">
        <f>IF(Materials!T1940="", "", Materials!T1940)</f>
        <v/>
      </c>
    </row>
    <row r="1941" spans="71:71" hidden="1" x14ac:dyDescent="0.25">
      <c r="BS1941" s="9" t="str">
        <f>IF(Materials!T1941="", "", Materials!T1941)</f>
        <v/>
      </c>
    </row>
    <row r="1942" spans="71:71" hidden="1" x14ac:dyDescent="0.25">
      <c r="BS1942" s="9" t="str">
        <f>IF(Materials!T1942="", "", Materials!T1942)</f>
        <v/>
      </c>
    </row>
    <row r="1943" spans="71:71" hidden="1" x14ac:dyDescent="0.25">
      <c r="BS1943" s="9" t="str">
        <f>IF(Materials!T1943="", "", Materials!T1943)</f>
        <v/>
      </c>
    </row>
    <row r="1944" spans="71:71" hidden="1" x14ac:dyDescent="0.25">
      <c r="BS1944" s="9" t="str">
        <f>IF(Materials!T1944="", "", Materials!T1944)</f>
        <v/>
      </c>
    </row>
    <row r="1945" spans="71:71" hidden="1" x14ac:dyDescent="0.25">
      <c r="BS1945" s="9" t="str">
        <f>IF(Materials!T1945="", "", Materials!T1945)</f>
        <v/>
      </c>
    </row>
    <row r="1946" spans="71:71" hidden="1" x14ac:dyDescent="0.25">
      <c r="BS1946" s="9" t="str">
        <f>IF(Materials!T1946="", "", Materials!T1946)</f>
        <v/>
      </c>
    </row>
    <row r="1947" spans="71:71" hidden="1" x14ac:dyDescent="0.25">
      <c r="BS1947" s="9" t="str">
        <f>IF(Materials!T1947="", "", Materials!T1947)</f>
        <v/>
      </c>
    </row>
    <row r="1948" spans="71:71" hidden="1" x14ac:dyDescent="0.25">
      <c r="BS1948" s="9" t="str">
        <f>IF(Materials!T1948="", "", Materials!T1948)</f>
        <v/>
      </c>
    </row>
    <row r="1949" spans="71:71" hidden="1" x14ac:dyDescent="0.25">
      <c r="BS1949" s="9" t="str">
        <f>IF(Materials!T1949="", "", Materials!T1949)</f>
        <v/>
      </c>
    </row>
    <row r="1950" spans="71:71" hidden="1" x14ac:dyDescent="0.25">
      <c r="BS1950" s="9" t="str">
        <f>IF(Materials!T1950="", "", Materials!T1950)</f>
        <v/>
      </c>
    </row>
    <row r="1951" spans="71:71" hidden="1" x14ac:dyDescent="0.25">
      <c r="BS1951" s="9" t="str">
        <f>IF(Materials!T1951="", "", Materials!T1951)</f>
        <v/>
      </c>
    </row>
    <row r="1952" spans="71:71" hidden="1" x14ac:dyDescent="0.25">
      <c r="BS1952" s="9" t="str">
        <f>IF(Materials!T1952="", "", Materials!T1952)</f>
        <v/>
      </c>
    </row>
    <row r="1953" spans="71:71" hidden="1" x14ac:dyDescent="0.25">
      <c r="BS1953" s="9" t="str">
        <f>IF(Materials!T1953="", "", Materials!T1953)</f>
        <v/>
      </c>
    </row>
    <row r="1954" spans="71:71" hidden="1" x14ac:dyDescent="0.25">
      <c r="BS1954" s="9" t="str">
        <f>IF(Materials!T1954="", "", Materials!T1954)</f>
        <v/>
      </c>
    </row>
    <row r="1955" spans="71:71" hidden="1" x14ac:dyDescent="0.25">
      <c r="BS1955" s="9" t="str">
        <f>IF(Materials!T1955="", "", Materials!T1955)</f>
        <v/>
      </c>
    </row>
    <row r="1956" spans="71:71" hidden="1" x14ac:dyDescent="0.25">
      <c r="BS1956" s="9" t="str">
        <f>IF(Materials!T1956="", "", Materials!T1956)</f>
        <v/>
      </c>
    </row>
    <row r="1957" spans="71:71" hidden="1" x14ac:dyDescent="0.25">
      <c r="BS1957" s="9" t="str">
        <f>IF(Materials!T1957="", "", Materials!T1957)</f>
        <v/>
      </c>
    </row>
    <row r="1958" spans="71:71" hidden="1" x14ac:dyDescent="0.25">
      <c r="BS1958" s="9" t="str">
        <f>IF(Materials!T1958="", "", Materials!T1958)</f>
        <v/>
      </c>
    </row>
    <row r="1959" spans="71:71" hidden="1" x14ac:dyDescent="0.25">
      <c r="BS1959" s="9" t="str">
        <f>IF(Materials!T1959="", "", Materials!T1959)</f>
        <v/>
      </c>
    </row>
    <row r="1960" spans="71:71" hidden="1" x14ac:dyDescent="0.25">
      <c r="BS1960" s="9" t="str">
        <f>IF(Materials!T1960="", "", Materials!T1960)</f>
        <v/>
      </c>
    </row>
    <row r="1961" spans="71:71" hidden="1" x14ac:dyDescent="0.25">
      <c r="BS1961" s="9" t="str">
        <f>IF(Materials!T1961="", "", Materials!T1961)</f>
        <v/>
      </c>
    </row>
    <row r="1962" spans="71:71" hidden="1" x14ac:dyDescent="0.25">
      <c r="BS1962" s="9" t="str">
        <f>IF(Materials!T1962="", "", Materials!T1962)</f>
        <v/>
      </c>
    </row>
    <row r="1963" spans="71:71" hidden="1" x14ac:dyDescent="0.25">
      <c r="BS1963" s="9" t="str">
        <f>IF(Materials!T1963="", "", Materials!T1963)</f>
        <v/>
      </c>
    </row>
    <row r="1964" spans="71:71" hidden="1" x14ac:dyDescent="0.25">
      <c r="BS1964" s="9" t="str">
        <f>IF(Materials!T1964="", "", Materials!T1964)</f>
        <v/>
      </c>
    </row>
    <row r="1965" spans="71:71" hidden="1" x14ac:dyDescent="0.25">
      <c r="BS1965" s="9" t="str">
        <f>IF(Materials!T1965="", "", Materials!T1965)</f>
        <v/>
      </c>
    </row>
    <row r="1966" spans="71:71" hidden="1" x14ac:dyDescent="0.25">
      <c r="BS1966" s="9" t="str">
        <f>IF(Materials!T1966="", "", Materials!T1966)</f>
        <v/>
      </c>
    </row>
    <row r="1967" spans="71:71" hidden="1" x14ac:dyDescent="0.25">
      <c r="BS1967" s="9" t="str">
        <f>IF(Materials!T1967="", "", Materials!T1967)</f>
        <v/>
      </c>
    </row>
    <row r="1968" spans="71:71" hidden="1" x14ac:dyDescent="0.25">
      <c r="BS1968" s="9" t="str">
        <f>IF(Materials!T1968="", "", Materials!T1968)</f>
        <v/>
      </c>
    </row>
    <row r="1969" spans="71:71" hidden="1" x14ac:dyDescent="0.25">
      <c r="BS1969" s="9" t="str">
        <f>IF(Materials!T1969="", "", Materials!T1969)</f>
        <v/>
      </c>
    </row>
    <row r="1970" spans="71:71" hidden="1" x14ac:dyDescent="0.25">
      <c r="BS1970" s="9" t="str">
        <f>IF(Materials!T1970="", "", Materials!T1970)</f>
        <v/>
      </c>
    </row>
    <row r="1971" spans="71:71" hidden="1" x14ac:dyDescent="0.25">
      <c r="BS1971" s="9" t="str">
        <f>IF(Materials!T1971="", "", Materials!T1971)</f>
        <v/>
      </c>
    </row>
    <row r="1972" spans="71:71" hidden="1" x14ac:dyDescent="0.25">
      <c r="BS1972" s="9" t="str">
        <f>IF(Materials!T1972="", "", Materials!T1972)</f>
        <v/>
      </c>
    </row>
    <row r="1973" spans="71:71" hidden="1" x14ac:dyDescent="0.25">
      <c r="BS1973" s="9" t="str">
        <f>IF(Materials!T1973="", "", Materials!T1973)</f>
        <v/>
      </c>
    </row>
    <row r="1974" spans="71:71" hidden="1" x14ac:dyDescent="0.25">
      <c r="BS1974" s="9" t="str">
        <f>IF(Materials!T1974="", "", Materials!T1974)</f>
        <v/>
      </c>
    </row>
    <row r="1975" spans="71:71" hidden="1" x14ac:dyDescent="0.25">
      <c r="BS1975" s="9" t="str">
        <f>IF(Materials!T1975="", "", Materials!T1975)</f>
        <v/>
      </c>
    </row>
    <row r="1976" spans="71:71" hidden="1" x14ac:dyDescent="0.25">
      <c r="BS1976" s="9" t="str">
        <f>IF(Materials!T1976="", "", Materials!T1976)</f>
        <v/>
      </c>
    </row>
    <row r="1977" spans="71:71" hidden="1" x14ac:dyDescent="0.25">
      <c r="BS1977" s="9" t="str">
        <f>IF(Materials!T1977="", "", Materials!T1977)</f>
        <v/>
      </c>
    </row>
    <row r="1978" spans="71:71" hidden="1" x14ac:dyDescent="0.25">
      <c r="BS1978" s="9" t="str">
        <f>IF(Materials!T1978="", "", Materials!T1978)</f>
        <v/>
      </c>
    </row>
    <row r="1979" spans="71:71" hidden="1" x14ac:dyDescent="0.25">
      <c r="BS1979" s="9" t="str">
        <f>IF(Materials!T1979="", "", Materials!T1979)</f>
        <v/>
      </c>
    </row>
    <row r="1980" spans="71:71" hidden="1" x14ac:dyDescent="0.25">
      <c r="BS1980" s="9" t="str">
        <f>IF(Materials!T1980="", "", Materials!T1980)</f>
        <v/>
      </c>
    </row>
    <row r="1981" spans="71:71" hidden="1" x14ac:dyDescent="0.25">
      <c r="BS1981" s="9" t="str">
        <f>IF(Materials!T1981="", "", Materials!T1981)</f>
        <v/>
      </c>
    </row>
    <row r="1982" spans="71:71" hidden="1" x14ac:dyDescent="0.25">
      <c r="BS1982" s="9" t="str">
        <f>IF(Materials!T1982="", "", Materials!T1982)</f>
        <v/>
      </c>
    </row>
    <row r="1983" spans="71:71" hidden="1" x14ac:dyDescent="0.25">
      <c r="BS1983" s="9" t="str">
        <f>IF(Materials!T1983="", "", Materials!T1983)</f>
        <v/>
      </c>
    </row>
    <row r="1984" spans="71:71" hidden="1" x14ac:dyDescent="0.25">
      <c r="BS1984" s="9" t="str">
        <f>IF(Materials!T1984="", "", Materials!T1984)</f>
        <v/>
      </c>
    </row>
    <row r="1985" spans="71:71" hidden="1" x14ac:dyDescent="0.25">
      <c r="BS1985" s="9" t="str">
        <f>IF(Materials!T1985="", "", Materials!T1985)</f>
        <v/>
      </c>
    </row>
    <row r="1986" spans="71:71" hidden="1" x14ac:dyDescent="0.25">
      <c r="BS1986" s="9" t="str">
        <f>IF(Materials!T1986="", "", Materials!T1986)</f>
        <v/>
      </c>
    </row>
    <row r="1987" spans="71:71" hidden="1" x14ac:dyDescent="0.25">
      <c r="BS1987" s="9" t="str">
        <f>IF(Materials!T1987="", "", Materials!T1987)</f>
        <v/>
      </c>
    </row>
    <row r="1988" spans="71:71" hidden="1" x14ac:dyDescent="0.25">
      <c r="BS1988" s="9" t="str">
        <f>IF(Materials!T1988="", "", Materials!T1988)</f>
        <v/>
      </c>
    </row>
    <row r="1989" spans="71:71" hidden="1" x14ac:dyDescent="0.25">
      <c r="BS1989" s="9" t="str">
        <f>IF(Materials!T1989="", "", Materials!T1989)</f>
        <v/>
      </c>
    </row>
    <row r="1990" spans="71:71" hidden="1" x14ac:dyDescent="0.25">
      <c r="BS1990" s="9" t="str">
        <f>IF(Materials!T1990="", "", Materials!T1990)</f>
        <v/>
      </c>
    </row>
    <row r="1991" spans="71:71" hidden="1" x14ac:dyDescent="0.25">
      <c r="BS1991" s="9" t="str">
        <f>IF(Materials!T1991="", "", Materials!T1991)</f>
        <v/>
      </c>
    </row>
    <row r="1992" spans="71:71" hidden="1" x14ac:dyDescent="0.25">
      <c r="BS1992" s="9" t="str">
        <f>IF(Materials!T1992="", "", Materials!T1992)</f>
        <v/>
      </c>
    </row>
    <row r="1993" spans="71:71" hidden="1" x14ac:dyDescent="0.25">
      <c r="BS1993" s="9" t="str">
        <f>IF(Materials!T1993="", "", Materials!T1993)</f>
        <v/>
      </c>
    </row>
    <row r="1994" spans="71:71" hidden="1" x14ac:dyDescent="0.25">
      <c r="BS1994" s="9" t="str">
        <f>IF(Materials!T1994="", "", Materials!T1994)</f>
        <v/>
      </c>
    </row>
    <row r="1995" spans="71:71" hidden="1" x14ac:dyDescent="0.25">
      <c r="BS1995" s="9" t="str">
        <f>IF(Materials!T1995="", "", Materials!T1995)</f>
        <v/>
      </c>
    </row>
    <row r="1996" spans="71:71" hidden="1" x14ac:dyDescent="0.25">
      <c r="BS1996" s="9" t="str">
        <f>IF(Materials!T1996="", "", Materials!T1996)</f>
        <v/>
      </c>
    </row>
    <row r="1997" spans="71:71" hidden="1" x14ac:dyDescent="0.25">
      <c r="BS1997" s="9" t="str">
        <f>IF(Materials!T1997="", "", Materials!T1997)</f>
        <v/>
      </c>
    </row>
    <row r="1998" spans="71:71" hidden="1" x14ac:dyDescent="0.25">
      <c r="BS1998" s="9" t="str">
        <f>IF(Materials!T1998="", "", Materials!T1998)</f>
        <v/>
      </c>
    </row>
    <row r="1999" spans="71:71" hidden="1" x14ac:dyDescent="0.25">
      <c r="BS1999" s="9" t="str">
        <f>IF(Materials!T1999="", "", Materials!T1999)</f>
        <v/>
      </c>
    </row>
    <row r="2000" spans="71:71" hidden="1" x14ac:dyDescent="0.25">
      <c r="BS2000" s="9" t="str">
        <f>IF(Materials!T2000="", "", Materials!T2000)</f>
        <v/>
      </c>
    </row>
    <row r="2001" spans="71:71" hidden="1" x14ac:dyDescent="0.25">
      <c r="BS2001" s="9" t="str">
        <f>IF(Materials!T2001="", "", Materials!T2001)</f>
        <v/>
      </c>
    </row>
    <row r="2002" spans="71:71" hidden="1" x14ac:dyDescent="0.25">
      <c r="BS2002" s="9" t="str">
        <f>IF(Materials!T2002="", "", Materials!T2002)</f>
        <v/>
      </c>
    </row>
    <row r="2003" spans="71:71" hidden="1" x14ac:dyDescent="0.25">
      <c r="BS2003" s="9" t="str">
        <f>IF(Materials!T2003="", "", Materials!T2003)</f>
        <v/>
      </c>
    </row>
    <row r="2004" spans="71:71" hidden="1" x14ac:dyDescent="0.25">
      <c r="BS2004" s="9" t="str">
        <f>IF(Materials!T2004="", "", Materials!T2004)</f>
        <v/>
      </c>
    </row>
    <row r="2005" spans="71:71" hidden="1" x14ac:dyDescent="0.25">
      <c r="BS2005" s="9" t="str">
        <f>IF(Materials!T2005="", "", Materials!T2005)</f>
        <v/>
      </c>
    </row>
    <row r="2006" spans="71:71" hidden="1" x14ac:dyDescent="0.25">
      <c r="BS2006" s="9" t="str">
        <f>IF(Materials!T2006="", "", Materials!T2006)</f>
        <v/>
      </c>
    </row>
    <row r="2007" spans="71:71" hidden="1" x14ac:dyDescent="0.25">
      <c r="BS2007" s="9" t="str">
        <f>IF(Materials!T2007="", "", Materials!T2007)</f>
        <v/>
      </c>
    </row>
    <row r="2008" spans="71:71" hidden="1" x14ac:dyDescent="0.25">
      <c r="BS2008" s="9" t="str">
        <f>IF(Materials!T2008="", "", Materials!T2008)</f>
        <v/>
      </c>
    </row>
    <row r="2009" spans="71:71" hidden="1" x14ac:dyDescent="0.25">
      <c r="BS2009" s="9" t="str">
        <f>IF(Materials!T2009="", "", Materials!T2009)</f>
        <v/>
      </c>
    </row>
    <row r="2010" spans="71:71" hidden="1" x14ac:dyDescent="0.25">
      <c r="BS2010" s="9" t="str">
        <f>IF(Materials!T2010="", "", Materials!T2010)</f>
        <v/>
      </c>
    </row>
    <row r="2011" spans="71:71" hidden="1" x14ac:dyDescent="0.25">
      <c r="BS2011" s="9" t="str">
        <f>IF(Materials!T2011="", "", Materials!T2011)</f>
        <v/>
      </c>
    </row>
    <row r="2012" spans="71:71" hidden="1" x14ac:dyDescent="0.25">
      <c r="BS2012" s="9" t="str">
        <f>IF(Materials!T2012="", "", Materials!T2012)</f>
        <v/>
      </c>
    </row>
    <row r="2013" spans="71:71" hidden="1" x14ac:dyDescent="0.25">
      <c r="BS2013" s="9" t="str">
        <f>IF(Materials!T2013="", "", Materials!T2013)</f>
        <v/>
      </c>
    </row>
    <row r="2014" spans="71:71" hidden="1" x14ac:dyDescent="0.25">
      <c r="BS2014" s="9" t="str">
        <f>IF(Materials!T2014="", "", Materials!T2014)</f>
        <v/>
      </c>
    </row>
    <row r="2015" spans="71:71" hidden="1" x14ac:dyDescent="0.25">
      <c r="BS2015" s="9" t="str">
        <f>IF(Materials!T2015="", "", Materials!T2015)</f>
        <v/>
      </c>
    </row>
    <row r="2016" spans="71:71" hidden="1" x14ac:dyDescent="0.25">
      <c r="BS2016" s="9" t="str">
        <f>IF(Materials!T2016="", "", Materials!T2016)</f>
        <v/>
      </c>
    </row>
    <row r="2017" spans="71:71" hidden="1" x14ac:dyDescent="0.25">
      <c r="BS2017" s="9" t="str">
        <f>IF(Materials!T2017="", "", Materials!T2017)</f>
        <v/>
      </c>
    </row>
    <row r="2018" spans="71:71" hidden="1" x14ac:dyDescent="0.25">
      <c r="BS2018" s="9" t="str">
        <f>IF(Materials!T2018="", "", Materials!T2018)</f>
        <v/>
      </c>
    </row>
    <row r="2019" spans="71:71" hidden="1" x14ac:dyDescent="0.25">
      <c r="BS2019" s="9" t="str">
        <f>IF(Materials!T2019="", "", Materials!T2019)</f>
        <v/>
      </c>
    </row>
    <row r="2020" spans="71:71" hidden="1" x14ac:dyDescent="0.25">
      <c r="BS2020" s="9" t="str">
        <f>IF(Materials!T2020="", "", Materials!T2020)</f>
        <v/>
      </c>
    </row>
    <row r="2021" spans="71:71" hidden="1" x14ac:dyDescent="0.25">
      <c r="BS2021" s="9" t="str">
        <f>IF(Materials!T2021="", "", Materials!T2021)</f>
        <v/>
      </c>
    </row>
    <row r="2022" spans="71:71" hidden="1" x14ac:dyDescent="0.25">
      <c r="BS2022" s="9" t="str">
        <f>IF(Materials!T2022="", "", Materials!T2022)</f>
        <v/>
      </c>
    </row>
    <row r="2023" spans="71:71" hidden="1" x14ac:dyDescent="0.25">
      <c r="BS2023" s="9" t="str">
        <f>IF(Materials!T2023="", "", Materials!T2023)</f>
        <v/>
      </c>
    </row>
    <row r="2024" spans="71:71" hidden="1" x14ac:dyDescent="0.25">
      <c r="BS2024" s="9" t="str">
        <f>IF(Materials!T2024="", "", Materials!T2024)</f>
        <v/>
      </c>
    </row>
    <row r="2025" spans="71:71" hidden="1" x14ac:dyDescent="0.25">
      <c r="BS2025" s="9" t="str">
        <f>IF(Materials!T2025="", "", Materials!T2025)</f>
        <v/>
      </c>
    </row>
    <row r="2026" spans="71:71" hidden="1" x14ac:dyDescent="0.25">
      <c r="BS2026" s="9" t="str">
        <f>IF(Materials!T2026="", "", Materials!T2026)</f>
        <v/>
      </c>
    </row>
    <row r="2027" spans="71:71" hidden="1" x14ac:dyDescent="0.25">
      <c r="BS2027" s="9" t="str">
        <f>IF(Materials!T2027="", "", Materials!T2027)</f>
        <v/>
      </c>
    </row>
    <row r="2028" spans="71:71" hidden="1" x14ac:dyDescent="0.25">
      <c r="BS2028" s="9" t="str">
        <f>IF(Materials!T2028="", "", Materials!T2028)</f>
        <v/>
      </c>
    </row>
    <row r="2029" spans="71:71" hidden="1" x14ac:dyDescent="0.25">
      <c r="BS2029" s="9" t="str">
        <f>IF(Materials!T2029="", "", Materials!T2029)</f>
        <v/>
      </c>
    </row>
    <row r="2030" spans="71:71" hidden="1" x14ac:dyDescent="0.25">
      <c r="BS2030" s="9" t="str">
        <f>IF(Materials!T2030="", "", Materials!T2030)</f>
        <v/>
      </c>
    </row>
    <row r="2031" spans="71:71" hidden="1" x14ac:dyDescent="0.25">
      <c r="BS2031" s="9" t="str">
        <f>IF(Materials!T2031="", "", Materials!T2031)</f>
        <v/>
      </c>
    </row>
    <row r="2032" spans="71:71" hidden="1" x14ac:dyDescent="0.25">
      <c r="BS2032" s="9" t="str">
        <f>IF(Materials!T2032="", "", Materials!T2032)</f>
        <v/>
      </c>
    </row>
    <row r="2033" spans="71:71" hidden="1" x14ac:dyDescent="0.25">
      <c r="BS2033" s="9" t="str">
        <f>IF(Materials!T2033="", "", Materials!T2033)</f>
        <v/>
      </c>
    </row>
    <row r="2034" spans="71:71" hidden="1" x14ac:dyDescent="0.25">
      <c r="BS2034" s="9" t="str">
        <f>IF(Materials!T2034="", "", Materials!T2034)</f>
        <v/>
      </c>
    </row>
    <row r="2035" spans="71:71" hidden="1" x14ac:dyDescent="0.25">
      <c r="BS2035" s="9" t="str">
        <f>IF(Materials!T2035="", "", Materials!T2035)</f>
        <v/>
      </c>
    </row>
    <row r="2036" spans="71:71" hidden="1" x14ac:dyDescent="0.25">
      <c r="BS2036" s="9" t="str">
        <f>IF(Materials!T2036="", "", Materials!T2036)</f>
        <v/>
      </c>
    </row>
    <row r="2037" spans="71:71" hidden="1" x14ac:dyDescent="0.25">
      <c r="BS2037" s="9" t="str">
        <f>IF(Materials!T2037="", "", Materials!T2037)</f>
        <v/>
      </c>
    </row>
    <row r="2038" spans="71:71" hidden="1" x14ac:dyDescent="0.25">
      <c r="BS2038" s="9" t="str">
        <f>IF(Materials!T2038="", "", Materials!T2038)</f>
        <v/>
      </c>
    </row>
    <row r="2039" spans="71:71" hidden="1" x14ac:dyDescent="0.25">
      <c r="BS2039" s="9" t="str">
        <f>IF(Materials!T2039="", "", Materials!T2039)</f>
        <v/>
      </c>
    </row>
    <row r="2040" spans="71:71" hidden="1" x14ac:dyDescent="0.25">
      <c r="BS2040" s="9" t="str">
        <f>IF(Materials!T2040="", "", Materials!T2040)</f>
        <v/>
      </c>
    </row>
    <row r="2041" spans="71:71" hidden="1" x14ac:dyDescent="0.25">
      <c r="BS2041" s="9" t="str">
        <f>IF(Materials!T2041="", "", Materials!T2041)</f>
        <v/>
      </c>
    </row>
    <row r="2042" spans="71:71" hidden="1" x14ac:dyDescent="0.25">
      <c r="BS2042" s="9" t="str">
        <f>IF(Materials!T2042="", "", Materials!T2042)</f>
        <v/>
      </c>
    </row>
    <row r="2043" spans="71:71" hidden="1" x14ac:dyDescent="0.25">
      <c r="BS2043" s="9" t="str">
        <f>IF(Materials!T2043="", "", Materials!T2043)</f>
        <v/>
      </c>
    </row>
    <row r="2044" spans="71:71" hidden="1" x14ac:dyDescent="0.25">
      <c r="BS2044" s="9" t="str">
        <f>IF(Materials!T2044="", "", Materials!T2044)</f>
        <v/>
      </c>
    </row>
    <row r="2045" spans="71:71" hidden="1" x14ac:dyDescent="0.25">
      <c r="BS2045" s="9" t="str">
        <f>IF(Materials!T2045="", "", Materials!T2045)</f>
        <v/>
      </c>
    </row>
    <row r="2046" spans="71:71" hidden="1" x14ac:dyDescent="0.25">
      <c r="BS2046" s="9" t="str">
        <f>IF(Materials!T2046="", "", Materials!T2046)</f>
        <v/>
      </c>
    </row>
    <row r="2047" spans="71:71" hidden="1" x14ac:dyDescent="0.25">
      <c r="BS2047" s="9" t="str">
        <f>IF(Materials!T2047="", "", Materials!T2047)</f>
        <v/>
      </c>
    </row>
    <row r="2048" spans="71:71" hidden="1" x14ac:dyDescent="0.25">
      <c r="BS2048" s="9" t="str">
        <f>IF(Materials!T2048="", "", Materials!T2048)</f>
        <v/>
      </c>
    </row>
    <row r="2049" spans="71:71" hidden="1" x14ac:dyDescent="0.25">
      <c r="BS2049" s="9" t="str">
        <f>IF(Materials!T2049="", "", Materials!T2049)</f>
        <v/>
      </c>
    </row>
    <row r="2050" spans="71:71" hidden="1" x14ac:dyDescent="0.25">
      <c r="BS2050" s="9" t="str">
        <f>IF(Materials!T2050="", "", Materials!T2050)</f>
        <v/>
      </c>
    </row>
    <row r="2051" spans="71:71" hidden="1" x14ac:dyDescent="0.25">
      <c r="BS2051" s="9" t="str">
        <f>IF(Materials!T2051="", "", Materials!T2051)</f>
        <v/>
      </c>
    </row>
    <row r="2052" spans="71:71" hidden="1" x14ac:dyDescent="0.25">
      <c r="BS2052" s="9" t="str">
        <f>IF(Materials!T2052="", "", Materials!T2052)</f>
        <v/>
      </c>
    </row>
    <row r="2053" spans="71:71" hidden="1" x14ac:dyDescent="0.25">
      <c r="BS2053" s="9" t="str">
        <f>IF(Materials!T2053="", "", Materials!T2053)</f>
        <v/>
      </c>
    </row>
    <row r="2054" spans="71:71" hidden="1" x14ac:dyDescent="0.25">
      <c r="BS2054" s="9" t="str">
        <f>IF(Materials!T2054="", "", Materials!T2054)</f>
        <v/>
      </c>
    </row>
    <row r="2055" spans="71:71" hidden="1" x14ac:dyDescent="0.25">
      <c r="BS2055" s="9" t="str">
        <f>IF(Materials!T2055="", "", Materials!T2055)</f>
        <v/>
      </c>
    </row>
    <row r="2056" spans="71:71" hidden="1" x14ac:dyDescent="0.25">
      <c r="BS2056" s="9" t="str">
        <f>IF(Materials!T2056="", "", Materials!T2056)</f>
        <v/>
      </c>
    </row>
    <row r="2057" spans="71:71" hidden="1" x14ac:dyDescent="0.25">
      <c r="BS2057" s="9" t="str">
        <f>IF(Materials!T2057="", "", Materials!T2057)</f>
        <v/>
      </c>
    </row>
    <row r="2058" spans="71:71" hidden="1" x14ac:dyDescent="0.25">
      <c r="BS2058" s="9" t="str">
        <f>IF(Materials!T2058="", "", Materials!T2058)</f>
        <v/>
      </c>
    </row>
    <row r="2059" spans="71:71" hidden="1" x14ac:dyDescent="0.25">
      <c r="BS2059" s="9" t="str">
        <f>IF(Materials!T2059="", "", Materials!T2059)</f>
        <v/>
      </c>
    </row>
    <row r="2060" spans="71:71" hidden="1" x14ac:dyDescent="0.25">
      <c r="BS2060" s="9" t="str">
        <f>IF(Materials!T2060="", "", Materials!T2060)</f>
        <v/>
      </c>
    </row>
    <row r="2061" spans="71:71" hidden="1" x14ac:dyDescent="0.25">
      <c r="BS2061" s="9" t="str">
        <f>IF(Materials!T2061="", "", Materials!T2061)</f>
        <v/>
      </c>
    </row>
    <row r="2062" spans="71:71" hidden="1" x14ac:dyDescent="0.25">
      <c r="BS2062" s="9" t="str">
        <f>IF(Materials!T2062="", "", Materials!T2062)</f>
        <v/>
      </c>
    </row>
    <row r="2063" spans="71:71" hidden="1" x14ac:dyDescent="0.25">
      <c r="BS2063" s="9" t="str">
        <f>IF(Materials!T2063="", "", Materials!T2063)</f>
        <v/>
      </c>
    </row>
    <row r="2064" spans="71:71" hidden="1" x14ac:dyDescent="0.25">
      <c r="BS2064" s="9" t="str">
        <f>IF(Materials!T2064="", "", Materials!T2064)</f>
        <v/>
      </c>
    </row>
    <row r="2065" spans="71:71" hidden="1" x14ac:dyDescent="0.25">
      <c r="BS2065" s="9" t="str">
        <f>IF(Materials!T2065="", "", Materials!T2065)</f>
        <v/>
      </c>
    </row>
    <row r="2066" spans="71:71" hidden="1" x14ac:dyDescent="0.25">
      <c r="BS2066" s="9" t="str">
        <f>IF(Materials!T2066="", "", Materials!T2066)</f>
        <v/>
      </c>
    </row>
    <row r="2067" spans="71:71" hidden="1" x14ac:dyDescent="0.25">
      <c r="BS2067" s="9" t="str">
        <f>IF(Materials!T2067="", "", Materials!T2067)</f>
        <v/>
      </c>
    </row>
    <row r="2068" spans="71:71" hidden="1" x14ac:dyDescent="0.25">
      <c r="BS2068" s="9" t="str">
        <f>IF(Materials!T2068="", "", Materials!T2068)</f>
        <v/>
      </c>
    </row>
    <row r="2069" spans="71:71" hidden="1" x14ac:dyDescent="0.25">
      <c r="BS2069" s="9" t="str">
        <f>IF(Materials!T2069="", "", Materials!T2069)</f>
        <v/>
      </c>
    </row>
    <row r="2070" spans="71:71" hidden="1" x14ac:dyDescent="0.25">
      <c r="BS2070" s="9" t="str">
        <f>IF(Materials!T2070="", "", Materials!T2070)</f>
        <v/>
      </c>
    </row>
    <row r="2071" spans="71:71" hidden="1" x14ac:dyDescent="0.25">
      <c r="BS2071" s="9" t="str">
        <f>IF(Materials!T2071="", "", Materials!T2071)</f>
        <v/>
      </c>
    </row>
    <row r="2072" spans="71:71" hidden="1" x14ac:dyDescent="0.25">
      <c r="BS2072" s="9" t="str">
        <f>IF(Materials!T2072="", "", Materials!T2072)</f>
        <v/>
      </c>
    </row>
    <row r="2073" spans="71:71" hidden="1" x14ac:dyDescent="0.25">
      <c r="BS2073" s="9" t="str">
        <f>IF(Materials!T2073="", "", Materials!T2073)</f>
        <v/>
      </c>
    </row>
    <row r="2074" spans="71:71" hidden="1" x14ac:dyDescent="0.25">
      <c r="BS2074" s="9" t="str">
        <f>IF(Materials!T2074="", "", Materials!T2074)</f>
        <v/>
      </c>
    </row>
    <row r="2075" spans="71:71" hidden="1" x14ac:dyDescent="0.25">
      <c r="BS2075" s="9" t="str">
        <f>IF(Materials!T2075="", "", Materials!T2075)</f>
        <v/>
      </c>
    </row>
    <row r="2076" spans="71:71" hidden="1" x14ac:dyDescent="0.25">
      <c r="BS2076" s="9" t="str">
        <f>IF(Materials!T2076="", "", Materials!T2076)</f>
        <v/>
      </c>
    </row>
    <row r="2077" spans="71:71" hidden="1" x14ac:dyDescent="0.25">
      <c r="BS2077" s="9" t="str">
        <f>IF(Materials!T2077="", "", Materials!T2077)</f>
        <v/>
      </c>
    </row>
    <row r="2078" spans="71:71" hidden="1" x14ac:dyDescent="0.25">
      <c r="BS2078" s="9" t="str">
        <f>IF(Materials!T2078="", "", Materials!T2078)</f>
        <v/>
      </c>
    </row>
    <row r="2079" spans="71:71" hidden="1" x14ac:dyDescent="0.25">
      <c r="BS2079" s="9" t="str">
        <f>IF(Materials!T2079="", "", Materials!T2079)</f>
        <v/>
      </c>
    </row>
    <row r="2080" spans="71:71" hidden="1" x14ac:dyDescent="0.25">
      <c r="BS2080" s="9" t="str">
        <f>IF(Materials!T2080="", "", Materials!T2080)</f>
        <v/>
      </c>
    </row>
    <row r="2081" spans="71:71" hidden="1" x14ac:dyDescent="0.25">
      <c r="BS2081" s="9" t="str">
        <f>IF(Materials!T2081="", "", Materials!T2081)</f>
        <v/>
      </c>
    </row>
    <row r="2082" spans="71:71" hidden="1" x14ac:dyDescent="0.25">
      <c r="BS2082" s="9" t="str">
        <f>IF(Materials!T2082="", "", Materials!T2082)</f>
        <v/>
      </c>
    </row>
    <row r="2083" spans="71:71" hidden="1" x14ac:dyDescent="0.25">
      <c r="BS2083" s="9" t="str">
        <f>IF(Materials!T2083="", "", Materials!T2083)</f>
        <v/>
      </c>
    </row>
    <row r="2084" spans="71:71" hidden="1" x14ac:dyDescent="0.25">
      <c r="BS2084" s="9" t="str">
        <f>IF(Materials!T2084="", "", Materials!T2084)</f>
        <v/>
      </c>
    </row>
    <row r="2085" spans="71:71" hidden="1" x14ac:dyDescent="0.25">
      <c r="BS2085" s="9" t="str">
        <f>IF(Materials!T2085="", "", Materials!T2085)</f>
        <v/>
      </c>
    </row>
    <row r="2086" spans="71:71" hidden="1" x14ac:dyDescent="0.25">
      <c r="BS2086" s="9" t="str">
        <f>IF(Materials!T2086="", "", Materials!T2086)</f>
        <v/>
      </c>
    </row>
    <row r="2087" spans="71:71" hidden="1" x14ac:dyDescent="0.25">
      <c r="BS2087" s="9" t="str">
        <f>IF(Materials!T2087="", "", Materials!T2087)</f>
        <v/>
      </c>
    </row>
    <row r="2088" spans="71:71" hidden="1" x14ac:dyDescent="0.25">
      <c r="BS2088" s="9" t="str">
        <f>IF(Materials!T2088="", "", Materials!T2088)</f>
        <v/>
      </c>
    </row>
    <row r="2089" spans="71:71" hidden="1" x14ac:dyDescent="0.25">
      <c r="BS2089" s="9" t="str">
        <f>IF(Materials!T2089="", "", Materials!T2089)</f>
        <v/>
      </c>
    </row>
    <row r="2090" spans="71:71" hidden="1" x14ac:dyDescent="0.25">
      <c r="BS2090" s="9" t="str">
        <f>IF(Materials!T2090="", "", Materials!T2090)</f>
        <v/>
      </c>
    </row>
    <row r="2091" spans="71:71" hidden="1" x14ac:dyDescent="0.25">
      <c r="BS2091" s="9" t="str">
        <f>IF(Materials!T2091="", "", Materials!T2091)</f>
        <v/>
      </c>
    </row>
    <row r="2092" spans="71:71" hidden="1" x14ac:dyDescent="0.25">
      <c r="BS2092" s="9" t="str">
        <f>IF(Materials!T2092="", "", Materials!T2092)</f>
        <v/>
      </c>
    </row>
    <row r="2093" spans="71:71" hidden="1" x14ac:dyDescent="0.25">
      <c r="BS2093" s="9" t="str">
        <f>IF(Materials!T2093="", "", Materials!T2093)</f>
        <v/>
      </c>
    </row>
    <row r="2094" spans="71:71" hidden="1" x14ac:dyDescent="0.25">
      <c r="BS2094" s="9" t="str">
        <f>IF(Materials!T2094="", "", Materials!T2094)</f>
        <v/>
      </c>
    </row>
    <row r="2095" spans="71:71" hidden="1" x14ac:dyDescent="0.25">
      <c r="BS2095" s="9" t="str">
        <f>IF(Materials!T2095="", "", Materials!T2095)</f>
        <v/>
      </c>
    </row>
    <row r="2096" spans="71:71" hidden="1" x14ac:dyDescent="0.25">
      <c r="BS2096" s="9" t="str">
        <f>IF(Materials!T2096="", "", Materials!T2096)</f>
        <v/>
      </c>
    </row>
    <row r="2097" spans="71:71" hidden="1" x14ac:dyDescent="0.25">
      <c r="BS2097" s="9" t="str">
        <f>IF(Materials!T2097="", "", Materials!T2097)</f>
        <v/>
      </c>
    </row>
    <row r="2098" spans="71:71" hidden="1" x14ac:dyDescent="0.25">
      <c r="BS2098" s="9" t="str">
        <f>IF(Materials!T2098="", "", Materials!T2098)</f>
        <v/>
      </c>
    </row>
    <row r="2099" spans="71:71" hidden="1" x14ac:dyDescent="0.25">
      <c r="BS2099" s="9" t="str">
        <f>IF(Materials!T2099="", "", Materials!T2099)</f>
        <v/>
      </c>
    </row>
    <row r="2100" spans="71:71" hidden="1" x14ac:dyDescent="0.25">
      <c r="BS2100" s="9" t="str">
        <f>IF(Materials!T2100="", "", Materials!T2100)</f>
        <v/>
      </c>
    </row>
    <row r="2101" spans="71:71" hidden="1" x14ac:dyDescent="0.25">
      <c r="BS2101" s="9" t="str">
        <f>IF(Materials!T2101="", "", Materials!T2101)</f>
        <v/>
      </c>
    </row>
    <row r="2102" spans="71:71" hidden="1" x14ac:dyDescent="0.25">
      <c r="BS2102" s="9" t="str">
        <f>IF(Materials!T2102="", "", Materials!T2102)</f>
        <v/>
      </c>
    </row>
    <row r="2103" spans="71:71" hidden="1" x14ac:dyDescent="0.25">
      <c r="BS2103" s="9" t="str">
        <f>IF(Materials!T2103="", "", Materials!T2103)</f>
        <v/>
      </c>
    </row>
    <row r="2104" spans="71:71" hidden="1" x14ac:dyDescent="0.25">
      <c r="BS2104" s="9" t="str">
        <f>IF(Materials!T2104="", "", Materials!T2104)</f>
        <v/>
      </c>
    </row>
    <row r="2105" spans="71:71" hidden="1" x14ac:dyDescent="0.25">
      <c r="BS2105" s="9" t="str">
        <f>IF(Materials!T2105="", "", Materials!T2105)</f>
        <v/>
      </c>
    </row>
    <row r="2106" spans="71:71" hidden="1" x14ac:dyDescent="0.25">
      <c r="BS2106" s="9" t="str">
        <f>IF(Materials!T2106="", "", Materials!T2106)</f>
        <v/>
      </c>
    </row>
    <row r="2107" spans="71:71" hidden="1" x14ac:dyDescent="0.25">
      <c r="BS2107" s="9" t="str">
        <f>IF(Materials!T2107="", "", Materials!T2107)</f>
        <v/>
      </c>
    </row>
    <row r="2108" spans="71:71" hidden="1" x14ac:dyDescent="0.25">
      <c r="BS2108" s="9" t="str">
        <f>IF(Materials!T2108="", "", Materials!T2108)</f>
        <v/>
      </c>
    </row>
    <row r="2109" spans="71:71" hidden="1" x14ac:dyDescent="0.25">
      <c r="BS2109" s="9" t="str">
        <f>IF(Materials!T2109="", "", Materials!T2109)</f>
        <v/>
      </c>
    </row>
    <row r="2110" spans="71:71" hidden="1" x14ac:dyDescent="0.25">
      <c r="BS2110" s="9" t="str">
        <f>IF(Materials!T2110="", "", Materials!T2110)</f>
        <v/>
      </c>
    </row>
    <row r="2111" spans="71:71" hidden="1" x14ac:dyDescent="0.25">
      <c r="BS2111" s="9" t="str">
        <f>IF(Materials!T2111="", "", Materials!T2111)</f>
        <v/>
      </c>
    </row>
    <row r="2112" spans="71:71" hidden="1" x14ac:dyDescent="0.25">
      <c r="BS2112" s="9" t="str">
        <f>IF(Materials!T2112="", "", Materials!T2112)</f>
        <v/>
      </c>
    </row>
    <row r="2113" spans="71:71" hidden="1" x14ac:dyDescent="0.25">
      <c r="BS2113" s="9" t="str">
        <f>IF(Materials!T2113="", "", Materials!T2113)</f>
        <v/>
      </c>
    </row>
    <row r="2114" spans="71:71" hidden="1" x14ac:dyDescent="0.25">
      <c r="BS2114" s="9" t="str">
        <f>IF(Materials!T2114="", "", Materials!T2114)</f>
        <v/>
      </c>
    </row>
    <row r="2115" spans="71:71" hidden="1" x14ac:dyDescent="0.25">
      <c r="BS2115" s="9" t="str">
        <f>IF(Materials!T2115="", "", Materials!T2115)</f>
        <v/>
      </c>
    </row>
    <row r="2116" spans="71:71" hidden="1" x14ac:dyDescent="0.25">
      <c r="BS2116" s="9" t="str">
        <f>IF(Materials!T2116="", "", Materials!T2116)</f>
        <v/>
      </c>
    </row>
    <row r="2117" spans="71:71" hidden="1" x14ac:dyDescent="0.25">
      <c r="BS2117" s="9" t="str">
        <f>IF(Materials!T2117="", "", Materials!T2117)</f>
        <v/>
      </c>
    </row>
    <row r="2118" spans="71:71" hidden="1" x14ac:dyDescent="0.25">
      <c r="BS2118" s="9" t="str">
        <f>IF(Materials!T2118="", "", Materials!T2118)</f>
        <v/>
      </c>
    </row>
    <row r="2119" spans="71:71" hidden="1" x14ac:dyDescent="0.25">
      <c r="BS2119" s="9" t="str">
        <f>IF(Materials!T2119="", "", Materials!T2119)</f>
        <v/>
      </c>
    </row>
    <row r="2120" spans="71:71" hidden="1" x14ac:dyDescent="0.25">
      <c r="BS2120" s="9" t="str">
        <f>IF(Materials!T2120="", "", Materials!T2120)</f>
        <v/>
      </c>
    </row>
    <row r="2121" spans="71:71" hidden="1" x14ac:dyDescent="0.25">
      <c r="BS2121" s="9" t="str">
        <f>IF(Materials!T2121="", "", Materials!T2121)</f>
        <v/>
      </c>
    </row>
    <row r="2122" spans="71:71" hidden="1" x14ac:dyDescent="0.25">
      <c r="BS2122" s="9" t="str">
        <f>IF(Materials!T2122="", "", Materials!T2122)</f>
        <v/>
      </c>
    </row>
    <row r="2123" spans="71:71" hidden="1" x14ac:dyDescent="0.25">
      <c r="BS2123" s="9" t="str">
        <f>IF(Materials!T2123="", "", Materials!T2123)</f>
        <v/>
      </c>
    </row>
    <row r="2124" spans="71:71" hidden="1" x14ac:dyDescent="0.25">
      <c r="BS2124" s="9" t="str">
        <f>IF(Materials!T2124="", "", Materials!T2124)</f>
        <v/>
      </c>
    </row>
    <row r="2125" spans="71:71" hidden="1" x14ac:dyDescent="0.25">
      <c r="BS2125" s="9" t="str">
        <f>IF(Materials!T2125="", "", Materials!T2125)</f>
        <v/>
      </c>
    </row>
    <row r="2126" spans="71:71" hidden="1" x14ac:dyDescent="0.25">
      <c r="BS2126" s="9" t="str">
        <f>IF(Materials!T2126="", "", Materials!T2126)</f>
        <v/>
      </c>
    </row>
    <row r="2127" spans="71:71" hidden="1" x14ac:dyDescent="0.25">
      <c r="BS2127" s="9" t="str">
        <f>IF(Materials!T2127="", "", Materials!T2127)</f>
        <v/>
      </c>
    </row>
    <row r="2128" spans="71:71" hidden="1" x14ac:dyDescent="0.25">
      <c r="BS2128" s="9" t="str">
        <f>IF(Materials!T2128="", "", Materials!T2128)</f>
        <v/>
      </c>
    </row>
    <row r="2129" spans="71:71" hidden="1" x14ac:dyDescent="0.25">
      <c r="BS2129" s="9" t="str">
        <f>IF(Materials!T2129="", "", Materials!T2129)</f>
        <v/>
      </c>
    </row>
    <row r="2130" spans="71:71" hidden="1" x14ac:dyDescent="0.25">
      <c r="BS2130" s="9" t="str">
        <f>IF(Materials!T2130="", "", Materials!T2130)</f>
        <v/>
      </c>
    </row>
    <row r="2131" spans="71:71" hidden="1" x14ac:dyDescent="0.25">
      <c r="BS2131" s="9" t="str">
        <f>IF(Materials!T2131="", "", Materials!T2131)</f>
        <v/>
      </c>
    </row>
    <row r="2132" spans="71:71" hidden="1" x14ac:dyDescent="0.25">
      <c r="BS2132" s="9" t="str">
        <f>IF(Materials!T2132="", "", Materials!T2132)</f>
        <v/>
      </c>
    </row>
    <row r="2133" spans="71:71" hidden="1" x14ac:dyDescent="0.25">
      <c r="BS2133" s="9" t="str">
        <f>IF(Materials!T2133="", "", Materials!T2133)</f>
        <v/>
      </c>
    </row>
    <row r="2134" spans="71:71" hidden="1" x14ac:dyDescent="0.25">
      <c r="BS2134" s="9" t="str">
        <f>IF(Materials!T2134="", "", Materials!T2134)</f>
        <v/>
      </c>
    </row>
    <row r="2135" spans="71:71" hidden="1" x14ac:dyDescent="0.25">
      <c r="BS2135" s="9" t="str">
        <f>IF(Materials!T2135="", "", Materials!T2135)</f>
        <v/>
      </c>
    </row>
    <row r="2136" spans="71:71" hidden="1" x14ac:dyDescent="0.25">
      <c r="BS2136" s="9" t="str">
        <f>IF(Materials!T2136="", "", Materials!T2136)</f>
        <v/>
      </c>
    </row>
    <row r="2137" spans="71:71" hidden="1" x14ac:dyDescent="0.25">
      <c r="BS2137" s="9" t="str">
        <f>IF(Materials!T2137="", "", Materials!T2137)</f>
        <v/>
      </c>
    </row>
    <row r="2138" spans="71:71" hidden="1" x14ac:dyDescent="0.25">
      <c r="BS2138" s="9" t="str">
        <f>IF(Materials!T2138="", "", Materials!T2138)</f>
        <v/>
      </c>
    </row>
    <row r="2139" spans="71:71" hidden="1" x14ac:dyDescent="0.25">
      <c r="BS2139" s="9" t="str">
        <f>IF(Materials!T2139="", "", Materials!T2139)</f>
        <v/>
      </c>
    </row>
    <row r="2140" spans="71:71" hidden="1" x14ac:dyDescent="0.25">
      <c r="BS2140" s="9" t="str">
        <f>IF(Materials!T2140="", "", Materials!T2140)</f>
        <v/>
      </c>
    </row>
    <row r="2141" spans="71:71" hidden="1" x14ac:dyDescent="0.25">
      <c r="BS2141" s="9" t="str">
        <f>IF(Materials!T2141="", "", Materials!T2141)</f>
        <v/>
      </c>
    </row>
    <row r="2142" spans="71:71" hidden="1" x14ac:dyDescent="0.25">
      <c r="BS2142" s="9" t="str">
        <f>IF(Materials!T2142="", "", Materials!T2142)</f>
        <v/>
      </c>
    </row>
    <row r="2143" spans="71:71" hidden="1" x14ac:dyDescent="0.25">
      <c r="BS2143" s="9" t="str">
        <f>IF(Materials!T2143="", "", Materials!T2143)</f>
        <v/>
      </c>
    </row>
    <row r="2144" spans="71:71" hidden="1" x14ac:dyDescent="0.25">
      <c r="BS2144" s="9" t="str">
        <f>IF(Materials!T2144="", "", Materials!T2144)</f>
        <v/>
      </c>
    </row>
    <row r="2145" spans="71:71" hidden="1" x14ac:dyDescent="0.25">
      <c r="BS2145" s="9" t="str">
        <f>IF(Materials!T2145="", "", Materials!T2145)</f>
        <v/>
      </c>
    </row>
    <row r="2146" spans="71:71" hidden="1" x14ac:dyDescent="0.25">
      <c r="BS2146" s="9" t="str">
        <f>IF(Materials!T2146="", "", Materials!T2146)</f>
        <v/>
      </c>
    </row>
    <row r="2147" spans="71:71" hidden="1" x14ac:dyDescent="0.25">
      <c r="BS2147" s="9" t="str">
        <f>IF(Materials!T2147="", "", Materials!T2147)</f>
        <v/>
      </c>
    </row>
    <row r="2148" spans="71:71" hidden="1" x14ac:dyDescent="0.25">
      <c r="BS2148" s="9" t="str">
        <f>IF(Materials!T2148="", "", Materials!T2148)</f>
        <v/>
      </c>
    </row>
    <row r="2149" spans="71:71" hidden="1" x14ac:dyDescent="0.25">
      <c r="BS2149" s="9" t="str">
        <f>IF(Materials!T2149="", "", Materials!T2149)</f>
        <v/>
      </c>
    </row>
    <row r="2150" spans="71:71" hidden="1" x14ac:dyDescent="0.25">
      <c r="BS2150" s="9" t="str">
        <f>IF(Materials!T2150="", "", Materials!T2150)</f>
        <v/>
      </c>
    </row>
    <row r="2151" spans="71:71" hidden="1" x14ac:dyDescent="0.25">
      <c r="BS2151" s="9" t="str">
        <f>IF(Materials!T2151="", "", Materials!T2151)</f>
        <v/>
      </c>
    </row>
    <row r="2152" spans="71:71" hidden="1" x14ac:dyDescent="0.25">
      <c r="BS2152" s="9" t="str">
        <f>IF(Materials!T2152="", "", Materials!T2152)</f>
        <v/>
      </c>
    </row>
    <row r="2153" spans="71:71" hidden="1" x14ac:dyDescent="0.25">
      <c r="BS2153" s="9" t="str">
        <f>IF(Materials!T2153="", "", Materials!T2153)</f>
        <v/>
      </c>
    </row>
    <row r="2154" spans="71:71" hidden="1" x14ac:dyDescent="0.25">
      <c r="BS2154" s="9" t="str">
        <f>IF(Materials!T2154="", "", Materials!T2154)</f>
        <v/>
      </c>
    </row>
    <row r="2155" spans="71:71" hidden="1" x14ac:dyDescent="0.25">
      <c r="BS2155" s="9" t="str">
        <f>IF(Materials!T2155="", "", Materials!T2155)</f>
        <v/>
      </c>
    </row>
    <row r="2156" spans="71:71" hidden="1" x14ac:dyDescent="0.25">
      <c r="BS2156" s="9" t="str">
        <f>IF(Materials!T2156="", "", Materials!T2156)</f>
        <v/>
      </c>
    </row>
    <row r="2157" spans="71:71" hidden="1" x14ac:dyDescent="0.25">
      <c r="BS2157" s="9" t="str">
        <f>IF(Materials!T2157="", "", Materials!T2157)</f>
        <v/>
      </c>
    </row>
    <row r="2158" spans="71:71" hidden="1" x14ac:dyDescent="0.25">
      <c r="BS2158" s="9" t="str">
        <f>IF(Materials!T2158="", "", Materials!T2158)</f>
        <v/>
      </c>
    </row>
    <row r="2159" spans="71:71" hidden="1" x14ac:dyDescent="0.25">
      <c r="BS2159" s="9" t="str">
        <f>IF(Materials!T2159="", "", Materials!T2159)</f>
        <v/>
      </c>
    </row>
    <row r="2160" spans="71:71" hidden="1" x14ac:dyDescent="0.25">
      <c r="BS2160" s="9" t="str">
        <f>IF(Materials!T2160="", "", Materials!T2160)</f>
        <v/>
      </c>
    </row>
    <row r="2161" spans="71:71" hidden="1" x14ac:dyDescent="0.25">
      <c r="BS2161" s="9" t="str">
        <f>IF(Materials!T2161="", "", Materials!T2161)</f>
        <v/>
      </c>
    </row>
    <row r="2162" spans="71:71" hidden="1" x14ac:dyDescent="0.25">
      <c r="BS2162" s="9" t="str">
        <f>IF(Materials!T2162="", "", Materials!T2162)</f>
        <v/>
      </c>
    </row>
    <row r="2163" spans="71:71" hidden="1" x14ac:dyDescent="0.25">
      <c r="BS2163" s="9" t="str">
        <f>IF(Materials!T2163="", "", Materials!T2163)</f>
        <v/>
      </c>
    </row>
    <row r="2164" spans="71:71" hidden="1" x14ac:dyDescent="0.25">
      <c r="BS2164" s="9" t="str">
        <f>IF(Materials!T2164="", "", Materials!T2164)</f>
        <v/>
      </c>
    </row>
    <row r="2165" spans="71:71" hidden="1" x14ac:dyDescent="0.25">
      <c r="BS2165" s="9" t="str">
        <f>IF(Materials!T2165="", "", Materials!T2165)</f>
        <v/>
      </c>
    </row>
    <row r="2166" spans="71:71" hidden="1" x14ac:dyDescent="0.25">
      <c r="BS2166" s="9" t="str">
        <f>IF(Materials!T2166="", "", Materials!T2166)</f>
        <v/>
      </c>
    </row>
    <row r="2167" spans="71:71" hidden="1" x14ac:dyDescent="0.25">
      <c r="BS2167" s="9" t="str">
        <f>IF(Materials!T2167="", "", Materials!T2167)</f>
        <v/>
      </c>
    </row>
    <row r="2168" spans="71:71" hidden="1" x14ac:dyDescent="0.25">
      <c r="BS2168" s="9" t="str">
        <f>IF(Materials!T2168="", "", Materials!T2168)</f>
        <v/>
      </c>
    </row>
    <row r="2169" spans="71:71" hidden="1" x14ac:dyDescent="0.25">
      <c r="BS2169" s="9" t="str">
        <f>IF(Materials!T2169="", "", Materials!T2169)</f>
        <v/>
      </c>
    </row>
    <row r="2170" spans="71:71" hidden="1" x14ac:dyDescent="0.25">
      <c r="BS2170" s="9" t="str">
        <f>IF(Materials!T2170="", "", Materials!T2170)</f>
        <v/>
      </c>
    </row>
    <row r="2171" spans="71:71" hidden="1" x14ac:dyDescent="0.25">
      <c r="BS2171" s="9" t="str">
        <f>IF(Materials!T2171="", "", Materials!T2171)</f>
        <v/>
      </c>
    </row>
    <row r="2172" spans="71:71" hidden="1" x14ac:dyDescent="0.25">
      <c r="BS2172" s="9" t="str">
        <f>IF(Materials!T2172="", "", Materials!T2172)</f>
        <v/>
      </c>
    </row>
    <row r="2173" spans="71:71" hidden="1" x14ac:dyDescent="0.25">
      <c r="BS2173" s="9" t="str">
        <f>IF(Materials!T2173="", "", Materials!T2173)</f>
        <v/>
      </c>
    </row>
    <row r="2174" spans="71:71" hidden="1" x14ac:dyDescent="0.25">
      <c r="BS2174" s="9" t="str">
        <f>IF(Materials!T2174="", "", Materials!T2174)</f>
        <v/>
      </c>
    </row>
    <row r="2175" spans="71:71" hidden="1" x14ac:dyDescent="0.25">
      <c r="BS2175" s="9" t="str">
        <f>IF(Materials!T2175="", "", Materials!T2175)</f>
        <v/>
      </c>
    </row>
    <row r="2176" spans="71:71" hidden="1" x14ac:dyDescent="0.25">
      <c r="BS2176" s="9" t="str">
        <f>IF(Materials!T2176="", "", Materials!T2176)</f>
        <v/>
      </c>
    </row>
    <row r="2177" spans="71:71" hidden="1" x14ac:dyDescent="0.25">
      <c r="BS2177" s="9" t="str">
        <f>IF(Materials!T2177="", "", Materials!T2177)</f>
        <v/>
      </c>
    </row>
    <row r="2178" spans="71:71" hidden="1" x14ac:dyDescent="0.25">
      <c r="BS2178" s="9" t="str">
        <f>IF(Materials!T2178="", "", Materials!T2178)</f>
        <v/>
      </c>
    </row>
    <row r="2179" spans="71:71" hidden="1" x14ac:dyDescent="0.25">
      <c r="BS2179" s="9" t="str">
        <f>IF(Materials!T2179="", "", Materials!T2179)</f>
        <v/>
      </c>
    </row>
    <row r="2180" spans="71:71" hidden="1" x14ac:dyDescent="0.25">
      <c r="BS2180" s="9" t="str">
        <f>IF(Materials!T2180="", "", Materials!T2180)</f>
        <v/>
      </c>
    </row>
    <row r="2181" spans="71:71" hidden="1" x14ac:dyDescent="0.25">
      <c r="BS2181" s="9" t="str">
        <f>IF(Materials!T2181="", "", Materials!T2181)</f>
        <v/>
      </c>
    </row>
    <row r="2182" spans="71:71" hidden="1" x14ac:dyDescent="0.25">
      <c r="BS2182" s="9" t="str">
        <f>IF(Materials!T2182="", "", Materials!T2182)</f>
        <v/>
      </c>
    </row>
    <row r="2183" spans="71:71" hidden="1" x14ac:dyDescent="0.25">
      <c r="BS2183" s="9" t="str">
        <f>IF(Materials!T2183="", "", Materials!T2183)</f>
        <v/>
      </c>
    </row>
    <row r="2184" spans="71:71" hidden="1" x14ac:dyDescent="0.25">
      <c r="BS2184" s="9" t="str">
        <f>IF(Materials!T2184="", "", Materials!T2184)</f>
        <v/>
      </c>
    </row>
    <row r="2185" spans="71:71" hidden="1" x14ac:dyDescent="0.25">
      <c r="BS2185" s="9" t="str">
        <f>IF(Materials!T2185="", "", Materials!T2185)</f>
        <v/>
      </c>
    </row>
    <row r="2186" spans="71:71" hidden="1" x14ac:dyDescent="0.25">
      <c r="BS2186" s="9" t="str">
        <f>IF(Materials!T2186="", "", Materials!T2186)</f>
        <v/>
      </c>
    </row>
    <row r="2187" spans="71:71" hidden="1" x14ac:dyDescent="0.25">
      <c r="BS2187" s="9" t="str">
        <f>IF(Materials!T2187="", "", Materials!T2187)</f>
        <v/>
      </c>
    </row>
    <row r="2188" spans="71:71" hidden="1" x14ac:dyDescent="0.25">
      <c r="BS2188" s="9" t="str">
        <f>IF(Materials!T2188="", "", Materials!T2188)</f>
        <v/>
      </c>
    </row>
    <row r="2189" spans="71:71" hidden="1" x14ac:dyDescent="0.25">
      <c r="BS2189" s="9" t="str">
        <f>IF(Materials!T2189="", "", Materials!T2189)</f>
        <v/>
      </c>
    </row>
    <row r="2190" spans="71:71" hidden="1" x14ac:dyDescent="0.25">
      <c r="BS2190" s="9" t="str">
        <f>IF(Materials!T2190="", "", Materials!T2190)</f>
        <v/>
      </c>
    </row>
    <row r="2191" spans="71:71" hidden="1" x14ac:dyDescent="0.25">
      <c r="BS2191" s="9" t="str">
        <f>IF(Materials!T2191="", "", Materials!T2191)</f>
        <v/>
      </c>
    </row>
    <row r="2192" spans="71:71" hidden="1" x14ac:dyDescent="0.25">
      <c r="BS2192" s="9" t="str">
        <f>IF(Materials!T2192="", "", Materials!T2192)</f>
        <v/>
      </c>
    </row>
    <row r="2193" spans="71:71" hidden="1" x14ac:dyDescent="0.25">
      <c r="BS2193" s="9" t="str">
        <f>IF(Materials!T2193="", "", Materials!T2193)</f>
        <v/>
      </c>
    </row>
    <row r="2194" spans="71:71" hidden="1" x14ac:dyDescent="0.25">
      <c r="BS2194" s="9" t="str">
        <f>IF(Materials!T2194="", "", Materials!T2194)</f>
        <v/>
      </c>
    </row>
    <row r="2195" spans="71:71" hidden="1" x14ac:dyDescent="0.25">
      <c r="BS2195" s="9" t="str">
        <f>IF(Materials!T2195="", "", Materials!T2195)</f>
        <v/>
      </c>
    </row>
    <row r="2196" spans="71:71" hidden="1" x14ac:dyDescent="0.25">
      <c r="BS2196" s="9" t="str">
        <f>IF(Materials!T2196="", "", Materials!T2196)</f>
        <v/>
      </c>
    </row>
    <row r="2197" spans="71:71" hidden="1" x14ac:dyDescent="0.25">
      <c r="BS2197" s="9" t="str">
        <f>IF(Materials!T2197="", "", Materials!T2197)</f>
        <v/>
      </c>
    </row>
    <row r="2198" spans="71:71" hidden="1" x14ac:dyDescent="0.25">
      <c r="BS2198" s="9" t="str">
        <f>IF(Materials!T2198="", "", Materials!T2198)</f>
        <v/>
      </c>
    </row>
    <row r="2199" spans="71:71" hidden="1" x14ac:dyDescent="0.25">
      <c r="BS2199" s="9" t="str">
        <f>IF(Materials!T2199="", "", Materials!T2199)</f>
        <v/>
      </c>
    </row>
    <row r="2200" spans="71:71" hidden="1" x14ac:dyDescent="0.25">
      <c r="BS2200" s="9" t="str">
        <f>IF(Materials!T2200="", "", Materials!T2200)</f>
        <v/>
      </c>
    </row>
    <row r="2201" spans="71:71" hidden="1" x14ac:dyDescent="0.25">
      <c r="BS2201" s="9" t="str">
        <f>IF(Materials!T2201="", "", Materials!T2201)</f>
        <v/>
      </c>
    </row>
    <row r="2202" spans="71:71" hidden="1" x14ac:dyDescent="0.25">
      <c r="BS2202" s="9" t="str">
        <f>IF(Materials!T2202="", "", Materials!T2202)</f>
        <v/>
      </c>
    </row>
    <row r="2203" spans="71:71" hidden="1" x14ac:dyDescent="0.25">
      <c r="BS2203" s="9" t="str">
        <f>IF(Materials!T2203="", "", Materials!T2203)</f>
        <v/>
      </c>
    </row>
    <row r="2204" spans="71:71" hidden="1" x14ac:dyDescent="0.25">
      <c r="BS2204" s="9" t="str">
        <f>IF(Materials!T2204="", "", Materials!T2204)</f>
        <v/>
      </c>
    </row>
    <row r="2205" spans="71:71" hidden="1" x14ac:dyDescent="0.25">
      <c r="BS2205" s="9" t="str">
        <f>IF(Materials!T2205="", "", Materials!T2205)</f>
        <v/>
      </c>
    </row>
    <row r="2206" spans="71:71" hidden="1" x14ac:dyDescent="0.25">
      <c r="BS2206" s="9" t="str">
        <f>IF(Materials!T2206="", "", Materials!T2206)</f>
        <v/>
      </c>
    </row>
    <row r="2207" spans="71:71" hidden="1" x14ac:dyDescent="0.25">
      <c r="BS2207" s="9" t="str">
        <f>IF(Materials!T2207="", "", Materials!T2207)</f>
        <v/>
      </c>
    </row>
    <row r="2208" spans="71:71" hidden="1" x14ac:dyDescent="0.25">
      <c r="BS2208" s="9" t="str">
        <f>IF(Materials!T2208="", "", Materials!T2208)</f>
        <v/>
      </c>
    </row>
    <row r="2209" spans="71:71" hidden="1" x14ac:dyDescent="0.25">
      <c r="BS2209" s="9" t="str">
        <f>IF(Materials!T2209="", "", Materials!T2209)</f>
        <v/>
      </c>
    </row>
    <row r="2210" spans="71:71" hidden="1" x14ac:dyDescent="0.25">
      <c r="BS2210" s="9" t="str">
        <f>IF(Materials!T2210="", "", Materials!T2210)</f>
        <v/>
      </c>
    </row>
    <row r="2211" spans="71:71" hidden="1" x14ac:dyDescent="0.25">
      <c r="BS2211" s="9" t="str">
        <f>IF(Materials!T2211="", "", Materials!T2211)</f>
        <v/>
      </c>
    </row>
    <row r="2212" spans="71:71" hidden="1" x14ac:dyDescent="0.25">
      <c r="BS2212" s="9" t="str">
        <f>IF(Materials!T2212="", "", Materials!T2212)</f>
        <v/>
      </c>
    </row>
    <row r="2213" spans="71:71" hidden="1" x14ac:dyDescent="0.25">
      <c r="BS2213" s="9" t="str">
        <f>IF(Materials!T2213="", "", Materials!T2213)</f>
        <v/>
      </c>
    </row>
    <row r="2214" spans="71:71" hidden="1" x14ac:dyDescent="0.25">
      <c r="BS2214" s="9" t="str">
        <f>IF(Materials!T2214="", "", Materials!T2214)</f>
        <v/>
      </c>
    </row>
    <row r="2215" spans="71:71" hidden="1" x14ac:dyDescent="0.25">
      <c r="BS2215" s="9" t="str">
        <f>IF(Materials!T2215="", "", Materials!T2215)</f>
        <v/>
      </c>
    </row>
    <row r="2216" spans="71:71" hidden="1" x14ac:dyDescent="0.25">
      <c r="BS2216" s="9" t="str">
        <f>IF(Materials!T2216="", "", Materials!T2216)</f>
        <v/>
      </c>
    </row>
    <row r="2217" spans="71:71" hidden="1" x14ac:dyDescent="0.25">
      <c r="BS2217" s="9" t="str">
        <f>IF(Materials!T2217="", "", Materials!T2217)</f>
        <v/>
      </c>
    </row>
    <row r="2218" spans="71:71" hidden="1" x14ac:dyDescent="0.25">
      <c r="BS2218" s="9" t="str">
        <f>IF(Materials!T2218="", "", Materials!T2218)</f>
        <v/>
      </c>
    </row>
    <row r="2219" spans="71:71" hidden="1" x14ac:dyDescent="0.25">
      <c r="BS2219" s="9" t="str">
        <f>IF(Materials!T2219="", "", Materials!T2219)</f>
        <v/>
      </c>
    </row>
    <row r="2220" spans="71:71" hidden="1" x14ac:dyDescent="0.25">
      <c r="BS2220" s="9" t="str">
        <f>IF(Materials!T2220="", "", Materials!T2220)</f>
        <v/>
      </c>
    </row>
    <row r="2221" spans="71:71" hidden="1" x14ac:dyDescent="0.25">
      <c r="BS2221" s="9" t="str">
        <f>IF(Materials!T2221="", "", Materials!T2221)</f>
        <v/>
      </c>
    </row>
    <row r="2222" spans="71:71" hidden="1" x14ac:dyDescent="0.25">
      <c r="BS2222" s="9" t="str">
        <f>IF(Materials!T2222="", "", Materials!T2222)</f>
        <v/>
      </c>
    </row>
    <row r="2223" spans="71:71" hidden="1" x14ac:dyDescent="0.25">
      <c r="BS2223" s="9" t="str">
        <f>IF(Materials!T2223="", "", Materials!T2223)</f>
        <v/>
      </c>
    </row>
    <row r="2224" spans="71:71" hidden="1" x14ac:dyDescent="0.25">
      <c r="BS2224" s="9" t="str">
        <f>IF(Materials!T2224="", "", Materials!T2224)</f>
        <v/>
      </c>
    </row>
    <row r="2225" spans="71:71" hidden="1" x14ac:dyDescent="0.25">
      <c r="BS2225" s="9" t="str">
        <f>IF(Materials!T2225="", "", Materials!T2225)</f>
        <v/>
      </c>
    </row>
    <row r="2226" spans="71:71" hidden="1" x14ac:dyDescent="0.25">
      <c r="BS2226" s="9" t="str">
        <f>IF(Materials!T2226="", "", Materials!T2226)</f>
        <v/>
      </c>
    </row>
    <row r="2227" spans="71:71" hidden="1" x14ac:dyDescent="0.25">
      <c r="BS2227" s="9" t="str">
        <f>IF(Materials!T2227="", "", Materials!T2227)</f>
        <v/>
      </c>
    </row>
    <row r="2228" spans="71:71" hidden="1" x14ac:dyDescent="0.25">
      <c r="BS2228" s="9" t="str">
        <f>IF(Materials!T2228="", "", Materials!T2228)</f>
        <v/>
      </c>
    </row>
    <row r="2229" spans="71:71" hidden="1" x14ac:dyDescent="0.25">
      <c r="BS2229" s="9" t="str">
        <f>IF(Materials!T2229="", "", Materials!T2229)</f>
        <v/>
      </c>
    </row>
    <row r="2230" spans="71:71" hidden="1" x14ac:dyDescent="0.25">
      <c r="BS2230" s="9" t="str">
        <f>IF(Materials!T2230="", "", Materials!T2230)</f>
        <v/>
      </c>
    </row>
    <row r="2231" spans="71:71" hidden="1" x14ac:dyDescent="0.25">
      <c r="BS2231" s="9" t="str">
        <f>IF(Materials!T2231="", "", Materials!T2231)</f>
        <v/>
      </c>
    </row>
    <row r="2232" spans="71:71" hidden="1" x14ac:dyDescent="0.25">
      <c r="BS2232" s="9" t="str">
        <f>IF(Materials!T2232="", "", Materials!T2232)</f>
        <v/>
      </c>
    </row>
    <row r="2233" spans="71:71" hidden="1" x14ac:dyDescent="0.25">
      <c r="BS2233" s="9" t="str">
        <f>IF(Materials!T2233="", "", Materials!T2233)</f>
        <v/>
      </c>
    </row>
    <row r="2234" spans="71:71" hidden="1" x14ac:dyDescent="0.25">
      <c r="BS2234" s="9" t="str">
        <f>IF(Materials!T2234="", "", Materials!T2234)</f>
        <v/>
      </c>
    </row>
    <row r="2235" spans="71:71" hidden="1" x14ac:dyDescent="0.25">
      <c r="BS2235" s="9" t="str">
        <f>IF(Materials!T2235="", "", Materials!T2235)</f>
        <v/>
      </c>
    </row>
    <row r="2236" spans="71:71" hidden="1" x14ac:dyDescent="0.25">
      <c r="BS2236" s="9" t="str">
        <f>IF(Materials!T2236="", "", Materials!T2236)</f>
        <v/>
      </c>
    </row>
    <row r="2237" spans="71:71" hidden="1" x14ac:dyDescent="0.25">
      <c r="BS2237" s="9" t="str">
        <f>IF(Materials!T2237="", "", Materials!T2237)</f>
        <v/>
      </c>
    </row>
    <row r="2238" spans="71:71" hidden="1" x14ac:dyDescent="0.25">
      <c r="BS2238" s="9" t="str">
        <f>IF(Materials!T2238="", "", Materials!T2238)</f>
        <v/>
      </c>
    </row>
    <row r="2239" spans="71:71" hidden="1" x14ac:dyDescent="0.25">
      <c r="BS2239" s="9" t="str">
        <f>IF(Materials!T2239="", "", Materials!T2239)</f>
        <v/>
      </c>
    </row>
    <row r="2240" spans="71:71" hidden="1" x14ac:dyDescent="0.25">
      <c r="BS2240" s="9" t="str">
        <f>IF(Materials!T2240="", "", Materials!T2240)</f>
        <v/>
      </c>
    </row>
    <row r="2241" spans="71:71" hidden="1" x14ac:dyDescent="0.25">
      <c r="BS2241" s="9" t="str">
        <f>IF(Materials!T2241="", "", Materials!T2241)</f>
        <v/>
      </c>
    </row>
    <row r="2242" spans="71:71" hidden="1" x14ac:dyDescent="0.25">
      <c r="BS2242" s="9" t="str">
        <f>IF(Materials!T2242="", "", Materials!T2242)</f>
        <v/>
      </c>
    </row>
    <row r="2243" spans="71:71" hidden="1" x14ac:dyDescent="0.25">
      <c r="BS2243" s="9" t="str">
        <f>IF(Materials!T2243="", "", Materials!T2243)</f>
        <v/>
      </c>
    </row>
    <row r="2244" spans="71:71" hidden="1" x14ac:dyDescent="0.25">
      <c r="BS2244" s="9" t="str">
        <f>IF(Materials!T2244="", "", Materials!T2244)</f>
        <v/>
      </c>
    </row>
    <row r="2245" spans="71:71" hidden="1" x14ac:dyDescent="0.25">
      <c r="BS2245" s="9" t="str">
        <f>IF(Materials!T2245="", "", Materials!T2245)</f>
        <v/>
      </c>
    </row>
    <row r="2246" spans="71:71" hidden="1" x14ac:dyDescent="0.25">
      <c r="BS2246" s="9" t="str">
        <f>IF(Materials!T2246="", "", Materials!T2246)</f>
        <v/>
      </c>
    </row>
    <row r="2247" spans="71:71" hidden="1" x14ac:dyDescent="0.25">
      <c r="BS2247" s="9" t="str">
        <f>IF(Materials!T2247="", "", Materials!T2247)</f>
        <v/>
      </c>
    </row>
    <row r="2248" spans="71:71" hidden="1" x14ac:dyDescent="0.25">
      <c r="BS2248" s="9" t="str">
        <f>IF(Materials!T2248="", "", Materials!T2248)</f>
        <v/>
      </c>
    </row>
    <row r="2249" spans="71:71" hidden="1" x14ac:dyDescent="0.25">
      <c r="BS2249" s="9" t="str">
        <f>IF(Materials!T2249="", "", Materials!T2249)</f>
        <v/>
      </c>
    </row>
    <row r="2250" spans="71:71" hidden="1" x14ac:dyDescent="0.25">
      <c r="BS2250" s="9" t="str">
        <f>IF(Materials!T2250="", "", Materials!T2250)</f>
        <v/>
      </c>
    </row>
    <row r="2251" spans="71:71" hidden="1" x14ac:dyDescent="0.25">
      <c r="BS2251" s="9" t="str">
        <f>IF(Materials!T2251="", "", Materials!T2251)</f>
        <v/>
      </c>
    </row>
    <row r="2252" spans="71:71" hidden="1" x14ac:dyDescent="0.25">
      <c r="BS2252" s="9" t="str">
        <f>IF(Materials!T2252="", "", Materials!T2252)</f>
        <v/>
      </c>
    </row>
    <row r="2253" spans="71:71" hidden="1" x14ac:dyDescent="0.25">
      <c r="BS2253" s="9" t="str">
        <f>IF(Materials!T2253="", "", Materials!T2253)</f>
        <v/>
      </c>
    </row>
    <row r="2254" spans="71:71" hidden="1" x14ac:dyDescent="0.25">
      <c r="BS2254" s="9" t="str">
        <f>IF(Materials!T2254="", "", Materials!T2254)</f>
        <v/>
      </c>
    </row>
    <row r="2255" spans="71:71" hidden="1" x14ac:dyDescent="0.25">
      <c r="BS2255" s="9" t="str">
        <f>IF(Materials!T2255="", "", Materials!T2255)</f>
        <v/>
      </c>
    </row>
    <row r="2256" spans="71:71" hidden="1" x14ac:dyDescent="0.25">
      <c r="BS2256" s="9" t="str">
        <f>IF(Materials!T2256="", "", Materials!T2256)</f>
        <v/>
      </c>
    </row>
    <row r="2257" spans="71:71" hidden="1" x14ac:dyDescent="0.25">
      <c r="BS2257" s="9" t="str">
        <f>IF(Materials!T2257="", "", Materials!T2257)</f>
        <v/>
      </c>
    </row>
    <row r="2258" spans="71:71" hidden="1" x14ac:dyDescent="0.25">
      <c r="BS2258" s="9" t="str">
        <f>IF(Materials!T2258="", "", Materials!T2258)</f>
        <v/>
      </c>
    </row>
    <row r="2259" spans="71:71" hidden="1" x14ac:dyDescent="0.25">
      <c r="BS2259" s="9" t="str">
        <f>IF(Materials!T2259="", "", Materials!T2259)</f>
        <v/>
      </c>
    </row>
    <row r="2260" spans="71:71" hidden="1" x14ac:dyDescent="0.25">
      <c r="BS2260" s="9" t="str">
        <f>IF(Materials!T2260="", "", Materials!T2260)</f>
        <v/>
      </c>
    </row>
    <row r="2261" spans="71:71" hidden="1" x14ac:dyDescent="0.25">
      <c r="BS2261" s="9" t="str">
        <f>IF(Materials!T2261="", "", Materials!T2261)</f>
        <v/>
      </c>
    </row>
    <row r="2262" spans="71:71" hidden="1" x14ac:dyDescent="0.25">
      <c r="BS2262" s="9" t="str">
        <f>IF(Materials!T2262="", "", Materials!T2262)</f>
        <v/>
      </c>
    </row>
    <row r="2263" spans="71:71" hidden="1" x14ac:dyDescent="0.25">
      <c r="BS2263" s="9" t="str">
        <f>IF(Materials!T2263="", "", Materials!T2263)</f>
        <v/>
      </c>
    </row>
    <row r="2264" spans="71:71" hidden="1" x14ac:dyDescent="0.25">
      <c r="BS2264" s="9" t="str">
        <f>IF(Materials!T2264="", "", Materials!T2264)</f>
        <v/>
      </c>
    </row>
    <row r="2265" spans="71:71" hidden="1" x14ac:dyDescent="0.25">
      <c r="BS2265" s="9" t="str">
        <f>IF(Materials!T2265="", "", Materials!T2265)</f>
        <v/>
      </c>
    </row>
    <row r="2266" spans="71:71" hidden="1" x14ac:dyDescent="0.25">
      <c r="BS2266" s="9" t="str">
        <f>IF(Materials!T2266="", "", Materials!T2266)</f>
        <v/>
      </c>
    </row>
    <row r="2267" spans="71:71" hidden="1" x14ac:dyDescent="0.25">
      <c r="BS2267" s="9" t="str">
        <f>IF(Materials!T2267="", "", Materials!T2267)</f>
        <v/>
      </c>
    </row>
    <row r="2268" spans="71:71" hidden="1" x14ac:dyDescent="0.25">
      <c r="BS2268" s="9" t="str">
        <f>IF(Materials!T2268="", "", Materials!T2268)</f>
        <v/>
      </c>
    </row>
    <row r="2269" spans="71:71" hidden="1" x14ac:dyDescent="0.25">
      <c r="BS2269" s="9" t="str">
        <f>IF(Materials!T2269="", "", Materials!T2269)</f>
        <v/>
      </c>
    </row>
    <row r="2270" spans="71:71" hidden="1" x14ac:dyDescent="0.25">
      <c r="BS2270" s="9" t="str">
        <f>IF(Materials!T2270="", "", Materials!T2270)</f>
        <v/>
      </c>
    </row>
    <row r="2271" spans="71:71" hidden="1" x14ac:dyDescent="0.25">
      <c r="BS2271" s="9" t="str">
        <f>IF(Materials!T2271="", "", Materials!T2271)</f>
        <v/>
      </c>
    </row>
    <row r="2272" spans="71:71" hidden="1" x14ac:dyDescent="0.25">
      <c r="BS2272" s="9" t="str">
        <f>IF(Materials!T2272="", "", Materials!T2272)</f>
        <v/>
      </c>
    </row>
    <row r="2273" spans="71:71" hidden="1" x14ac:dyDescent="0.25">
      <c r="BS2273" s="9" t="str">
        <f>IF(Materials!T2273="", "", Materials!T2273)</f>
        <v/>
      </c>
    </row>
    <row r="2274" spans="71:71" hidden="1" x14ac:dyDescent="0.25">
      <c r="BS2274" s="9" t="str">
        <f>IF(Materials!T2274="", "", Materials!T2274)</f>
        <v/>
      </c>
    </row>
    <row r="2275" spans="71:71" hidden="1" x14ac:dyDescent="0.25">
      <c r="BS2275" s="9" t="str">
        <f>IF(Materials!T2275="", "", Materials!T2275)</f>
        <v/>
      </c>
    </row>
    <row r="2276" spans="71:71" hidden="1" x14ac:dyDescent="0.25">
      <c r="BS2276" s="9" t="str">
        <f>IF(Materials!T2276="", "", Materials!T2276)</f>
        <v/>
      </c>
    </row>
    <row r="2277" spans="71:71" hidden="1" x14ac:dyDescent="0.25">
      <c r="BS2277" s="9" t="str">
        <f>IF(Materials!T2277="", "", Materials!T2277)</f>
        <v/>
      </c>
    </row>
    <row r="2278" spans="71:71" hidden="1" x14ac:dyDescent="0.25">
      <c r="BS2278" s="9" t="str">
        <f>IF(Materials!T2278="", "", Materials!T2278)</f>
        <v/>
      </c>
    </row>
    <row r="2279" spans="71:71" hidden="1" x14ac:dyDescent="0.25">
      <c r="BS2279" s="9" t="str">
        <f>IF(Materials!T2279="", "", Materials!T2279)</f>
        <v/>
      </c>
    </row>
    <row r="2280" spans="71:71" hidden="1" x14ac:dyDescent="0.25">
      <c r="BS2280" s="9" t="str">
        <f>IF(Materials!T2280="", "", Materials!T2280)</f>
        <v/>
      </c>
    </row>
    <row r="2281" spans="71:71" hidden="1" x14ac:dyDescent="0.25">
      <c r="BS2281" s="9" t="str">
        <f>IF(Materials!T2281="", "", Materials!T2281)</f>
        <v/>
      </c>
    </row>
    <row r="2282" spans="71:71" hidden="1" x14ac:dyDescent="0.25">
      <c r="BS2282" s="9" t="str">
        <f>IF(Materials!T2282="", "", Materials!T2282)</f>
        <v/>
      </c>
    </row>
    <row r="2283" spans="71:71" hidden="1" x14ac:dyDescent="0.25">
      <c r="BS2283" s="9" t="str">
        <f>IF(Materials!T2283="", "", Materials!T2283)</f>
        <v/>
      </c>
    </row>
    <row r="2284" spans="71:71" hidden="1" x14ac:dyDescent="0.25">
      <c r="BS2284" s="9" t="str">
        <f>IF(Materials!T2284="", "", Materials!T2284)</f>
        <v/>
      </c>
    </row>
    <row r="2285" spans="71:71" hidden="1" x14ac:dyDescent="0.25">
      <c r="BS2285" s="9" t="str">
        <f>IF(Materials!T2285="", "", Materials!T2285)</f>
        <v/>
      </c>
    </row>
    <row r="2286" spans="71:71" hidden="1" x14ac:dyDescent="0.25">
      <c r="BS2286" s="9" t="str">
        <f>IF(Materials!T2286="", "", Materials!T2286)</f>
        <v/>
      </c>
    </row>
    <row r="2287" spans="71:71" hidden="1" x14ac:dyDescent="0.25">
      <c r="BS2287" s="9" t="str">
        <f>IF(Materials!T2287="", "", Materials!T2287)</f>
        <v/>
      </c>
    </row>
    <row r="2288" spans="71:71" hidden="1" x14ac:dyDescent="0.25">
      <c r="BS2288" s="9" t="str">
        <f>IF(Materials!T2288="", "", Materials!T2288)</f>
        <v/>
      </c>
    </row>
    <row r="2289" spans="71:71" hidden="1" x14ac:dyDescent="0.25">
      <c r="BS2289" s="9" t="str">
        <f>IF(Materials!T2289="", "", Materials!T2289)</f>
        <v/>
      </c>
    </row>
    <row r="2290" spans="71:71" hidden="1" x14ac:dyDescent="0.25">
      <c r="BS2290" s="9" t="str">
        <f>IF(Materials!T2290="", "", Materials!T2290)</f>
        <v/>
      </c>
    </row>
    <row r="2291" spans="71:71" hidden="1" x14ac:dyDescent="0.25">
      <c r="BS2291" s="9" t="str">
        <f>IF(Materials!T2291="", "", Materials!T2291)</f>
        <v/>
      </c>
    </row>
    <row r="2292" spans="71:71" hidden="1" x14ac:dyDescent="0.25">
      <c r="BS2292" s="9" t="str">
        <f>IF(Materials!T2292="", "", Materials!T2292)</f>
        <v/>
      </c>
    </row>
    <row r="2293" spans="71:71" hidden="1" x14ac:dyDescent="0.25">
      <c r="BS2293" s="9" t="str">
        <f>IF(Materials!T2293="", "", Materials!T2293)</f>
        <v/>
      </c>
    </row>
    <row r="2294" spans="71:71" hidden="1" x14ac:dyDescent="0.25">
      <c r="BS2294" s="9" t="str">
        <f>IF(Materials!T2294="", "", Materials!T2294)</f>
        <v/>
      </c>
    </row>
    <row r="2295" spans="71:71" hidden="1" x14ac:dyDescent="0.25">
      <c r="BS2295" s="9" t="str">
        <f>IF(Materials!T2295="", "", Materials!T2295)</f>
        <v/>
      </c>
    </row>
    <row r="2296" spans="71:71" hidden="1" x14ac:dyDescent="0.25">
      <c r="BS2296" s="9" t="str">
        <f>IF(Materials!T2296="", "", Materials!T2296)</f>
        <v/>
      </c>
    </row>
    <row r="2297" spans="71:71" hidden="1" x14ac:dyDescent="0.25">
      <c r="BS2297" s="9" t="str">
        <f>IF(Materials!T2297="", "", Materials!T2297)</f>
        <v/>
      </c>
    </row>
    <row r="2298" spans="71:71" hidden="1" x14ac:dyDescent="0.25">
      <c r="BS2298" s="9" t="str">
        <f>IF(Materials!T2298="", "", Materials!T2298)</f>
        <v/>
      </c>
    </row>
    <row r="2299" spans="71:71" hidden="1" x14ac:dyDescent="0.25">
      <c r="BS2299" s="9" t="str">
        <f>IF(Materials!T2299="", "", Materials!T2299)</f>
        <v/>
      </c>
    </row>
    <row r="2300" spans="71:71" hidden="1" x14ac:dyDescent="0.25">
      <c r="BS2300" s="9" t="str">
        <f>IF(Materials!T2300="", "", Materials!T2300)</f>
        <v/>
      </c>
    </row>
    <row r="2301" spans="71:71" hidden="1" x14ac:dyDescent="0.25">
      <c r="BS2301" s="9" t="str">
        <f>IF(Materials!T2301="", "", Materials!T2301)</f>
        <v/>
      </c>
    </row>
    <row r="2302" spans="71:71" hidden="1" x14ac:dyDescent="0.25">
      <c r="BS2302" s="9" t="str">
        <f>IF(Materials!T2302="", "", Materials!T2302)</f>
        <v/>
      </c>
    </row>
    <row r="2303" spans="71:71" hidden="1" x14ac:dyDescent="0.25">
      <c r="BS2303" s="9" t="str">
        <f>IF(Materials!T2303="", "", Materials!T2303)</f>
        <v/>
      </c>
    </row>
    <row r="2304" spans="71:71" hidden="1" x14ac:dyDescent="0.25">
      <c r="BS2304" s="9" t="str">
        <f>IF(Materials!T2304="", "", Materials!T2304)</f>
        <v/>
      </c>
    </row>
    <row r="2305" spans="71:71" hidden="1" x14ac:dyDescent="0.25">
      <c r="BS2305" s="9" t="str">
        <f>IF(Materials!T2305="", "", Materials!T2305)</f>
        <v/>
      </c>
    </row>
    <row r="2306" spans="71:71" hidden="1" x14ac:dyDescent="0.25">
      <c r="BS2306" s="9" t="str">
        <f>IF(Materials!T2306="", "", Materials!T2306)</f>
        <v/>
      </c>
    </row>
    <row r="2307" spans="71:71" hidden="1" x14ac:dyDescent="0.25">
      <c r="BS2307" s="9" t="str">
        <f>IF(Materials!T2307="", "", Materials!T2307)</f>
        <v/>
      </c>
    </row>
    <row r="2308" spans="71:71" hidden="1" x14ac:dyDescent="0.25">
      <c r="BS2308" s="9" t="str">
        <f>IF(Materials!T2308="", "", Materials!T2308)</f>
        <v/>
      </c>
    </row>
    <row r="2309" spans="71:71" hidden="1" x14ac:dyDescent="0.25">
      <c r="BS2309" s="9" t="str">
        <f>IF(Materials!T2309="", "", Materials!T2309)</f>
        <v/>
      </c>
    </row>
    <row r="2310" spans="71:71" hidden="1" x14ac:dyDescent="0.25">
      <c r="BS2310" s="9" t="str">
        <f>IF(Materials!T2310="", "", Materials!T2310)</f>
        <v/>
      </c>
    </row>
    <row r="2311" spans="71:71" hidden="1" x14ac:dyDescent="0.25">
      <c r="BS2311" s="9" t="str">
        <f>IF(Materials!T2311="", "", Materials!T2311)</f>
        <v/>
      </c>
    </row>
    <row r="2312" spans="71:71" hidden="1" x14ac:dyDescent="0.25">
      <c r="BS2312" s="9" t="str">
        <f>IF(Materials!T2312="", "", Materials!T2312)</f>
        <v/>
      </c>
    </row>
    <row r="2313" spans="71:71" hidden="1" x14ac:dyDescent="0.25">
      <c r="BS2313" s="9" t="str">
        <f>IF(Materials!T2313="", "", Materials!T2313)</f>
        <v/>
      </c>
    </row>
    <row r="2314" spans="71:71" hidden="1" x14ac:dyDescent="0.25">
      <c r="BS2314" s="9" t="str">
        <f>IF(Materials!T2314="", "", Materials!T2314)</f>
        <v/>
      </c>
    </row>
    <row r="2315" spans="71:71" hidden="1" x14ac:dyDescent="0.25">
      <c r="BS2315" s="9" t="str">
        <f>IF(Materials!T2315="", "", Materials!T2315)</f>
        <v/>
      </c>
    </row>
    <row r="2316" spans="71:71" hidden="1" x14ac:dyDescent="0.25">
      <c r="BS2316" s="9" t="str">
        <f>IF(Materials!T2316="", "", Materials!T2316)</f>
        <v/>
      </c>
    </row>
    <row r="2317" spans="71:71" hidden="1" x14ac:dyDescent="0.25">
      <c r="BS2317" s="9" t="str">
        <f>IF(Materials!T2317="", "", Materials!T2317)</f>
        <v/>
      </c>
    </row>
    <row r="2318" spans="71:71" hidden="1" x14ac:dyDescent="0.25">
      <c r="BS2318" s="9" t="str">
        <f>IF(Materials!T2318="", "", Materials!T2318)</f>
        <v/>
      </c>
    </row>
    <row r="2319" spans="71:71" hidden="1" x14ac:dyDescent="0.25">
      <c r="BS2319" s="9" t="str">
        <f>IF(Materials!T2319="", "", Materials!T2319)</f>
        <v/>
      </c>
    </row>
    <row r="2320" spans="71:71" hidden="1" x14ac:dyDescent="0.25">
      <c r="BS2320" s="9" t="str">
        <f>IF(Materials!T2320="", "", Materials!T2320)</f>
        <v/>
      </c>
    </row>
    <row r="2321" spans="71:71" hidden="1" x14ac:dyDescent="0.25">
      <c r="BS2321" s="9" t="str">
        <f>IF(Materials!T2321="", "", Materials!T2321)</f>
        <v/>
      </c>
    </row>
    <row r="2322" spans="71:71" hidden="1" x14ac:dyDescent="0.25">
      <c r="BS2322" s="9" t="str">
        <f>IF(Materials!T2322="", "", Materials!T2322)</f>
        <v/>
      </c>
    </row>
    <row r="2323" spans="71:71" hidden="1" x14ac:dyDescent="0.25">
      <c r="BS2323" s="9" t="str">
        <f>IF(Materials!T2323="", "", Materials!T2323)</f>
        <v/>
      </c>
    </row>
    <row r="2324" spans="71:71" hidden="1" x14ac:dyDescent="0.25">
      <c r="BS2324" s="9" t="str">
        <f>IF(Materials!T2324="", "", Materials!T2324)</f>
        <v/>
      </c>
    </row>
    <row r="2325" spans="71:71" hidden="1" x14ac:dyDescent="0.25">
      <c r="BS2325" s="9" t="str">
        <f>IF(Materials!T2325="", "", Materials!T2325)</f>
        <v/>
      </c>
    </row>
    <row r="2326" spans="71:71" hidden="1" x14ac:dyDescent="0.25">
      <c r="BS2326" s="9" t="str">
        <f>IF(Materials!T2326="", "", Materials!T2326)</f>
        <v/>
      </c>
    </row>
    <row r="2327" spans="71:71" hidden="1" x14ac:dyDescent="0.25">
      <c r="BS2327" s="9" t="str">
        <f>IF(Materials!T2327="", "", Materials!T2327)</f>
        <v/>
      </c>
    </row>
    <row r="2328" spans="71:71" hidden="1" x14ac:dyDescent="0.25">
      <c r="BS2328" s="9" t="str">
        <f>IF(Materials!T2328="", "", Materials!T2328)</f>
        <v/>
      </c>
    </row>
    <row r="2329" spans="71:71" hidden="1" x14ac:dyDescent="0.25">
      <c r="BS2329" s="9" t="str">
        <f>IF(Materials!T2329="", "", Materials!T2329)</f>
        <v/>
      </c>
    </row>
    <row r="2330" spans="71:71" hidden="1" x14ac:dyDescent="0.25">
      <c r="BS2330" s="9" t="str">
        <f>IF(Materials!T2330="", "", Materials!T2330)</f>
        <v/>
      </c>
    </row>
    <row r="2331" spans="71:71" hidden="1" x14ac:dyDescent="0.25">
      <c r="BS2331" s="9" t="str">
        <f>IF(Materials!T2331="", "", Materials!T2331)</f>
        <v/>
      </c>
    </row>
    <row r="2332" spans="71:71" hidden="1" x14ac:dyDescent="0.25">
      <c r="BS2332" s="9" t="str">
        <f>IF(Materials!T2332="", "", Materials!T2332)</f>
        <v/>
      </c>
    </row>
    <row r="2333" spans="71:71" hidden="1" x14ac:dyDescent="0.25">
      <c r="BS2333" s="9" t="str">
        <f>IF(Materials!T2333="", "", Materials!T2333)</f>
        <v/>
      </c>
    </row>
    <row r="2334" spans="71:71" hidden="1" x14ac:dyDescent="0.25">
      <c r="BS2334" s="9" t="str">
        <f>IF(Materials!T2334="", "", Materials!T2334)</f>
        <v/>
      </c>
    </row>
    <row r="2335" spans="71:71" hidden="1" x14ac:dyDescent="0.25">
      <c r="BS2335" s="9" t="str">
        <f>IF(Materials!T2335="", "", Materials!T2335)</f>
        <v/>
      </c>
    </row>
    <row r="2336" spans="71:71" hidden="1" x14ac:dyDescent="0.25">
      <c r="BS2336" s="9" t="str">
        <f>IF(Materials!T2336="", "", Materials!T2336)</f>
        <v/>
      </c>
    </row>
    <row r="2337" spans="71:71" hidden="1" x14ac:dyDescent="0.25">
      <c r="BS2337" s="9" t="str">
        <f>IF(Materials!T2337="", "", Materials!T2337)</f>
        <v/>
      </c>
    </row>
    <row r="2338" spans="71:71" hidden="1" x14ac:dyDescent="0.25">
      <c r="BS2338" s="9" t="str">
        <f>IF(Materials!T2338="", "", Materials!T2338)</f>
        <v/>
      </c>
    </row>
    <row r="2339" spans="71:71" hidden="1" x14ac:dyDescent="0.25">
      <c r="BS2339" s="9" t="str">
        <f>IF(Materials!T2339="", "", Materials!T2339)</f>
        <v/>
      </c>
    </row>
    <row r="2340" spans="71:71" hidden="1" x14ac:dyDescent="0.25">
      <c r="BS2340" s="9" t="str">
        <f>IF(Materials!T2340="", "", Materials!T2340)</f>
        <v/>
      </c>
    </row>
    <row r="2341" spans="71:71" hidden="1" x14ac:dyDescent="0.25">
      <c r="BS2341" s="9" t="str">
        <f>IF(Materials!T2341="", "", Materials!T2341)</f>
        <v/>
      </c>
    </row>
    <row r="2342" spans="71:71" hidden="1" x14ac:dyDescent="0.25">
      <c r="BS2342" s="9" t="str">
        <f>IF(Materials!T2342="", "", Materials!T2342)</f>
        <v/>
      </c>
    </row>
    <row r="2343" spans="71:71" hidden="1" x14ac:dyDescent="0.25">
      <c r="BS2343" s="9" t="str">
        <f>IF(Materials!T2343="", "", Materials!T2343)</f>
        <v/>
      </c>
    </row>
    <row r="2344" spans="71:71" hidden="1" x14ac:dyDescent="0.25">
      <c r="BS2344" s="9" t="str">
        <f>IF(Materials!T2344="", "", Materials!T2344)</f>
        <v/>
      </c>
    </row>
    <row r="2345" spans="71:71" hidden="1" x14ac:dyDescent="0.25">
      <c r="BS2345" s="9" t="str">
        <f>IF(Materials!T2345="", "", Materials!T2345)</f>
        <v/>
      </c>
    </row>
    <row r="2346" spans="71:71" hidden="1" x14ac:dyDescent="0.25">
      <c r="BS2346" s="9" t="str">
        <f>IF(Materials!T2346="", "", Materials!T2346)</f>
        <v/>
      </c>
    </row>
    <row r="2347" spans="71:71" hidden="1" x14ac:dyDescent="0.25">
      <c r="BS2347" s="9" t="str">
        <f>IF(Materials!T2347="", "", Materials!T2347)</f>
        <v/>
      </c>
    </row>
    <row r="2348" spans="71:71" hidden="1" x14ac:dyDescent="0.25">
      <c r="BS2348" s="9" t="str">
        <f>IF(Materials!T2348="", "", Materials!T2348)</f>
        <v/>
      </c>
    </row>
    <row r="2349" spans="71:71" hidden="1" x14ac:dyDescent="0.25">
      <c r="BS2349" s="9" t="str">
        <f>IF(Materials!T2349="", "", Materials!T2349)</f>
        <v/>
      </c>
    </row>
    <row r="2350" spans="71:71" hidden="1" x14ac:dyDescent="0.25">
      <c r="BS2350" s="9" t="str">
        <f>IF(Materials!T2350="", "", Materials!T2350)</f>
        <v/>
      </c>
    </row>
    <row r="2351" spans="71:71" hidden="1" x14ac:dyDescent="0.25">
      <c r="BS2351" s="9" t="str">
        <f>IF(Materials!T2351="", "", Materials!T2351)</f>
        <v/>
      </c>
    </row>
    <row r="2352" spans="71:71" hidden="1" x14ac:dyDescent="0.25">
      <c r="BS2352" s="9" t="str">
        <f>IF(Materials!T2352="", "", Materials!T2352)</f>
        <v/>
      </c>
    </row>
    <row r="2353" spans="71:71" hidden="1" x14ac:dyDescent="0.25">
      <c r="BS2353" s="9" t="str">
        <f>IF(Materials!T2353="", "", Materials!T2353)</f>
        <v/>
      </c>
    </row>
    <row r="2354" spans="71:71" hidden="1" x14ac:dyDescent="0.25">
      <c r="BS2354" s="9" t="str">
        <f>IF(Materials!T2354="", "", Materials!T2354)</f>
        <v/>
      </c>
    </row>
    <row r="2355" spans="71:71" hidden="1" x14ac:dyDescent="0.25">
      <c r="BS2355" s="9" t="str">
        <f>IF(Materials!T2355="", "", Materials!T2355)</f>
        <v/>
      </c>
    </row>
    <row r="2356" spans="71:71" hidden="1" x14ac:dyDescent="0.25">
      <c r="BS2356" s="9" t="str">
        <f>IF(Materials!T2356="", "", Materials!T2356)</f>
        <v/>
      </c>
    </row>
    <row r="2357" spans="71:71" hidden="1" x14ac:dyDescent="0.25">
      <c r="BS2357" s="9" t="str">
        <f>IF(Materials!T2357="", "", Materials!T2357)</f>
        <v/>
      </c>
    </row>
    <row r="2358" spans="71:71" hidden="1" x14ac:dyDescent="0.25">
      <c r="BS2358" s="9" t="str">
        <f>IF(Materials!T2358="", "", Materials!T2358)</f>
        <v/>
      </c>
    </row>
    <row r="2359" spans="71:71" hidden="1" x14ac:dyDescent="0.25">
      <c r="BS2359" s="9" t="str">
        <f>IF(Materials!T2359="", "", Materials!T2359)</f>
        <v/>
      </c>
    </row>
    <row r="2360" spans="71:71" hidden="1" x14ac:dyDescent="0.25">
      <c r="BS2360" s="9" t="str">
        <f>IF(Materials!T2360="", "", Materials!T2360)</f>
        <v/>
      </c>
    </row>
    <row r="2361" spans="71:71" hidden="1" x14ac:dyDescent="0.25">
      <c r="BS2361" s="9" t="str">
        <f>IF(Materials!T2361="", "", Materials!T2361)</f>
        <v/>
      </c>
    </row>
    <row r="2362" spans="71:71" hidden="1" x14ac:dyDescent="0.25">
      <c r="BS2362" s="9" t="str">
        <f>IF(Materials!T2362="", "", Materials!T2362)</f>
        <v/>
      </c>
    </row>
    <row r="2363" spans="71:71" hidden="1" x14ac:dyDescent="0.25">
      <c r="BS2363" s="9" t="str">
        <f>IF(Materials!T2363="", "", Materials!T2363)</f>
        <v/>
      </c>
    </row>
    <row r="2364" spans="71:71" hidden="1" x14ac:dyDescent="0.25">
      <c r="BS2364" s="9" t="str">
        <f>IF(Materials!T2364="", "", Materials!T2364)</f>
        <v/>
      </c>
    </row>
    <row r="2365" spans="71:71" hidden="1" x14ac:dyDescent="0.25">
      <c r="BS2365" s="9" t="str">
        <f>IF(Materials!T2365="", "", Materials!T2365)</f>
        <v/>
      </c>
    </row>
    <row r="2366" spans="71:71" hidden="1" x14ac:dyDescent="0.25">
      <c r="BS2366" s="9" t="str">
        <f>IF(Materials!T2366="", "", Materials!T2366)</f>
        <v/>
      </c>
    </row>
    <row r="2367" spans="71:71" hidden="1" x14ac:dyDescent="0.25">
      <c r="BS2367" s="9" t="str">
        <f>IF(Materials!T2367="", "", Materials!T2367)</f>
        <v/>
      </c>
    </row>
    <row r="2368" spans="71:71" hidden="1" x14ac:dyDescent="0.25">
      <c r="BS2368" s="9" t="str">
        <f>IF(Materials!T2368="", "", Materials!T2368)</f>
        <v/>
      </c>
    </row>
    <row r="2369" spans="71:71" hidden="1" x14ac:dyDescent="0.25">
      <c r="BS2369" s="9" t="str">
        <f>IF(Materials!T2369="", "", Materials!T2369)</f>
        <v/>
      </c>
    </row>
    <row r="2370" spans="71:71" hidden="1" x14ac:dyDescent="0.25">
      <c r="BS2370" s="9" t="str">
        <f>IF(Materials!T2370="", "", Materials!T2370)</f>
        <v/>
      </c>
    </row>
    <row r="2371" spans="71:71" hidden="1" x14ac:dyDescent="0.25">
      <c r="BS2371" s="9" t="str">
        <f>IF(Materials!T2371="", "", Materials!T2371)</f>
        <v/>
      </c>
    </row>
    <row r="2372" spans="71:71" hidden="1" x14ac:dyDescent="0.25">
      <c r="BS2372" s="9" t="str">
        <f>IF(Materials!T2372="", "", Materials!T2372)</f>
        <v/>
      </c>
    </row>
    <row r="2373" spans="71:71" hidden="1" x14ac:dyDescent="0.25">
      <c r="BS2373" s="9" t="str">
        <f>IF(Materials!T2373="", "", Materials!T2373)</f>
        <v/>
      </c>
    </row>
    <row r="2374" spans="71:71" hidden="1" x14ac:dyDescent="0.25">
      <c r="BS2374" s="9" t="str">
        <f>IF(Materials!T2374="", "", Materials!T2374)</f>
        <v/>
      </c>
    </row>
    <row r="2375" spans="71:71" hidden="1" x14ac:dyDescent="0.25">
      <c r="BS2375" s="9" t="str">
        <f>IF(Materials!T2375="", "", Materials!T2375)</f>
        <v/>
      </c>
    </row>
    <row r="2376" spans="71:71" hidden="1" x14ac:dyDescent="0.25">
      <c r="BS2376" s="9" t="str">
        <f>IF(Materials!T2376="", "", Materials!T2376)</f>
        <v/>
      </c>
    </row>
    <row r="2377" spans="71:71" hidden="1" x14ac:dyDescent="0.25">
      <c r="BS2377" s="9" t="str">
        <f>IF(Materials!T2377="", "", Materials!T2377)</f>
        <v/>
      </c>
    </row>
    <row r="2378" spans="71:71" hidden="1" x14ac:dyDescent="0.25">
      <c r="BS2378" s="9" t="str">
        <f>IF(Materials!T2378="", "", Materials!T2378)</f>
        <v/>
      </c>
    </row>
    <row r="2379" spans="71:71" hidden="1" x14ac:dyDescent="0.25">
      <c r="BS2379" s="9" t="str">
        <f>IF(Materials!T2379="", "", Materials!T2379)</f>
        <v/>
      </c>
    </row>
    <row r="2380" spans="71:71" hidden="1" x14ac:dyDescent="0.25">
      <c r="BS2380" s="9" t="str">
        <f>IF(Materials!T2380="", "", Materials!T2380)</f>
        <v/>
      </c>
    </row>
    <row r="2381" spans="71:71" hidden="1" x14ac:dyDescent="0.25">
      <c r="BS2381" s="9" t="str">
        <f>IF(Materials!T2381="", "", Materials!T2381)</f>
        <v/>
      </c>
    </row>
    <row r="2382" spans="71:71" hidden="1" x14ac:dyDescent="0.25">
      <c r="BS2382" s="9" t="str">
        <f>IF(Materials!T2382="", "", Materials!T2382)</f>
        <v/>
      </c>
    </row>
    <row r="2383" spans="71:71" hidden="1" x14ac:dyDescent="0.25">
      <c r="BS2383" s="9" t="str">
        <f>IF(Materials!T2383="", "", Materials!T2383)</f>
        <v/>
      </c>
    </row>
    <row r="2384" spans="71:71" hidden="1" x14ac:dyDescent="0.25">
      <c r="BS2384" s="9" t="str">
        <f>IF(Materials!T2384="", "", Materials!T2384)</f>
        <v/>
      </c>
    </row>
    <row r="2385" spans="71:71" hidden="1" x14ac:dyDescent="0.25">
      <c r="BS2385" s="9" t="str">
        <f>IF(Materials!T2385="", "", Materials!T2385)</f>
        <v/>
      </c>
    </row>
    <row r="2386" spans="71:71" hidden="1" x14ac:dyDescent="0.25">
      <c r="BS2386" s="9" t="str">
        <f>IF(Materials!T2386="", "", Materials!T2386)</f>
        <v/>
      </c>
    </row>
    <row r="2387" spans="71:71" hidden="1" x14ac:dyDescent="0.25">
      <c r="BS2387" s="9" t="str">
        <f>IF(Materials!T2387="", "", Materials!T2387)</f>
        <v/>
      </c>
    </row>
    <row r="2388" spans="71:71" hidden="1" x14ac:dyDescent="0.25">
      <c r="BS2388" s="9" t="str">
        <f>IF(Materials!T2388="", "", Materials!T2388)</f>
        <v/>
      </c>
    </row>
    <row r="2389" spans="71:71" hidden="1" x14ac:dyDescent="0.25">
      <c r="BS2389" s="9" t="str">
        <f>IF(Materials!T2389="", "", Materials!T2389)</f>
        <v/>
      </c>
    </row>
    <row r="2390" spans="71:71" hidden="1" x14ac:dyDescent="0.25">
      <c r="BS2390" s="9" t="str">
        <f>IF(Materials!T2390="", "", Materials!T2390)</f>
        <v/>
      </c>
    </row>
    <row r="2391" spans="71:71" hidden="1" x14ac:dyDescent="0.25">
      <c r="BS2391" s="9" t="str">
        <f>IF(Materials!T2391="", "", Materials!T2391)</f>
        <v/>
      </c>
    </row>
    <row r="2392" spans="71:71" hidden="1" x14ac:dyDescent="0.25">
      <c r="BS2392" s="9" t="str">
        <f>IF(Materials!T2392="", "", Materials!T2392)</f>
        <v/>
      </c>
    </row>
    <row r="2393" spans="71:71" hidden="1" x14ac:dyDescent="0.25">
      <c r="BS2393" s="9" t="str">
        <f>IF(Materials!T2393="", "", Materials!T2393)</f>
        <v/>
      </c>
    </row>
    <row r="2394" spans="71:71" hidden="1" x14ac:dyDescent="0.25">
      <c r="BS2394" s="9" t="str">
        <f>IF(Materials!T2394="", "", Materials!T2394)</f>
        <v/>
      </c>
    </row>
    <row r="2395" spans="71:71" hidden="1" x14ac:dyDescent="0.25">
      <c r="BS2395" s="9" t="str">
        <f>IF(Materials!T2395="", "", Materials!T2395)</f>
        <v/>
      </c>
    </row>
    <row r="2396" spans="71:71" hidden="1" x14ac:dyDescent="0.25">
      <c r="BS2396" s="9" t="str">
        <f>IF(Materials!T2396="", "", Materials!T2396)</f>
        <v/>
      </c>
    </row>
    <row r="2397" spans="71:71" hidden="1" x14ac:dyDescent="0.25">
      <c r="BS2397" s="9" t="str">
        <f>IF(Materials!T2397="", "", Materials!T2397)</f>
        <v/>
      </c>
    </row>
    <row r="2398" spans="71:71" hidden="1" x14ac:dyDescent="0.25">
      <c r="BS2398" s="9" t="str">
        <f>IF(Materials!T2398="", "", Materials!T2398)</f>
        <v/>
      </c>
    </row>
    <row r="2399" spans="71:71" hidden="1" x14ac:dyDescent="0.25">
      <c r="BS2399" s="9" t="str">
        <f>IF(Materials!T2399="", "", Materials!T2399)</f>
        <v/>
      </c>
    </row>
    <row r="2400" spans="71:71" hidden="1" x14ac:dyDescent="0.25">
      <c r="BS2400" s="9" t="str">
        <f>IF(Materials!T2400="", "", Materials!T2400)</f>
        <v/>
      </c>
    </row>
    <row r="2401" spans="71:71" hidden="1" x14ac:dyDescent="0.25">
      <c r="BS2401" s="9" t="str">
        <f>IF(Materials!T2401="", "", Materials!T2401)</f>
        <v/>
      </c>
    </row>
    <row r="2402" spans="71:71" hidden="1" x14ac:dyDescent="0.25">
      <c r="BS2402" s="9" t="str">
        <f>IF(Materials!T2402="", "", Materials!T2402)</f>
        <v/>
      </c>
    </row>
    <row r="2403" spans="71:71" hidden="1" x14ac:dyDescent="0.25">
      <c r="BS2403" s="9" t="str">
        <f>IF(Materials!T2403="", "", Materials!T2403)</f>
        <v/>
      </c>
    </row>
    <row r="2404" spans="71:71" hidden="1" x14ac:dyDescent="0.25">
      <c r="BS2404" s="9" t="str">
        <f>IF(Materials!T2404="", "", Materials!T2404)</f>
        <v/>
      </c>
    </row>
    <row r="2405" spans="71:71" hidden="1" x14ac:dyDescent="0.25">
      <c r="BS2405" s="9" t="str">
        <f>IF(Materials!T2405="", "", Materials!T2405)</f>
        <v/>
      </c>
    </row>
    <row r="2406" spans="71:71" hidden="1" x14ac:dyDescent="0.25">
      <c r="BS2406" s="9" t="str">
        <f>IF(Materials!T2406="", "", Materials!T2406)</f>
        <v/>
      </c>
    </row>
    <row r="2407" spans="71:71" hidden="1" x14ac:dyDescent="0.25">
      <c r="BS2407" s="9" t="str">
        <f>IF(Materials!T2407="", "", Materials!T2407)</f>
        <v/>
      </c>
    </row>
    <row r="2408" spans="71:71" hidden="1" x14ac:dyDescent="0.25">
      <c r="BS2408" s="9" t="str">
        <f>IF(Materials!T2408="", "", Materials!T2408)</f>
        <v/>
      </c>
    </row>
    <row r="2409" spans="71:71" hidden="1" x14ac:dyDescent="0.25">
      <c r="BS2409" s="9" t="str">
        <f>IF(Materials!T2409="", "", Materials!T2409)</f>
        <v/>
      </c>
    </row>
    <row r="2410" spans="71:71" hidden="1" x14ac:dyDescent="0.25">
      <c r="BS2410" s="9" t="str">
        <f>IF(Materials!T2410="", "", Materials!T2410)</f>
        <v/>
      </c>
    </row>
    <row r="2411" spans="71:71" hidden="1" x14ac:dyDescent="0.25">
      <c r="BS2411" s="9" t="str">
        <f>IF(Materials!T2411="", "", Materials!T2411)</f>
        <v/>
      </c>
    </row>
    <row r="2412" spans="71:71" hidden="1" x14ac:dyDescent="0.25">
      <c r="BS2412" s="9" t="str">
        <f>IF(Materials!T2412="", "", Materials!T2412)</f>
        <v/>
      </c>
    </row>
    <row r="2413" spans="71:71" hidden="1" x14ac:dyDescent="0.25">
      <c r="BS2413" s="9" t="str">
        <f>IF(Materials!T2413="", "", Materials!T2413)</f>
        <v/>
      </c>
    </row>
    <row r="2414" spans="71:71" hidden="1" x14ac:dyDescent="0.25">
      <c r="BS2414" s="9" t="str">
        <f>IF(Materials!T2414="", "", Materials!T2414)</f>
        <v/>
      </c>
    </row>
    <row r="2415" spans="71:71" hidden="1" x14ac:dyDescent="0.25">
      <c r="BS2415" s="9" t="str">
        <f>IF(Materials!T2415="", "", Materials!T2415)</f>
        <v/>
      </c>
    </row>
    <row r="2416" spans="71:71" hidden="1" x14ac:dyDescent="0.25">
      <c r="BS2416" s="9" t="str">
        <f>IF(Materials!T2416="", "", Materials!T2416)</f>
        <v/>
      </c>
    </row>
    <row r="2417" spans="71:71" hidden="1" x14ac:dyDescent="0.25">
      <c r="BS2417" s="9" t="str">
        <f>IF(Materials!T2417="", "", Materials!T2417)</f>
        <v/>
      </c>
    </row>
    <row r="2418" spans="71:71" hidden="1" x14ac:dyDescent="0.25">
      <c r="BS2418" s="9" t="str">
        <f>IF(Materials!T2418="", "", Materials!T2418)</f>
        <v/>
      </c>
    </row>
    <row r="2419" spans="71:71" hidden="1" x14ac:dyDescent="0.25">
      <c r="BS2419" s="9" t="str">
        <f>IF(Materials!T2419="", "", Materials!T2419)</f>
        <v/>
      </c>
    </row>
    <row r="2420" spans="71:71" hidden="1" x14ac:dyDescent="0.25">
      <c r="BS2420" s="9" t="str">
        <f>IF(Materials!T2420="", "", Materials!T2420)</f>
        <v/>
      </c>
    </row>
    <row r="2421" spans="71:71" hidden="1" x14ac:dyDescent="0.25">
      <c r="BS2421" s="9" t="str">
        <f>IF(Materials!T2421="", "", Materials!T2421)</f>
        <v/>
      </c>
    </row>
    <row r="2422" spans="71:71" hidden="1" x14ac:dyDescent="0.25">
      <c r="BS2422" s="9" t="str">
        <f>IF(Materials!T2422="", "", Materials!T2422)</f>
        <v/>
      </c>
    </row>
    <row r="2423" spans="71:71" hidden="1" x14ac:dyDescent="0.25">
      <c r="BS2423" s="9" t="str">
        <f>IF(Materials!T2423="", "", Materials!T2423)</f>
        <v/>
      </c>
    </row>
    <row r="2424" spans="71:71" hidden="1" x14ac:dyDescent="0.25">
      <c r="BS2424" s="9" t="str">
        <f>IF(Materials!T2424="", "", Materials!T2424)</f>
        <v/>
      </c>
    </row>
    <row r="2425" spans="71:71" hidden="1" x14ac:dyDescent="0.25">
      <c r="BS2425" s="9" t="str">
        <f>IF(Materials!T2425="", "", Materials!T2425)</f>
        <v/>
      </c>
    </row>
    <row r="2426" spans="71:71" hidden="1" x14ac:dyDescent="0.25">
      <c r="BS2426" s="9" t="str">
        <f>IF(Materials!T2426="", "", Materials!T2426)</f>
        <v/>
      </c>
    </row>
    <row r="2427" spans="71:71" hidden="1" x14ac:dyDescent="0.25">
      <c r="BS2427" s="9" t="str">
        <f>IF(Materials!T2427="", "", Materials!T2427)</f>
        <v/>
      </c>
    </row>
    <row r="2428" spans="71:71" hidden="1" x14ac:dyDescent="0.25">
      <c r="BS2428" s="9" t="str">
        <f>IF(Materials!T2428="", "", Materials!T2428)</f>
        <v/>
      </c>
    </row>
    <row r="2429" spans="71:71" hidden="1" x14ac:dyDescent="0.25">
      <c r="BS2429" s="9" t="str">
        <f>IF(Materials!T2429="", "", Materials!T2429)</f>
        <v/>
      </c>
    </row>
    <row r="2430" spans="71:71" hidden="1" x14ac:dyDescent="0.25">
      <c r="BS2430" s="9" t="str">
        <f>IF(Materials!T2430="", "", Materials!T2430)</f>
        <v/>
      </c>
    </row>
    <row r="2431" spans="71:71" hidden="1" x14ac:dyDescent="0.25">
      <c r="BS2431" s="9" t="str">
        <f>IF(Materials!T2431="", "", Materials!T2431)</f>
        <v/>
      </c>
    </row>
    <row r="2432" spans="71:71" hidden="1" x14ac:dyDescent="0.25">
      <c r="BS2432" s="9" t="str">
        <f>IF(Materials!T2432="", "", Materials!T2432)</f>
        <v/>
      </c>
    </row>
    <row r="2433" spans="71:71" hidden="1" x14ac:dyDescent="0.25">
      <c r="BS2433" s="9" t="str">
        <f>IF(Materials!T2433="", "", Materials!T2433)</f>
        <v/>
      </c>
    </row>
    <row r="2434" spans="71:71" hidden="1" x14ac:dyDescent="0.25">
      <c r="BS2434" s="9" t="str">
        <f>IF(Materials!T2434="", "", Materials!T2434)</f>
        <v/>
      </c>
    </row>
    <row r="2435" spans="71:71" hidden="1" x14ac:dyDescent="0.25">
      <c r="BS2435" s="9" t="str">
        <f>IF(Materials!T2435="", "", Materials!T2435)</f>
        <v/>
      </c>
    </row>
    <row r="2436" spans="71:71" hidden="1" x14ac:dyDescent="0.25">
      <c r="BS2436" s="9" t="str">
        <f>IF(Materials!T2436="", "", Materials!T2436)</f>
        <v/>
      </c>
    </row>
    <row r="2437" spans="71:71" hidden="1" x14ac:dyDescent="0.25">
      <c r="BS2437" s="9" t="str">
        <f>IF(Materials!T2437="", "", Materials!T2437)</f>
        <v/>
      </c>
    </row>
    <row r="2438" spans="71:71" hidden="1" x14ac:dyDescent="0.25">
      <c r="BS2438" s="9" t="str">
        <f>IF(Materials!T2438="", "", Materials!T2438)</f>
        <v/>
      </c>
    </row>
    <row r="2439" spans="71:71" hidden="1" x14ac:dyDescent="0.25">
      <c r="BS2439" s="9" t="str">
        <f>IF(Materials!T2439="", "", Materials!T2439)</f>
        <v/>
      </c>
    </row>
    <row r="2440" spans="71:71" hidden="1" x14ac:dyDescent="0.25">
      <c r="BS2440" s="9" t="str">
        <f>IF(Materials!T2440="", "", Materials!T2440)</f>
        <v/>
      </c>
    </row>
    <row r="2441" spans="71:71" hidden="1" x14ac:dyDescent="0.25">
      <c r="BS2441" s="9" t="str">
        <f>IF(Materials!T2441="", "", Materials!T2441)</f>
        <v/>
      </c>
    </row>
    <row r="2442" spans="71:71" hidden="1" x14ac:dyDescent="0.25">
      <c r="BS2442" s="9" t="str">
        <f>IF(Materials!T2442="", "", Materials!T2442)</f>
        <v/>
      </c>
    </row>
    <row r="2443" spans="71:71" hidden="1" x14ac:dyDescent="0.25">
      <c r="BS2443" s="9" t="str">
        <f>IF(Materials!T2443="", "", Materials!T2443)</f>
        <v/>
      </c>
    </row>
    <row r="2444" spans="71:71" hidden="1" x14ac:dyDescent="0.25">
      <c r="BS2444" s="9" t="str">
        <f>IF(Materials!T2444="", "", Materials!T2444)</f>
        <v/>
      </c>
    </row>
    <row r="2445" spans="71:71" hidden="1" x14ac:dyDescent="0.25">
      <c r="BS2445" s="9" t="str">
        <f>IF(Materials!T2445="", "", Materials!T2445)</f>
        <v/>
      </c>
    </row>
    <row r="2446" spans="71:71" hidden="1" x14ac:dyDescent="0.25">
      <c r="BS2446" s="9" t="str">
        <f>IF(Materials!T2446="", "", Materials!T2446)</f>
        <v/>
      </c>
    </row>
    <row r="2447" spans="71:71" hidden="1" x14ac:dyDescent="0.25">
      <c r="BS2447" s="9" t="str">
        <f>IF(Materials!T2447="", "", Materials!T2447)</f>
        <v/>
      </c>
    </row>
    <row r="2448" spans="71:71" hidden="1" x14ac:dyDescent="0.25">
      <c r="BS2448" s="9" t="str">
        <f>IF(Materials!T2448="", "", Materials!T2448)</f>
        <v/>
      </c>
    </row>
    <row r="2449" spans="71:71" hidden="1" x14ac:dyDescent="0.25">
      <c r="BS2449" s="9" t="str">
        <f>IF(Materials!T2449="", "", Materials!T2449)</f>
        <v/>
      </c>
    </row>
    <row r="2450" spans="71:71" hidden="1" x14ac:dyDescent="0.25">
      <c r="BS2450" s="9" t="str">
        <f>IF(Materials!T2450="", "", Materials!T2450)</f>
        <v/>
      </c>
    </row>
    <row r="2451" spans="71:71" hidden="1" x14ac:dyDescent="0.25">
      <c r="BS2451" s="9" t="str">
        <f>IF(Materials!T2451="", "", Materials!T2451)</f>
        <v/>
      </c>
    </row>
    <row r="2452" spans="71:71" hidden="1" x14ac:dyDescent="0.25">
      <c r="BS2452" s="9" t="str">
        <f>IF(Materials!T2452="", "", Materials!T2452)</f>
        <v/>
      </c>
    </row>
    <row r="2453" spans="71:71" hidden="1" x14ac:dyDescent="0.25">
      <c r="BS2453" s="9" t="str">
        <f>IF(Materials!T2453="", "", Materials!T2453)</f>
        <v/>
      </c>
    </row>
    <row r="2454" spans="71:71" hidden="1" x14ac:dyDescent="0.25">
      <c r="BS2454" s="9" t="str">
        <f>IF(Materials!T2454="", "", Materials!T2454)</f>
        <v/>
      </c>
    </row>
    <row r="2455" spans="71:71" hidden="1" x14ac:dyDescent="0.25">
      <c r="BS2455" s="9" t="str">
        <f>IF(Materials!T2455="", "", Materials!T2455)</f>
        <v/>
      </c>
    </row>
    <row r="2456" spans="71:71" hidden="1" x14ac:dyDescent="0.25">
      <c r="BS2456" s="9" t="str">
        <f>IF(Materials!T2456="", "", Materials!T2456)</f>
        <v/>
      </c>
    </row>
    <row r="2457" spans="71:71" hidden="1" x14ac:dyDescent="0.25">
      <c r="BS2457" s="9" t="str">
        <f>IF(Materials!T2457="", "", Materials!T2457)</f>
        <v/>
      </c>
    </row>
    <row r="2458" spans="71:71" hidden="1" x14ac:dyDescent="0.25">
      <c r="BS2458" s="9" t="str">
        <f>IF(Materials!T2458="", "", Materials!T2458)</f>
        <v/>
      </c>
    </row>
    <row r="2459" spans="71:71" hidden="1" x14ac:dyDescent="0.25">
      <c r="BS2459" s="9" t="str">
        <f>IF(Materials!T2459="", "", Materials!T2459)</f>
        <v/>
      </c>
    </row>
    <row r="2460" spans="71:71" hidden="1" x14ac:dyDescent="0.25">
      <c r="BS2460" s="9" t="str">
        <f>IF(Materials!T2460="", "", Materials!T2460)</f>
        <v/>
      </c>
    </row>
    <row r="2461" spans="71:71" hidden="1" x14ac:dyDescent="0.25">
      <c r="BS2461" s="9" t="str">
        <f>IF(Materials!T2461="", "", Materials!T2461)</f>
        <v/>
      </c>
    </row>
    <row r="2462" spans="71:71" hidden="1" x14ac:dyDescent="0.25">
      <c r="BS2462" s="9" t="str">
        <f>IF(Materials!T2462="", "", Materials!T2462)</f>
        <v/>
      </c>
    </row>
    <row r="2463" spans="71:71" hidden="1" x14ac:dyDescent="0.25">
      <c r="BS2463" s="9" t="str">
        <f>IF(Materials!T2463="", "", Materials!T2463)</f>
        <v/>
      </c>
    </row>
    <row r="2464" spans="71:71" hidden="1" x14ac:dyDescent="0.25">
      <c r="BS2464" s="9" t="str">
        <f>IF(Materials!T2464="", "", Materials!T2464)</f>
        <v/>
      </c>
    </row>
    <row r="2465" spans="71:71" hidden="1" x14ac:dyDescent="0.25">
      <c r="BS2465" s="9" t="str">
        <f>IF(Materials!T2465="", "", Materials!T2465)</f>
        <v/>
      </c>
    </row>
    <row r="2466" spans="71:71" hidden="1" x14ac:dyDescent="0.25">
      <c r="BS2466" s="9" t="str">
        <f>IF(Materials!T2466="", "", Materials!T2466)</f>
        <v/>
      </c>
    </row>
    <row r="2467" spans="71:71" hidden="1" x14ac:dyDescent="0.25">
      <c r="BS2467" s="9" t="str">
        <f>IF(Materials!T2467="", "", Materials!T2467)</f>
        <v/>
      </c>
    </row>
    <row r="2468" spans="71:71" hidden="1" x14ac:dyDescent="0.25">
      <c r="BS2468" s="9" t="str">
        <f>IF(Materials!T2468="", "", Materials!T2468)</f>
        <v/>
      </c>
    </row>
    <row r="2469" spans="71:71" hidden="1" x14ac:dyDescent="0.25">
      <c r="BS2469" s="9" t="str">
        <f>IF(Materials!T2469="", "", Materials!T2469)</f>
        <v/>
      </c>
    </row>
    <row r="2470" spans="71:71" hidden="1" x14ac:dyDescent="0.25">
      <c r="BS2470" s="9" t="str">
        <f>IF(Materials!T2470="", "", Materials!T2470)</f>
        <v/>
      </c>
    </row>
    <row r="2471" spans="71:71" hidden="1" x14ac:dyDescent="0.25">
      <c r="BS2471" s="9" t="str">
        <f>IF(Materials!T2471="", "", Materials!T2471)</f>
        <v/>
      </c>
    </row>
    <row r="2472" spans="71:71" hidden="1" x14ac:dyDescent="0.25">
      <c r="BS2472" s="9" t="str">
        <f>IF(Materials!T2472="", "", Materials!T2472)</f>
        <v/>
      </c>
    </row>
    <row r="2473" spans="71:71" hidden="1" x14ac:dyDescent="0.25">
      <c r="BS2473" s="9" t="str">
        <f>IF(Materials!T2473="", "", Materials!T2473)</f>
        <v/>
      </c>
    </row>
    <row r="2474" spans="71:71" hidden="1" x14ac:dyDescent="0.25">
      <c r="BS2474" s="9" t="str">
        <f>IF(Materials!T2474="", "", Materials!T2474)</f>
        <v/>
      </c>
    </row>
    <row r="2475" spans="71:71" hidden="1" x14ac:dyDescent="0.25">
      <c r="BS2475" s="9" t="str">
        <f>IF(Materials!T2475="", "", Materials!T2475)</f>
        <v/>
      </c>
    </row>
    <row r="2476" spans="71:71" hidden="1" x14ac:dyDescent="0.25">
      <c r="BS2476" s="9" t="str">
        <f>IF(Materials!T2476="", "", Materials!T2476)</f>
        <v/>
      </c>
    </row>
    <row r="2477" spans="71:71" hidden="1" x14ac:dyDescent="0.25">
      <c r="BS2477" s="9" t="str">
        <f>IF(Materials!T2477="", "", Materials!T2477)</f>
        <v/>
      </c>
    </row>
    <row r="2478" spans="71:71" hidden="1" x14ac:dyDescent="0.25">
      <c r="BS2478" s="9" t="str">
        <f>IF(Materials!T2478="", "", Materials!T2478)</f>
        <v/>
      </c>
    </row>
    <row r="2479" spans="71:71" hidden="1" x14ac:dyDescent="0.25">
      <c r="BS2479" s="9" t="str">
        <f>IF(Materials!T2479="", "", Materials!T2479)</f>
        <v/>
      </c>
    </row>
    <row r="2480" spans="71:71" hidden="1" x14ac:dyDescent="0.25">
      <c r="BS2480" s="9" t="str">
        <f>IF(Materials!T2480="", "", Materials!T2480)</f>
        <v/>
      </c>
    </row>
    <row r="2481" spans="71:71" hidden="1" x14ac:dyDescent="0.25">
      <c r="BS2481" s="9" t="str">
        <f>IF(Materials!T2481="", "", Materials!T2481)</f>
        <v/>
      </c>
    </row>
    <row r="2482" spans="71:71" hidden="1" x14ac:dyDescent="0.25">
      <c r="BS2482" s="9" t="str">
        <f>IF(Materials!T2482="", "", Materials!T2482)</f>
        <v/>
      </c>
    </row>
    <row r="2483" spans="71:71" hidden="1" x14ac:dyDescent="0.25">
      <c r="BS2483" s="9" t="str">
        <f>IF(Materials!T2483="", "", Materials!T2483)</f>
        <v/>
      </c>
    </row>
    <row r="2484" spans="71:71" hidden="1" x14ac:dyDescent="0.25">
      <c r="BS2484" s="9" t="str">
        <f>IF(Materials!T2484="", "", Materials!T2484)</f>
        <v/>
      </c>
    </row>
    <row r="2485" spans="71:71" hidden="1" x14ac:dyDescent="0.25">
      <c r="BS2485" s="9" t="str">
        <f>IF(Materials!T2485="", "", Materials!T2485)</f>
        <v/>
      </c>
    </row>
    <row r="2486" spans="71:71" hidden="1" x14ac:dyDescent="0.25">
      <c r="BS2486" s="9" t="str">
        <f>IF(Materials!T2486="", "", Materials!T2486)</f>
        <v/>
      </c>
    </row>
    <row r="2487" spans="71:71" hidden="1" x14ac:dyDescent="0.25">
      <c r="BS2487" s="9" t="str">
        <f>IF(Materials!T2487="", "", Materials!T2487)</f>
        <v/>
      </c>
    </row>
    <row r="2488" spans="71:71" hidden="1" x14ac:dyDescent="0.25">
      <c r="BS2488" s="9" t="str">
        <f>IF(Materials!T2488="", "", Materials!T2488)</f>
        <v/>
      </c>
    </row>
    <row r="2489" spans="71:71" hidden="1" x14ac:dyDescent="0.25">
      <c r="BS2489" s="9" t="str">
        <f>IF(Materials!T2489="", "", Materials!T2489)</f>
        <v/>
      </c>
    </row>
    <row r="2490" spans="71:71" hidden="1" x14ac:dyDescent="0.25">
      <c r="BS2490" s="9" t="str">
        <f>IF(Materials!T2490="", "", Materials!T2490)</f>
        <v/>
      </c>
    </row>
    <row r="2491" spans="71:71" hidden="1" x14ac:dyDescent="0.25">
      <c r="BS2491" s="9" t="str">
        <f>IF(Materials!T2491="", "", Materials!T2491)</f>
        <v/>
      </c>
    </row>
    <row r="2492" spans="71:71" hidden="1" x14ac:dyDescent="0.25">
      <c r="BS2492" s="9" t="str">
        <f>IF(Materials!T2492="", "", Materials!T2492)</f>
        <v/>
      </c>
    </row>
    <row r="2493" spans="71:71" hidden="1" x14ac:dyDescent="0.25">
      <c r="BS2493" s="9" t="str">
        <f>IF(Materials!T2493="", "", Materials!T2493)</f>
        <v/>
      </c>
    </row>
    <row r="2494" spans="71:71" hidden="1" x14ac:dyDescent="0.25">
      <c r="BS2494" s="9" t="str">
        <f>IF(Materials!T2494="", "", Materials!T2494)</f>
        <v/>
      </c>
    </row>
    <row r="2495" spans="71:71" hidden="1" x14ac:dyDescent="0.25">
      <c r="BS2495" s="9" t="str">
        <f>IF(Materials!T2495="", "", Materials!T2495)</f>
        <v/>
      </c>
    </row>
    <row r="2496" spans="71:71" hidden="1" x14ac:dyDescent="0.25">
      <c r="BS2496" s="9" t="str">
        <f>IF(Materials!T2496="", "", Materials!T2496)</f>
        <v/>
      </c>
    </row>
    <row r="2497" spans="71:71" hidden="1" x14ac:dyDescent="0.25">
      <c r="BS2497" s="9" t="str">
        <f>IF(Materials!T2497="", "", Materials!T2497)</f>
        <v/>
      </c>
    </row>
    <row r="2498" spans="71:71" hidden="1" x14ac:dyDescent="0.25">
      <c r="BS2498" s="9" t="str">
        <f>IF(Materials!T2498="", "", Materials!T2498)</f>
        <v/>
      </c>
    </row>
    <row r="2499" spans="71:71" hidden="1" x14ac:dyDescent="0.25">
      <c r="BS2499" s="9" t="str">
        <f>IF(Materials!T2499="", "", Materials!T2499)</f>
        <v/>
      </c>
    </row>
    <row r="2500" spans="71:71" hidden="1" x14ac:dyDescent="0.25">
      <c r="BS2500" s="9" t="str">
        <f>IF(Materials!T2500="", "", Materials!T2500)</f>
        <v/>
      </c>
    </row>
    <row r="2501" spans="71:71" hidden="1" x14ac:dyDescent="0.25">
      <c r="BS2501" s="9" t="str">
        <f>IF(Materials!T2501="", "", Materials!T2501)</f>
        <v/>
      </c>
    </row>
    <row r="2502" spans="71:71" hidden="1" x14ac:dyDescent="0.25">
      <c r="BS2502" s="9" t="str">
        <f>IF(Materials!T2502="", "", Materials!T2502)</f>
        <v/>
      </c>
    </row>
    <row r="2503" spans="71:71" hidden="1" x14ac:dyDescent="0.25">
      <c r="BS2503" s="9" t="str">
        <f>IF(Materials!T2503="", "", Materials!T2503)</f>
        <v/>
      </c>
    </row>
    <row r="2504" spans="71:71" hidden="1" x14ac:dyDescent="0.25">
      <c r="BS2504" s="9" t="str">
        <f>IF(Materials!T2504="", "", Materials!T2504)</f>
        <v/>
      </c>
    </row>
    <row r="2505" spans="71:71" hidden="1" x14ac:dyDescent="0.25">
      <c r="BS2505" s="9" t="str">
        <f>IF(Materials!T2505="", "", Materials!T2505)</f>
        <v/>
      </c>
    </row>
    <row r="2506" spans="71:71" hidden="1" x14ac:dyDescent="0.25">
      <c r="BS2506" s="9" t="str">
        <f>IF(Materials!T2506="", "", Materials!T2506)</f>
        <v/>
      </c>
    </row>
    <row r="2507" spans="71:71" hidden="1" x14ac:dyDescent="0.25">
      <c r="BS2507" s="9" t="str">
        <f>IF(Materials!T2507="", "", Materials!T2507)</f>
        <v/>
      </c>
    </row>
    <row r="2508" spans="71:71" hidden="1" x14ac:dyDescent="0.25">
      <c r="BS2508" s="4" t="str">
        <f>IF(Materials!T2508="", "", Materials!T2508)</f>
        <v/>
      </c>
    </row>
    <row r="2509" spans="71:71" hidden="1" x14ac:dyDescent="0.25"/>
  </sheetData>
  <sheetProtection algorithmName="SHA-512" hashValue="yicXD28BazXvrNAqvEC9x8Pa4MOM5DOUeEi7I/0pfBkvNTGhyAYUUP5wqtjEybkMMdMNRWBPTb7tLQ5VxpWgjw==" saltValue="LDiragYL4nKPOlwek2zcSQ==" spinCount="100000" sheet="1" objects="1" scenarios="1" sort="0" autoFilter="0"/>
  <autoFilter ref="E8:BP108" xr:uid="{00000000-0009-0000-0000-000002000000}"/>
  <mergeCells count="42">
    <mergeCell ref="AS6:AT6"/>
    <mergeCell ref="AU6:AV6"/>
    <mergeCell ref="AW6:AX6"/>
    <mergeCell ref="AY6:AZ6"/>
    <mergeCell ref="ER7:FU7"/>
    <mergeCell ref="BC6:BD6"/>
    <mergeCell ref="BE6:BF6"/>
    <mergeCell ref="BG6:BH6"/>
    <mergeCell ref="BI6:BJ6"/>
    <mergeCell ref="BK6:BL6"/>
    <mergeCell ref="B2:C3"/>
    <mergeCell ref="I6:J6"/>
    <mergeCell ref="K6:L6"/>
    <mergeCell ref="M6:N6"/>
    <mergeCell ref="HD7:IG7"/>
    <mergeCell ref="B4:C4"/>
    <mergeCell ref="O6:P6"/>
    <mergeCell ref="Q6:R6"/>
    <mergeCell ref="S6:T6"/>
    <mergeCell ref="U6:V6"/>
    <mergeCell ref="W6:X6"/>
    <mergeCell ref="Y6:Z6"/>
    <mergeCell ref="AA6:AB6"/>
    <mergeCell ref="AC6:AD6"/>
    <mergeCell ref="AE6:AF6"/>
    <mergeCell ref="AG6:AH6"/>
    <mergeCell ref="E2:G5"/>
    <mergeCell ref="IK7:IL7"/>
    <mergeCell ref="II7:IJ7"/>
    <mergeCell ref="IN7:JQ7"/>
    <mergeCell ref="JS7:KV7"/>
    <mergeCell ref="BA6:BB6"/>
    <mergeCell ref="AI6:AJ6"/>
    <mergeCell ref="AK6:AL6"/>
    <mergeCell ref="AM6:AN6"/>
    <mergeCell ref="AO6:AP6"/>
    <mergeCell ref="AQ6:AR6"/>
    <mergeCell ref="FW7:GZ7"/>
    <mergeCell ref="BM6:BN6"/>
    <mergeCell ref="BO6:BP6"/>
    <mergeCell ref="CH7:DK7"/>
    <mergeCell ref="DM7:EP7"/>
  </mergeCells>
  <conditionalFormatting sqref="E9:E108">
    <cfRule type="expression" dxfId="16" priority="10">
      <formula>$B9=$BU$2</formula>
    </cfRule>
  </conditionalFormatting>
  <dataValidations count="2">
    <dataValidation type="list" allowBlank="1" showInputMessage="1" showErrorMessage="1" sqref="I9:I108 BI9:BI108 BG9:BG108 BK9:BK108 BO9:BO108 BM9:BM108 BE9:BE108 Y9:Y108 W9:W108 AA9:AA108 AE9:AE108 AC9:AC108 U9:U108 M9:M108 K9:K108 O9:O108 S9:S108 Q9:Q108 AG9:AG108 AW9:AW108 AU9:AU108 AY9:AY108 BC9:BC108 BA9:BA108 AS9:AS108 AK9:AK108 AI9:AI108 AM9:AM108 AQ9:AQ108 AO9:AO108" xr:uid="{00000000-0002-0000-0200-000000000000}">
      <formula1>$BS$8:$BS$2508</formula1>
    </dataValidation>
    <dataValidation type="list" allowBlank="1" showInputMessage="1" showErrorMessage="1" sqref="H9:H108" xr:uid="{00000000-0002-0000-0200-000001000000}">
      <formula1>$CF$8:$CF$18</formula1>
    </dataValidation>
  </dataValidations>
  <pageMargins left="0.7" right="0.7" top="0.75" bottom="0.75" header="0.3" footer="0.3"/>
  <pageSetup paperSize="9" scale="98"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1986632F-E95F-4D4C-927F-4FB2A603C5DF}">
            <xm:f>'Intro &amp; Setup'!$P$25='Intro &amp; Setup'!$BC$27</xm:f>
            <x14:dxf>
              <numFmt numFmtId="168" formatCode="[$€-2]\ #,##0.00;[Red]\-[$€-2]\ #,##0.00"/>
            </x14:dxf>
          </x14:cfRule>
          <x14:cfRule type="expression" priority="2" id="{CE4CCAD3-8B7C-4015-8310-5FA651680FFC}">
            <xm:f>'Intro &amp; Setup'!$P$25='Intro &amp; Setup'!$BC$26</xm:f>
            <x14:dxf>
              <numFmt numFmtId="167" formatCode="[$R-1C09]#,##0.00;[Red]\-[$R-1C09]#,##0.00"/>
            </x14:dxf>
          </x14:cfRule>
          <x14:cfRule type="expression" priority="3" id="{E8448FEC-0155-4E55-8E7C-C037E67BCEBF}">
            <xm:f>'Intro &amp; Setup'!$P$25='Intro &amp; Setup'!$BC$25</xm:f>
            <x14:dxf>
              <numFmt numFmtId="166" formatCode="[$$-409]#,##0.00_ ;[Red]\-[$$-409]#,##0.00\ "/>
            </x14:dxf>
          </x14:cfRule>
          <xm:sqref>C9:C108 G9:G108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C723E"/>
  </sheetPr>
  <dimension ref="A1:BA159"/>
  <sheetViews>
    <sheetView zoomScaleNormal="100" workbookViewId="0">
      <selection activeCell="C27" sqref="C27"/>
    </sheetView>
  </sheetViews>
  <sheetFormatPr defaultColWidth="0" defaultRowHeight="15" zeroHeight="1" x14ac:dyDescent="0.25"/>
  <cols>
    <col min="1" max="1" width="2.85546875" style="1" customWidth="1"/>
    <col min="2" max="2" width="20" style="1" customWidth="1"/>
    <col min="3" max="3" width="35.7109375" style="1" customWidth="1"/>
    <col min="4" max="4" width="2.85546875" style="1" customWidth="1"/>
    <col min="5" max="8" width="8.5703125" style="43" customWidth="1"/>
    <col min="9" max="9" width="2.85546875" style="1" customWidth="1"/>
    <col min="10" max="13" width="12.85546875" style="1" customWidth="1"/>
    <col min="14" max="24" width="2.85546875" style="1" customWidth="1"/>
    <col min="25" max="52" width="2.85546875" style="1" hidden="1" customWidth="1"/>
    <col min="53" max="53" width="0" style="1" hidden="1" customWidth="1"/>
    <col min="54" max="16384" width="9.140625" style="1" hidden="1"/>
  </cols>
  <sheetData>
    <row r="1" spans="1:53" x14ac:dyDescent="0.25">
      <c r="A1" s="24"/>
      <c r="B1" s="24"/>
      <c r="C1" s="24"/>
      <c r="D1" s="24"/>
      <c r="E1" s="85"/>
      <c r="F1" s="85"/>
      <c r="G1" s="85"/>
      <c r="H1" s="85"/>
      <c r="I1" s="24"/>
      <c r="J1" s="24"/>
      <c r="K1" s="24"/>
      <c r="L1" s="24"/>
      <c r="M1" s="24"/>
      <c r="N1" s="24"/>
      <c r="O1" s="107"/>
      <c r="P1" s="107"/>
      <c r="Q1" s="107"/>
      <c r="R1" s="107"/>
      <c r="S1" s="107"/>
      <c r="T1" s="107"/>
      <c r="U1" s="107"/>
      <c r="V1" s="107"/>
      <c r="W1" s="107"/>
      <c r="X1" s="107"/>
    </row>
    <row r="2" spans="1:53" x14ac:dyDescent="0.25">
      <c r="A2" s="24"/>
      <c r="B2" s="320" t="str">
        <f>IF('Intro &amp; Setup'!$BC$3="", "", 'Intro &amp; Setup'!$BC$3)</f>
        <v>FREE TRIAL VERSION</v>
      </c>
      <c r="C2" s="321"/>
      <c r="D2" s="321"/>
      <c r="E2" s="321"/>
      <c r="F2" s="321"/>
      <c r="G2" s="321"/>
      <c r="H2" s="322"/>
      <c r="I2" s="24"/>
      <c r="J2" s="24"/>
      <c r="K2" s="320" t="s">
        <v>88</v>
      </c>
      <c r="L2" s="321"/>
      <c r="M2" s="322"/>
      <c r="N2" s="24"/>
      <c r="O2" s="107"/>
      <c r="P2" s="320" t="s">
        <v>101</v>
      </c>
      <c r="Q2" s="321"/>
      <c r="R2" s="321"/>
      <c r="S2" s="321"/>
      <c r="T2" s="321"/>
      <c r="U2" s="321"/>
      <c r="V2" s="321"/>
      <c r="W2" s="322"/>
      <c r="X2" s="107"/>
      <c r="BA2" s="23" t="s">
        <v>77</v>
      </c>
    </row>
    <row r="3" spans="1:53" x14ac:dyDescent="0.25">
      <c r="A3" s="24"/>
      <c r="B3" s="323"/>
      <c r="C3" s="324"/>
      <c r="D3" s="324"/>
      <c r="E3" s="324"/>
      <c r="F3" s="324"/>
      <c r="G3" s="324"/>
      <c r="H3" s="325"/>
      <c r="I3" s="24"/>
      <c r="J3" s="24"/>
      <c r="K3" s="323"/>
      <c r="L3" s="324"/>
      <c r="M3" s="325"/>
      <c r="N3" s="24"/>
      <c r="O3" s="107"/>
      <c r="P3" s="323"/>
      <c r="Q3" s="324"/>
      <c r="R3" s="324"/>
      <c r="S3" s="324"/>
      <c r="T3" s="324"/>
      <c r="U3" s="324"/>
      <c r="V3" s="324"/>
      <c r="W3" s="325"/>
      <c r="X3" s="107"/>
      <c r="BA3" s="23"/>
    </row>
    <row r="4" spans="1:53" x14ac:dyDescent="0.25">
      <c r="A4" s="24"/>
      <c r="B4" s="24"/>
      <c r="C4" s="105"/>
      <c r="D4" s="24"/>
      <c r="E4" s="85"/>
      <c r="F4" s="85"/>
      <c r="G4" s="85"/>
      <c r="H4" s="85"/>
      <c r="I4" s="24"/>
      <c r="J4" s="24"/>
      <c r="K4" s="106" t="s">
        <v>92</v>
      </c>
      <c r="L4" s="326">
        <f ca="1">IF(P16="", TODAY(), P16)</f>
        <v>42795</v>
      </c>
      <c r="M4" s="326"/>
      <c r="N4" s="24"/>
      <c r="O4" s="107"/>
      <c r="P4" s="107"/>
      <c r="Q4" s="107"/>
      <c r="R4" s="107"/>
      <c r="S4" s="107"/>
      <c r="T4" s="107"/>
      <c r="U4" s="107"/>
      <c r="V4" s="107"/>
      <c r="W4" s="107"/>
      <c r="X4" s="107"/>
    </row>
    <row r="5" spans="1:53" x14ac:dyDescent="0.25">
      <c r="A5" s="24"/>
      <c r="B5" s="24"/>
      <c r="C5" s="24"/>
      <c r="D5" s="24"/>
      <c r="E5" s="85"/>
      <c r="F5" s="85"/>
      <c r="G5" s="85"/>
      <c r="H5" s="85"/>
      <c r="I5" s="24"/>
      <c r="J5" s="24"/>
      <c r="K5" s="24"/>
      <c r="L5" s="24"/>
      <c r="M5" s="24"/>
      <c r="N5" s="24"/>
      <c r="O5" s="107"/>
      <c r="P5" s="310" t="s">
        <v>95</v>
      </c>
      <c r="Q5" s="310"/>
      <c r="R5" s="310"/>
      <c r="S5" s="310"/>
      <c r="T5" s="310"/>
      <c r="U5" s="310"/>
      <c r="V5" s="311" t="s">
        <v>77</v>
      </c>
      <c r="W5" s="311"/>
      <c r="X5" s="107"/>
    </row>
    <row r="6" spans="1:53" x14ac:dyDescent="0.25">
      <c r="A6" s="24"/>
      <c r="B6" s="106"/>
      <c r="C6" s="105"/>
      <c r="D6" s="24"/>
      <c r="E6" s="85"/>
      <c r="F6" s="85"/>
      <c r="G6" s="85"/>
      <c r="H6" s="85"/>
      <c r="I6" s="24"/>
      <c r="J6" s="24"/>
      <c r="K6" s="24"/>
      <c r="L6" s="24"/>
      <c r="M6" s="24"/>
      <c r="N6" s="24"/>
      <c r="O6" s="107"/>
      <c r="P6" s="310" t="s">
        <v>96</v>
      </c>
      <c r="Q6" s="310"/>
      <c r="R6" s="310"/>
      <c r="S6" s="310"/>
      <c r="T6" s="310"/>
      <c r="U6" s="310"/>
      <c r="V6" s="311" t="s">
        <v>77</v>
      </c>
      <c r="W6" s="311"/>
      <c r="X6" s="107"/>
    </row>
    <row r="7" spans="1:53" x14ac:dyDescent="0.25">
      <c r="A7" s="24"/>
      <c r="B7" s="24"/>
      <c r="C7" s="24"/>
      <c r="D7" s="24"/>
      <c r="E7" s="318" t="s">
        <v>82</v>
      </c>
      <c r="F7" s="319"/>
      <c r="G7" s="318" t="s">
        <v>83</v>
      </c>
      <c r="H7" s="319"/>
      <c r="I7" s="24"/>
      <c r="J7" s="25" t="str">
        <f>"*Exc "&amp;'Intro &amp; Setup'!$BC$9&amp;""</f>
        <v>*Exc VAT</v>
      </c>
      <c r="K7" s="25" t="str">
        <f>"*Exc "&amp;'Intro &amp; Setup'!$BC$9&amp;""</f>
        <v>*Exc VAT</v>
      </c>
      <c r="L7" s="25" t="str">
        <f>"*Exc "&amp;'Intro &amp; Setup'!$BC$9&amp;""</f>
        <v>*Exc VAT</v>
      </c>
      <c r="M7" s="25" t="str">
        <f>"*Inc "&amp;'Intro &amp; Setup'!$BC$9&amp;""</f>
        <v>*Inc VAT</v>
      </c>
      <c r="N7" s="24"/>
      <c r="O7" s="107"/>
      <c r="P7" s="310" t="s">
        <v>97</v>
      </c>
      <c r="Q7" s="310"/>
      <c r="R7" s="310"/>
      <c r="S7" s="310"/>
      <c r="T7" s="310"/>
      <c r="U7" s="310"/>
      <c r="V7" s="311" t="s">
        <v>77</v>
      </c>
      <c r="W7" s="311"/>
      <c r="X7" s="107"/>
    </row>
    <row r="8" spans="1:53" x14ac:dyDescent="0.25">
      <c r="A8" s="24"/>
      <c r="B8" s="88" t="s">
        <v>17</v>
      </c>
      <c r="C8" s="88" t="s">
        <v>18</v>
      </c>
      <c r="D8" s="85"/>
      <c r="E8" s="88" t="s">
        <v>84</v>
      </c>
      <c r="F8" s="88" t="s">
        <v>85</v>
      </c>
      <c r="G8" s="88" t="s">
        <v>84</v>
      </c>
      <c r="H8" s="88" t="s">
        <v>85</v>
      </c>
      <c r="I8" s="85"/>
      <c r="J8" s="104" t="s">
        <v>89</v>
      </c>
      <c r="K8" s="104" t="s">
        <v>86</v>
      </c>
      <c r="L8" s="104" t="s">
        <v>87</v>
      </c>
      <c r="M8" s="104" t="s">
        <v>87</v>
      </c>
      <c r="N8" s="24"/>
      <c r="O8" s="107"/>
      <c r="P8" s="310" t="s">
        <v>98</v>
      </c>
      <c r="Q8" s="310"/>
      <c r="R8" s="310"/>
      <c r="S8" s="310"/>
      <c r="T8" s="310"/>
      <c r="U8" s="310"/>
      <c r="V8" s="311" t="s">
        <v>77</v>
      </c>
      <c r="W8" s="311"/>
      <c r="X8" s="107"/>
    </row>
    <row r="9" spans="1:53" x14ac:dyDescent="0.25">
      <c r="A9" s="24"/>
      <c r="B9" s="8" t="str">
        <f>IF(Products!CB9="", "", Products!CB9)</f>
        <v/>
      </c>
      <c r="C9" s="10" t="str">
        <f>IF($B9="", "", IFERROR(INDEX(Products!$F$9:$F$108, MATCH($B9, Products!$E$9:$E$108, 0)), ""))</f>
        <v/>
      </c>
      <c r="D9" s="24"/>
      <c r="E9" s="8" t="str">
        <f>IF($V$5="", "", IF($B9="", "", IFERROR(INDEX(Products!$II$9:$II$108, MATCH($B9, Products!$E$9:$E$108, 0)), "")))</f>
        <v/>
      </c>
      <c r="F9" s="8" t="str">
        <f>IF($V$6="", "", IF($B9="", "", IFERROR(INDEX(Products!$IJ$9:$IJ$108, MATCH($B9, Products!$E$9:$E$108, 0)), "")))</f>
        <v/>
      </c>
      <c r="G9" s="8" t="str">
        <f>IF($V$7="", "", IF($B9="", "", IFERROR(INDEX(Products!$IK$9:$IK$108, MATCH($B9, Products!$E$9:$E$108, 0)), "")))</f>
        <v/>
      </c>
      <c r="H9" s="8" t="str">
        <f>IF($V$8="", "", IF($B9="", "", IFERROR(INDEX(Products!$IL$9:$IL$108, MATCH($B9, Products!$E$9:$E$108, 0)), "")))</f>
        <v/>
      </c>
      <c r="I9" s="24"/>
      <c r="J9" s="98" t="str">
        <f>IF($V$10="", "", IF($B9="", "", IFERROR(INDEX(Products!$HB$9:$HB$108, MATCH($B9, Products!$E$9:$E$108, 0)), "")))</f>
        <v/>
      </c>
      <c r="K9" s="33" t="str">
        <f>IF($V$11="", "", IF($B9="", "", IFERROR(INDEX(Products!$G$9:$G$108, MATCH($B9, Products!$E$9:$E$108, 0)), "")))</f>
        <v/>
      </c>
      <c r="L9" s="33" t="str">
        <f>IF($V$12="", "", IF($B9="", "", IFERROR(INDEX(Products!$C$9:$C$108, MATCH($B9, Products!$E$9:$E$108, 0)), "")))</f>
        <v/>
      </c>
      <c r="M9" s="99" t="str">
        <f>IF($V$13="", "", IF($B9="", "", IFERROR(INDEX(Products!$KX$9:$KX$108, MATCH($B9, Products!$E$9:$E$108, 0)), "")))</f>
        <v/>
      </c>
      <c r="N9" s="24"/>
      <c r="O9" s="107"/>
      <c r="P9" s="107"/>
      <c r="Q9" s="107"/>
      <c r="R9" s="107"/>
      <c r="S9" s="107"/>
      <c r="T9" s="107"/>
      <c r="U9" s="107"/>
      <c r="V9" s="107"/>
      <c r="W9" s="107"/>
      <c r="X9" s="107"/>
    </row>
    <row r="10" spans="1:53" x14ac:dyDescent="0.25">
      <c r="A10" s="24"/>
      <c r="B10" s="9" t="str">
        <f>IF(Products!CB10="", "", Products!CB10)</f>
        <v/>
      </c>
      <c r="C10" s="11" t="str">
        <f>IF($B10="", "", IFERROR(INDEX(Products!$F$9:$F$108, MATCH($B10, Products!$E$9:$E$108, 0)), ""))</f>
        <v/>
      </c>
      <c r="D10" s="24"/>
      <c r="E10" s="9" t="str">
        <f>IF($V$5="", "", IF($B10="", "", IFERROR(INDEX(Products!$II$9:$II$108, MATCH($B10, Products!$E$9:$E$108, 0)), "")))</f>
        <v/>
      </c>
      <c r="F10" s="9" t="str">
        <f>IF($V$6="", "", IF($B10="", "", IFERROR(INDEX(Products!$IJ$9:$IJ$108, MATCH($B10, Products!$E$9:$E$108, 0)), "")))</f>
        <v/>
      </c>
      <c r="G10" s="9" t="str">
        <f>IF($V$7="", "", IF($B10="", "", IFERROR(INDEX(Products!$IK$9:$IK$108, MATCH($B10, Products!$E$9:$E$108, 0)), "")))</f>
        <v/>
      </c>
      <c r="H10" s="9" t="str">
        <f>IF($V$8="", "", IF($B10="", "", IFERROR(INDEX(Products!$IL$9:$IL$108, MATCH($B10, Products!$E$9:$E$108, 0)), "")))</f>
        <v/>
      </c>
      <c r="I10" s="24"/>
      <c r="J10" s="100" t="str">
        <f>IF($V$10="", "", IF($B10="", "", IFERROR(INDEX(Products!$HB$9:$HB$108, MATCH($B10, Products!$E$9:$E$108, 0)), "")))</f>
        <v/>
      </c>
      <c r="K10" s="34" t="str">
        <f>IF($V$11="", "", IF($B10="", "", IFERROR(INDEX(Products!$G$9:$G$108, MATCH($B10, Products!$E$9:$E$108, 0)), "")))</f>
        <v/>
      </c>
      <c r="L10" s="34" t="str">
        <f>IF($V$12="", "", IF($B10="", "", IFERROR(INDEX(Products!$C$9:$C$108, MATCH($B10, Products!$E$9:$E$108, 0)), "")))</f>
        <v/>
      </c>
      <c r="M10" s="101" t="str">
        <f>IF($V$13="", "", IF($B10="", "", IFERROR(INDEX(Products!$KX$9:$KX$108, MATCH($B10, Products!$E$9:$E$108, 0)), "")))</f>
        <v/>
      </c>
      <c r="N10" s="24"/>
      <c r="O10" s="107"/>
      <c r="P10" s="310" t="s">
        <v>89</v>
      </c>
      <c r="Q10" s="310"/>
      <c r="R10" s="310"/>
      <c r="S10" s="310"/>
      <c r="T10" s="310"/>
      <c r="U10" s="310"/>
      <c r="V10" s="311" t="s">
        <v>77</v>
      </c>
      <c r="W10" s="311"/>
      <c r="X10" s="107"/>
    </row>
    <row r="11" spans="1:53" x14ac:dyDescent="0.25">
      <c r="A11" s="24"/>
      <c r="B11" s="9" t="str">
        <f>IF(Products!CB11="", "", Products!CB11)</f>
        <v/>
      </c>
      <c r="C11" s="11" t="str">
        <f>IF($B11="", "", IFERROR(INDEX(Products!$F$9:$F$108, MATCH($B11, Products!$E$9:$E$108, 0)), ""))</f>
        <v/>
      </c>
      <c r="D11" s="24"/>
      <c r="E11" s="9" t="str">
        <f>IF($V$5="", "", IF($B11="", "", IFERROR(INDEX(Products!$II$9:$II$108, MATCH($B11, Products!$E$9:$E$108, 0)), "")))</f>
        <v/>
      </c>
      <c r="F11" s="9" t="str">
        <f>IF($V$6="", "", IF($B11="", "", IFERROR(INDEX(Products!$IJ$9:$IJ$108, MATCH($B11, Products!$E$9:$E$108, 0)), "")))</f>
        <v/>
      </c>
      <c r="G11" s="9" t="str">
        <f>IF($V$7="", "", IF($B11="", "", IFERROR(INDEX(Products!$IK$9:$IK$108, MATCH($B11, Products!$E$9:$E$108, 0)), "")))</f>
        <v/>
      </c>
      <c r="H11" s="9" t="str">
        <f>IF($V$8="", "", IF($B11="", "", IFERROR(INDEX(Products!$IL$9:$IL$108, MATCH($B11, Products!$E$9:$E$108, 0)), "")))</f>
        <v/>
      </c>
      <c r="I11" s="24"/>
      <c r="J11" s="100" t="str">
        <f>IF($V$10="", "", IF($B11="", "", IFERROR(INDEX(Products!$HB$9:$HB$108, MATCH($B11, Products!$E$9:$E$108, 0)), "")))</f>
        <v/>
      </c>
      <c r="K11" s="34" t="str">
        <f>IF($V$11="", "", IF($B11="", "", IFERROR(INDEX(Products!$G$9:$G$108, MATCH($B11, Products!$E$9:$E$108, 0)), "")))</f>
        <v/>
      </c>
      <c r="L11" s="34" t="str">
        <f>IF($V$12="", "", IF($B11="", "", IFERROR(INDEX(Products!$C$9:$C$108, MATCH($B11, Products!$E$9:$E$108, 0)), "")))</f>
        <v/>
      </c>
      <c r="M11" s="101" t="str">
        <f>IF($V$13="", "", IF($B11="", "", IFERROR(INDEX(Products!$KX$9:$KX$108, MATCH($B11, Products!$E$9:$E$108, 0)), "")))</f>
        <v/>
      </c>
      <c r="N11" s="24"/>
      <c r="O11" s="107"/>
      <c r="P11" s="310" t="s">
        <v>86</v>
      </c>
      <c r="Q11" s="310"/>
      <c r="R11" s="310"/>
      <c r="S11" s="310"/>
      <c r="T11" s="310"/>
      <c r="U11" s="310"/>
      <c r="V11" s="311" t="s">
        <v>77</v>
      </c>
      <c r="W11" s="311"/>
      <c r="X11" s="107"/>
    </row>
    <row r="12" spans="1:53" x14ac:dyDescent="0.25">
      <c r="A12" s="24"/>
      <c r="B12" s="9" t="str">
        <f>IF(Products!CB12="", "", Products!CB12)</f>
        <v/>
      </c>
      <c r="C12" s="11" t="str">
        <f>IF($B12="", "", IFERROR(INDEX(Products!$F$9:$F$108, MATCH($B12, Products!$E$9:$E$108, 0)), ""))</f>
        <v/>
      </c>
      <c r="D12" s="24"/>
      <c r="E12" s="9" t="str">
        <f>IF($V$5="", "", IF($B12="", "", IFERROR(INDEX(Products!$II$9:$II$108, MATCH($B12, Products!$E$9:$E$108, 0)), "")))</f>
        <v/>
      </c>
      <c r="F12" s="9" t="str">
        <f>IF($V$6="", "", IF($B12="", "", IFERROR(INDEX(Products!$IJ$9:$IJ$108, MATCH($B12, Products!$E$9:$E$108, 0)), "")))</f>
        <v/>
      </c>
      <c r="G12" s="9" t="str">
        <f>IF($V$7="", "", IF($B12="", "", IFERROR(INDEX(Products!$IK$9:$IK$108, MATCH($B12, Products!$E$9:$E$108, 0)), "")))</f>
        <v/>
      </c>
      <c r="H12" s="9" t="str">
        <f>IF($V$8="", "", IF($B12="", "", IFERROR(INDEX(Products!$IL$9:$IL$108, MATCH($B12, Products!$E$9:$E$108, 0)), "")))</f>
        <v/>
      </c>
      <c r="I12" s="24"/>
      <c r="J12" s="100" t="str">
        <f>IF($V$10="", "", IF($B12="", "", IFERROR(INDEX(Products!$HB$9:$HB$108, MATCH($B12, Products!$E$9:$E$108, 0)), "")))</f>
        <v/>
      </c>
      <c r="K12" s="34" t="str">
        <f>IF($V$11="", "", IF($B12="", "", IFERROR(INDEX(Products!$G$9:$G$108, MATCH($B12, Products!$E$9:$E$108, 0)), "")))</f>
        <v/>
      </c>
      <c r="L12" s="34" t="str">
        <f>IF($V$12="", "", IF($B12="", "", IFERROR(INDEX(Products!$C$9:$C$108, MATCH($B12, Products!$E$9:$E$108, 0)), "")))</f>
        <v/>
      </c>
      <c r="M12" s="101" t="str">
        <f>IF($V$13="", "", IF($B12="", "", IFERROR(INDEX(Products!$KX$9:$KX$108, MATCH($B12, Products!$E$9:$E$108, 0)), "")))</f>
        <v/>
      </c>
      <c r="N12" s="24"/>
      <c r="O12" s="107"/>
      <c r="P12" s="310" t="str">
        <f>"List Price (Exc "&amp;'Intro &amp; Setup'!$BC$9&amp;"):"</f>
        <v>List Price (Exc VAT):</v>
      </c>
      <c r="Q12" s="310"/>
      <c r="R12" s="310"/>
      <c r="S12" s="310"/>
      <c r="T12" s="310"/>
      <c r="U12" s="310"/>
      <c r="V12" s="311" t="s">
        <v>77</v>
      </c>
      <c r="W12" s="311"/>
      <c r="X12" s="107"/>
    </row>
    <row r="13" spans="1:53" x14ac:dyDescent="0.25">
      <c r="A13" s="24"/>
      <c r="B13" s="9" t="str">
        <f>IF(Products!CB13="", "", Products!CB13)</f>
        <v/>
      </c>
      <c r="C13" s="11" t="str">
        <f>IF($B13="", "", IFERROR(INDEX(Products!$F$9:$F$108, MATCH($B13, Products!$E$9:$E$108, 0)), ""))</f>
        <v/>
      </c>
      <c r="D13" s="24"/>
      <c r="E13" s="9" t="str">
        <f>IF($V$5="", "", IF($B13="", "", IFERROR(INDEX(Products!$II$9:$II$108, MATCH($B13, Products!$E$9:$E$108, 0)), "")))</f>
        <v/>
      </c>
      <c r="F13" s="9" t="str">
        <f>IF($V$6="", "", IF($B13="", "", IFERROR(INDEX(Products!$IJ$9:$IJ$108, MATCH($B13, Products!$E$9:$E$108, 0)), "")))</f>
        <v/>
      </c>
      <c r="G13" s="9" t="str">
        <f>IF($V$7="", "", IF($B13="", "", IFERROR(INDEX(Products!$IK$9:$IK$108, MATCH($B13, Products!$E$9:$E$108, 0)), "")))</f>
        <v/>
      </c>
      <c r="H13" s="9" t="str">
        <f>IF($V$8="", "", IF($B13="", "", IFERROR(INDEX(Products!$IL$9:$IL$108, MATCH($B13, Products!$E$9:$E$108, 0)), "")))</f>
        <v/>
      </c>
      <c r="I13" s="24"/>
      <c r="J13" s="100" t="str">
        <f>IF($V$10="", "", IF($B13="", "", IFERROR(INDEX(Products!$HB$9:$HB$108, MATCH($B13, Products!$E$9:$E$108, 0)), "")))</f>
        <v/>
      </c>
      <c r="K13" s="34" t="str">
        <f>IF($V$11="", "", IF($B13="", "", IFERROR(INDEX(Products!$G$9:$G$108, MATCH($B13, Products!$E$9:$E$108, 0)), "")))</f>
        <v/>
      </c>
      <c r="L13" s="34" t="str">
        <f>IF($V$12="", "", IF($B13="", "", IFERROR(INDEX(Products!$C$9:$C$108, MATCH($B13, Products!$E$9:$E$108, 0)), "")))</f>
        <v/>
      </c>
      <c r="M13" s="101" t="str">
        <f>IF($V$13="", "", IF($B13="", "", IFERROR(INDEX(Products!$KX$9:$KX$108, MATCH($B13, Products!$E$9:$E$108, 0)), "")))</f>
        <v/>
      </c>
      <c r="N13" s="24"/>
      <c r="O13" s="107"/>
      <c r="P13" s="310" t="str">
        <f>"List Price (Inc "&amp;'Intro &amp; Setup'!$BC$9&amp;"):"</f>
        <v>List Price (Inc VAT):</v>
      </c>
      <c r="Q13" s="310"/>
      <c r="R13" s="310"/>
      <c r="S13" s="310"/>
      <c r="T13" s="310"/>
      <c r="U13" s="310"/>
      <c r="V13" s="311" t="s">
        <v>77</v>
      </c>
      <c r="W13" s="311"/>
      <c r="X13" s="107"/>
    </row>
    <row r="14" spans="1:53" x14ac:dyDescent="0.25">
      <c r="A14" s="24"/>
      <c r="B14" s="9" t="str">
        <f>IF(Products!CB14="", "", Products!CB14)</f>
        <v/>
      </c>
      <c r="C14" s="11" t="str">
        <f>IF($B14="", "", IFERROR(INDEX(Products!$F$9:$F$108, MATCH($B14, Products!$E$9:$E$108, 0)), ""))</f>
        <v/>
      </c>
      <c r="D14" s="24"/>
      <c r="E14" s="9" t="str">
        <f>IF($V$5="", "", IF($B14="", "", IFERROR(INDEX(Products!$II$9:$II$108, MATCH($B14, Products!$E$9:$E$108, 0)), "")))</f>
        <v/>
      </c>
      <c r="F14" s="9" t="str">
        <f>IF($V$6="", "", IF($B14="", "", IFERROR(INDEX(Products!$IJ$9:$IJ$108, MATCH($B14, Products!$E$9:$E$108, 0)), "")))</f>
        <v/>
      </c>
      <c r="G14" s="9" t="str">
        <f>IF($V$7="", "", IF($B14="", "", IFERROR(INDEX(Products!$IK$9:$IK$108, MATCH($B14, Products!$E$9:$E$108, 0)), "")))</f>
        <v/>
      </c>
      <c r="H14" s="9" t="str">
        <f>IF($V$8="", "", IF($B14="", "", IFERROR(INDEX(Products!$IL$9:$IL$108, MATCH($B14, Products!$E$9:$E$108, 0)), "")))</f>
        <v/>
      </c>
      <c r="I14" s="24"/>
      <c r="J14" s="100" t="str">
        <f>IF($V$10="", "", IF($B14="", "", IFERROR(INDEX(Products!$HB$9:$HB$108, MATCH($B14, Products!$E$9:$E$108, 0)), "")))</f>
        <v/>
      </c>
      <c r="K14" s="34" t="str">
        <f>IF($V$11="", "", IF($B14="", "", IFERROR(INDEX(Products!$G$9:$G$108, MATCH($B14, Products!$E$9:$E$108, 0)), "")))</f>
        <v/>
      </c>
      <c r="L14" s="34" t="str">
        <f>IF($V$12="", "", IF($B14="", "", IFERROR(INDEX(Products!$C$9:$C$108, MATCH($B14, Products!$E$9:$E$108, 0)), "")))</f>
        <v/>
      </c>
      <c r="M14" s="101" t="str">
        <f>IF($V$13="", "", IF($B14="", "", IFERROR(INDEX(Products!$KX$9:$KX$108, MATCH($B14, Products!$E$9:$E$108, 0)), "")))</f>
        <v/>
      </c>
      <c r="N14" s="24"/>
      <c r="O14" s="107"/>
      <c r="P14" s="107"/>
      <c r="Q14" s="107"/>
      <c r="R14" s="107"/>
      <c r="S14" s="107"/>
      <c r="T14" s="107"/>
      <c r="U14" s="107"/>
      <c r="V14" s="107"/>
      <c r="W14" s="107"/>
      <c r="X14" s="107"/>
    </row>
    <row r="15" spans="1:53" x14ac:dyDescent="0.25">
      <c r="A15" s="24"/>
      <c r="B15" s="9" t="str">
        <f>IF(Products!CB15="", "", Products!CB15)</f>
        <v/>
      </c>
      <c r="C15" s="11" t="str">
        <f>IF($B15="", "", IFERROR(INDEX(Products!$F$9:$F$108, MATCH($B15, Products!$E$9:$E$108, 0)), ""))</f>
        <v/>
      </c>
      <c r="D15" s="24"/>
      <c r="E15" s="9" t="str">
        <f>IF($V$5="", "", IF($B15="", "", IFERROR(INDEX(Products!$II$9:$II$108, MATCH($B15, Products!$E$9:$E$108, 0)), "")))</f>
        <v/>
      </c>
      <c r="F15" s="9" t="str">
        <f>IF($V$6="", "", IF($B15="", "", IFERROR(INDEX(Products!$IJ$9:$IJ$108, MATCH($B15, Products!$E$9:$E$108, 0)), "")))</f>
        <v/>
      </c>
      <c r="G15" s="9" t="str">
        <f>IF($V$7="", "", IF($B15="", "", IFERROR(INDEX(Products!$IK$9:$IK$108, MATCH($B15, Products!$E$9:$E$108, 0)), "")))</f>
        <v/>
      </c>
      <c r="H15" s="9" t="str">
        <f>IF($V$8="", "", IF($B15="", "", IFERROR(INDEX(Products!$IL$9:$IL$108, MATCH($B15, Products!$E$9:$E$108, 0)), "")))</f>
        <v/>
      </c>
      <c r="I15" s="24"/>
      <c r="J15" s="100" t="str">
        <f>IF($V$10="", "", IF($B15="", "", IFERROR(INDEX(Products!$HB$9:$HB$108, MATCH($B15, Products!$E$9:$E$108, 0)), "")))</f>
        <v/>
      </c>
      <c r="K15" s="34" t="str">
        <f>IF($V$11="", "", IF($B15="", "", IFERROR(INDEX(Products!$G$9:$G$108, MATCH($B15, Products!$E$9:$E$108, 0)), "")))</f>
        <v/>
      </c>
      <c r="L15" s="34" t="str">
        <f>IF($V$12="", "", IF($B15="", "", IFERROR(INDEX(Products!$C$9:$C$108, MATCH($B15, Products!$E$9:$E$108, 0)), "")))</f>
        <v/>
      </c>
      <c r="M15" s="101" t="str">
        <f>IF($V$13="", "", IF($B15="", "", IFERROR(INDEX(Products!$KX$9:$KX$108, MATCH($B15, Products!$E$9:$E$108, 0)), "")))</f>
        <v/>
      </c>
      <c r="N15" s="24"/>
      <c r="O15" s="107"/>
      <c r="P15" s="312" t="s">
        <v>99</v>
      </c>
      <c r="Q15" s="313"/>
      <c r="R15" s="313"/>
      <c r="S15" s="313"/>
      <c r="T15" s="313"/>
      <c r="U15" s="313"/>
      <c r="V15" s="313"/>
      <c r="W15" s="314"/>
      <c r="X15" s="107"/>
    </row>
    <row r="16" spans="1:53" x14ac:dyDescent="0.25">
      <c r="A16" s="24"/>
      <c r="B16" s="9" t="str">
        <f>IF(Products!CB16="", "", Products!CB16)</f>
        <v/>
      </c>
      <c r="C16" s="11" t="str">
        <f>IF($B16="", "", IFERROR(INDEX(Products!$F$9:$F$108, MATCH($B16, Products!$E$9:$E$108, 0)), ""))</f>
        <v/>
      </c>
      <c r="D16" s="24"/>
      <c r="E16" s="9" t="str">
        <f>IF($V$5="", "", IF($B16="", "", IFERROR(INDEX(Products!$II$9:$II$108, MATCH($B16, Products!$E$9:$E$108, 0)), "")))</f>
        <v/>
      </c>
      <c r="F16" s="9" t="str">
        <f>IF($V$6="", "", IF($B16="", "", IFERROR(INDEX(Products!$IJ$9:$IJ$108, MATCH($B16, Products!$E$9:$E$108, 0)), "")))</f>
        <v/>
      </c>
      <c r="G16" s="9" t="str">
        <f>IF($V$7="", "", IF($B16="", "", IFERROR(INDEX(Products!$IK$9:$IK$108, MATCH($B16, Products!$E$9:$E$108, 0)), "")))</f>
        <v/>
      </c>
      <c r="H16" s="9" t="str">
        <f>IF($V$8="", "", IF($B16="", "", IFERROR(INDEX(Products!$IL$9:$IL$108, MATCH($B16, Products!$E$9:$E$108, 0)), "")))</f>
        <v/>
      </c>
      <c r="I16" s="24"/>
      <c r="J16" s="100" t="str">
        <f>IF($V$10="", "", IF($B16="", "", IFERROR(INDEX(Products!$HB$9:$HB$108, MATCH($B16, Products!$E$9:$E$108, 0)), "")))</f>
        <v/>
      </c>
      <c r="K16" s="34" t="str">
        <f>IF($V$11="", "", IF($B16="", "", IFERROR(INDEX(Products!$G$9:$G$108, MATCH($B16, Products!$E$9:$E$108, 0)), "")))</f>
        <v/>
      </c>
      <c r="L16" s="34" t="str">
        <f>IF($V$12="", "", IF($B16="", "", IFERROR(INDEX(Products!$C$9:$C$108, MATCH($B16, Products!$E$9:$E$108, 0)), "")))</f>
        <v/>
      </c>
      <c r="M16" s="101" t="str">
        <f>IF($V$13="", "", IF($B16="", "", IFERROR(INDEX(Products!$KX$9:$KX$108, MATCH($B16, Products!$E$9:$E$108, 0)), "")))</f>
        <v/>
      </c>
      <c r="N16" s="24"/>
      <c r="O16" s="107"/>
      <c r="P16" s="315">
        <v>42795</v>
      </c>
      <c r="Q16" s="316"/>
      <c r="R16" s="316"/>
      <c r="S16" s="316"/>
      <c r="T16" s="316"/>
      <c r="U16" s="316"/>
      <c r="V16" s="316"/>
      <c r="W16" s="317"/>
      <c r="X16" s="107"/>
    </row>
    <row r="17" spans="1:24" x14ac:dyDescent="0.25">
      <c r="A17" s="24"/>
      <c r="B17" s="9" t="str">
        <f>IF(Products!CB17="", "", Products!CB17)</f>
        <v/>
      </c>
      <c r="C17" s="11" t="str">
        <f>IF($B17="", "", IFERROR(INDEX(Products!$F$9:$F$108, MATCH($B17, Products!$E$9:$E$108, 0)), ""))</f>
        <v/>
      </c>
      <c r="D17" s="24"/>
      <c r="E17" s="9" t="str">
        <f>IF($V$5="", "", IF($B17="", "", IFERROR(INDEX(Products!$II$9:$II$108, MATCH($B17, Products!$E$9:$E$108, 0)), "")))</f>
        <v/>
      </c>
      <c r="F17" s="9" t="str">
        <f>IF($V$6="", "", IF($B17="", "", IFERROR(INDEX(Products!$IJ$9:$IJ$108, MATCH($B17, Products!$E$9:$E$108, 0)), "")))</f>
        <v/>
      </c>
      <c r="G17" s="9" t="str">
        <f>IF($V$7="", "", IF($B17="", "", IFERROR(INDEX(Products!$IK$9:$IK$108, MATCH($B17, Products!$E$9:$E$108, 0)), "")))</f>
        <v/>
      </c>
      <c r="H17" s="9" t="str">
        <f>IF($V$8="", "", IF($B17="", "", IFERROR(INDEX(Products!$IL$9:$IL$108, MATCH($B17, Products!$E$9:$E$108, 0)), "")))</f>
        <v/>
      </c>
      <c r="I17" s="24"/>
      <c r="J17" s="100" t="str">
        <f>IF($V$10="", "", IF($B17="", "", IFERROR(INDEX(Products!$HB$9:$HB$108, MATCH($B17, Products!$E$9:$E$108, 0)), "")))</f>
        <v/>
      </c>
      <c r="K17" s="34" t="str">
        <f>IF($V$11="", "", IF($B17="", "", IFERROR(INDEX(Products!$G$9:$G$108, MATCH($B17, Products!$E$9:$E$108, 0)), "")))</f>
        <v/>
      </c>
      <c r="L17" s="34" t="str">
        <f>IF($V$12="", "", IF($B17="", "", IFERROR(INDEX(Products!$C$9:$C$108, MATCH($B17, Products!$E$9:$E$108, 0)), "")))</f>
        <v/>
      </c>
      <c r="M17" s="101" t="str">
        <f>IF($V$13="", "", IF($B17="", "", IFERROR(INDEX(Products!$KX$9:$KX$108, MATCH($B17, Products!$E$9:$E$108, 0)), "")))</f>
        <v/>
      </c>
      <c r="N17" s="24"/>
      <c r="O17" s="107"/>
      <c r="P17" s="309" t="s">
        <v>100</v>
      </c>
      <c r="Q17" s="309"/>
      <c r="R17" s="309"/>
      <c r="S17" s="309"/>
      <c r="T17" s="309"/>
      <c r="U17" s="309"/>
      <c r="V17" s="309"/>
      <c r="W17" s="309"/>
      <c r="X17" s="107"/>
    </row>
    <row r="18" spans="1:24" x14ac:dyDescent="0.25">
      <c r="A18" s="24"/>
      <c r="B18" s="9" t="str">
        <f>IF(Products!CB18="", "", Products!CB18)</f>
        <v/>
      </c>
      <c r="C18" s="11" t="str">
        <f>IF($B18="", "", IFERROR(INDEX(Products!$F$9:$F$108, MATCH($B18, Products!$E$9:$E$108, 0)), ""))</f>
        <v/>
      </c>
      <c r="D18" s="24"/>
      <c r="E18" s="9" t="str">
        <f>IF($V$5="", "", IF($B18="", "", IFERROR(INDEX(Products!$II$9:$II$108, MATCH($B18, Products!$E$9:$E$108, 0)), "")))</f>
        <v/>
      </c>
      <c r="F18" s="9" t="str">
        <f>IF($V$6="", "", IF($B18="", "", IFERROR(INDEX(Products!$IJ$9:$IJ$108, MATCH($B18, Products!$E$9:$E$108, 0)), "")))</f>
        <v/>
      </c>
      <c r="G18" s="9" t="str">
        <f>IF($V$7="", "", IF($B18="", "", IFERROR(INDEX(Products!$IK$9:$IK$108, MATCH($B18, Products!$E$9:$E$108, 0)), "")))</f>
        <v/>
      </c>
      <c r="H18" s="9" t="str">
        <f>IF($V$8="", "", IF($B18="", "", IFERROR(INDEX(Products!$IL$9:$IL$108, MATCH($B18, Products!$E$9:$E$108, 0)), "")))</f>
        <v/>
      </c>
      <c r="I18" s="24"/>
      <c r="J18" s="100" t="str">
        <f>IF($V$10="", "", IF($B18="", "", IFERROR(INDEX(Products!$HB$9:$HB$108, MATCH($B18, Products!$E$9:$E$108, 0)), "")))</f>
        <v/>
      </c>
      <c r="K18" s="34" t="str">
        <f>IF($V$11="", "", IF($B18="", "", IFERROR(INDEX(Products!$G$9:$G$108, MATCH($B18, Products!$E$9:$E$108, 0)), "")))</f>
        <v/>
      </c>
      <c r="L18" s="34" t="str">
        <f>IF($V$12="", "", IF($B18="", "", IFERROR(INDEX(Products!$C$9:$C$108, MATCH($B18, Products!$E$9:$E$108, 0)), "")))</f>
        <v/>
      </c>
      <c r="M18" s="101" t="str">
        <f>IF($V$13="", "", IF($B18="", "", IFERROR(INDEX(Products!$KX$9:$KX$108, MATCH($B18, Products!$E$9:$E$108, 0)), "")))</f>
        <v/>
      </c>
      <c r="N18" s="24"/>
      <c r="O18" s="107"/>
      <c r="P18" s="107"/>
      <c r="Q18" s="107"/>
      <c r="R18" s="107"/>
      <c r="S18" s="107"/>
      <c r="T18" s="107"/>
      <c r="U18" s="107"/>
      <c r="V18" s="107"/>
      <c r="W18" s="107"/>
      <c r="X18" s="107"/>
    </row>
    <row r="19" spans="1:24" x14ac:dyDescent="0.25">
      <c r="A19" s="24"/>
      <c r="B19" s="9" t="str">
        <f>IF(Products!CB19="", "", Products!CB19)</f>
        <v/>
      </c>
      <c r="C19" s="11" t="str">
        <f>IF($B19="", "", IFERROR(INDEX(Products!$F$9:$F$108, MATCH($B19, Products!$E$9:$E$108, 0)), ""))</f>
        <v/>
      </c>
      <c r="D19" s="24"/>
      <c r="E19" s="9" t="str">
        <f>IF($V$5="", "", IF($B19="", "", IFERROR(INDEX(Products!$II$9:$II$108, MATCH($B19, Products!$E$9:$E$108, 0)), "")))</f>
        <v/>
      </c>
      <c r="F19" s="9" t="str">
        <f>IF($V$6="", "", IF($B19="", "", IFERROR(INDEX(Products!$IJ$9:$IJ$108, MATCH($B19, Products!$E$9:$E$108, 0)), "")))</f>
        <v/>
      </c>
      <c r="G19" s="9" t="str">
        <f>IF($V$7="", "", IF($B19="", "", IFERROR(INDEX(Products!$IK$9:$IK$108, MATCH($B19, Products!$E$9:$E$108, 0)), "")))</f>
        <v/>
      </c>
      <c r="H19" s="9" t="str">
        <f>IF($V$8="", "", IF($B19="", "", IFERROR(INDEX(Products!$IL$9:$IL$108, MATCH($B19, Products!$E$9:$E$108, 0)), "")))</f>
        <v/>
      </c>
      <c r="I19" s="24"/>
      <c r="J19" s="100" t="str">
        <f>IF($V$10="", "", IF($B19="", "", IFERROR(INDEX(Products!$HB$9:$HB$108, MATCH($B19, Products!$E$9:$E$108, 0)), "")))</f>
        <v/>
      </c>
      <c r="K19" s="34" t="str">
        <f>IF($V$11="", "", IF($B19="", "", IFERROR(INDEX(Products!$G$9:$G$108, MATCH($B19, Products!$E$9:$E$108, 0)), "")))</f>
        <v/>
      </c>
      <c r="L19" s="34" t="str">
        <f>IF($V$12="", "", IF($B19="", "", IFERROR(INDEX(Products!$C$9:$C$108, MATCH($B19, Products!$E$9:$E$108, 0)), "")))</f>
        <v/>
      </c>
      <c r="M19" s="101" t="str">
        <f>IF($V$13="", "", IF($B19="", "", IFERROR(INDEX(Products!$KX$9:$KX$108, MATCH($B19, Products!$E$9:$E$108, 0)), "")))</f>
        <v/>
      </c>
      <c r="N19" s="24"/>
      <c r="O19" s="107"/>
      <c r="P19" s="107"/>
      <c r="Q19" s="107"/>
      <c r="R19" s="107"/>
      <c r="S19" s="107"/>
      <c r="T19" s="107"/>
      <c r="U19" s="107"/>
      <c r="V19" s="107"/>
      <c r="W19" s="107"/>
      <c r="X19" s="107"/>
    </row>
    <row r="20" spans="1:24" x14ac:dyDescent="0.25">
      <c r="A20" s="24"/>
      <c r="B20" s="9" t="str">
        <f>IF(Products!CB20="", "", Products!CB20)</f>
        <v/>
      </c>
      <c r="C20" s="11" t="str">
        <f>IF($B20="", "", IFERROR(INDEX(Products!$F$9:$F$108, MATCH($B20, Products!$E$9:$E$108, 0)), ""))</f>
        <v/>
      </c>
      <c r="D20" s="24"/>
      <c r="E20" s="9" t="str">
        <f>IF($V$5="", "", IF($B20="", "", IFERROR(INDEX(Products!$II$9:$II$108, MATCH($B20, Products!$E$9:$E$108, 0)), "")))</f>
        <v/>
      </c>
      <c r="F20" s="9" t="str">
        <f>IF($V$6="", "", IF($B20="", "", IFERROR(INDEX(Products!$IJ$9:$IJ$108, MATCH($B20, Products!$E$9:$E$108, 0)), "")))</f>
        <v/>
      </c>
      <c r="G20" s="9" t="str">
        <f>IF($V$7="", "", IF($B20="", "", IFERROR(INDEX(Products!$IK$9:$IK$108, MATCH($B20, Products!$E$9:$E$108, 0)), "")))</f>
        <v/>
      </c>
      <c r="H20" s="9" t="str">
        <f>IF($V$8="", "", IF($B20="", "", IFERROR(INDEX(Products!$IL$9:$IL$108, MATCH($B20, Products!$E$9:$E$108, 0)), "")))</f>
        <v/>
      </c>
      <c r="I20" s="24"/>
      <c r="J20" s="100" t="str">
        <f>IF($V$10="", "", IF($B20="", "", IFERROR(INDEX(Products!$HB$9:$HB$108, MATCH($B20, Products!$E$9:$E$108, 0)), "")))</f>
        <v/>
      </c>
      <c r="K20" s="34" t="str">
        <f>IF($V$11="", "", IF($B20="", "", IFERROR(INDEX(Products!$G$9:$G$108, MATCH($B20, Products!$E$9:$E$108, 0)), "")))</f>
        <v/>
      </c>
      <c r="L20" s="34" t="str">
        <f>IF($V$12="", "", IF($B20="", "", IFERROR(INDEX(Products!$C$9:$C$108, MATCH($B20, Products!$E$9:$E$108, 0)), "")))</f>
        <v/>
      </c>
      <c r="M20" s="101" t="str">
        <f>IF($V$13="", "", IF($B20="", "", IFERROR(INDEX(Products!$KX$9:$KX$108, MATCH($B20, Products!$E$9:$E$108, 0)), "")))</f>
        <v/>
      </c>
      <c r="N20" s="24"/>
      <c r="O20" s="107"/>
      <c r="P20" s="107"/>
      <c r="Q20" s="107"/>
      <c r="R20" s="107"/>
      <c r="S20" s="107"/>
      <c r="T20" s="107"/>
      <c r="U20" s="107"/>
      <c r="V20" s="107"/>
      <c r="W20" s="107"/>
      <c r="X20" s="107"/>
    </row>
    <row r="21" spans="1:24" x14ac:dyDescent="0.25">
      <c r="A21" s="24"/>
      <c r="B21" s="9" t="str">
        <f>IF(Products!CB21="", "", Products!CB21)</f>
        <v/>
      </c>
      <c r="C21" s="11" t="str">
        <f>IF($B21="", "", IFERROR(INDEX(Products!$F$9:$F$108, MATCH($B21, Products!$E$9:$E$108, 0)), ""))</f>
        <v/>
      </c>
      <c r="D21" s="24"/>
      <c r="E21" s="9" t="str">
        <f>IF($V$5="", "", IF($B21="", "", IFERROR(INDEX(Products!$II$9:$II$108, MATCH($B21, Products!$E$9:$E$108, 0)), "")))</f>
        <v/>
      </c>
      <c r="F21" s="9" t="str">
        <f>IF($V$6="", "", IF($B21="", "", IFERROR(INDEX(Products!$IJ$9:$IJ$108, MATCH($B21, Products!$E$9:$E$108, 0)), "")))</f>
        <v/>
      </c>
      <c r="G21" s="9" t="str">
        <f>IF($V$7="", "", IF($B21="", "", IFERROR(INDEX(Products!$IK$9:$IK$108, MATCH($B21, Products!$E$9:$E$108, 0)), "")))</f>
        <v/>
      </c>
      <c r="H21" s="9" t="str">
        <f>IF($V$8="", "", IF($B21="", "", IFERROR(INDEX(Products!$IL$9:$IL$108, MATCH($B21, Products!$E$9:$E$108, 0)), "")))</f>
        <v/>
      </c>
      <c r="I21" s="24"/>
      <c r="J21" s="100" t="str">
        <f>IF($V$10="", "", IF($B21="", "", IFERROR(INDEX(Products!$HB$9:$HB$108, MATCH($B21, Products!$E$9:$E$108, 0)), "")))</f>
        <v/>
      </c>
      <c r="K21" s="34" t="str">
        <f>IF($V$11="", "", IF($B21="", "", IFERROR(INDEX(Products!$G$9:$G$108, MATCH($B21, Products!$E$9:$E$108, 0)), "")))</f>
        <v/>
      </c>
      <c r="L21" s="34" t="str">
        <f>IF($V$12="", "", IF($B21="", "", IFERROR(INDEX(Products!$C$9:$C$108, MATCH($B21, Products!$E$9:$E$108, 0)), "")))</f>
        <v/>
      </c>
      <c r="M21" s="101" t="str">
        <f>IF($V$13="", "", IF($B21="", "", IFERROR(INDEX(Products!$KX$9:$KX$108, MATCH($B21, Products!$E$9:$E$108, 0)), "")))</f>
        <v/>
      </c>
      <c r="N21" s="24"/>
      <c r="O21" s="107"/>
      <c r="P21" s="107"/>
      <c r="Q21" s="107"/>
      <c r="R21" s="107"/>
      <c r="S21" s="107"/>
      <c r="T21" s="107"/>
      <c r="U21" s="107"/>
      <c r="V21" s="107"/>
      <c r="W21" s="107"/>
      <c r="X21" s="107"/>
    </row>
    <row r="22" spans="1:24" x14ac:dyDescent="0.25">
      <c r="A22" s="24"/>
      <c r="B22" s="9" t="str">
        <f>IF(Products!CB22="", "", Products!CB22)</f>
        <v/>
      </c>
      <c r="C22" s="11" t="str">
        <f>IF($B22="", "", IFERROR(INDEX(Products!$F$9:$F$108, MATCH($B22, Products!$E$9:$E$108, 0)), ""))</f>
        <v/>
      </c>
      <c r="D22" s="24"/>
      <c r="E22" s="9" t="str">
        <f>IF($V$5="", "", IF($B22="", "", IFERROR(INDEX(Products!$II$9:$II$108, MATCH($B22, Products!$E$9:$E$108, 0)), "")))</f>
        <v/>
      </c>
      <c r="F22" s="9" t="str">
        <f>IF($V$6="", "", IF($B22="", "", IFERROR(INDEX(Products!$IJ$9:$IJ$108, MATCH($B22, Products!$E$9:$E$108, 0)), "")))</f>
        <v/>
      </c>
      <c r="G22" s="9" t="str">
        <f>IF($V$7="", "", IF($B22="", "", IFERROR(INDEX(Products!$IK$9:$IK$108, MATCH($B22, Products!$E$9:$E$108, 0)), "")))</f>
        <v/>
      </c>
      <c r="H22" s="9" t="str">
        <f>IF($V$8="", "", IF($B22="", "", IFERROR(INDEX(Products!$IL$9:$IL$108, MATCH($B22, Products!$E$9:$E$108, 0)), "")))</f>
        <v/>
      </c>
      <c r="I22" s="24"/>
      <c r="J22" s="100" t="str">
        <f>IF($V$10="", "", IF($B22="", "", IFERROR(INDEX(Products!$HB$9:$HB$108, MATCH($B22, Products!$E$9:$E$108, 0)), "")))</f>
        <v/>
      </c>
      <c r="K22" s="34" t="str">
        <f>IF($V$11="", "", IF($B22="", "", IFERROR(INDEX(Products!$G$9:$G$108, MATCH($B22, Products!$E$9:$E$108, 0)), "")))</f>
        <v/>
      </c>
      <c r="L22" s="34" t="str">
        <f>IF($V$12="", "", IF($B22="", "", IFERROR(INDEX(Products!$C$9:$C$108, MATCH($B22, Products!$E$9:$E$108, 0)), "")))</f>
        <v/>
      </c>
      <c r="M22" s="101" t="str">
        <f>IF($V$13="", "", IF($B22="", "", IFERROR(INDEX(Products!$KX$9:$KX$108, MATCH($B22, Products!$E$9:$E$108, 0)), "")))</f>
        <v/>
      </c>
      <c r="N22" s="24"/>
      <c r="O22" s="107"/>
      <c r="P22" s="107"/>
      <c r="Q22" s="107"/>
      <c r="R22" s="107"/>
      <c r="S22" s="107"/>
      <c r="T22" s="107"/>
      <c r="U22" s="107"/>
      <c r="V22" s="107"/>
      <c r="W22" s="107"/>
      <c r="X22" s="107"/>
    </row>
    <row r="23" spans="1:24" x14ac:dyDescent="0.25">
      <c r="A23" s="24"/>
      <c r="B23" s="9" t="str">
        <f>IF(Products!CB23="", "", Products!CB23)</f>
        <v/>
      </c>
      <c r="C23" s="11" t="str">
        <f>IF($B23="", "", IFERROR(INDEX(Products!$F$9:$F$108, MATCH($B23, Products!$E$9:$E$108, 0)), ""))</f>
        <v/>
      </c>
      <c r="D23" s="24"/>
      <c r="E23" s="9" t="str">
        <f>IF($V$5="", "", IF($B23="", "", IFERROR(INDEX(Products!$II$9:$II$108, MATCH($B23, Products!$E$9:$E$108, 0)), "")))</f>
        <v/>
      </c>
      <c r="F23" s="9" t="str">
        <f>IF($V$6="", "", IF($B23="", "", IFERROR(INDEX(Products!$IJ$9:$IJ$108, MATCH($B23, Products!$E$9:$E$108, 0)), "")))</f>
        <v/>
      </c>
      <c r="G23" s="9" t="str">
        <f>IF($V$7="", "", IF($B23="", "", IFERROR(INDEX(Products!$IK$9:$IK$108, MATCH($B23, Products!$E$9:$E$108, 0)), "")))</f>
        <v/>
      </c>
      <c r="H23" s="9" t="str">
        <f>IF($V$8="", "", IF($B23="", "", IFERROR(INDEX(Products!$IL$9:$IL$108, MATCH($B23, Products!$E$9:$E$108, 0)), "")))</f>
        <v/>
      </c>
      <c r="I23" s="24"/>
      <c r="J23" s="100" t="str">
        <f>IF($V$10="", "", IF($B23="", "", IFERROR(INDEX(Products!$HB$9:$HB$108, MATCH($B23, Products!$E$9:$E$108, 0)), "")))</f>
        <v/>
      </c>
      <c r="K23" s="34" t="str">
        <f>IF($V$11="", "", IF($B23="", "", IFERROR(INDEX(Products!$G$9:$G$108, MATCH($B23, Products!$E$9:$E$108, 0)), "")))</f>
        <v/>
      </c>
      <c r="L23" s="34" t="str">
        <f>IF($V$12="", "", IF($B23="", "", IFERROR(INDEX(Products!$C$9:$C$108, MATCH($B23, Products!$E$9:$E$108, 0)), "")))</f>
        <v/>
      </c>
      <c r="M23" s="101" t="str">
        <f>IF($V$13="", "", IF($B23="", "", IFERROR(INDEX(Products!$KX$9:$KX$108, MATCH($B23, Products!$E$9:$E$108, 0)), "")))</f>
        <v/>
      </c>
      <c r="N23" s="24"/>
      <c r="O23" s="107"/>
      <c r="P23" s="107"/>
      <c r="Q23" s="107"/>
      <c r="R23" s="107"/>
      <c r="S23" s="107"/>
      <c r="T23" s="107"/>
      <c r="U23" s="107"/>
      <c r="V23" s="107"/>
      <c r="W23" s="107"/>
      <c r="X23" s="107"/>
    </row>
    <row r="24" spans="1:24" x14ac:dyDescent="0.25">
      <c r="A24" s="24"/>
      <c r="B24" s="9" t="str">
        <f>IF(Products!CB24="", "", Products!CB24)</f>
        <v/>
      </c>
      <c r="C24" s="11" t="str">
        <f>IF($B24="", "", IFERROR(INDEX(Products!$F$9:$F$108, MATCH($B24, Products!$E$9:$E$108, 0)), ""))</f>
        <v/>
      </c>
      <c r="D24" s="24"/>
      <c r="E24" s="9" t="str">
        <f>IF($V$5="", "", IF($B24="", "", IFERROR(INDEX(Products!$II$9:$II$108, MATCH($B24, Products!$E$9:$E$108, 0)), "")))</f>
        <v/>
      </c>
      <c r="F24" s="9" t="str">
        <f>IF($V$6="", "", IF($B24="", "", IFERROR(INDEX(Products!$IJ$9:$IJ$108, MATCH($B24, Products!$E$9:$E$108, 0)), "")))</f>
        <v/>
      </c>
      <c r="G24" s="9" t="str">
        <f>IF($V$7="", "", IF($B24="", "", IFERROR(INDEX(Products!$IK$9:$IK$108, MATCH($B24, Products!$E$9:$E$108, 0)), "")))</f>
        <v/>
      </c>
      <c r="H24" s="9" t="str">
        <f>IF($V$8="", "", IF($B24="", "", IFERROR(INDEX(Products!$IL$9:$IL$108, MATCH($B24, Products!$E$9:$E$108, 0)), "")))</f>
        <v/>
      </c>
      <c r="I24" s="24"/>
      <c r="J24" s="100" t="str">
        <f>IF($V$10="", "", IF($B24="", "", IFERROR(INDEX(Products!$HB$9:$HB$108, MATCH($B24, Products!$E$9:$E$108, 0)), "")))</f>
        <v/>
      </c>
      <c r="K24" s="34" t="str">
        <f>IF($V$11="", "", IF($B24="", "", IFERROR(INDEX(Products!$G$9:$G$108, MATCH($B24, Products!$E$9:$E$108, 0)), "")))</f>
        <v/>
      </c>
      <c r="L24" s="34" t="str">
        <f>IF($V$12="", "", IF($B24="", "", IFERROR(INDEX(Products!$C$9:$C$108, MATCH($B24, Products!$E$9:$E$108, 0)), "")))</f>
        <v/>
      </c>
      <c r="M24" s="101" t="str">
        <f>IF($V$13="", "", IF($B24="", "", IFERROR(INDEX(Products!$KX$9:$KX$108, MATCH($B24, Products!$E$9:$E$108, 0)), "")))</f>
        <v/>
      </c>
      <c r="N24" s="24"/>
      <c r="O24" s="107"/>
      <c r="P24" s="107"/>
      <c r="Q24" s="107"/>
      <c r="R24" s="107"/>
      <c r="S24" s="107"/>
      <c r="T24" s="107"/>
      <c r="U24" s="107"/>
      <c r="V24" s="107"/>
      <c r="W24" s="107"/>
      <c r="X24" s="107"/>
    </row>
    <row r="25" spans="1:24" x14ac:dyDescent="0.25">
      <c r="A25" s="24"/>
      <c r="B25" s="9" t="str">
        <f>IF(Products!CB25="", "", Products!CB25)</f>
        <v/>
      </c>
      <c r="C25" s="11" t="str">
        <f>IF($B25="", "", IFERROR(INDEX(Products!$F$9:$F$108, MATCH($B25, Products!$E$9:$E$108, 0)), ""))</f>
        <v/>
      </c>
      <c r="D25" s="24"/>
      <c r="E25" s="9" t="str">
        <f>IF($V$5="", "", IF($B25="", "", IFERROR(INDEX(Products!$II$9:$II$108, MATCH($B25, Products!$E$9:$E$108, 0)), "")))</f>
        <v/>
      </c>
      <c r="F25" s="9" t="str">
        <f>IF($V$6="", "", IF($B25="", "", IFERROR(INDEX(Products!$IJ$9:$IJ$108, MATCH($B25, Products!$E$9:$E$108, 0)), "")))</f>
        <v/>
      </c>
      <c r="G25" s="9" t="str">
        <f>IF($V$7="", "", IF($B25="", "", IFERROR(INDEX(Products!$IK$9:$IK$108, MATCH($B25, Products!$E$9:$E$108, 0)), "")))</f>
        <v/>
      </c>
      <c r="H25" s="9" t="str">
        <f>IF($V$8="", "", IF($B25="", "", IFERROR(INDEX(Products!$IL$9:$IL$108, MATCH($B25, Products!$E$9:$E$108, 0)), "")))</f>
        <v/>
      </c>
      <c r="I25" s="24"/>
      <c r="J25" s="100" t="str">
        <f>IF($V$10="", "", IF($B25="", "", IFERROR(INDEX(Products!$HB$9:$HB$108, MATCH($B25, Products!$E$9:$E$108, 0)), "")))</f>
        <v/>
      </c>
      <c r="K25" s="34" t="str">
        <f>IF($V$11="", "", IF($B25="", "", IFERROR(INDEX(Products!$G$9:$G$108, MATCH($B25, Products!$E$9:$E$108, 0)), "")))</f>
        <v/>
      </c>
      <c r="L25" s="34" t="str">
        <f>IF($V$12="", "", IF($B25="", "", IFERROR(INDEX(Products!$C$9:$C$108, MATCH($B25, Products!$E$9:$E$108, 0)), "")))</f>
        <v/>
      </c>
      <c r="M25" s="101" t="str">
        <f>IF($V$13="", "", IF($B25="", "", IFERROR(INDEX(Products!$KX$9:$KX$108, MATCH($B25, Products!$E$9:$E$108, 0)), "")))</f>
        <v/>
      </c>
      <c r="N25" s="24"/>
      <c r="O25" s="107"/>
      <c r="P25" s="107"/>
      <c r="Q25" s="107"/>
      <c r="R25" s="107"/>
      <c r="S25" s="107"/>
      <c r="T25" s="107"/>
      <c r="U25" s="107"/>
      <c r="V25" s="107"/>
      <c r="W25" s="107"/>
      <c r="X25" s="107"/>
    </row>
    <row r="26" spans="1:24" x14ac:dyDescent="0.25">
      <c r="A26" s="24"/>
      <c r="B26" s="9" t="str">
        <f>IF(Products!CB26="", "", Products!CB26)</f>
        <v/>
      </c>
      <c r="C26" s="11" t="str">
        <f>IF($B26="", "", IFERROR(INDEX(Products!$F$9:$F$108, MATCH($B26, Products!$E$9:$E$108, 0)), ""))</f>
        <v/>
      </c>
      <c r="D26" s="24"/>
      <c r="E26" s="9" t="str">
        <f>IF($V$5="", "", IF($B26="", "", IFERROR(INDEX(Products!$II$9:$II$108, MATCH($B26, Products!$E$9:$E$108, 0)), "")))</f>
        <v/>
      </c>
      <c r="F26" s="9" t="str">
        <f>IF($V$6="", "", IF($B26="", "", IFERROR(INDEX(Products!$IJ$9:$IJ$108, MATCH($B26, Products!$E$9:$E$108, 0)), "")))</f>
        <v/>
      </c>
      <c r="G26" s="9" t="str">
        <f>IF($V$7="", "", IF($B26="", "", IFERROR(INDEX(Products!$IK$9:$IK$108, MATCH($B26, Products!$E$9:$E$108, 0)), "")))</f>
        <v/>
      </c>
      <c r="H26" s="9" t="str">
        <f>IF($V$8="", "", IF($B26="", "", IFERROR(INDEX(Products!$IL$9:$IL$108, MATCH($B26, Products!$E$9:$E$108, 0)), "")))</f>
        <v/>
      </c>
      <c r="I26" s="24"/>
      <c r="J26" s="100" t="str">
        <f>IF($V$10="", "", IF($B26="", "", IFERROR(INDEX(Products!$HB$9:$HB$108, MATCH($B26, Products!$E$9:$E$108, 0)), "")))</f>
        <v/>
      </c>
      <c r="K26" s="34" t="str">
        <f>IF($V$11="", "", IF($B26="", "", IFERROR(INDEX(Products!$G$9:$G$108, MATCH($B26, Products!$E$9:$E$108, 0)), "")))</f>
        <v/>
      </c>
      <c r="L26" s="34" t="str">
        <f>IF($V$12="", "", IF($B26="", "", IFERROR(INDEX(Products!$C$9:$C$108, MATCH($B26, Products!$E$9:$E$108, 0)), "")))</f>
        <v/>
      </c>
      <c r="M26" s="101" t="str">
        <f>IF($V$13="", "", IF($B26="", "", IFERROR(INDEX(Products!$KX$9:$KX$108, MATCH($B26, Products!$E$9:$E$108, 0)), "")))</f>
        <v/>
      </c>
      <c r="N26" s="24"/>
      <c r="O26" s="107"/>
      <c r="P26" s="107"/>
      <c r="Q26" s="107"/>
      <c r="R26" s="107"/>
      <c r="S26" s="107"/>
      <c r="T26" s="107"/>
      <c r="U26" s="107"/>
      <c r="V26" s="107"/>
      <c r="W26" s="107"/>
      <c r="X26" s="107"/>
    </row>
    <row r="27" spans="1:24" x14ac:dyDescent="0.25">
      <c r="A27" s="24"/>
      <c r="B27" s="9" t="str">
        <f>IF(Products!CB27="", "", Products!CB27)</f>
        <v/>
      </c>
      <c r="C27" s="11" t="str">
        <f>IF($B27="", "", IFERROR(INDEX(Products!$F$9:$F$108, MATCH($B27, Products!$E$9:$E$108, 0)), ""))</f>
        <v/>
      </c>
      <c r="D27" s="24"/>
      <c r="E27" s="9" t="str">
        <f>IF($V$5="", "", IF($B27="", "", IFERROR(INDEX(Products!$II$9:$II$108, MATCH($B27, Products!$E$9:$E$108, 0)), "")))</f>
        <v/>
      </c>
      <c r="F27" s="9" t="str">
        <f>IF($V$6="", "", IF($B27="", "", IFERROR(INDEX(Products!$IJ$9:$IJ$108, MATCH($B27, Products!$E$9:$E$108, 0)), "")))</f>
        <v/>
      </c>
      <c r="G27" s="9" t="str">
        <f>IF($V$7="", "", IF($B27="", "", IFERROR(INDEX(Products!$IK$9:$IK$108, MATCH($B27, Products!$E$9:$E$108, 0)), "")))</f>
        <v/>
      </c>
      <c r="H27" s="9" t="str">
        <f>IF($V$8="", "", IF($B27="", "", IFERROR(INDEX(Products!$IL$9:$IL$108, MATCH($B27, Products!$E$9:$E$108, 0)), "")))</f>
        <v/>
      </c>
      <c r="I27" s="24"/>
      <c r="J27" s="100" t="str">
        <f>IF($V$10="", "", IF($B27="", "", IFERROR(INDEX(Products!$HB$9:$HB$108, MATCH($B27, Products!$E$9:$E$108, 0)), "")))</f>
        <v/>
      </c>
      <c r="K27" s="34" t="str">
        <f>IF($V$11="", "", IF($B27="", "", IFERROR(INDEX(Products!$G$9:$G$108, MATCH($B27, Products!$E$9:$E$108, 0)), "")))</f>
        <v/>
      </c>
      <c r="L27" s="34" t="str">
        <f>IF($V$12="", "", IF($B27="", "", IFERROR(INDEX(Products!$C$9:$C$108, MATCH($B27, Products!$E$9:$E$108, 0)), "")))</f>
        <v/>
      </c>
      <c r="M27" s="101" t="str">
        <f>IF($V$13="", "", IF($B27="", "", IFERROR(INDEX(Products!$KX$9:$KX$108, MATCH($B27, Products!$E$9:$E$108, 0)), "")))</f>
        <v/>
      </c>
      <c r="N27" s="24"/>
      <c r="O27" s="107"/>
      <c r="P27" s="107"/>
      <c r="Q27" s="107"/>
      <c r="R27" s="107"/>
      <c r="S27" s="107"/>
      <c r="T27" s="107"/>
      <c r="U27" s="107"/>
      <c r="V27" s="107"/>
      <c r="W27" s="107"/>
      <c r="X27" s="107"/>
    </row>
    <row r="28" spans="1:24" x14ac:dyDescent="0.25">
      <c r="A28" s="24"/>
      <c r="B28" s="9" t="str">
        <f>IF(Products!CB28="", "", Products!CB28)</f>
        <v/>
      </c>
      <c r="C28" s="11" t="str">
        <f>IF($B28="", "", IFERROR(INDEX(Products!$F$9:$F$108, MATCH($B28, Products!$E$9:$E$108, 0)), ""))</f>
        <v/>
      </c>
      <c r="D28" s="24"/>
      <c r="E28" s="9" t="str">
        <f>IF($V$5="", "", IF($B28="", "", IFERROR(INDEX(Products!$II$9:$II$108, MATCH($B28, Products!$E$9:$E$108, 0)), "")))</f>
        <v/>
      </c>
      <c r="F28" s="9" t="str">
        <f>IF($V$6="", "", IF($B28="", "", IFERROR(INDEX(Products!$IJ$9:$IJ$108, MATCH($B28, Products!$E$9:$E$108, 0)), "")))</f>
        <v/>
      </c>
      <c r="G28" s="9" t="str">
        <f>IF($V$7="", "", IF($B28="", "", IFERROR(INDEX(Products!$IK$9:$IK$108, MATCH($B28, Products!$E$9:$E$108, 0)), "")))</f>
        <v/>
      </c>
      <c r="H28" s="9" t="str">
        <f>IF($V$8="", "", IF($B28="", "", IFERROR(INDEX(Products!$IL$9:$IL$108, MATCH($B28, Products!$E$9:$E$108, 0)), "")))</f>
        <v/>
      </c>
      <c r="I28" s="24"/>
      <c r="J28" s="100" t="str">
        <f>IF($V$10="", "", IF($B28="", "", IFERROR(INDEX(Products!$HB$9:$HB$108, MATCH($B28, Products!$E$9:$E$108, 0)), "")))</f>
        <v/>
      </c>
      <c r="K28" s="34" t="str">
        <f>IF($V$11="", "", IF($B28="", "", IFERROR(INDEX(Products!$G$9:$G$108, MATCH($B28, Products!$E$9:$E$108, 0)), "")))</f>
        <v/>
      </c>
      <c r="L28" s="34" t="str">
        <f>IF($V$12="", "", IF($B28="", "", IFERROR(INDEX(Products!$C$9:$C$108, MATCH($B28, Products!$E$9:$E$108, 0)), "")))</f>
        <v/>
      </c>
      <c r="M28" s="101" t="str">
        <f>IF($V$13="", "", IF($B28="", "", IFERROR(INDEX(Products!$KX$9:$KX$108, MATCH($B28, Products!$E$9:$E$108, 0)), "")))</f>
        <v/>
      </c>
      <c r="N28" s="24"/>
      <c r="O28" s="107"/>
      <c r="P28" s="107"/>
      <c r="Q28" s="107"/>
      <c r="R28" s="107"/>
      <c r="S28" s="107"/>
      <c r="T28" s="107"/>
      <c r="U28" s="107"/>
      <c r="V28" s="107"/>
      <c r="W28" s="107"/>
      <c r="X28" s="107"/>
    </row>
    <row r="29" spans="1:24" x14ac:dyDescent="0.25">
      <c r="A29" s="24"/>
      <c r="B29" s="9" t="str">
        <f>IF(Products!CB29="", "", Products!CB29)</f>
        <v/>
      </c>
      <c r="C29" s="11" t="str">
        <f>IF($B29="", "", IFERROR(INDEX(Products!$F$9:$F$108, MATCH($B29, Products!$E$9:$E$108, 0)), ""))</f>
        <v/>
      </c>
      <c r="D29" s="24"/>
      <c r="E29" s="9" t="str">
        <f>IF($V$5="", "", IF($B29="", "", IFERROR(INDEX(Products!$II$9:$II$108, MATCH($B29, Products!$E$9:$E$108, 0)), "")))</f>
        <v/>
      </c>
      <c r="F29" s="9" t="str">
        <f>IF($V$6="", "", IF($B29="", "", IFERROR(INDEX(Products!$IJ$9:$IJ$108, MATCH($B29, Products!$E$9:$E$108, 0)), "")))</f>
        <v/>
      </c>
      <c r="G29" s="9" t="str">
        <f>IF($V$7="", "", IF($B29="", "", IFERROR(INDEX(Products!$IK$9:$IK$108, MATCH($B29, Products!$E$9:$E$108, 0)), "")))</f>
        <v/>
      </c>
      <c r="H29" s="9" t="str">
        <f>IF($V$8="", "", IF($B29="", "", IFERROR(INDEX(Products!$IL$9:$IL$108, MATCH($B29, Products!$E$9:$E$108, 0)), "")))</f>
        <v/>
      </c>
      <c r="I29" s="24"/>
      <c r="J29" s="100" t="str">
        <f>IF($V$10="", "", IF($B29="", "", IFERROR(INDEX(Products!$HB$9:$HB$108, MATCH($B29, Products!$E$9:$E$108, 0)), "")))</f>
        <v/>
      </c>
      <c r="K29" s="34" t="str">
        <f>IF($V$11="", "", IF($B29="", "", IFERROR(INDEX(Products!$G$9:$G$108, MATCH($B29, Products!$E$9:$E$108, 0)), "")))</f>
        <v/>
      </c>
      <c r="L29" s="34" t="str">
        <f>IF($V$12="", "", IF($B29="", "", IFERROR(INDEX(Products!$C$9:$C$108, MATCH($B29, Products!$E$9:$E$108, 0)), "")))</f>
        <v/>
      </c>
      <c r="M29" s="101" t="str">
        <f>IF($V$13="", "", IF($B29="", "", IFERROR(INDEX(Products!$KX$9:$KX$108, MATCH($B29, Products!$E$9:$E$108, 0)), "")))</f>
        <v/>
      </c>
      <c r="N29" s="24"/>
      <c r="O29" s="107"/>
      <c r="P29" s="107"/>
      <c r="Q29" s="107"/>
      <c r="R29" s="107"/>
      <c r="S29" s="107"/>
      <c r="T29" s="107"/>
      <c r="U29" s="107"/>
      <c r="V29" s="107"/>
      <c r="W29" s="107"/>
      <c r="X29" s="107"/>
    </row>
    <row r="30" spans="1:24" x14ac:dyDescent="0.25">
      <c r="A30" s="24"/>
      <c r="B30" s="9" t="str">
        <f>IF(Products!CB30="", "", Products!CB30)</f>
        <v/>
      </c>
      <c r="C30" s="11" t="str">
        <f>IF($B30="", "", IFERROR(INDEX(Products!$F$9:$F$108, MATCH($B30, Products!$E$9:$E$108, 0)), ""))</f>
        <v/>
      </c>
      <c r="D30" s="24"/>
      <c r="E30" s="9" t="str">
        <f>IF($V$5="", "", IF($B30="", "", IFERROR(INDEX(Products!$II$9:$II$108, MATCH($B30, Products!$E$9:$E$108, 0)), "")))</f>
        <v/>
      </c>
      <c r="F30" s="9" t="str">
        <f>IF($V$6="", "", IF($B30="", "", IFERROR(INDEX(Products!$IJ$9:$IJ$108, MATCH($B30, Products!$E$9:$E$108, 0)), "")))</f>
        <v/>
      </c>
      <c r="G30" s="9" t="str">
        <f>IF($V$7="", "", IF($B30="", "", IFERROR(INDEX(Products!$IK$9:$IK$108, MATCH($B30, Products!$E$9:$E$108, 0)), "")))</f>
        <v/>
      </c>
      <c r="H30" s="9" t="str">
        <f>IF($V$8="", "", IF($B30="", "", IFERROR(INDEX(Products!$IL$9:$IL$108, MATCH($B30, Products!$E$9:$E$108, 0)), "")))</f>
        <v/>
      </c>
      <c r="I30" s="24"/>
      <c r="J30" s="100" t="str">
        <f>IF($V$10="", "", IF($B30="", "", IFERROR(INDEX(Products!$HB$9:$HB$108, MATCH($B30, Products!$E$9:$E$108, 0)), "")))</f>
        <v/>
      </c>
      <c r="K30" s="34" t="str">
        <f>IF($V$11="", "", IF($B30="", "", IFERROR(INDEX(Products!$G$9:$G$108, MATCH($B30, Products!$E$9:$E$108, 0)), "")))</f>
        <v/>
      </c>
      <c r="L30" s="34" t="str">
        <f>IF($V$12="", "", IF($B30="", "", IFERROR(INDEX(Products!$C$9:$C$108, MATCH($B30, Products!$E$9:$E$108, 0)), "")))</f>
        <v/>
      </c>
      <c r="M30" s="101" t="str">
        <f>IF($V$13="", "", IF($B30="", "", IFERROR(INDEX(Products!$KX$9:$KX$108, MATCH($B30, Products!$E$9:$E$108, 0)), "")))</f>
        <v/>
      </c>
      <c r="N30" s="24"/>
      <c r="O30" s="107"/>
      <c r="P30" s="107"/>
      <c r="Q30" s="107"/>
      <c r="R30" s="107"/>
      <c r="S30" s="107"/>
      <c r="T30" s="107"/>
      <c r="U30" s="107"/>
      <c r="V30" s="107"/>
      <c r="W30" s="107"/>
      <c r="X30" s="107"/>
    </row>
    <row r="31" spans="1:24" x14ac:dyDescent="0.25">
      <c r="A31" s="24"/>
      <c r="B31" s="9" t="str">
        <f>IF(Products!CB31="", "", Products!CB31)</f>
        <v/>
      </c>
      <c r="C31" s="11" t="str">
        <f>IF($B31="", "", IFERROR(INDEX(Products!$F$9:$F$108, MATCH($B31, Products!$E$9:$E$108, 0)), ""))</f>
        <v/>
      </c>
      <c r="D31" s="24"/>
      <c r="E31" s="9" t="str">
        <f>IF($V$5="", "", IF($B31="", "", IFERROR(INDEX(Products!$II$9:$II$108, MATCH($B31, Products!$E$9:$E$108, 0)), "")))</f>
        <v/>
      </c>
      <c r="F31" s="9" t="str">
        <f>IF($V$6="", "", IF($B31="", "", IFERROR(INDEX(Products!$IJ$9:$IJ$108, MATCH($B31, Products!$E$9:$E$108, 0)), "")))</f>
        <v/>
      </c>
      <c r="G31" s="9" t="str">
        <f>IF($V$7="", "", IF($B31="", "", IFERROR(INDEX(Products!$IK$9:$IK$108, MATCH($B31, Products!$E$9:$E$108, 0)), "")))</f>
        <v/>
      </c>
      <c r="H31" s="9" t="str">
        <f>IF($V$8="", "", IF($B31="", "", IFERROR(INDEX(Products!$IL$9:$IL$108, MATCH($B31, Products!$E$9:$E$108, 0)), "")))</f>
        <v/>
      </c>
      <c r="I31" s="24"/>
      <c r="J31" s="100" t="str">
        <f>IF($V$10="", "", IF($B31="", "", IFERROR(INDEX(Products!$HB$9:$HB$108, MATCH($B31, Products!$E$9:$E$108, 0)), "")))</f>
        <v/>
      </c>
      <c r="K31" s="34" t="str">
        <f>IF($V$11="", "", IF($B31="", "", IFERROR(INDEX(Products!$G$9:$G$108, MATCH($B31, Products!$E$9:$E$108, 0)), "")))</f>
        <v/>
      </c>
      <c r="L31" s="34" t="str">
        <f>IF($V$12="", "", IF($B31="", "", IFERROR(INDEX(Products!$C$9:$C$108, MATCH($B31, Products!$E$9:$E$108, 0)), "")))</f>
        <v/>
      </c>
      <c r="M31" s="101" t="str">
        <f>IF($V$13="", "", IF($B31="", "", IFERROR(INDEX(Products!$KX$9:$KX$108, MATCH($B31, Products!$E$9:$E$108, 0)), "")))</f>
        <v/>
      </c>
      <c r="N31" s="24"/>
      <c r="O31" s="107"/>
      <c r="P31" s="107"/>
      <c r="Q31" s="107"/>
      <c r="R31" s="107"/>
      <c r="S31" s="107"/>
      <c r="T31" s="107"/>
      <c r="U31" s="107"/>
      <c r="V31" s="107"/>
      <c r="W31" s="107"/>
      <c r="X31" s="107"/>
    </row>
    <row r="32" spans="1:24" x14ac:dyDescent="0.25">
      <c r="A32" s="24"/>
      <c r="B32" s="9" t="str">
        <f>IF(Products!CB32="", "", Products!CB32)</f>
        <v/>
      </c>
      <c r="C32" s="11" t="str">
        <f>IF($B32="", "", IFERROR(INDEX(Products!$F$9:$F$108, MATCH($B32, Products!$E$9:$E$108, 0)), ""))</f>
        <v/>
      </c>
      <c r="D32" s="24"/>
      <c r="E32" s="9" t="str">
        <f>IF($V$5="", "", IF($B32="", "", IFERROR(INDEX(Products!$II$9:$II$108, MATCH($B32, Products!$E$9:$E$108, 0)), "")))</f>
        <v/>
      </c>
      <c r="F32" s="9" t="str">
        <f>IF($V$6="", "", IF($B32="", "", IFERROR(INDEX(Products!$IJ$9:$IJ$108, MATCH($B32, Products!$E$9:$E$108, 0)), "")))</f>
        <v/>
      </c>
      <c r="G32" s="9" t="str">
        <f>IF($V$7="", "", IF($B32="", "", IFERROR(INDEX(Products!$IK$9:$IK$108, MATCH($B32, Products!$E$9:$E$108, 0)), "")))</f>
        <v/>
      </c>
      <c r="H32" s="9" t="str">
        <f>IF($V$8="", "", IF($B32="", "", IFERROR(INDEX(Products!$IL$9:$IL$108, MATCH($B32, Products!$E$9:$E$108, 0)), "")))</f>
        <v/>
      </c>
      <c r="I32" s="24"/>
      <c r="J32" s="100" t="str">
        <f>IF($V$10="", "", IF($B32="", "", IFERROR(INDEX(Products!$HB$9:$HB$108, MATCH($B32, Products!$E$9:$E$108, 0)), "")))</f>
        <v/>
      </c>
      <c r="K32" s="34" t="str">
        <f>IF($V$11="", "", IF($B32="", "", IFERROR(INDEX(Products!$G$9:$G$108, MATCH($B32, Products!$E$9:$E$108, 0)), "")))</f>
        <v/>
      </c>
      <c r="L32" s="34" t="str">
        <f>IF($V$12="", "", IF($B32="", "", IFERROR(INDEX(Products!$C$9:$C$108, MATCH($B32, Products!$E$9:$E$108, 0)), "")))</f>
        <v/>
      </c>
      <c r="M32" s="101" t="str">
        <f>IF($V$13="", "", IF($B32="", "", IFERROR(INDEX(Products!$KX$9:$KX$108, MATCH($B32, Products!$E$9:$E$108, 0)), "")))</f>
        <v/>
      </c>
      <c r="N32" s="24"/>
      <c r="O32" s="107"/>
      <c r="P32" s="107"/>
      <c r="Q32" s="107"/>
      <c r="R32" s="107"/>
      <c r="S32" s="107"/>
      <c r="T32" s="107"/>
      <c r="U32" s="107"/>
      <c r="V32" s="107"/>
      <c r="W32" s="107"/>
      <c r="X32" s="107"/>
    </row>
    <row r="33" spans="1:24" x14ac:dyDescent="0.25">
      <c r="A33" s="24"/>
      <c r="B33" s="9" t="str">
        <f>IF(Products!CB33="", "", Products!CB33)</f>
        <v/>
      </c>
      <c r="C33" s="11" t="str">
        <f>IF($B33="", "", IFERROR(INDEX(Products!$F$9:$F$108, MATCH($B33, Products!$E$9:$E$108, 0)), ""))</f>
        <v/>
      </c>
      <c r="D33" s="24"/>
      <c r="E33" s="9" t="str">
        <f>IF($V$5="", "", IF($B33="", "", IFERROR(INDEX(Products!$II$9:$II$108, MATCH($B33, Products!$E$9:$E$108, 0)), "")))</f>
        <v/>
      </c>
      <c r="F33" s="9" t="str">
        <f>IF($V$6="", "", IF($B33="", "", IFERROR(INDEX(Products!$IJ$9:$IJ$108, MATCH($B33, Products!$E$9:$E$108, 0)), "")))</f>
        <v/>
      </c>
      <c r="G33" s="9" t="str">
        <f>IF($V$7="", "", IF($B33="", "", IFERROR(INDEX(Products!$IK$9:$IK$108, MATCH($B33, Products!$E$9:$E$108, 0)), "")))</f>
        <v/>
      </c>
      <c r="H33" s="9" t="str">
        <f>IF($V$8="", "", IF($B33="", "", IFERROR(INDEX(Products!$IL$9:$IL$108, MATCH($B33, Products!$E$9:$E$108, 0)), "")))</f>
        <v/>
      </c>
      <c r="I33" s="24"/>
      <c r="J33" s="100" t="str">
        <f>IF($V$10="", "", IF($B33="", "", IFERROR(INDEX(Products!$HB$9:$HB$108, MATCH($B33, Products!$E$9:$E$108, 0)), "")))</f>
        <v/>
      </c>
      <c r="K33" s="34" t="str">
        <f>IF($V$11="", "", IF($B33="", "", IFERROR(INDEX(Products!$G$9:$G$108, MATCH($B33, Products!$E$9:$E$108, 0)), "")))</f>
        <v/>
      </c>
      <c r="L33" s="34" t="str">
        <f>IF($V$12="", "", IF($B33="", "", IFERROR(INDEX(Products!$C$9:$C$108, MATCH($B33, Products!$E$9:$E$108, 0)), "")))</f>
        <v/>
      </c>
      <c r="M33" s="101" t="str">
        <f>IF($V$13="", "", IF($B33="", "", IFERROR(INDEX(Products!$KX$9:$KX$108, MATCH($B33, Products!$E$9:$E$108, 0)), "")))</f>
        <v/>
      </c>
      <c r="N33" s="24"/>
      <c r="O33" s="107"/>
      <c r="P33" s="107"/>
      <c r="Q33" s="107"/>
      <c r="R33" s="107"/>
      <c r="S33" s="107"/>
      <c r="T33" s="107"/>
      <c r="U33" s="107"/>
      <c r="V33" s="107"/>
      <c r="W33" s="107"/>
      <c r="X33" s="107"/>
    </row>
    <row r="34" spans="1:24" x14ac:dyDescent="0.25">
      <c r="A34" s="24"/>
      <c r="B34" s="9" t="str">
        <f>IF(Products!CB34="", "", Products!CB34)</f>
        <v/>
      </c>
      <c r="C34" s="11" t="str">
        <f>IF($B34="", "", IFERROR(INDEX(Products!$F$9:$F$108, MATCH($B34, Products!$E$9:$E$108, 0)), ""))</f>
        <v/>
      </c>
      <c r="D34" s="24"/>
      <c r="E34" s="9" t="str">
        <f>IF($V$5="", "", IF($B34="", "", IFERROR(INDEX(Products!$II$9:$II$108, MATCH($B34, Products!$E$9:$E$108, 0)), "")))</f>
        <v/>
      </c>
      <c r="F34" s="9" t="str">
        <f>IF($V$6="", "", IF($B34="", "", IFERROR(INDEX(Products!$IJ$9:$IJ$108, MATCH($B34, Products!$E$9:$E$108, 0)), "")))</f>
        <v/>
      </c>
      <c r="G34" s="9" t="str">
        <f>IF($V$7="", "", IF($B34="", "", IFERROR(INDEX(Products!$IK$9:$IK$108, MATCH($B34, Products!$E$9:$E$108, 0)), "")))</f>
        <v/>
      </c>
      <c r="H34" s="9" t="str">
        <f>IF($V$8="", "", IF($B34="", "", IFERROR(INDEX(Products!$IL$9:$IL$108, MATCH($B34, Products!$E$9:$E$108, 0)), "")))</f>
        <v/>
      </c>
      <c r="I34" s="24"/>
      <c r="J34" s="100" t="str">
        <f>IF($V$10="", "", IF($B34="", "", IFERROR(INDEX(Products!$HB$9:$HB$108, MATCH($B34, Products!$E$9:$E$108, 0)), "")))</f>
        <v/>
      </c>
      <c r="K34" s="34" t="str">
        <f>IF($V$11="", "", IF($B34="", "", IFERROR(INDEX(Products!$G$9:$G$108, MATCH($B34, Products!$E$9:$E$108, 0)), "")))</f>
        <v/>
      </c>
      <c r="L34" s="34" t="str">
        <f>IF($V$12="", "", IF($B34="", "", IFERROR(INDEX(Products!$C$9:$C$108, MATCH($B34, Products!$E$9:$E$108, 0)), "")))</f>
        <v/>
      </c>
      <c r="M34" s="101" t="str">
        <f>IF($V$13="", "", IF($B34="", "", IFERROR(INDEX(Products!$KX$9:$KX$108, MATCH($B34, Products!$E$9:$E$108, 0)), "")))</f>
        <v/>
      </c>
      <c r="N34" s="24"/>
      <c r="O34" s="107"/>
      <c r="P34" s="107"/>
      <c r="Q34" s="107"/>
      <c r="R34" s="107"/>
      <c r="S34" s="107"/>
      <c r="T34" s="107"/>
      <c r="U34" s="107"/>
      <c r="V34" s="107"/>
      <c r="W34" s="107"/>
      <c r="X34" s="107"/>
    </row>
    <row r="35" spans="1:24" x14ac:dyDescent="0.25">
      <c r="A35" s="24"/>
      <c r="B35" s="9" t="str">
        <f>IF(Products!CB35="", "", Products!CB35)</f>
        <v/>
      </c>
      <c r="C35" s="11" t="str">
        <f>IF($B35="", "", IFERROR(INDEX(Products!$F$9:$F$108, MATCH($B35, Products!$E$9:$E$108, 0)), ""))</f>
        <v/>
      </c>
      <c r="D35" s="24"/>
      <c r="E35" s="9" t="str">
        <f>IF($V$5="", "", IF($B35="", "", IFERROR(INDEX(Products!$II$9:$II$108, MATCH($B35, Products!$E$9:$E$108, 0)), "")))</f>
        <v/>
      </c>
      <c r="F35" s="9" t="str">
        <f>IF($V$6="", "", IF($B35="", "", IFERROR(INDEX(Products!$IJ$9:$IJ$108, MATCH($B35, Products!$E$9:$E$108, 0)), "")))</f>
        <v/>
      </c>
      <c r="G35" s="9" t="str">
        <f>IF($V$7="", "", IF($B35="", "", IFERROR(INDEX(Products!$IK$9:$IK$108, MATCH($B35, Products!$E$9:$E$108, 0)), "")))</f>
        <v/>
      </c>
      <c r="H35" s="9" t="str">
        <f>IF($V$8="", "", IF($B35="", "", IFERROR(INDEX(Products!$IL$9:$IL$108, MATCH($B35, Products!$E$9:$E$108, 0)), "")))</f>
        <v/>
      </c>
      <c r="I35" s="24"/>
      <c r="J35" s="100" t="str">
        <f>IF($V$10="", "", IF($B35="", "", IFERROR(INDEX(Products!$HB$9:$HB$108, MATCH($B35, Products!$E$9:$E$108, 0)), "")))</f>
        <v/>
      </c>
      <c r="K35" s="34" t="str">
        <f>IF($V$11="", "", IF($B35="", "", IFERROR(INDEX(Products!$G$9:$G$108, MATCH($B35, Products!$E$9:$E$108, 0)), "")))</f>
        <v/>
      </c>
      <c r="L35" s="34" t="str">
        <f>IF($V$12="", "", IF($B35="", "", IFERROR(INDEX(Products!$C$9:$C$108, MATCH($B35, Products!$E$9:$E$108, 0)), "")))</f>
        <v/>
      </c>
      <c r="M35" s="101" t="str">
        <f>IF($V$13="", "", IF($B35="", "", IFERROR(INDEX(Products!$KX$9:$KX$108, MATCH($B35, Products!$E$9:$E$108, 0)), "")))</f>
        <v/>
      </c>
      <c r="N35" s="24"/>
      <c r="O35" s="107"/>
      <c r="P35" s="107"/>
      <c r="Q35" s="107"/>
      <c r="R35" s="107"/>
      <c r="S35" s="107"/>
      <c r="T35" s="107"/>
      <c r="U35" s="107"/>
      <c r="V35" s="107"/>
      <c r="W35" s="107"/>
      <c r="X35" s="107"/>
    </row>
    <row r="36" spans="1:24" x14ac:dyDescent="0.25">
      <c r="A36" s="24"/>
      <c r="B36" s="9" t="str">
        <f>IF(Products!CB36="", "", Products!CB36)</f>
        <v/>
      </c>
      <c r="C36" s="11" t="str">
        <f>IF($B36="", "", IFERROR(INDEX(Products!$F$9:$F$108, MATCH($B36, Products!$E$9:$E$108, 0)), ""))</f>
        <v/>
      </c>
      <c r="D36" s="24"/>
      <c r="E36" s="9" t="str">
        <f>IF($V$5="", "", IF($B36="", "", IFERROR(INDEX(Products!$II$9:$II$108, MATCH($B36, Products!$E$9:$E$108, 0)), "")))</f>
        <v/>
      </c>
      <c r="F36" s="9" t="str">
        <f>IF($V$6="", "", IF($B36="", "", IFERROR(INDEX(Products!$IJ$9:$IJ$108, MATCH($B36, Products!$E$9:$E$108, 0)), "")))</f>
        <v/>
      </c>
      <c r="G36" s="9" t="str">
        <f>IF($V$7="", "", IF($B36="", "", IFERROR(INDEX(Products!$IK$9:$IK$108, MATCH($B36, Products!$E$9:$E$108, 0)), "")))</f>
        <v/>
      </c>
      <c r="H36" s="9" t="str">
        <f>IF($V$8="", "", IF($B36="", "", IFERROR(INDEX(Products!$IL$9:$IL$108, MATCH($B36, Products!$E$9:$E$108, 0)), "")))</f>
        <v/>
      </c>
      <c r="I36" s="24"/>
      <c r="J36" s="100" t="str">
        <f>IF($V$10="", "", IF($B36="", "", IFERROR(INDEX(Products!$HB$9:$HB$108, MATCH($B36, Products!$E$9:$E$108, 0)), "")))</f>
        <v/>
      </c>
      <c r="K36" s="34" t="str">
        <f>IF($V$11="", "", IF($B36="", "", IFERROR(INDEX(Products!$G$9:$G$108, MATCH($B36, Products!$E$9:$E$108, 0)), "")))</f>
        <v/>
      </c>
      <c r="L36" s="34" t="str">
        <f>IF($V$12="", "", IF($B36="", "", IFERROR(INDEX(Products!$C$9:$C$108, MATCH($B36, Products!$E$9:$E$108, 0)), "")))</f>
        <v/>
      </c>
      <c r="M36" s="101" t="str">
        <f>IF($V$13="", "", IF($B36="", "", IFERROR(INDEX(Products!$KX$9:$KX$108, MATCH($B36, Products!$E$9:$E$108, 0)), "")))</f>
        <v/>
      </c>
      <c r="N36" s="24"/>
      <c r="O36" s="107"/>
      <c r="P36" s="107"/>
      <c r="Q36" s="107"/>
      <c r="R36" s="107"/>
      <c r="S36" s="107"/>
      <c r="T36" s="107"/>
      <c r="U36" s="107"/>
      <c r="V36" s="107"/>
      <c r="W36" s="107"/>
      <c r="X36" s="107"/>
    </row>
    <row r="37" spans="1:24" x14ac:dyDescent="0.25">
      <c r="A37" s="24"/>
      <c r="B37" s="9" t="str">
        <f>IF(Products!CB37="", "", Products!CB37)</f>
        <v/>
      </c>
      <c r="C37" s="11" t="str">
        <f>IF($B37="", "", IFERROR(INDEX(Products!$F$9:$F$108, MATCH($B37, Products!$E$9:$E$108, 0)), ""))</f>
        <v/>
      </c>
      <c r="D37" s="24"/>
      <c r="E37" s="9" t="str">
        <f>IF($V$5="", "", IF($B37="", "", IFERROR(INDEX(Products!$II$9:$II$108, MATCH($B37, Products!$E$9:$E$108, 0)), "")))</f>
        <v/>
      </c>
      <c r="F37" s="9" t="str">
        <f>IF($V$6="", "", IF($B37="", "", IFERROR(INDEX(Products!$IJ$9:$IJ$108, MATCH($B37, Products!$E$9:$E$108, 0)), "")))</f>
        <v/>
      </c>
      <c r="G37" s="9" t="str">
        <f>IF($V$7="", "", IF($B37="", "", IFERROR(INDEX(Products!$IK$9:$IK$108, MATCH($B37, Products!$E$9:$E$108, 0)), "")))</f>
        <v/>
      </c>
      <c r="H37" s="9" t="str">
        <f>IF($V$8="", "", IF($B37="", "", IFERROR(INDEX(Products!$IL$9:$IL$108, MATCH($B37, Products!$E$9:$E$108, 0)), "")))</f>
        <v/>
      </c>
      <c r="I37" s="24"/>
      <c r="J37" s="100" t="str">
        <f>IF($V$10="", "", IF($B37="", "", IFERROR(INDEX(Products!$HB$9:$HB$108, MATCH($B37, Products!$E$9:$E$108, 0)), "")))</f>
        <v/>
      </c>
      <c r="K37" s="34" t="str">
        <f>IF($V$11="", "", IF($B37="", "", IFERROR(INDEX(Products!$G$9:$G$108, MATCH($B37, Products!$E$9:$E$108, 0)), "")))</f>
        <v/>
      </c>
      <c r="L37" s="34" t="str">
        <f>IF($V$12="", "", IF($B37="", "", IFERROR(INDEX(Products!$C$9:$C$108, MATCH($B37, Products!$E$9:$E$108, 0)), "")))</f>
        <v/>
      </c>
      <c r="M37" s="101" t="str">
        <f>IF($V$13="", "", IF($B37="", "", IFERROR(INDEX(Products!$KX$9:$KX$108, MATCH($B37, Products!$E$9:$E$108, 0)), "")))</f>
        <v/>
      </c>
      <c r="N37" s="24"/>
      <c r="O37" s="107"/>
      <c r="P37" s="107"/>
      <c r="Q37" s="107"/>
      <c r="R37" s="107"/>
      <c r="S37" s="107"/>
      <c r="T37" s="107"/>
      <c r="U37" s="107"/>
      <c r="V37" s="107"/>
      <c r="W37" s="107"/>
      <c r="X37" s="107"/>
    </row>
    <row r="38" spans="1:24" x14ac:dyDescent="0.25">
      <c r="A38" s="24"/>
      <c r="B38" s="9" t="str">
        <f>IF(Products!CB38="", "", Products!CB38)</f>
        <v/>
      </c>
      <c r="C38" s="11" t="str">
        <f>IF($B38="", "", IFERROR(INDEX(Products!$F$9:$F$108, MATCH($B38, Products!$E$9:$E$108, 0)), ""))</f>
        <v/>
      </c>
      <c r="D38" s="24"/>
      <c r="E38" s="9" t="str">
        <f>IF($V$5="", "", IF($B38="", "", IFERROR(INDEX(Products!$II$9:$II$108, MATCH($B38, Products!$E$9:$E$108, 0)), "")))</f>
        <v/>
      </c>
      <c r="F38" s="9" t="str">
        <f>IF($V$6="", "", IF($B38="", "", IFERROR(INDEX(Products!$IJ$9:$IJ$108, MATCH($B38, Products!$E$9:$E$108, 0)), "")))</f>
        <v/>
      </c>
      <c r="G38" s="9" t="str">
        <f>IF($V$7="", "", IF($B38="", "", IFERROR(INDEX(Products!$IK$9:$IK$108, MATCH($B38, Products!$E$9:$E$108, 0)), "")))</f>
        <v/>
      </c>
      <c r="H38" s="9" t="str">
        <f>IF($V$8="", "", IF($B38="", "", IFERROR(INDEX(Products!$IL$9:$IL$108, MATCH($B38, Products!$E$9:$E$108, 0)), "")))</f>
        <v/>
      </c>
      <c r="I38" s="24"/>
      <c r="J38" s="100" t="str">
        <f>IF($V$10="", "", IF($B38="", "", IFERROR(INDEX(Products!$HB$9:$HB$108, MATCH($B38, Products!$E$9:$E$108, 0)), "")))</f>
        <v/>
      </c>
      <c r="K38" s="34" t="str">
        <f>IF($V$11="", "", IF($B38="", "", IFERROR(INDEX(Products!$G$9:$G$108, MATCH($B38, Products!$E$9:$E$108, 0)), "")))</f>
        <v/>
      </c>
      <c r="L38" s="34" t="str">
        <f>IF($V$12="", "", IF($B38="", "", IFERROR(INDEX(Products!$C$9:$C$108, MATCH($B38, Products!$E$9:$E$108, 0)), "")))</f>
        <v/>
      </c>
      <c r="M38" s="101" t="str">
        <f>IF($V$13="", "", IF($B38="", "", IFERROR(INDEX(Products!$KX$9:$KX$108, MATCH($B38, Products!$E$9:$E$108, 0)), "")))</f>
        <v/>
      </c>
      <c r="N38" s="24"/>
      <c r="O38" s="107"/>
      <c r="P38" s="107"/>
      <c r="Q38" s="107"/>
      <c r="R38" s="107"/>
      <c r="S38" s="107"/>
      <c r="T38" s="107"/>
      <c r="U38" s="107"/>
      <c r="V38" s="107"/>
      <c r="W38" s="107"/>
      <c r="X38" s="107"/>
    </row>
    <row r="39" spans="1:24" x14ac:dyDescent="0.25">
      <c r="A39" s="24"/>
      <c r="B39" s="9" t="str">
        <f>IF(Products!CB39="", "", Products!CB39)</f>
        <v/>
      </c>
      <c r="C39" s="11" t="str">
        <f>IF($B39="", "", IFERROR(INDEX(Products!$F$9:$F$108, MATCH($B39, Products!$E$9:$E$108, 0)), ""))</f>
        <v/>
      </c>
      <c r="D39" s="24"/>
      <c r="E39" s="9" t="str">
        <f>IF($V$5="", "", IF($B39="", "", IFERROR(INDEX(Products!$II$9:$II$108, MATCH($B39, Products!$E$9:$E$108, 0)), "")))</f>
        <v/>
      </c>
      <c r="F39" s="9" t="str">
        <f>IF($V$6="", "", IF($B39="", "", IFERROR(INDEX(Products!$IJ$9:$IJ$108, MATCH($B39, Products!$E$9:$E$108, 0)), "")))</f>
        <v/>
      </c>
      <c r="G39" s="9" t="str">
        <f>IF($V$7="", "", IF($B39="", "", IFERROR(INDEX(Products!$IK$9:$IK$108, MATCH($B39, Products!$E$9:$E$108, 0)), "")))</f>
        <v/>
      </c>
      <c r="H39" s="9" t="str">
        <f>IF($V$8="", "", IF($B39="", "", IFERROR(INDEX(Products!$IL$9:$IL$108, MATCH($B39, Products!$E$9:$E$108, 0)), "")))</f>
        <v/>
      </c>
      <c r="I39" s="24"/>
      <c r="J39" s="100" t="str">
        <f>IF($V$10="", "", IF($B39="", "", IFERROR(INDEX(Products!$HB$9:$HB$108, MATCH($B39, Products!$E$9:$E$108, 0)), "")))</f>
        <v/>
      </c>
      <c r="K39" s="34" t="str">
        <f>IF($V$11="", "", IF($B39="", "", IFERROR(INDEX(Products!$G$9:$G$108, MATCH($B39, Products!$E$9:$E$108, 0)), "")))</f>
        <v/>
      </c>
      <c r="L39" s="34" t="str">
        <f>IF($V$12="", "", IF($B39="", "", IFERROR(INDEX(Products!$C$9:$C$108, MATCH($B39, Products!$E$9:$E$108, 0)), "")))</f>
        <v/>
      </c>
      <c r="M39" s="101" t="str">
        <f>IF($V$13="", "", IF($B39="", "", IFERROR(INDEX(Products!$KX$9:$KX$108, MATCH($B39, Products!$E$9:$E$108, 0)), "")))</f>
        <v/>
      </c>
      <c r="N39" s="24"/>
      <c r="O39" s="107"/>
      <c r="P39" s="107"/>
      <c r="Q39" s="107"/>
      <c r="R39" s="107"/>
      <c r="S39" s="107"/>
      <c r="T39" s="107"/>
      <c r="U39" s="107"/>
      <c r="V39" s="107"/>
      <c r="W39" s="107"/>
      <c r="X39" s="107"/>
    </row>
    <row r="40" spans="1:24" x14ac:dyDescent="0.25">
      <c r="A40" s="24"/>
      <c r="B40" s="9" t="str">
        <f>IF(Products!CB40="", "", Products!CB40)</f>
        <v/>
      </c>
      <c r="C40" s="11" t="str">
        <f>IF($B40="", "", IFERROR(INDEX(Products!$F$9:$F$108, MATCH($B40, Products!$E$9:$E$108, 0)), ""))</f>
        <v/>
      </c>
      <c r="D40" s="24"/>
      <c r="E40" s="9" t="str">
        <f>IF($V$5="", "", IF($B40="", "", IFERROR(INDEX(Products!$II$9:$II$108, MATCH($B40, Products!$E$9:$E$108, 0)), "")))</f>
        <v/>
      </c>
      <c r="F40" s="9" t="str">
        <f>IF($V$6="", "", IF($B40="", "", IFERROR(INDEX(Products!$IJ$9:$IJ$108, MATCH($B40, Products!$E$9:$E$108, 0)), "")))</f>
        <v/>
      </c>
      <c r="G40" s="9" t="str">
        <f>IF($V$7="", "", IF($B40="", "", IFERROR(INDEX(Products!$IK$9:$IK$108, MATCH($B40, Products!$E$9:$E$108, 0)), "")))</f>
        <v/>
      </c>
      <c r="H40" s="9" t="str">
        <f>IF($V$8="", "", IF($B40="", "", IFERROR(INDEX(Products!$IL$9:$IL$108, MATCH($B40, Products!$E$9:$E$108, 0)), "")))</f>
        <v/>
      </c>
      <c r="I40" s="24"/>
      <c r="J40" s="100" t="str">
        <f>IF($V$10="", "", IF($B40="", "", IFERROR(INDEX(Products!$HB$9:$HB$108, MATCH($B40, Products!$E$9:$E$108, 0)), "")))</f>
        <v/>
      </c>
      <c r="K40" s="34" t="str">
        <f>IF($V$11="", "", IF($B40="", "", IFERROR(INDEX(Products!$G$9:$G$108, MATCH($B40, Products!$E$9:$E$108, 0)), "")))</f>
        <v/>
      </c>
      <c r="L40" s="34" t="str">
        <f>IF($V$12="", "", IF($B40="", "", IFERROR(INDEX(Products!$C$9:$C$108, MATCH($B40, Products!$E$9:$E$108, 0)), "")))</f>
        <v/>
      </c>
      <c r="M40" s="101" t="str">
        <f>IF($V$13="", "", IF($B40="", "", IFERROR(INDEX(Products!$KX$9:$KX$108, MATCH($B40, Products!$E$9:$E$108, 0)), "")))</f>
        <v/>
      </c>
      <c r="N40" s="24"/>
      <c r="O40" s="107"/>
      <c r="P40" s="107"/>
      <c r="Q40" s="107"/>
      <c r="R40" s="107"/>
      <c r="S40" s="107"/>
      <c r="T40" s="107"/>
      <c r="U40" s="107"/>
      <c r="V40" s="107"/>
      <c r="W40" s="107"/>
      <c r="X40" s="107"/>
    </row>
    <row r="41" spans="1:24" x14ac:dyDescent="0.25">
      <c r="A41" s="24"/>
      <c r="B41" s="9" t="str">
        <f>IF(Products!CB41="", "", Products!CB41)</f>
        <v/>
      </c>
      <c r="C41" s="11" t="str">
        <f>IF($B41="", "", IFERROR(INDEX(Products!$F$9:$F$108, MATCH($B41, Products!$E$9:$E$108, 0)), ""))</f>
        <v/>
      </c>
      <c r="D41" s="24"/>
      <c r="E41" s="9" t="str">
        <f>IF($V$5="", "", IF($B41="", "", IFERROR(INDEX(Products!$II$9:$II$108, MATCH($B41, Products!$E$9:$E$108, 0)), "")))</f>
        <v/>
      </c>
      <c r="F41" s="9" t="str">
        <f>IF($V$6="", "", IF($B41="", "", IFERROR(INDEX(Products!$IJ$9:$IJ$108, MATCH($B41, Products!$E$9:$E$108, 0)), "")))</f>
        <v/>
      </c>
      <c r="G41" s="9" t="str">
        <f>IF($V$7="", "", IF($B41="", "", IFERROR(INDEX(Products!$IK$9:$IK$108, MATCH($B41, Products!$E$9:$E$108, 0)), "")))</f>
        <v/>
      </c>
      <c r="H41" s="9" t="str">
        <f>IF($V$8="", "", IF($B41="", "", IFERROR(INDEX(Products!$IL$9:$IL$108, MATCH($B41, Products!$E$9:$E$108, 0)), "")))</f>
        <v/>
      </c>
      <c r="I41" s="24"/>
      <c r="J41" s="100" t="str">
        <f>IF($V$10="", "", IF($B41="", "", IFERROR(INDEX(Products!$HB$9:$HB$108, MATCH($B41, Products!$E$9:$E$108, 0)), "")))</f>
        <v/>
      </c>
      <c r="K41" s="34" t="str">
        <f>IF($V$11="", "", IF($B41="", "", IFERROR(INDEX(Products!$G$9:$G$108, MATCH($B41, Products!$E$9:$E$108, 0)), "")))</f>
        <v/>
      </c>
      <c r="L41" s="34" t="str">
        <f>IF($V$12="", "", IF($B41="", "", IFERROR(INDEX(Products!$C$9:$C$108, MATCH($B41, Products!$E$9:$E$108, 0)), "")))</f>
        <v/>
      </c>
      <c r="M41" s="101" t="str">
        <f>IF($V$13="", "", IF($B41="", "", IFERROR(INDEX(Products!$KX$9:$KX$108, MATCH($B41, Products!$E$9:$E$108, 0)), "")))</f>
        <v/>
      </c>
      <c r="N41" s="24"/>
      <c r="O41" s="107"/>
      <c r="P41" s="107"/>
      <c r="Q41" s="107"/>
      <c r="R41" s="107"/>
      <c r="S41" s="107"/>
      <c r="T41" s="107"/>
      <c r="U41" s="107"/>
      <c r="V41" s="107"/>
      <c r="W41" s="107"/>
      <c r="X41" s="107"/>
    </row>
    <row r="42" spans="1:24" x14ac:dyDescent="0.25">
      <c r="A42" s="24"/>
      <c r="B42" s="9" t="str">
        <f>IF(Products!CB42="", "", Products!CB42)</f>
        <v/>
      </c>
      <c r="C42" s="11" t="str">
        <f>IF($B42="", "", IFERROR(INDEX(Products!$F$9:$F$108, MATCH($B42, Products!$E$9:$E$108, 0)), ""))</f>
        <v/>
      </c>
      <c r="D42" s="24"/>
      <c r="E42" s="9" t="str">
        <f>IF($V$5="", "", IF($B42="", "", IFERROR(INDEX(Products!$II$9:$II$108, MATCH($B42, Products!$E$9:$E$108, 0)), "")))</f>
        <v/>
      </c>
      <c r="F42" s="9" t="str">
        <f>IF($V$6="", "", IF($B42="", "", IFERROR(INDEX(Products!$IJ$9:$IJ$108, MATCH($B42, Products!$E$9:$E$108, 0)), "")))</f>
        <v/>
      </c>
      <c r="G42" s="9" t="str">
        <f>IF($V$7="", "", IF($B42="", "", IFERROR(INDEX(Products!$IK$9:$IK$108, MATCH($B42, Products!$E$9:$E$108, 0)), "")))</f>
        <v/>
      </c>
      <c r="H42" s="9" t="str">
        <f>IF($V$8="", "", IF($B42="", "", IFERROR(INDEX(Products!$IL$9:$IL$108, MATCH($B42, Products!$E$9:$E$108, 0)), "")))</f>
        <v/>
      </c>
      <c r="I42" s="24"/>
      <c r="J42" s="100" t="str">
        <f>IF($V$10="", "", IF($B42="", "", IFERROR(INDEX(Products!$HB$9:$HB$108, MATCH($B42, Products!$E$9:$E$108, 0)), "")))</f>
        <v/>
      </c>
      <c r="K42" s="34" t="str">
        <f>IF($V$11="", "", IF($B42="", "", IFERROR(INDEX(Products!$G$9:$G$108, MATCH($B42, Products!$E$9:$E$108, 0)), "")))</f>
        <v/>
      </c>
      <c r="L42" s="34" t="str">
        <f>IF($V$12="", "", IF($B42="", "", IFERROR(INDEX(Products!$C$9:$C$108, MATCH($B42, Products!$E$9:$E$108, 0)), "")))</f>
        <v/>
      </c>
      <c r="M42" s="101" t="str">
        <f>IF($V$13="", "", IF($B42="", "", IFERROR(INDEX(Products!$KX$9:$KX$108, MATCH($B42, Products!$E$9:$E$108, 0)), "")))</f>
        <v/>
      </c>
      <c r="N42" s="24"/>
      <c r="O42" s="107"/>
      <c r="P42" s="107"/>
      <c r="Q42" s="107"/>
      <c r="R42" s="107"/>
      <c r="S42" s="107"/>
      <c r="T42" s="107"/>
      <c r="U42" s="107"/>
      <c r="V42" s="107"/>
      <c r="W42" s="107"/>
      <c r="X42" s="107"/>
    </row>
    <row r="43" spans="1:24" x14ac:dyDescent="0.25">
      <c r="A43" s="24"/>
      <c r="B43" s="9" t="str">
        <f>IF(Products!CB43="", "", Products!CB43)</f>
        <v/>
      </c>
      <c r="C43" s="11" t="str">
        <f>IF($B43="", "", IFERROR(INDEX(Products!$F$9:$F$108, MATCH($B43, Products!$E$9:$E$108, 0)), ""))</f>
        <v/>
      </c>
      <c r="D43" s="24"/>
      <c r="E43" s="9" t="str">
        <f>IF($V$5="", "", IF($B43="", "", IFERROR(INDEX(Products!$II$9:$II$108, MATCH($B43, Products!$E$9:$E$108, 0)), "")))</f>
        <v/>
      </c>
      <c r="F43" s="9" t="str">
        <f>IF($V$6="", "", IF($B43="", "", IFERROR(INDEX(Products!$IJ$9:$IJ$108, MATCH($B43, Products!$E$9:$E$108, 0)), "")))</f>
        <v/>
      </c>
      <c r="G43" s="9" t="str">
        <f>IF($V$7="", "", IF($B43="", "", IFERROR(INDEX(Products!$IK$9:$IK$108, MATCH($B43, Products!$E$9:$E$108, 0)), "")))</f>
        <v/>
      </c>
      <c r="H43" s="9" t="str">
        <f>IF($V$8="", "", IF($B43="", "", IFERROR(INDEX(Products!$IL$9:$IL$108, MATCH($B43, Products!$E$9:$E$108, 0)), "")))</f>
        <v/>
      </c>
      <c r="I43" s="24"/>
      <c r="J43" s="100" t="str">
        <f>IF($V$10="", "", IF($B43="", "", IFERROR(INDEX(Products!$HB$9:$HB$108, MATCH($B43, Products!$E$9:$E$108, 0)), "")))</f>
        <v/>
      </c>
      <c r="K43" s="34" t="str">
        <f>IF($V$11="", "", IF($B43="", "", IFERROR(INDEX(Products!$G$9:$G$108, MATCH($B43, Products!$E$9:$E$108, 0)), "")))</f>
        <v/>
      </c>
      <c r="L43" s="34" t="str">
        <f>IF($V$12="", "", IF($B43="", "", IFERROR(INDEX(Products!$C$9:$C$108, MATCH($B43, Products!$E$9:$E$108, 0)), "")))</f>
        <v/>
      </c>
      <c r="M43" s="101" t="str">
        <f>IF($V$13="", "", IF($B43="", "", IFERROR(INDEX(Products!$KX$9:$KX$108, MATCH($B43, Products!$E$9:$E$108, 0)), "")))</f>
        <v/>
      </c>
      <c r="N43" s="24"/>
      <c r="O43" s="107"/>
      <c r="P43" s="107"/>
      <c r="Q43" s="107"/>
      <c r="R43" s="107"/>
      <c r="S43" s="107"/>
      <c r="T43" s="107"/>
      <c r="U43" s="107"/>
      <c r="V43" s="107"/>
      <c r="W43" s="107"/>
      <c r="X43" s="107"/>
    </row>
    <row r="44" spans="1:24" x14ac:dyDescent="0.25">
      <c r="A44" s="24"/>
      <c r="B44" s="9" t="str">
        <f>IF(Products!CB44="", "", Products!CB44)</f>
        <v/>
      </c>
      <c r="C44" s="11" t="str">
        <f>IF($B44="", "", IFERROR(INDEX(Products!$F$9:$F$108, MATCH($B44, Products!$E$9:$E$108, 0)), ""))</f>
        <v/>
      </c>
      <c r="D44" s="24"/>
      <c r="E44" s="9" t="str">
        <f>IF($V$5="", "", IF($B44="", "", IFERROR(INDEX(Products!$II$9:$II$108, MATCH($B44, Products!$E$9:$E$108, 0)), "")))</f>
        <v/>
      </c>
      <c r="F44" s="9" t="str">
        <f>IF($V$6="", "", IF($B44="", "", IFERROR(INDEX(Products!$IJ$9:$IJ$108, MATCH($B44, Products!$E$9:$E$108, 0)), "")))</f>
        <v/>
      </c>
      <c r="G44" s="9" t="str">
        <f>IF($V$7="", "", IF($B44="", "", IFERROR(INDEX(Products!$IK$9:$IK$108, MATCH($B44, Products!$E$9:$E$108, 0)), "")))</f>
        <v/>
      </c>
      <c r="H44" s="9" t="str">
        <f>IF($V$8="", "", IF($B44="", "", IFERROR(INDEX(Products!$IL$9:$IL$108, MATCH($B44, Products!$E$9:$E$108, 0)), "")))</f>
        <v/>
      </c>
      <c r="I44" s="24"/>
      <c r="J44" s="100" t="str">
        <f>IF($V$10="", "", IF($B44="", "", IFERROR(INDEX(Products!$HB$9:$HB$108, MATCH($B44, Products!$E$9:$E$108, 0)), "")))</f>
        <v/>
      </c>
      <c r="K44" s="34" t="str">
        <f>IF($V$11="", "", IF($B44="", "", IFERROR(INDEX(Products!$G$9:$G$108, MATCH($B44, Products!$E$9:$E$108, 0)), "")))</f>
        <v/>
      </c>
      <c r="L44" s="34" t="str">
        <f>IF($V$12="", "", IF($B44="", "", IFERROR(INDEX(Products!$C$9:$C$108, MATCH($B44, Products!$E$9:$E$108, 0)), "")))</f>
        <v/>
      </c>
      <c r="M44" s="101" t="str">
        <f>IF($V$13="", "", IF($B44="", "", IFERROR(INDEX(Products!$KX$9:$KX$108, MATCH($B44, Products!$E$9:$E$108, 0)), "")))</f>
        <v/>
      </c>
      <c r="N44" s="24"/>
      <c r="O44" s="107"/>
      <c r="P44" s="107"/>
      <c r="Q44" s="107"/>
      <c r="R44" s="107"/>
      <c r="S44" s="107"/>
      <c r="T44" s="107"/>
      <c r="U44" s="107"/>
      <c r="V44" s="107"/>
      <c r="W44" s="107"/>
      <c r="X44" s="107"/>
    </row>
    <row r="45" spans="1:24" x14ac:dyDescent="0.25">
      <c r="A45" s="24"/>
      <c r="B45" s="9" t="str">
        <f>IF(Products!CB45="", "", Products!CB45)</f>
        <v/>
      </c>
      <c r="C45" s="11" t="str">
        <f>IF($B45="", "", IFERROR(INDEX(Products!$F$9:$F$108, MATCH($B45, Products!$E$9:$E$108, 0)), ""))</f>
        <v/>
      </c>
      <c r="D45" s="24"/>
      <c r="E45" s="9" t="str">
        <f>IF($V$5="", "", IF($B45="", "", IFERROR(INDEX(Products!$II$9:$II$108, MATCH($B45, Products!$E$9:$E$108, 0)), "")))</f>
        <v/>
      </c>
      <c r="F45" s="9" t="str">
        <f>IF($V$6="", "", IF($B45="", "", IFERROR(INDEX(Products!$IJ$9:$IJ$108, MATCH($B45, Products!$E$9:$E$108, 0)), "")))</f>
        <v/>
      </c>
      <c r="G45" s="9" t="str">
        <f>IF($V$7="", "", IF($B45="", "", IFERROR(INDEX(Products!$IK$9:$IK$108, MATCH($B45, Products!$E$9:$E$108, 0)), "")))</f>
        <v/>
      </c>
      <c r="H45" s="9" t="str">
        <f>IF($V$8="", "", IF($B45="", "", IFERROR(INDEX(Products!$IL$9:$IL$108, MATCH($B45, Products!$E$9:$E$108, 0)), "")))</f>
        <v/>
      </c>
      <c r="I45" s="24"/>
      <c r="J45" s="100" t="str">
        <f>IF($V$10="", "", IF($B45="", "", IFERROR(INDEX(Products!$HB$9:$HB$108, MATCH($B45, Products!$E$9:$E$108, 0)), "")))</f>
        <v/>
      </c>
      <c r="K45" s="34" t="str">
        <f>IF($V$11="", "", IF($B45="", "", IFERROR(INDEX(Products!$G$9:$G$108, MATCH($B45, Products!$E$9:$E$108, 0)), "")))</f>
        <v/>
      </c>
      <c r="L45" s="34" t="str">
        <f>IF($V$12="", "", IF($B45="", "", IFERROR(INDEX(Products!$C$9:$C$108, MATCH($B45, Products!$E$9:$E$108, 0)), "")))</f>
        <v/>
      </c>
      <c r="M45" s="101" t="str">
        <f>IF($V$13="", "", IF($B45="", "", IFERROR(INDEX(Products!$KX$9:$KX$108, MATCH($B45, Products!$E$9:$E$108, 0)), "")))</f>
        <v/>
      </c>
      <c r="N45" s="24"/>
      <c r="O45" s="107"/>
      <c r="P45" s="107"/>
      <c r="Q45" s="107"/>
      <c r="R45" s="107"/>
      <c r="S45" s="107"/>
      <c r="T45" s="107"/>
      <c r="U45" s="107"/>
      <c r="V45" s="107"/>
      <c r="W45" s="107"/>
      <c r="X45" s="107"/>
    </row>
    <row r="46" spans="1:24" x14ac:dyDescent="0.25">
      <c r="A46" s="24"/>
      <c r="B46" s="9" t="str">
        <f>IF(Products!CB46="", "", Products!CB46)</f>
        <v/>
      </c>
      <c r="C46" s="11" t="str">
        <f>IF($B46="", "", IFERROR(INDEX(Products!$F$9:$F$108, MATCH($B46, Products!$E$9:$E$108, 0)), ""))</f>
        <v/>
      </c>
      <c r="D46" s="24"/>
      <c r="E46" s="9" t="str">
        <f>IF($V$5="", "", IF($B46="", "", IFERROR(INDEX(Products!$II$9:$II$108, MATCH($B46, Products!$E$9:$E$108, 0)), "")))</f>
        <v/>
      </c>
      <c r="F46" s="9" t="str">
        <f>IF($V$6="", "", IF($B46="", "", IFERROR(INDEX(Products!$IJ$9:$IJ$108, MATCH($B46, Products!$E$9:$E$108, 0)), "")))</f>
        <v/>
      </c>
      <c r="G46" s="9" t="str">
        <f>IF($V$7="", "", IF($B46="", "", IFERROR(INDEX(Products!$IK$9:$IK$108, MATCH($B46, Products!$E$9:$E$108, 0)), "")))</f>
        <v/>
      </c>
      <c r="H46" s="9" t="str">
        <f>IF($V$8="", "", IF($B46="", "", IFERROR(INDEX(Products!$IL$9:$IL$108, MATCH($B46, Products!$E$9:$E$108, 0)), "")))</f>
        <v/>
      </c>
      <c r="I46" s="24"/>
      <c r="J46" s="100" t="str">
        <f>IF($V$10="", "", IF($B46="", "", IFERROR(INDEX(Products!$HB$9:$HB$108, MATCH($B46, Products!$E$9:$E$108, 0)), "")))</f>
        <v/>
      </c>
      <c r="K46" s="34" t="str">
        <f>IF($V$11="", "", IF($B46="", "", IFERROR(INDEX(Products!$G$9:$G$108, MATCH($B46, Products!$E$9:$E$108, 0)), "")))</f>
        <v/>
      </c>
      <c r="L46" s="34" t="str">
        <f>IF($V$12="", "", IF($B46="", "", IFERROR(INDEX(Products!$C$9:$C$108, MATCH($B46, Products!$E$9:$E$108, 0)), "")))</f>
        <v/>
      </c>
      <c r="M46" s="101" t="str">
        <f>IF($V$13="", "", IF($B46="", "", IFERROR(INDEX(Products!$KX$9:$KX$108, MATCH($B46, Products!$E$9:$E$108, 0)), "")))</f>
        <v/>
      </c>
      <c r="N46" s="24"/>
      <c r="O46" s="107"/>
      <c r="P46" s="107"/>
      <c r="Q46" s="107"/>
      <c r="R46" s="107"/>
      <c r="S46" s="107"/>
      <c r="T46" s="107"/>
      <c r="U46" s="107"/>
      <c r="V46" s="107"/>
      <c r="W46" s="107"/>
      <c r="X46" s="107"/>
    </row>
    <row r="47" spans="1:24" x14ac:dyDescent="0.25">
      <c r="A47" s="24"/>
      <c r="B47" s="9" t="str">
        <f>IF(Products!CB47="", "", Products!CB47)</f>
        <v/>
      </c>
      <c r="C47" s="11" t="str">
        <f>IF($B47="", "", IFERROR(INDEX(Products!$F$9:$F$108, MATCH($B47, Products!$E$9:$E$108, 0)), ""))</f>
        <v/>
      </c>
      <c r="D47" s="24"/>
      <c r="E47" s="9" t="str">
        <f>IF($V$5="", "", IF($B47="", "", IFERROR(INDEX(Products!$II$9:$II$108, MATCH($B47, Products!$E$9:$E$108, 0)), "")))</f>
        <v/>
      </c>
      <c r="F47" s="9" t="str">
        <f>IF($V$6="", "", IF($B47="", "", IFERROR(INDEX(Products!$IJ$9:$IJ$108, MATCH($B47, Products!$E$9:$E$108, 0)), "")))</f>
        <v/>
      </c>
      <c r="G47" s="9" t="str">
        <f>IF($V$7="", "", IF($B47="", "", IFERROR(INDEX(Products!$IK$9:$IK$108, MATCH($B47, Products!$E$9:$E$108, 0)), "")))</f>
        <v/>
      </c>
      <c r="H47" s="9" t="str">
        <f>IF($V$8="", "", IF($B47="", "", IFERROR(INDEX(Products!$IL$9:$IL$108, MATCH($B47, Products!$E$9:$E$108, 0)), "")))</f>
        <v/>
      </c>
      <c r="I47" s="24"/>
      <c r="J47" s="100" t="str">
        <f>IF($V$10="", "", IF($B47="", "", IFERROR(INDEX(Products!$HB$9:$HB$108, MATCH($B47, Products!$E$9:$E$108, 0)), "")))</f>
        <v/>
      </c>
      <c r="K47" s="34" t="str">
        <f>IF($V$11="", "", IF($B47="", "", IFERROR(INDEX(Products!$G$9:$G$108, MATCH($B47, Products!$E$9:$E$108, 0)), "")))</f>
        <v/>
      </c>
      <c r="L47" s="34" t="str">
        <f>IF($V$12="", "", IF($B47="", "", IFERROR(INDEX(Products!$C$9:$C$108, MATCH($B47, Products!$E$9:$E$108, 0)), "")))</f>
        <v/>
      </c>
      <c r="M47" s="101" t="str">
        <f>IF($V$13="", "", IF($B47="", "", IFERROR(INDEX(Products!$KX$9:$KX$108, MATCH($B47, Products!$E$9:$E$108, 0)), "")))</f>
        <v/>
      </c>
      <c r="N47" s="24"/>
      <c r="O47" s="107"/>
      <c r="P47" s="107"/>
      <c r="Q47" s="107"/>
      <c r="R47" s="107"/>
      <c r="S47" s="107"/>
      <c r="T47" s="107"/>
      <c r="U47" s="107"/>
      <c r="V47" s="107"/>
      <c r="W47" s="107"/>
      <c r="X47" s="107"/>
    </row>
    <row r="48" spans="1:24" x14ac:dyDescent="0.25">
      <c r="A48" s="24"/>
      <c r="B48" s="9" t="str">
        <f>IF(Products!CB48="", "", Products!CB48)</f>
        <v/>
      </c>
      <c r="C48" s="11" t="str">
        <f>IF($B48="", "", IFERROR(INDEX(Products!$F$9:$F$108, MATCH($B48, Products!$E$9:$E$108, 0)), ""))</f>
        <v/>
      </c>
      <c r="D48" s="24"/>
      <c r="E48" s="9" t="str">
        <f>IF($V$5="", "", IF($B48="", "", IFERROR(INDEX(Products!$II$9:$II$108, MATCH($B48, Products!$E$9:$E$108, 0)), "")))</f>
        <v/>
      </c>
      <c r="F48" s="9" t="str">
        <f>IF($V$6="", "", IF($B48="", "", IFERROR(INDEX(Products!$IJ$9:$IJ$108, MATCH($B48, Products!$E$9:$E$108, 0)), "")))</f>
        <v/>
      </c>
      <c r="G48" s="9" t="str">
        <f>IF($V$7="", "", IF($B48="", "", IFERROR(INDEX(Products!$IK$9:$IK$108, MATCH($B48, Products!$E$9:$E$108, 0)), "")))</f>
        <v/>
      </c>
      <c r="H48" s="9" t="str">
        <f>IF($V$8="", "", IF($B48="", "", IFERROR(INDEX(Products!$IL$9:$IL$108, MATCH($B48, Products!$E$9:$E$108, 0)), "")))</f>
        <v/>
      </c>
      <c r="I48" s="24"/>
      <c r="J48" s="100" t="str">
        <f>IF($V$10="", "", IF($B48="", "", IFERROR(INDEX(Products!$HB$9:$HB$108, MATCH($B48, Products!$E$9:$E$108, 0)), "")))</f>
        <v/>
      </c>
      <c r="K48" s="34" t="str">
        <f>IF($V$11="", "", IF($B48="", "", IFERROR(INDEX(Products!$G$9:$G$108, MATCH($B48, Products!$E$9:$E$108, 0)), "")))</f>
        <v/>
      </c>
      <c r="L48" s="34" t="str">
        <f>IF($V$12="", "", IF($B48="", "", IFERROR(INDEX(Products!$C$9:$C$108, MATCH($B48, Products!$E$9:$E$108, 0)), "")))</f>
        <v/>
      </c>
      <c r="M48" s="101" t="str">
        <f>IF($V$13="", "", IF($B48="", "", IFERROR(INDEX(Products!$KX$9:$KX$108, MATCH($B48, Products!$E$9:$E$108, 0)), "")))</f>
        <v/>
      </c>
      <c r="N48" s="24"/>
      <c r="O48" s="107"/>
      <c r="P48" s="107"/>
      <c r="Q48" s="107"/>
      <c r="R48" s="107"/>
      <c r="S48" s="107"/>
      <c r="T48" s="107"/>
      <c r="U48" s="107"/>
      <c r="V48" s="107"/>
      <c r="W48" s="107"/>
      <c r="X48" s="107"/>
    </row>
    <row r="49" spans="1:24" x14ac:dyDescent="0.25">
      <c r="A49" s="24"/>
      <c r="B49" s="9" t="str">
        <f>IF(Products!CB49="", "", Products!CB49)</f>
        <v/>
      </c>
      <c r="C49" s="11" t="str">
        <f>IF($B49="", "", IFERROR(INDEX(Products!$F$9:$F$108, MATCH($B49, Products!$E$9:$E$108, 0)), ""))</f>
        <v/>
      </c>
      <c r="D49" s="24"/>
      <c r="E49" s="9" t="str">
        <f>IF($V$5="", "", IF($B49="", "", IFERROR(INDEX(Products!$II$9:$II$108, MATCH($B49, Products!$E$9:$E$108, 0)), "")))</f>
        <v/>
      </c>
      <c r="F49" s="9" t="str">
        <f>IF($V$6="", "", IF($B49="", "", IFERROR(INDEX(Products!$IJ$9:$IJ$108, MATCH($B49, Products!$E$9:$E$108, 0)), "")))</f>
        <v/>
      </c>
      <c r="G49" s="9" t="str">
        <f>IF($V$7="", "", IF($B49="", "", IFERROR(INDEX(Products!$IK$9:$IK$108, MATCH($B49, Products!$E$9:$E$108, 0)), "")))</f>
        <v/>
      </c>
      <c r="H49" s="9" t="str">
        <f>IF($V$8="", "", IF($B49="", "", IFERROR(INDEX(Products!$IL$9:$IL$108, MATCH($B49, Products!$E$9:$E$108, 0)), "")))</f>
        <v/>
      </c>
      <c r="I49" s="24"/>
      <c r="J49" s="100" t="str">
        <f>IF($V$10="", "", IF($B49="", "", IFERROR(INDEX(Products!$HB$9:$HB$108, MATCH($B49, Products!$E$9:$E$108, 0)), "")))</f>
        <v/>
      </c>
      <c r="K49" s="34" t="str">
        <f>IF($V$11="", "", IF($B49="", "", IFERROR(INDEX(Products!$G$9:$G$108, MATCH($B49, Products!$E$9:$E$108, 0)), "")))</f>
        <v/>
      </c>
      <c r="L49" s="34" t="str">
        <f>IF($V$12="", "", IF($B49="", "", IFERROR(INDEX(Products!$C$9:$C$108, MATCH($B49, Products!$E$9:$E$108, 0)), "")))</f>
        <v/>
      </c>
      <c r="M49" s="101" t="str">
        <f>IF($V$13="", "", IF($B49="", "", IFERROR(INDEX(Products!$KX$9:$KX$108, MATCH($B49, Products!$E$9:$E$108, 0)), "")))</f>
        <v/>
      </c>
      <c r="N49" s="24"/>
      <c r="O49" s="107"/>
      <c r="P49" s="107"/>
      <c r="Q49" s="107"/>
      <c r="R49" s="107"/>
      <c r="S49" s="107"/>
      <c r="T49" s="107"/>
      <c r="U49" s="107"/>
      <c r="V49" s="107"/>
      <c r="W49" s="107"/>
      <c r="X49" s="107"/>
    </row>
    <row r="50" spans="1:24" x14ac:dyDescent="0.25">
      <c r="A50" s="24"/>
      <c r="B50" s="9" t="str">
        <f>IF(Products!CB50="", "", Products!CB50)</f>
        <v/>
      </c>
      <c r="C50" s="11" t="str">
        <f>IF($B50="", "", IFERROR(INDEX(Products!$F$9:$F$108, MATCH($B50, Products!$E$9:$E$108, 0)), ""))</f>
        <v/>
      </c>
      <c r="D50" s="24"/>
      <c r="E50" s="9" t="str">
        <f>IF($V$5="", "", IF($B50="", "", IFERROR(INDEX(Products!$II$9:$II$108, MATCH($B50, Products!$E$9:$E$108, 0)), "")))</f>
        <v/>
      </c>
      <c r="F50" s="9" t="str">
        <f>IF($V$6="", "", IF($B50="", "", IFERROR(INDEX(Products!$IJ$9:$IJ$108, MATCH($B50, Products!$E$9:$E$108, 0)), "")))</f>
        <v/>
      </c>
      <c r="G50" s="9" t="str">
        <f>IF($V$7="", "", IF($B50="", "", IFERROR(INDEX(Products!$IK$9:$IK$108, MATCH($B50, Products!$E$9:$E$108, 0)), "")))</f>
        <v/>
      </c>
      <c r="H50" s="9" t="str">
        <f>IF($V$8="", "", IF($B50="", "", IFERROR(INDEX(Products!$IL$9:$IL$108, MATCH($B50, Products!$E$9:$E$108, 0)), "")))</f>
        <v/>
      </c>
      <c r="I50" s="24"/>
      <c r="J50" s="100" t="str">
        <f>IF($V$10="", "", IF($B50="", "", IFERROR(INDEX(Products!$HB$9:$HB$108, MATCH($B50, Products!$E$9:$E$108, 0)), "")))</f>
        <v/>
      </c>
      <c r="K50" s="34" t="str">
        <f>IF($V$11="", "", IF($B50="", "", IFERROR(INDEX(Products!$G$9:$G$108, MATCH($B50, Products!$E$9:$E$108, 0)), "")))</f>
        <v/>
      </c>
      <c r="L50" s="34" t="str">
        <f>IF($V$12="", "", IF($B50="", "", IFERROR(INDEX(Products!$C$9:$C$108, MATCH($B50, Products!$E$9:$E$108, 0)), "")))</f>
        <v/>
      </c>
      <c r="M50" s="101" t="str">
        <f>IF($V$13="", "", IF($B50="", "", IFERROR(INDEX(Products!$KX$9:$KX$108, MATCH($B50, Products!$E$9:$E$108, 0)), "")))</f>
        <v/>
      </c>
      <c r="N50" s="24"/>
      <c r="O50" s="107"/>
      <c r="P50" s="107"/>
      <c r="Q50" s="107"/>
      <c r="R50" s="107"/>
      <c r="S50" s="107"/>
      <c r="T50" s="107"/>
      <c r="U50" s="107"/>
      <c r="V50" s="107"/>
      <c r="W50" s="107"/>
      <c r="X50" s="107"/>
    </row>
    <row r="51" spans="1:24" x14ac:dyDescent="0.25">
      <c r="A51" s="24"/>
      <c r="B51" s="9" t="str">
        <f>IF(Products!CB51="", "", Products!CB51)</f>
        <v/>
      </c>
      <c r="C51" s="11" t="str">
        <f>IF($B51="", "", IFERROR(INDEX(Products!$F$9:$F$108, MATCH($B51, Products!$E$9:$E$108, 0)), ""))</f>
        <v/>
      </c>
      <c r="D51" s="24"/>
      <c r="E51" s="9" t="str">
        <f>IF($V$5="", "", IF($B51="", "", IFERROR(INDEX(Products!$II$9:$II$108, MATCH($B51, Products!$E$9:$E$108, 0)), "")))</f>
        <v/>
      </c>
      <c r="F51" s="9" t="str">
        <f>IF($V$6="", "", IF($B51="", "", IFERROR(INDEX(Products!$IJ$9:$IJ$108, MATCH($B51, Products!$E$9:$E$108, 0)), "")))</f>
        <v/>
      </c>
      <c r="G51" s="9" t="str">
        <f>IF($V$7="", "", IF($B51="", "", IFERROR(INDEX(Products!$IK$9:$IK$108, MATCH($B51, Products!$E$9:$E$108, 0)), "")))</f>
        <v/>
      </c>
      <c r="H51" s="9" t="str">
        <f>IF($V$8="", "", IF($B51="", "", IFERROR(INDEX(Products!$IL$9:$IL$108, MATCH($B51, Products!$E$9:$E$108, 0)), "")))</f>
        <v/>
      </c>
      <c r="I51" s="24"/>
      <c r="J51" s="100" t="str">
        <f>IF($V$10="", "", IF($B51="", "", IFERROR(INDEX(Products!$HB$9:$HB$108, MATCH($B51, Products!$E$9:$E$108, 0)), "")))</f>
        <v/>
      </c>
      <c r="K51" s="34" t="str">
        <f>IF($V$11="", "", IF($B51="", "", IFERROR(INDEX(Products!$G$9:$G$108, MATCH($B51, Products!$E$9:$E$108, 0)), "")))</f>
        <v/>
      </c>
      <c r="L51" s="34" t="str">
        <f>IF($V$12="", "", IF($B51="", "", IFERROR(INDEX(Products!$C$9:$C$108, MATCH($B51, Products!$E$9:$E$108, 0)), "")))</f>
        <v/>
      </c>
      <c r="M51" s="101" t="str">
        <f>IF($V$13="", "", IF($B51="", "", IFERROR(INDEX(Products!$KX$9:$KX$108, MATCH($B51, Products!$E$9:$E$108, 0)), "")))</f>
        <v/>
      </c>
      <c r="N51" s="24"/>
      <c r="O51" s="107"/>
      <c r="P51" s="107"/>
      <c r="Q51" s="107"/>
      <c r="R51" s="107"/>
      <c r="S51" s="107"/>
      <c r="T51" s="107"/>
      <c r="U51" s="107"/>
      <c r="V51" s="107"/>
      <c r="W51" s="107"/>
      <c r="X51" s="107"/>
    </row>
    <row r="52" spans="1:24" x14ac:dyDescent="0.25">
      <c r="A52" s="24"/>
      <c r="B52" s="9" t="str">
        <f>IF(Products!CB52="", "", Products!CB52)</f>
        <v/>
      </c>
      <c r="C52" s="11" t="str">
        <f>IF($B52="", "", IFERROR(INDEX(Products!$F$9:$F$108, MATCH($B52, Products!$E$9:$E$108, 0)), ""))</f>
        <v/>
      </c>
      <c r="D52" s="24"/>
      <c r="E52" s="9" t="str">
        <f>IF($V$5="", "", IF($B52="", "", IFERROR(INDEX(Products!$II$9:$II$108, MATCH($B52, Products!$E$9:$E$108, 0)), "")))</f>
        <v/>
      </c>
      <c r="F52" s="9" t="str">
        <f>IF($V$6="", "", IF($B52="", "", IFERROR(INDEX(Products!$IJ$9:$IJ$108, MATCH($B52, Products!$E$9:$E$108, 0)), "")))</f>
        <v/>
      </c>
      <c r="G52" s="9" t="str">
        <f>IF($V$7="", "", IF($B52="", "", IFERROR(INDEX(Products!$IK$9:$IK$108, MATCH($B52, Products!$E$9:$E$108, 0)), "")))</f>
        <v/>
      </c>
      <c r="H52" s="9" t="str">
        <f>IF($V$8="", "", IF($B52="", "", IFERROR(INDEX(Products!$IL$9:$IL$108, MATCH($B52, Products!$E$9:$E$108, 0)), "")))</f>
        <v/>
      </c>
      <c r="I52" s="24"/>
      <c r="J52" s="100" t="str">
        <f>IF($V$10="", "", IF($B52="", "", IFERROR(INDEX(Products!$HB$9:$HB$108, MATCH($B52, Products!$E$9:$E$108, 0)), "")))</f>
        <v/>
      </c>
      <c r="K52" s="34" t="str">
        <f>IF($V$11="", "", IF($B52="", "", IFERROR(INDEX(Products!$G$9:$G$108, MATCH($B52, Products!$E$9:$E$108, 0)), "")))</f>
        <v/>
      </c>
      <c r="L52" s="34" t="str">
        <f>IF($V$12="", "", IF($B52="", "", IFERROR(INDEX(Products!$C$9:$C$108, MATCH($B52, Products!$E$9:$E$108, 0)), "")))</f>
        <v/>
      </c>
      <c r="M52" s="101" t="str">
        <f>IF($V$13="", "", IF($B52="", "", IFERROR(INDEX(Products!$KX$9:$KX$108, MATCH($B52, Products!$E$9:$E$108, 0)), "")))</f>
        <v/>
      </c>
      <c r="N52" s="24"/>
      <c r="O52" s="107"/>
      <c r="P52" s="107"/>
      <c r="Q52" s="107"/>
      <c r="R52" s="107"/>
      <c r="S52" s="107"/>
      <c r="T52" s="107"/>
      <c r="U52" s="107"/>
      <c r="V52" s="107"/>
      <c r="W52" s="107"/>
      <c r="X52" s="107"/>
    </row>
    <row r="53" spans="1:24" x14ac:dyDescent="0.25">
      <c r="A53" s="24"/>
      <c r="B53" s="9" t="str">
        <f>IF(Products!CB53="", "", Products!CB53)</f>
        <v/>
      </c>
      <c r="C53" s="11" t="str">
        <f>IF($B53="", "", IFERROR(INDEX(Products!$F$9:$F$108, MATCH($B53, Products!$E$9:$E$108, 0)), ""))</f>
        <v/>
      </c>
      <c r="D53" s="24"/>
      <c r="E53" s="9" t="str">
        <f>IF($V$5="", "", IF($B53="", "", IFERROR(INDEX(Products!$II$9:$II$108, MATCH($B53, Products!$E$9:$E$108, 0)), "")))</f>
        <v/>
      </c>
      <c r="F53" s="9" t="str">
        <f>IF($V$6="", "", IF($B53="", "", IFERROR(INDEX(Products!$IJ$9:$IJ$108, MATCH($B53, Products!$E$9:$E$108, 0)), "")))</f>
        <v/>
      </c>
      <c r="G53" s="9" t="str">
        <f>IF($V$7="", "", IF($B53="", "", IFERROR(INDEX(Products!$IK$9:$IK$108, MATCH($B53, Products!$E$9:$E$108, 0)), "")))</f>
        <v/>
      </c>
      <c r="H53" s="9" t="str">
        <f>IF($V$8="", "", IF($B53="", "", IFERROR(INDEX(Products!$IL$9:$IL$108, MATCH($B53, Products!$E$9:$E$108, 0)), "")))</f>
        <v/>
      </c>
      <c r="I53" s="24"/>
      <c r="J53" s="100" t="str">
        <f>IF($V$10="", "", IF($B53="", "", IFERROR(INDEX(Products!$HB$9:$HB$108, MATCH($B53, Products!$E$9:$E$108, 0)), "")))</f>
        <v/>
      </c>
      <c r="K53" s="34" t="str">
        <f>IF($V$11="", "", IF($B53="", "", IFERROR(INDEX(Products!$G$9:$G$108, MATCH($B53, Products!$E$9:$E$108, 0)), "")))</f>
        <v/>
      </c>
      <c r="L53" s="34" t="str">
        <f>IF($V$12="", "", IF($B53="", "", IFERROR(INDEX(Products!$C$9:$C$108, MATCH($B53, Products!$E$9:$E$108, 0)), "")))</f>
        <v/>
      </c>
      <c r="M53" s="101" t="str">
        <f>IF($V$13="", "", IF($B53="", "", IFERROR(INDEX(Products!$KX$9:$KX$108, MATCH($B53, Products!$E$9:$E$108, 0)), "")))</f>
        <v/>
      </c>
      <c r="N53" s="24"/>
      <c r="O53" s="107"/>
      <c r="P53" s="107"/>
      <c r="Q53" s="107"/>
      <c r="R53" s="107"/>
      <c r="S53" s="107"/>
      <c r="T53" s="107"/>
      <c r="U53" s="107"/>
      <c r="V53" s="107"/>
      <c r="W53" s="107"/>
      <c r="X53" s="107"/>
    </row>
    <row r="54" spans="1:24" x14ac:dyDescent="0.25">
      <c r="A54" s="24"/>
      <c r="B54" s="9" t="str">
        <f>IF(Products!CB54="", "", Products!CB54)</f>
        <v/>
      </c>
      <c r="C54" s="11" t="str">
        <f>IF($B54="", "", IFERROR(INDEX(Products!$F$9:$F$108, MATCH($B54, Products!$E$9:$E$108, 0)), ""))</f>
        <v/>
      </c>
      <c r="D54" s="24"/>
      <c r="E54" s="9" t="str">
        <f>IF($V$5="", "", IF($B54="", "", IFERROR(INDEX(Products!$II$9:$II$108, MATCH($B54, Products!$E$9:$E$108, 0)), "")))</f>
        <v/>
      </c>
      <c r="F54" s="9" t="str">
        <f>IF($V$6="", "", IF($B54="", "", IFERROR(INDEX(Products!$IJ$9:$IJ$108, MATCH($B54, Products!$E$9:$E$108, 0)), "")))</f>
        <v/>
      </c>
      <c r="G54" s="9" t="str">
        <f>IF($V$7="", "", IF($B54="", "", IFERROR(INDEX(Products!$IK$9:$IK$108, MATCH($B54, Products!$E$9:$E$108, 0)), "")))</f>
        <v/>
      </c>
      <c r="H54" s="9" t="str">
        <f>IF($V$8="", "", IF($B54="", "", IFERROR(INDEX(Products!$IL$9:$IL$108, MATCH($B54, Products!$E$9:$E$108, 0)), "")))</f>
        <v/>
      </c>
      <c r="I54" s="24"/>
      <c r="J54" s="100" t="str">
        <f>IF($V$10="", "", IF($B54="", "", IFERROR(INDEX(Products!$HB$9:$HB$108, MATCH($B54, Products!$E$9:$E$108, 0)), "")))</f>
        <v/>
      </c>
      <c r="K54" s="34" t="str">
        <f>IF($V$11="", "", IF($B54="", "", IFERROR(INDEX(Products!$G$9:$G$108, MATCH($B54, Products!$E$9:$E$108, 0)), "")))</f>
        <v/>
      </c>
      <c r="L54" s="34" t="str">
        <f>IF($V$12="", "", IF($B54="", "", IFERROR(INDEX(Products!$C$9:$C$108, MATCH($B54, Products!$E$9:$E$108, 0)), "")))</f>
        <v/>
      </c>
      <c r="M54" s="101" t="str">
        <f>IF($V$13="", "", IF($B54="", "", IFERROR(INDEX(Products!$KX$9:$KX$108, MATCH($B54, Products!$E$9:$E$108, 0)), "")))</f>
        <v/>
      </c>
      <c r="N54" s="24"/>
      <c r="O54" s="107"/>
      <c r="P54" s="107"/>
      <c r="Q54" s="107"/>
      <c r="R54" s="107"/>
      <c r="S54" s="107"/>
      <c r="T54" s="107"/>
      <c r="U54" s="107"/>
      <c r="V54" s="107"/>
      <c r="W54" s="107"/>
      <c r="X54" s="107"/>
    </row>
    <row r="55" spans="1:24" x14ac:dyDescent="0.25">
      <c r="A55" s="24"/>
      <c r="B55" s="9" t="str">
        <f>IF(Products!CB55="", "", Products!CB55)</f>
        <v/>
      </c>
      <c r="C55" s="11" t="str">
        <f>IF($B55="", "", IFERROR(INDEX(Products!$F$9:$F$108, MATCH($B55, Products!$E$9:$E$108, 0)), ""))</f>
        <v/>
      </c>
      <c r="D55" s="24"/>
      <c r="E55" s="9" t="str">
        <f>IF($V$5="", "", IF($B55="", "", IFERROR(INDEX(Products!$II$9:$II$108, MATCH($B55, Products!$E$9:$E$108, 0)), "")))</f>
        <v/>
      </c>
      <c r="F55" s="9" t="str">
        <f>IF($V$6="", "", IF($B55="", "", IFERROR(INDEX(Products!$IJ$9:$IJ$108, MATCH($B55, Products!$E$9:$E$108, 0)), "")))</f>
        <v/>
      </c>
      <c r="G55" s="9" t="str">
        <f>IF($V$7="", "", IF($B55="", "", IFERROR(INDEX(Products!$IK$9:$IK$108, MATCH($B55, Products!$E$9:$E$108, 0)), "")))</f>
        <v/>
      </c>
      <c r="H55" s="9" t="str">
        <f>IF($V$8="", "", IF($B55="", "", IFERROR(INDEX(Products!$IL$9:$IL$108, MATCH($B55, Products!$E$9:$E$108, 0)), "")))</f>
        <v/>
      </c>
      <c r="I55" s="24"/>
      <c r="J55" s="100" t="str">
        <f>IF($V$10="", "", IF($B55="", "", IFERROR(INDEX(Products!$HB$9:$HB$108, MATCH($B55, Products!$E$9:$E$108, 0)), "")))</f>
        <v/>
      </c>
      <c r="K55" s="34" t="str">
        <f>IF($V$11="", "", IF($B55="", "", IFERROR(INDEX(Products!$G$9:$G$108, MATCH($B55, Products!$E$9:$E$108, 0)), "")))</f>
        <v/>
      </c>
      <c r="L55" s="34" t="str">
        <f>IF($V$12="", "", IF($B55="", "", IFERROR(INDEX(Products!$C$9:$C$108, MATCH($B55, Products!$E$9:$E$108, 0)), "")))</f>
        <v/>
      </c>
      <c r="M55" s="101" t="str">
        <f>IF($V$13="", "", IF($B55="", "", IFERROR(INDEX(Products!$KX$9:$KX$108, MATCH($B55, Products!$E$9:$E$108, 0)), "")))</f>
        <v/>
      </c>
      <c r="N55" s="24"/>
      <c r="O55" s="107"/>
      <c r="P55" s="107"/>
      <c r="Q55" s="107"/>
      <c r="R55" s="107"/>
      <c r="S55" s="107"/>
      <c r="T55" s="107"/>
      <c r="U55" s="107"/>
      <c r="V55" s="107"/>
      <c r="W55" s="107"/>
      <c r="X55" s="107"/>
    </row>
    <row r="56" spans="1:24" x14ac:dyDescent="0.25">
      <c r="A56" s="24"/>
      <c r="B56" s="9" t="str">
        <f>IF(Products!CB56="", "", Products!CB56)</f>
        <v/>
      </c>
      <c r="C56" s="11" t="str">
        <f>IF($B56="", "", IFERROR(INDEX(Products!$F$9:$F$108, MATCH($B56, Products!$E$9:$E$108, 0)), ""))</f>
        <v/>
      </c>
      <c r="D56" s="24"/>
      <c r="E56" s="9" t="str">
        <f>IF($V$5="", "", IF($B56="", "", IFERROR(INDEX(Products!$II$9:$II$108, MATCH($B56, Products!$E$9:$E$108, 0)), "")))</f>
        <v/>
      </c>
      <c r="F56" s="9" t="str">
        <f>IF($V$6="", "", IF($B56="", "", IFERROR(INDEX(Products!$IJ$9:$IJ$108, MATCH($B56, Products!$E$9:$E$108, 0)), "")))</f>
        <v/>
      </c>
      <c r="G56" s="9" t="str">
        <f>IF($V$7="", "", IF($B56="", "", IFERROR(INDEX(Products!$IK$9:$IK$108, MATCH($B56, Products!$E$9:$E$108, 0)), "")))</f>
        <v/>
      </c>
      <c r="H56" s="9" t="str">
        <f>IF($V$8="", "", IF($B56="", "", IFERROR(INDEX(Products!$IL$9:$IL$108, MATCH($B56, Products!$E$9:$E$108, 0)), "")))</f>
        <v/>
      </c>
      <c r="I56" s="24"/>
      <c r="J56" s="100" t="str">
        <f>IF($V$10="", "", IF($B56="", "", IFERROR(INDEX(Products!$HB$9:$HB$108, MATCH($B56, Products!$E$9:$E$108, 0)), "")))</f>
        <v/>
      </c>
      <c r="K56" s="34" t="str">
        <f>IF($V$11="", "", IF($B56="", "", IFERROR(INDEX(Products!$G$9:$G$108, MATCH($B56, Products!$E$9:$E$108, 0)), "")))</f>
        <v/>
      </c>
      <c r="L56" s="34" t="str">
        <f>IF($V$12="", "", IF($B56="", "", IFERROR(INDEX(Products!$C$9:$C$108, MATCH($B56, Products!$E$9:$E$108, 0)), "")))</f>
        <v/>
      </c>
      <c r="M56" s="101" t="str">
        <f>IF($V$13="", "", IF($B56="", "", IFERROR(INDEX(Products!$KX$9:$KX$108, MATCH($B56, Products!$E$9:$E$108, 0)), "")))</f>
        <v/>
      </c>
      <c r="N56" s="24"/>
      <c r="O56" s="107"/>
      <c r="P56" s="107"/>
      <c r="Q56" s="107"/>
      <c r="R56" s="107"/>
      <c r="S56" s="107"/>
      <c r="T56" s="107"/>
      <c r="U56" s="107"/>
      <c r="V56" s="107"/>
      <c r="W56" s="107"/>
      <c r="X56" s="107"/>
    </row>
    <row r="57" spans="1:24" x14ac:dyDescent="0.25">
      <c r="A57" s="24"/>
      <c r="B57" s="9" t="str">
        <f>IF(Products!CB57="", "", Products!CB57)</f>
        <v/>
      </c>
      <c r="C57" s="11" t="str">
        <f>IF($B57="", "", IFERROR(INDEX(Products!$F$9:$F$108, MATCH($B57, Products!$E$9:$E$108, 0)), ""))</f>
        <v/>
      </c>
      <c r="D57" s="24"/>
      <c r="E57" s="9" t="str">
        <f>IF($V$5="", "", IF($B57="", "", IFERROR(INDEX(Products!$II$9:$II$108, MATCH($B57, Products!$E$9:$E$108, 0)), "")))</f>
        <v/>
      </c>
      <c r="F57" s="9" t="str">
        <f>IF($V$6="", "", IF($B57="", "", IFERROR(INDEX(Products!$IJ$9:$IJ$108, MATCH($B57, Products!$E$9:$E$108, 0)), "")))</f>
        <v/>
      </c>
      <c r="G57" s="9" t="str">
        <f>IF($V$7="", "", IF($B57="", "", IFERROR(INDEX(Products!$IK$9:$IK$108, MATCH($B57, Products!$E$9:$E$108, 0)), "")))</f>
        <v/>
      </c>
      <c r="H57" s="9" t="str">
        <f>IF($V$8="", "", IF($B57="", "", IFERROR(INDEX(Products!$IL$9:$IL$108, MATCH($B57, Products!$E$9:$E$108, 0)), "")))</f>
        <v/>
      </c>
      <c r="I57" s="24"/>
      <c r="J57" s="100" t="str">
        <f>IF($V$10="", "", IF($B57="", "", IFERROR(INDEX(Products!$HB$9:$HB$108, MATCH($B57, Products!$E$9:$E$108, 0)), "")))</f>
        <v/>
      </c>
      <c r="K57" s="34" t="str">
        <f>IF($V$11="", "", IF($B57="", "", IFERROR(INDEX(Products!$G$9:$G$108, MATCH($B57, Products!$E$9:$E$108, 0)), "")))</f>
        <v/>
      </c>
      <c r="L57" s="34" t="str">
        <f>IF($V$12="", "", IF($B57="", "", IFERROR(INDEX(Products!$C$9:$C$108, MATCH($B57, Products!$E$9:$E$108, 0)), "")))</f>
        <v/>
      </c>
      <c r="M57" s="101" t="str">
        <f>IF($V$13="", "", IF($B57="", "", IFERROR(INDEX(Products!$KX$9:$KX$108, MATCH($B57, Products!$E$9:$E$108, 0)), "")))</f>
        <v/>
      </c>
      <c r="N57" s="24"/>
      <c r="O57" s="107"/>
      <c r="P57" s="107"/>
      <c r="Q57" s="107"/>
      <c r="R57" s="107"/>
      <c r="S57" s="107"/>
      <c r="T57" s="107"/>
      <c r="U57" s="107"/>
      <c r="V57" s="107"/>
      <c r="W57" s="107"/>
      <c r="X57" s="107"/>
    </row>
    <row r="58" spans="1:24" x14ac:dyDescent="0.25">
      <c r="A58" s="24"/>
      <c r="B58" s="9" t="str">
        <f>IF(Products!CB58="", "", Products!CB58)</f>
        <v/>
      </c>
      <c r="C58" s="11" t="str">
        <f>IF($B58="", "", IFERROR(INDEX(Products!$F$9:$F$108, MATCH($B58, Products!$E$9:$E$108, 0)), ""))</f>
        <v/>
      </c>
      <c r="D58" s="24"/>
      <c r="E58" s="9" t="str">
        <f>IF($V$5="", "", IF($B58="", "", IFERROR(INDEX(Products!$II$9:$II$108, MATCH($B58, Products!$E$9:$E$108, 0)), "")))</f>
        <v/>
      </c>
      <c r="F58" s="9" t="str">
        <f>IF($V$6="", "", IF($B58="", "", IFERROR(INDEX(Products!$IJ$9:$IJ$108, MATCH($B58, Products!$E$9:$E$108, 0)), "")))</f>
        <v/>
      </c>
      <c r="G58" s="9" t="str">
        <f>IF($V$7="", "", IF($B58="", "", IFERROR(INDEX(Products!$IK$9:$IK$108, MATCH($B58, Products!$E$9:$E$108, 0)), "")))</f>
        <v/>
      </c>
      <c r="H58" s="9" t="str">
        <f>IF($V$8="", "", IF($B58="", "", IFERROR(INDEX(Products!$IL$9:$IL$108, MATCH($B58, Products!$E$9:$E$108, 0)), "")))</f>
        <v/>
      </c>
      <c r="I58" s="24"/>
      <c r="J58" s="100" t="str">
        <f>IF($V$10="", "", IF($B58="", "", IFERROR(INDEX(Products!$HB$9:$HB$108, MATCH($B58, Products!$E$9:$E$108, 0)), "")))</f>
        <v/>
      </c>
      <c r="K58" s="34" t="str">
        <f>IF($V$11="", "", IF($B58="", "", IFERROR(INDEX(Products!$G$9:$G$108, MATCH($B58, Products!$E$9:$E$108, 0)), "")))</f>
        <v/>
      </c>
      <c r="L58" s="34" t="str">
        <f>IF($V$12="", "", IF($B58="", "", IFERROR(INDEX(Products!$C$9:$C$108, MATCH($B58, Products!$E$9:$E$108, 0)), "")))</f>
        <v/>
      </c>
      <c r="M58" s="101" t="str">
        <f>IF($V$13="", "", IF($B58="", "", IFERROR(INDEX(Products!$KX$9:$KX$108, MATCH($B58, Products!$E$9:$E$108, 0)), "")))</f>
        <v/>
      </c>
      <c r="N58" s="24"/>
      <c r="O58" s="107"/>
      <c r="P58" s="107"/>
      <c r="Q58" s="107"/>
      <c r="R58" s="107"/>
      <c r="S58" s="107"/>
      <c r="T58" s="107"/>
      <c r="U58" s="107"/>
      <c r="V58" s="107"/>
      <c r="W58" s="107"/>
      <c r="X58" s="107"/>
    </row>
    <row r="59" spans="1:24" x14ac:dyDescent="0.25">
      <c r="A59" s="24"/>
      <c r="B59" s="9" t="str">
        <f>IF(Products!CB59="", "", Products!CB59)</f>
        <v/>
      </c>
      <c r="C59" s="11" t="str">
        <f>IF($B59="", "", IFERROR(INDEX(Products!$F$9:$F$108, MATCH($B59, Products!$E$9:$E$108, 0)), ""))</f>
        <v/>
      </c>
      <c r="D59" s="24"/>
      <c r="E59" s="9" t="str">
        <f>IF($V$5="", "", IF($B59="", "", IFERROR(INDEX(Products!$II$9:$II$108, MATCH($B59, Products!$E$9:$E$108, 0)), "")))</f>
        <v/>
      </c>
      <c r="F59" s="9" t="str">
        <f>IF($V$6="", "", IF($B59="", "", IFERROR(INDEX(Products!$IJ$9:$IJ$108, MATCH($B59, Products!$E$9:$E$108, 0)), "")))</f>
        <v/>
      </c>
      <c r="G59" s="9" t="str">
        <f>IF($V$7="", "", IF($B59="", "", IFERROR(INDEX(Products!$IK$9:$IK$108, MATCH($B59, Products!$E$9:$E$108, 0)), "")))</f>
        <v/>
      </c>
      <c r="H59" s="9" t="str">
        <f>IF($V$8="", "", IF($B59="", "", IFERROR(INDEX(Products!$IL$9:$IL$108, MATCH($B59, Products!$E$9:$E$108, 0)), "")))</f>
        <v/>
      </c>
      <c r="I59" s="24"/>
      <c r="J59" s="100" t="str">
        <f>IF($V$10="", "", IF($B59="", "", IFERROR(INDEX(Products!$HB$9:$HB$108, MATCH($B59, Products!$E$9:$E$108, 0)), "")))</f>
        <v/>
      </c>
      <c r="K59" s="34" t="str">
        <f>IF($V$11="", "", IF($B59="", "", IFERROR(INDEX(Products!$G$9:$G$108, MATCH($B59, Products!$E$9:$E$108, 0)), "")))</f>
        <v/>
      </c>
      <c r="L59" s="34" t="str">
        <f>IF($V$12="", "", IF($B59="", "", IFERROR(INDEX(Products!$C$9:$C$108, MATCH($B59, Products!$E$9:$E$108, 0)), "")))</f>
        <v/>
      </c>
      <c r="M59" s="101" t="str">
        <f>IF($V$13="", "", IF($B59="", "", IFERROR(INDEX(Products!$KX$9:$KX$108, MATCH($B59, Products!$E$9:$E$108, 0)), "")))</f>
        <v/>
      </c>
      <c r="N59" s="24"/>
      <c r="O59" s="107"/>
      <c r="P59" s="107"/>
      <c r="Q59" s="107"/>
      <c r="R59" s="107"/>
      <c r="S59" s="107"/>
      <c r="T59" s="107"/>
      <c r="U59" s="107"/>
      <c r="V59" s="107"/>
      <c r="W59" s="107"/>
      <c r="X59" s="107"/>
    </row>
    <row r="60" spans="1:24" x14ac:dyDescent="0.25">
      <c r="A60" s="24"/>
      <c r="B60" s="9" t="str">
        <f>IF(Products!CB60="", "", Products!CB60)</f>
        <v/>
      </c>
      <c r="C60" s="11" t="str">
        <f>IF($B60="", "", IFERROR(INDEX(Products!$F$9:$F$108, MATCH($B60, Products!$E$9:$E$108, 0)), ""))</f>
        <v/>
      </c>
      <c r="D60" s="24"/>
      <c r="E60" s="9" t="str">
        <f>IF($V$5="", "", IF($B60="", "", IFERROR(INDEX(Products!$II$9:$II$108, MATCH($B60, Products!$E$9:$E$108, 0)), "")))</f>
        <v/>
      </c>
      <c r="F60" s="9" t="str">
        <f>IF($V$6="", "", IF($B60="", "", IFERROR(INDEX(Products!$IJ$9:$IJ$108, MATCH($B60, Products!$E$9:$E$108, 0)), "")))</f>
        <v/>
      </c>
      <c r="G60" s="9" t="str">
        <f>IF($V$7="", "", IF($B60="", "", IFERROR(INDEX(Products!$IK$9:$IK$108, MATCH($B60, Products!$E$9:$E$108, 0)), "")))</f>
        <v/>
      </c>
      <c r="H60" s="9" t="str">
        <f>IF($V$8="", "", IF($B60="", "", IFERROR(INDEX(Products!$IL$9:$IL$108, MATCH($B60, Products!$E$9:$E$108, 0)), "")))</f>
        <v/>
      </c>
      <c r="I60" s="24"/>
      <c r="J60" s="100" t="str">
        <f>IF($V$10="", "", IF($B60="", "", IFERROR(INDEX(Products!$HB$9:$HB$108, MATCH($B60, Products!$E$9:$E$108, 0)), "")))</f>
        <v/>
      </c>
      <c r="K60" s="34" t="str">
        <f>IF($V$11="", "", IF($B60="", "", IFERROR(INDEX(Products!$G$9:$G$108, MATCH($B60, Products!$E$9:$E$108, 0)), "")))</f>
        <v/>
      </c>
      <c r="L60" s="34" t="str">
        <f>IF($V$12="", "", IF($B60="", "", IFERROR(INDEX(Products!$C$9:$C$108, MATCH($B60, Products!$E$9:$E$108, 0)), "")))</f>
        <v/>
      </c>
      <c r="M60" s="101" t="str">
        <f>IF($V$13="", "", IF($B60="", "", IFERROR(INDEX(Products!$KX$9:$KX$108, MATCH($B60, Products!$E$9:$E$108, 0)), "")))</f>
        <v/>
      </c>
      <c r="N60" s="24"/>
      <c r="O60" s="107"/>
      <c r="P60" s="107"/>
      <c r="Q60" s="107"/>
      <c r="R60" s="107"/>
      <c r="S60" s="107"/>
      <c r="T60" s="107"/>
      <c r="U60" s="107"/>
      <c r="V60" s="107"/>
      <c r="W60" s="107"/>
      <c r="X60" s="107"/>
    </row>
    <row r="61" spans="1:24" x14ac:dyDescent="0.25">
      <c r="A61" s="24"/>
      <c r="B61" s="9" t="str">
        <f>IF(Products!CB61="", "", Products!CB61)</f>
        <v/>
      </c>
      <c r="C61" s="11" t="str">
        <f>IF($B61="", "", IFERROR(INDEX(Products!$F$9:$F$108, MATCH($B61, Products!$E$9:$E$108, 0)), ""))</f>
        <v/>
      </c>
      <c r="D61" s="24"/>
      <c r="E61" s="9" t="str">
        <f>IF($V$5="", "", IF($B61="", "", IFERROR(INDEX(Products!$II$9:$II$108, MATCH($B61, Products!$E$9:$E$108, 0)), "")))</f>
        <v/>
      </c>
      <c r="F61" s="9" t="str">
        <f>IF($V$6="", "", IF($B61="", "", IFERROR(INDEX(Products!$IJ$9:$IJ$108, MATCH($B61, Products!$E$9:$E$108, 0)), "")))</f>
        <v/>
      </c>
      <c r="G61" s="9" t="str">
        <f>IF($V$7="", "", IF($B61="", "", IFERROR(INDEX(Products!$IK$9:$IK$108, MATCH($B61, Products!$E$9:$E$108, 0)), "")))</f>
        <v/>
      </c>
      <c r="H61" s="9" t="str">
        <f>IF($V$8="", "", IF($B61="", "", IFERROR(INDEX(Products!$IL$9:$IL$108, MATCH($B61, Products!$E$9:$E$108, 0)), "")))</f>
        <v/>
      </c>
      <c r="I61" s="24"/>
      <c r="J61" s="100" t="str">
        <f>IF($V$10="", "", IF($B61="", "", IFERROR(INDEX(Products!$HB$9:$HB$108, MATCH($B61, Products!$E$9:$E$108, 0)), "")))</f>
        <v/>
      </c>
      <c r="K61" s="34" t="str">
        <f>IF($V$11="", "", IF($B61="", "", IFERROR(INDEX(Products!$G$9:$G$108, MATCH($B61, Products!$E$9:$E$108, 0)), "")))</f>
        <v/>
      </c>
      <c r="L61" s="34" t="str">
        <f>IF($V$12="", "", IF($B61="", "", IFERROR(INDEX(Products!$C$9:$C$108, MATCH($B61, Products!$E$9:$E$108, 0)), "")))</f>
        <v/>
      </c>
      <c r="M61" s="101" t="str">
        <f>IF($V$13="", "", IF($B61="", "", IFERROR(INDEX(Products!$KX$9:$KX$108, MATCH($B61, Products!$E$9:$E$108, 0)), "")))</f>
        <v/>
      </c>
      <c r="N61" s="24"/>
      <c r="O61" s="107"/>
      <c r="P61" s="107"/>
      <c r="Q61" s="107"/>
      <c r="R61" s="107"/>
      <c r="S61" s="107"/>
      <c r="T61" s="107"/>
      <c r="U61" s="107"/>
      <c r="V61" s="107"/>
      <c r="W61" s="107"/>
      <c r="X61" s="107"/>
    </row>
    <row r="62" spans="1:24" x14ac:dyDescent="0.25">
      <c r="A62" s="24"/>
      <c r="B62" s="9" t="str">
        <f>IF(Products!CB62="", "", Products!CB62)</f>
        <v/>
      </c>
      <c r="C62" s="11" t="str">
        <f>IF($B62="", "", IFERROR(INDEX(Products!$F$9:$F$108, MATCH($B62, Products!$E$9:$E$108, 0)), ""))</f>
        <v/>
      </c>
      <c r="D62" s="24"/>
      <c r="E62" s="9" t="str">
        <f>IF($V$5="", "", IF($B62="", "", IFERROR(INDEX(Products!$II$9:$II$108, MATCH($B62, Products!$E$9:$E$108, 0)), "")))</f>
        <v/>
      </c>
      <c r="F62" s="9" t="str">
        <f>IF($V$6="", "", IF($B62="", "", IFERROR(INDEX(Products!$IJ$9:$IJ$108, MATCH($B62, Products!$E$9:$E$108, 0)), "")))</f>
        <v/>
      </c>
      <c r="G62" s="9" t="str">
        <f>IF($V$7="", "", IF($B62="", "", IFERROR(INDEX(Products!$IK$9:$IK$108, MATCH($B62, Products!$E$9:$E$108, 0)), "")))</f>
        <v/>
      </c>
      <c r="H62" s="9" t="str">
        <f>IF($V$8="", "", IF($B62="", "", IFERROR(INDEX(Products!$IL$9:$IL$108, MATCH($B62, Products!$E$9:$E$108, 0)), "")))</f>
        <v/>
      </c>
      <c r="I62" s="24"/>
      <c r="J62" s="100" t="str">
        <f>IF($V$10="", "", IF($B62="", "", IFERROR(INDEX(Products!$HB$9:$HB$108, MATCH($B62, Products!$E$9:$E$108, 0)), "")))</f>
        <v/>
      </c>
      <c r="K62" s="34" t="str">
        <f>IF($V$11="", "", IF($B62="", "", IFERROR(INDEX(Products!$G$9:$G$108, MATCH($B62, Products!$E$9:$E$108, 0)), "")))</f>
        <v/>
      </c>
      <c r="L62" s="34" t="str">
        <f>IF($V$12="", "", IF($B62="", "", IFERROR(INDEX(Products!$C$9:$C$108, MATCH($B62, Products!$E$9:$E$108, 0)), "")))</f>
        <v/>
      </c>
      <c r="M62" s="101" t="str">
        <f>IF($V$13="", "", IF($B62="", "", IFERROR(INDEX(Products!$KX$9:$KX$108, MATCH($B62, Products!$E$9:$E$108, 0)), "")))</f>
        <v/>
      </c>
      <c r="N62" s="24"/>
      <c r="O62" s="107"/>
      <c r="P62" s="107"/>
      <c r="Q62" s="107"/>
      <c r="R62" s="107"/>
      <c r="S62" s="107"/>
      <c r="T62" s="107"/>
      <c r="U62" s="107"/>
      <c r="V62" s="107"/>
      <c r="W62" s="107"/>
      <c r="X62" s="107"/>
    </row>
    <row r="63" spans="1:24" x14ac:dyDescent="0.25">
      <c r="A63" s="24"/>
      <c r="B63" s="9" t="str">
        <f>IF(Products!CB63="", "", Products!CB63)</f>
        <v/>
      </c>
      <c r="C63" s="11" t="str">
        <f>IF($B63="", "", IFERROR(INDEX(Products!$F$9:$F$108, MATCH($B63, Products!$E$9:$E$108, 0)), ""))</f>
        <v/>
      </c>
      <c r="D63" s="24"/>
      <c r="E63" s="9" t="str">
        <f>IF($V$5="", "", IF($B63="", "", IFERROR(INDEX(Products!$II$9:$II$108, MATCH($B63, Products!$E$9:$E$108, 0)), "")))</f>
        <v/>
      </c>
      <c r="F63" s="9" t="str">
        <f>IF($V$6="", "", IF($B63="", "", IFERROR(INDEX(Products!$IJ$9:$IJ$108, MATCH($B63, Products!$E$9:$E$108, 0)), "")))</f>
        <v/>
      </c>
      <c r="G63" s="9" t="str">
        <f>IF($V$7="", "", IF($B63="", "", IFERROR(INDEX(Products!$IK$9:$IK$108, MATCH($B63, Products!$E$9:$E$108, 0)), "")))</f>
        <v/>
      </c>
      <c r="H63" s="9" t="str">
        <f>IF($V$8="", "", IF($B63="", "", IFERROR(INDEX(Products!$IL$9:$IL$108, MATCH($B63, Products!$E$9:$E$108, 0)), "")))</f>
        <v/>
      </c>
      <c r="I63" s="24"/>
      <c r="J63" s="100" t="str">
        <f>IF($V$10="", "", IF($B63="", "", IFERROR(INDEX(Products!$HB$9:$HB$108, MATCH($B63, Products!$E$9:$E$108, 0)), "")))</f>
        <v/>
      </c>
      <c r="K63" s="34" t="str">
        <f>IF($V$11="", "", IF($B63="", "", IFERROR(INDEX(Products!$G$9:$G$108, MATCH($B63, Products!$E$9:$E$108, 0)), "")))</f>
        <v/>
      </c>
      <c r="L63" s="34" t="str">
        <f>IF($V$12="", "", IF($B63="", "", IFERROR(INDEX(Products!$C$9:$C$108, MATCH($B63, Products!$E$9:$E$108, 0)), "")))</f>
        <v/>
      </c>
      <c r="M63" s="101" t="str">
        <f>IF($V$13="", "", IF($B63="", "", IFERROR(INDEX(Products!$KX$9:$KX$108, MATCH($B63, Products!$E$9:$E$108, 0)), "")))</f>
        <v/>
      </c>
      <c r="N63" s="24"/>
      <c r="O63" s="107"/>
      <c r="P63" s="107"/>
      <c r="Q63" s="107"/>
      <c r="R63" s="107"/>
      <c r="S63" s="107"/>
      <c r="T63" s="107"/>
      <c r="U63" s="107"/>
      <c r="V63" s="107"/>
      <c r="W63" s="107"/>
      <c r="X63" s="107"/>
    </row>
    <row r="64" spans="1:24" x14ac:dyDescent="0.25">
      <c r="A64" s="24"/>
      <c r="B64" s="9" t="str">
        <f>IF(Products!CB64="", "", Products!CB64)</f>
        <v/>
      </c>
      <c r="C64" s="11" t="str">
        <f>IF($B64="", "", IFERROR(INDEX(Products!$F$9:$F$108, MATCH($B64, Products!$E$9:$E$108, 0)), ""))</f>
        <v/>
      </c>
      <c r="D64" s="24"/>
      <c r="E64" s="9" t="str">
        <f>IF($V$5="", "", IF($B64="", "", IFERROR(INDEX(Products!$II$9:$II$108, MATCH($B64, Products!$E$9:$E$108, 0)), "")))</f>
        <v/>
      </c>
      <c r="F64" s="9" t="str">
        <f>IF($V$6="", "", IF($B64="", "", IFERROR(INDEX(Products!$IJ$9:$IJ$108, MATCH($B64, Products!$E$9:$E$108, 0)), "")))</f>
        <v/>
      </c>
      <c r="G64" s="9" t="str">
        <f>IF($V$7="", "", IF($B64="", "", IFERROR(INDEX(Products!$IK$9:$IK$108, MATCH($B64, Products!$E$9:$E$108, 0)), "")))</f>
        <v/>
      </c>
      <c r="H64" s="9" t="str">
        <f>IF($V$8="", "", IF($B64="", "", IFERROR(INDEX(Products!$IL$9:$IL$108, MATCH($B64, Products!$E$9:$E$108, 0)), "")))</f>
        <v/>
      </c>
      <c r="I64" s="24"/>
      <c r="J64" s="100" t="str">
        <f>IF($V$10="", "", IF($B64="", "", IFERROR(INDEX(Products!$HB$9:$HB$108, MATCH($B64, Products!$E$9:$E$108, 0)), "")))</f>
        <v/>
      </c>
      <c r="K64" s="34" t="str">
        <f>IF($V$11="", "", IF($B64="", "", IFERROR(INDEX(Products!$G$9:$G$108, MATCH($B64, Products!$E$9:$E$108, 0)), "")))</f>
        <v/>
      </c>
      <c r="L64" s="34" t="str">
        <f>IF($V$12="", "", IF($B64="", "", IFERROR(INDEX(Products!$C$9:$C$108, MATCH($B64, Products!$E$9:$E$108, 0)), "")))</f>
        <v/>
      </c>
      <c r="M64" s="101" t="str">
        <f>IF($V$13="", "", IF($B64="", "", IFERROR(INDEX(Products!$KX$9:$KX$108, MATCH($B64, Products!$E$9:$E$108, 0)), "")))</f>
        <v/>
      </c>
      <c r="N64" s="24"/>
      <c r="O64" s="107"/>
      <c r="P64" s="107"/>
      <c r="Q64" s="107"/>
      <c r="R64" s="107"/>
      <c r="S64" s="107"/>
      <c r="T64" s="107"/>
      <c r="U64" s="107"/>
      <c r="V64" s="107"/>
      <c r="W64" s="107"/>
      <c r="X64" s="107"/>
    </row>
    <row r="65" spans="1:24" x14ac:dyDescent="0.25">
      <c r="A65" s="24"/>
      <c r="B65" s="9" t="str">
        <f>IF(Products!CB65="", "", Products!CB65)</f>
        <v/>
      </c>
      <c r="C65" s="11" t="str">
        <f>IF($B65="", "", IFERROR(INDEX(Products!$F$9:$F$108, MATCH($B65, Products!$E$9:$E$108, 0)), ""))</f>
        <v/>
      </c>
      <c r="D65" s="24"/>
      <c r="E65" s="9" t="str">
        <f>IF($V$5="", "", IF($B65="", "", IFERROR(INDEX(Products!$II$9:$II$108, MATCH($B65, Products!$E$9:$E$108, 0)), "")))</f>
        <v/>
      </c>
      <c r="F65" s="9" t="str">
        <f>IF($V$6="", "", IF($B65="", "", IFERROR(INDEX(Products!$IJ$9:$IJ$108, MATCH($B65, Products!$E$9:$E$108, 0)), "")))</f>
        <v/>
      </c>
      <c r="G65" s="9" t="str">
        <f>IF($V$7="", "", IF($B65="", "", IFERROR(INDEX(Products!$IK$9:$IK$108, MATCH($B65, Products!$E$9:$E$108, 0)), "")))</f>
        <v/>
      </c>
      <c r="H65" s="9" t="str">
        <f>IF($V$8="", "", IF($B65="", "", IFERROR(INDEX(Products!$IL$9:$IL$108, MATCH($B65, Products!$E$9:$E$108, 0)), "")))</f>
        <v/>
      </c>
      <c r="I65" s="24"/>
      <c r="J65" s="100" t="str">
        <f>IF($V$10="", "", IF($B65="", "", IFERROR(INDEX(Products!$HB$9:$HB$108, MATCH($B65, Products!$E$9:$E$108, 0)), "")))</f>
        <v/>
      </c>
      <c r="K65" s="34" t="str">
        <f>IF($V$11="", "", IF($B65="", "", IFERROR(INDEX(Products!$G$9:$G$108, MATCH($B65, Products!$E$9:$E$108, 0)), "")))</f>
        <v/>
      </c>
      <c r="L65" s="34" t="str">
        <f>IF($V$12="", "", IF($B65="", "", IFERROR(INDEX(Products!$C$9:$C$108, MATCH($B65, Products!$E$9:$E$108, 0)), "")))</f>
        <v/>
      </c>
      <c r="M65" s="101" t="str">
        <f>IF($V$13="", "", IF($B65="", "", IFERROR(INDEX(Products!$KX$9:$KX$108, MATCH($B65, Products!$E$9:$E$108, 0)), "")))</f>
        <v/>
      </c>
      <c r="N65" s="24"/>
      <c r="O65" s="107"/>
      <c r="P65" s="107"/>
      <c r="Q65" s="107"/>
      <c r="R65" s="107"/>
      <c r="S65" s="107"/>
      <c r="T65" s="107"/>
      <c r="U65" s="107"/>
      <c r="V65" s="107"/>
      <c r="W65" s="107"/>
      <c r="X65" s="107"/>
    </row>
    <row r="66" spans="1:24" x14ac:dyDescent="0.25">
      <c r="A66" s="24"/>
      <c r="B66" s="9" t="str">
        <f>IF(Products!CB66="", "", Products!CB66)</f>
        <v/>
      </c>
      <c r="C66" s="11" t="str">
        <f>IF($B66="", "", IFERROR(INDEX(Products!$F$9:$F$108, MATCH($B66, Products!$E$9:$E$108, 0)), ""))</f>
        <v/>
      </c>
      <c r="D66" s="24"/>
      <c r="E66" s="9" t="str">
        <f>IF($V$5="", "", IF($B66="", "", IFERROR(INDEX(Products!$II$9:$II$108, MATCH($B66, Products!$E$9:$E$108, 0)), "")))</f>
        <v/>
      </c>
      <c r="F66" s="9" t="str">
        <f>IF($V$6="", "", IF($B66="", "", IFERROR(INDEX(Products!$IJ$9:$IJ$108, MATCH($B66, Products!$E$9:$E$108, 0)), "")))</f>
        <v/>
      </c>
      <c r="G66" s="9" t="str">
        <f>IF($V$7="", "", IF($B66="", "", IFERROR(INDEX(Products!$IK$9:$IK$108, MATCH($B66, Products!$E$9:$E$108, 0)), "")))</f>
        <v/>
      </c>
      <c r="H66" s="9" t="str">
        <f>IF($V$8="", "", IF($B66="", "", IFERROR(INDEX(Products!$IL$9:$IL$108, MATCH($B66, Products!$E$9:$E$108, 0)), "")))</f>
        <v/>
      </c>
      <c r="I66" s="24"/>
      <c r="J66" s="100" t="str">
        <f>IF($V$10="", "", IF($B66="", "", IFERROR(INDEX(Products!$HB$9:$HB$108, MATCH($B66, Products!$E$9:$E$108, 0)), "")))</f>
        <v/>
      </c>
      <c r="K66" s="34" t="str">
        <f>IF($V$11="", "", IF($B66="", "", IFERROR(INDEX(Products!$G$9:$G$108, MATCH($B66, Products!$E$9:$E$108, 0)), "")))</f>
        <v/>
      </c>
      <c r="L66" s="34" t="str">
        <f>IF($V$12="", "", IF($B66="", "", IFERROR(INDEX(Products!$C$9:$C$108, MATCH($B66, Products!$E$9:$E$108, 0)), "")))</f>
        <v/>
      </c>
      <c r="M66" s="101" t="str">
        <f>IF($V$13="", "", IF($B66="", "", IFERROR(INDEX(Products!$KX$9:$KX$108, MATCH($B66, Products!$E$9:$E$108, 0)), "")))</f>
        <v/>
      </c>
      <c r="N66" s="24"/>
      <c r="O66" s="107"/>
      <c r="P66" s="107"/>
      <c r="Q66" s="107"/>
      <c r="R66" s="107"/>
      <c r="S66" s="107"/>
      <c r="T66" s="107"/>
      <c r="U66" s="107"/>
      <c r="V66" s="107"/>
      <c r="W66" s="107"/>
      <c r="X66" s="107"/>
    </row>
    <row r="67" spans="1:24" x14ac:dyDescent="0.25">
      <c r="A67" s="24"/>
      <c r="B67" s="9" t="str">
        <f>IF(Products!CB67="", "", Products!CB67)</f>
        <v/>
      </c>
      <c r="C67" s="11" t="str">
        <f>IF($B67="", "", IFERROR(INDEX(Products!$F$9:$F$108, MATCH($B67, Products!$E$9:$E$108, 0)), ""))</f>
        <v/>
      </c>
      <c r="D67" s="24"/>
      <c r="E67" s="9" t="str">
        <f>IF($V$5="", "", IF($B67="", "", IFERROR(INDEX(Products!$II$9:$II$108, MATCH($B67, Products!$E$9:$E$108, 0)), "")))</f>
        <v/>
      </c>
      <c r="F67" s="9" t="str">
        <f>IF($V$6="", "", IF($B67="", "", IFERROR(INDEX(Products!$IJ$9:$IJ$108, MATCH($B67, Products!$E$9:$E$108, 0)), "")))</f>
        <v/>
      </c>
      <c r="G67" s="9" t="str">
        <f>IF($V$7="", "", IF($B67="", "", IFERROR(INDEX(Products!$IK$9:$IK$108, MATCH($B67, Products!$E$9:$E$108, 0)), "")))</f>
        <v/>
      </c>
      <c r="H67" s="9" t="str">
        <f>IF($V$8="", "", IF($B67="", "", IFERROR(INDEX(Products!$IL$9:$IL$108, MATCH($B67, Products!$E$9:$E$108, 0)), "")))</f>
        <v/>
      </c>
      <c r="I67" s="24"/>
      <c r="J67" s="100" t="str">
        <f>IF($V$10="", "", IF($B67="", "", IFERROR(INDEX(Products!$HB$9:$HB$108, MATCH($B67, Products!$E$9:$E$108, 0)), "")))</f>
        <v/>
      </c>
      <c r="K67" s="34" t="str">
        <f>IF($V$11="", "", IF($B67="", "", IFERROR(INDEX(Products!$G$9:$G$108, MATCH($B67, Products!$E$9:$E$108, 0)), "")))</f>
        <v/>
      </c>
      <c r="L67" s="34" t="str">
        <f>IF($V$12="", "", IF($B67="", "", IFERROR(INDEX(Products!$C$9:$C$108, MATCH($B67, Products!$E$9:$E$108, 0)), "")))</f>
        <v/>
      </c>
      <c r="M67" s="101" t="str">
        <f>IF($V$13="", "", IF($B67="", "", IFERROR(INDEX(Products!$KX$9:$KX$108, MATCH($B67, Products!$E$9:$E$108, 0)), "")))</f>
        <v/>
      </c>
      <c r="N67" s="24"/>
      <c r="O67" s="107"/>
      <c r="P67" s="107"/>
      <c r="Q67" s="107"/>
      <c r="R67" s="107"/>
      <c r="S67" s="107"/>
      <c r="T67" s="107"/>
      <c r="U67" s="107"/>
      <c r="V67" s="107"/>
      <c r="W67" s="107"/>
      <c r="X67" s="107"/>
    </row>
    <row r="68" spans="1:24" x14ac:dyDescent="0.25">
      <c r="A68" s="24"/>
      <c r="B68" s="9" t="str">
        <f>IF(Products!CB68="", "", Products!CB68)</f>
        <v/>
      </c>
      <c r="C68" s="11" t="str">
        <f>IF($B68="", "", IFERROR(INDEX(Products!$F$9:$F$108, MATCH($B68, Products!$E$9:$E$108, 0)), ""))</f>
        <v/>
      </c>
      <c r="D68" s="24"/>
      <c r="E68" s="9" t="str">
        <f>IF($V$5="", "", IF($B68="", "", IFERROR(INDEX(Products!$II$9:$II$108, MATCH($B68, Products!$E$9:$E$108, 0)), "")))</f>
        <v/>
      </c>
      <c r="F68" s="9" t="str">
        <f>IF($V$6="", "", IF($B68="", "", IFERROR(INDEX(Products!$IJ$9:$IJ$108, MATCH($B68, Products!$E$9:$E$108, 0)), "")))</f>
        <v/>
      </c>
      <c r="G68" s="9" t="str">
        <f>IF($V$7="", "", IF($B68="", "", IFERROR(INDEX(Products!$IK$9:$IK$108, MATCH($B68, Products!$E$9:$E$108, 0)), "")))</f>
        <v/>
      </c>
      <c r="H68" s="9" t="str">
        <f>IF($V$8="", "", IF($B68="", "", IFERROR(INDEX(Products!$IL$9:$IL$108, MATCH($B68, Products!$E$9:$E$108, 0)), "")))</f>
        <v/>
      </c>
      <c r="I68" s="24"/>
      <c r="J68" s="100" t="str">
        <f>IF($V$10="", "", IF($B68="", "", IFERROR(INDEX(Products!$HB$9:$HB$108, MATCH($B68, Products!$E$9:$E$108, 0)), "")))</f>
        <v/>
      </c>
      <c r="K68" s="34" t="str">
        <f>IF($V$11="", "", IF($B68="", "", IFERROR(INDEX(Products!$G$9:$G$108, MATCH($B68, Products!$E$9:$E$108, 0)), "")))</f>
        <v/>
      </c>
      <c r="L68" s="34" t="str">
        <f>IF($V$12="", "", IF($B68="", "", IFERROR(INDEX(Products!$C$9:$C$108, MATCH($B68, Products!$E$9:$E$108, 0)), "")))</f>
        <v/>
      </c>
      <c r="M68" s="101" t="str">
        <f>IF($V$13="", "", IF($B68="", "", IFERROR(INDEX(Products!$KX$9:$KX$108, MATCH($B68, Products!$E$9:$E$108, 0)), "")))</f>
        <v/>
      </c>
      <c r="N68" s="24"/>
      <c r="O68" s="107"/>
      <c r="P68" s="107"/>
      <c r="Q68" s="107"/>
      <c r="R68" s="107"/>
      <c r="S68" s="107"/>
      <c r="T68" s="107"/>
      <c r="U68" s="107"/>
      <c r="V68" s="107"/>
      <c r="W68" s="107"/>
      <c r="X68" s="107"/>
    </row>
    <row r="69" spans="1:24" x14ac:dyDescent="0.25">
      <c r="A69" s="24"/>
      <c r="B69" s="9" t="str">
        <f>IF(Products!CB69="", "", Products!CB69)</f>
        <v/>
      </c>
      <c r="C69" s="11" t="str">
        <f>IF($B69="", "", IFERROR(INDEX(Products!$F$9:$F$108, MATCH($B69, Products!$E$9:$E$108, 0)), ""))</f>
        <v/>
      </c>
      <c r="D69" s="24"/>
      <c r="E69" s="9" t="str">
        <f>IF($V$5="", "", IF($B69="", "", IFERROR(INDEX(Products!$II$9:$II$108, MATCH($B69, Products!$E$9:$E$108, 0)), "")))</f>
        <v/>
      </c>
      <c r="F69" s="9" t="str">
        <f>IF($V$6="", "", IF($B69="", "", IFERROR(INDEX(Products!$IJ$9:$IJ$108, MATCH($B69, Products!$E$9:$E$108, 0)), "")))</f>
        <v/>
      </c>
      <c r="G69" s="9" t="str">
        <f>IF($V$7="", "", IF($B69="", "", IFERROR(INDEX(Products!$IK$9:$IK$108, MATCH($B69, Products!$E$9:$E$108, 0)), "")))</f>
        <v/>
      </c>
      <c r="H69" s="9" t="str">
        <f>IF($V$8="", "", IF($B69="", "", IFERROR(INDEX(Products!$IL$9:$IL$108, MATCH($B69, Products!$E$9:$E$108, 0)), "")))</f>
        <v/>
      </c>
      <c r="I69" s="24"/>
      <c r="J69" s="100" t="str">
        <f>IF($V$10="", "", IF($B69="", "", IFERROR(INDEX(Products!$HB$9:$HB$108, MATCH($B69, Products!$E$9:$E$108, 0)), "")))</f>
        <v/>
      </c>
      <c r="K69" s="34" t="str">
        <f>IF($V$11="", "", IF($B69="", "", IFERROR(INDEX(Products!$G$9:$G$108, MATCH($B69, Products!$E$9:$E$108, 0)), "")))</f>
        <v/>
      </c>
      <c r="L69" s="34" t="str">
        <f>IF($V$12="", "", IF($B69="", "", IFERROR(INDEX(Products!$C$9:$C$108, MATCH($B69, Products!$E$9:$E$108, 0)), "")))</f>
        <v/>
      </c>
      <c r="M69" s="101" t="str">
        <f>IF($V$13="", "", IF($B69="", "", IFERROR(INDEX(Products!$KX$9:$KX$108, MATCH($B69, Products!$E$9:$E$108, 0)), "")))</f>
        <v/>
      </c>
      <c r="N69" s="24"/>
      <c r="O69" s="107"/>
      <c r="P69" s="107"/>
      <c r="Q69" s="107"/>
      <c r="R69" s="107"/>
      <c r="S69" s="107"/>
      <c r="T69" s="107"/>
      <c r="U69" s="107"/>
      <c r="V69" s="107"/>
      <c r="W69" s="107"/>
      <c r="X69" s="107"/>
    </row>
    <row r="70" spans="1:24" x14ac:dyDescent="0.25">
      <c r="A70" s="24"/>
      <c r="B70" s="9" t="str">
        <f>IF(Products!CB70="", "", Products!CB70)</f>
        <v/>
      </c>
      <c r="C70" s="11" t="str">
        <f>IF($B70="", "", IFERROR(INDEX(Products!$F$9:$F$108, MATCH($B70, Products!$E$9:$E$108, 0)), ""))</f>
        <v/>
      </c>
      <c r="D70" s="24"/>
      <c r="E70" s="9" t="str">
        <f>IF($V$5="", "", IF($B70="", "", IFERROR(INDEX(Products!$II$9:$II$108, MATCH($B70, Products!$E$9:$E$108, 0)), "")))</f>
        <v/>
      </c>
      <c r="F70" s="9" t="str">
        <f>IF($V$6="", "", IF($B70="", "", IFERROR(INDEX(Products!$IJ$9:$IJ$108, MATCH($B70, Products!$E$9:$E$108, 0)), "")))</f>
        <v/>
      </c>
      <c r="G70" s="9" t="str">
        <f>IF($V$7="", "", IF($B70="", "", IFERROR(INDEX(Products!$IK$9:$IK$108, MATCH($B70, Products!$E$9:$E$108, 0)), "")))</f>
        <v/>
      </c>
      <c r="H70" s="9" t="str">
        <f>IF($V$8="", "", IF($B70="", "", IFERROR(INDEX(Products!$IL$9:$IL$108, MATCH($B70, Products!$E$9:$E$108, 0)), "")))</f>
        <v/>
      </c>
      <c r="I70" s="24"/>
      <c r="J70" s="100" t="str">
        <f>IF($V$10="", "", IF($B70="", "", IFERROR(INDEX(Products!$HB$9:$HB$108, MATCH($B70, Products!$E$9:$E$108, 0)), "")))</f>
        <v/>
      </c>
      <c r="K70" s="34" t="str">
        <f>IF($V$11="", "", IF($B70="", "", IFERROR(INDEX(Products!$G$9:$G$108, MATCH($B70, Products!$E$9:$E$108, 0)), "")))</f>
        <v/>
      </c>
      <c r="L70" s="34" t="str">
        <f>IF($V$12="", "", IF($B70="", "", IFERROR(INDEX(Products!$C$9:$C$108, MATCH($B70, Products!$E$9:$E$108, 0)), "")))</f>
        <v/>
      </c>
      <c r="M70" s="101" t="str">
        <f>IF($V$13="", "", IF($B70="", "", IFERROR(INDEX(Products!$KX$9:$KX$108, MATCH($B70, Products!$E$9:$E$108, 0)), "")))</f>
        <v/>
      </c>
      <c r="N70" s="24"/>
      <c r="O70" s="107"/>
      <c r="P70" s="107"/>
      <c r="Q70" s="107"/>
      <c r="R70" s="107"/>
      <c r="S70" s="107"/>
      <c r="T70" s="107"/>
      <c r="U70" s="107"/>
      <c r="V70" s="107"/>
      <c r="W70" s="107"/>
      <c r="X70" s="107"/>
    </row>
    <row r="71" spans="1:24" x14ac:dyDescent="0.25">
      <c r="A71" s="24"/>
      <c r="B71" s="9" t="str">
        <f>IF(Products!CB71="", "", Products!CB71)</f>
        <v/>
      </c>
      <c r="C71" s="11" t="str">
        <f>IF($B71="", "", IFERROR(INDEX(Products!$F$9:$F$108, MATCH($B71, Products!$E$9:$E$108, 0)), ""))</f>
        <v/>
      </c>
      <c r="D71" s="24"/>
      <c r="E71" s="9" t="str">
        <f>IF($V$5="", "", IF($B71="", "", IFERROR(INDEX(Products!$II$9:$II$108, MATCH($B71, Products!$E$9:$E$108, 0)), "")))</f>
        <v/>
      </c>
      <c r="F71" s="9" t="str">
        <f>IF($V$6="", "", IF($B71="", "", IFERROR(INDEX(Products!$IJ$9:$IJ$108, MATCH($B71, Products!$E$9:$E$108, 0)), "")))</f>
        <v/>
      </c>
      <c r="G71" s="9" t="str">
        <f>IF($V$7="", "", IF($B71="", "", IFERROR(INDEX(Products!$IK$9:$IK$108, MATCH($B71, Products!$E$9:$E$108, 0)), "")))</f>
        <v/>
      </c>
      <c r="H71" s="9" t="str">
        <f>IF($V$8="", "", IF($B71="", "", IFERROR(INDEX(Products!$IL$9:$IL$108, MATCH($B71, Products!$E$9:$E$108, 0)), "")))</f>
        <v/>
      </c>
      <c r="I71" s="24"/>
      <c r="J71" s="100" t="str">
        <f>IF($V$10="", "", IF($B71="", "", IFERROR(INDEX(Products!$HB$9:$HB$108, MATCH($B71, Products!$E$9:$E$108, 0)), "")))</f>
        <v/>
      </c>
      <c r="K71" s="34" t="str">
        <f>IF($V$11="", "", IF($B71="", "", IFERROR(INDEX(Products!$G$9:$G$108, MATCH($B71, Products!$E$9:$E$108, 0)), "")))</f>
        <v/>
      </c>
      <c r="L71" s="34" t="str">
        <f>IF($V$12="", "", IF($B71="", "", IFERROR(INDEX(Products!$C$9:$C$108, MATCH($B71, Products!$E$9:$E$108, 0)), "")))</f>
        <v/>
      </c>
      <c r="M71" s="101" t="str">
        <f>IF($V$13="", "", IF($B71="", "", IFERROR(INDEX(Products!$KX$9:$KX$108, MATCH($B71, Products!$E$9:$E$108, 0)), "")))</f>
        <v/>
      </c>
      <c r="N71" s="24"/>
      <c r="O71" s="107"/>
      <c r="P71" s="107"/>
      <c r="Q71" s="107"/>
      <c r="R71" s="107"/>
      <c r="S71" s="107"/>
      <c r="T71" s="107"/>
      <c r="U71" s="107"/>
      <c r="V71" s="107"/>
      <c r="W71" s="107"/>
      <c r="X71" s="107"/>
    </row>
    <row r="72" spans="1:24" x14ac:dyDescent="0.25">
      <c r="A72" s="24"/>
      <c r="B72" s="9" t="str">
        <f>IF(Products!CB72="", "", Products!CB72)</f>
        <v/>
      </c>
      <c r="C72" s="11" t="str">
        <f>IF($B72="", "", IFERROR(INDEX(Products!$F$9:$F$108, MATCH($B72, Products!$E$9:$E$108, 0)), ""))</f>
        <v/>
      </c>
      <c r="D72" s="24"/>
      <c r="E72" s="9" t="str">
        <f>IF($V$5="", "", IF($B72="", "", IFERROR(INDEX(Products!$II$9:$II$108, MATCH($B72, Products!$E$9:$E$108, 0)), "")))</f>
        <v/>
      </c>
      <c r="F72" s="9" t="str">
        <f>IF($V$6="", "", IF($B72="", "", IFERROR(INDEX(Products!$IJ$9:$IJ$108, MATCH($B72, Products!$E$9:$E$108, 0)), "")))</f>
        <v/>
      </c>
      <c r="G72" s="9" t="str">
        <f>IF($V$7="", "", IF($B72="", "", IFERROR(INDEX(Products!$IK$9:$IK$108, MATCH($B72, Products!$E$9:$E$108, 0)), "")))</f>
        <v/>
      </c>
      <c r="H72" s="9" t="str">
        <f>IF($V$8="", "", IF($B72="", "", IFERROR(INDEX(Products!$IL$9:$IL$108, MATCH($B72, Products!$E$9:$E$108, 0)), "")))</f>
        <v/>
      </c>
      <c r="I72" s="24"/>
      <c r="J72" s="100" t="str">
        <f>IF($V$10="", "", IF($B72="", "", IFERROR(INDEX(Products!$HB$9:$HB$108, MATCH($B72, Products!$E$9:$E$108, 0)), "")))</f>
        <v/>
      </c>
      <c r="K72" s="34" t="str">
        <f>IF($V$11="", "", IF($B72="", "", IFERROR(INDEX(Products!$G$9:$G$108, MATCH($B72, Products!$E$9:$E$108, 0)), "")))</f>
        <v/>
      </c>
      <c r="L72" s="34" t="str">
        <f>IF($V$12="", "", IF($B72="", "", IFERROR(INDEX(Products!$C$9:$C$108, MATCH($B72, Products!$E$9:$E$108, 0)), "")))</f>
        <v/>
      </c>
      <c r="M72" s="101" t="str">
        <f>IF($V$13="", "", IF($B72="", "", IFERROR(INDEX(Products!$KX$9:$KX$108, MATCH($B72, Products!$E$9:$E$108, 0)), "")))</f>
        <v/>
      </c>
      <c r="N72" s="24"/>
      <c r="O72" s="107"/>
      <c r="P72" s="107"/>
      <c r="Q72" s="107"/>
      <c r="R72" s="107"/>
      <c r="S72" s="107"/>
      <c r="T72" s="107"/>
      <c r="U72" s="107"/>
      <c r="V72" s="107"/>
      <c r="W72" s="107"/>
      <c r="X72" s="107"/>
    </row>
    <row r="73" spans="1:24" x14ac:dyDescent="0.25">
      <c r="A73" s="24"/>
      <c r="B73" s="9" t="str">
        <f>IF(Products!CB73="", "", Products!CB73)</f>
        <v/>
      </c>
      <c r="C73" s="11" t="str">
        <f>IF($B73="", "", IFERROR(INDEX(Products!$F$9:$F$108, MATCH($B73, Products!$E$9:$E$108, 0)), ""))</f>
        <v/>
      </c>
      <c r="D73" s="24"/>
      <c r="E73" s="9" t="str">
        <f>IF($V$5="", "", IF($B73="", "", IFERROR(INDEX(Products!$II$9:$II$108, MATCH($B73, Products!$E$9:$E$108, 0)), "")))</f>
        <v/>
      </c>
      <c r="F73" s="9" t="str">
        <f>IF($V$6="", "", IF($B73="", "", IFERROR(INDEX(Products!$IJ$9:$IJ$108, MATCH($B73, Products!$E$9:$E$108, 0)), "")))</f>
        <v/>
      </c>
      <c r="G73" s="9" t="str">
        <f>IF($V$7="", "", IF($B73="", "", IFERROR(INDEX(Products!$IK$9:$IK$108, MATCH($B73, Products!$E$9:$E$108, 0)), "")))</f>
        <v/>
      </c>
      <c r="H73" s="9" t="str">
        <f>IF($V$8="", "", IF($B73="", "", IFERROR(INDEX(Products!$IL$9:$IL$108, MATCH($B73, Products!$E$9:$E$108, 0)), "")))</f>
        <v/>
      </c>
      <c r="I73" s="24"/>
      <c r="J73" s="100" t="str">
        <f>IF($V$10="", "", IF($B73="", "", IFERROR(INDEX(Products!$HB$9:$HB$108, MATCH($B73, Products!$E$9:$E$108, 0)), "")))</f>
        <v/>
      </c>
      <c r="K73" s="34" t="str">
        <f>IF($V$11="", "", IF($B73="", "", IFERROR(INDEX(Products!$G$9:$G$108, MATCH($B73, Products!$E$9:$E$108, 0)), "")))</f>
        <v/>
      </c>
      <c r="L73" s="34" t="str">
        <f>IF($V$12="", "", IF($B73="", "", IFERROR(INDEX(Products!$C$9:$C$108, MATCH($B73, Products!$E$9:$E$108, 0)), "")))</f>
        <v/>
      </c>
      <c r="M73" s="101" t="str">
        <f>IF($V$13="", "", IF($B73="", "", IFERROR(INDEX(Products!$KX$9:$KX$108, MATCH($B73, Products!$E$9:$E$108, 0)), "")))</f>
        <v/>
      </c>
      <c r="N73" s="24"/>
      <c r="O73" s="107"/>
      <c r="P73" s="107"/>
      <c r="Q73" s="107"/>
      <c r="R73" s="107"/>
      <c r="S73" s="107"/>
      <c r="T73" s="107"/>
      <c r="U73" s="107"/>
      <c r="V73" s="107"/>
      <c r="W73" s="107"/>
      <c r="X73" s="107"/>
    </row>
    <row r="74" spans="1:24" x14ac:dyDescent="0.25">
      <c r="A74" s="24"/>
      <c r="B74" s="9" t="str">
        <f>IF(Products!CB74="", "", Products!CB74)</f>
        <v/>
      </c>
      <c r="C74" s="11" t="str">
        <f>IF($B74="", "", IFERROR(INDEX(Products!$F$9:$F$108, MATCH($B74, Products!$E$9:$E$108, 0)), ""))</f>
        <v/>
      </c>
      <c r="D74" s="24"/>
      <c r="E74" s="9" t="str">
        <f>IF($V$5="", "", IF($B74="", "", IFERROR(INDEX(Products!$II$9:$II$108, MATCH($B74, Products!$E$9:$E$108, 0)), "")))</f>
        <v/>
      </c>
      <c r="F74" s="9" t="str">
        <f>IF($V$6="", "", IF($B74="", "", IFERROR(INDEX(Products!$IJ$9:$IJ$108, MATCH($B74, Products!$E$9:$E$108, 0)), "")))</f>
        <v/>
      </c>
      <c r="G74" s="9" t="str">
        <f>IF($V$7="", "", IF($B74="", "", IFERROR(INDEX(Products!$IK$9:$IK$108, MATCH($B74, Products!$E$9:$E$108, 0)), "")))</f>
        <v/>
      </c>
      <c r="H74" s="9" t="str">
        <f>IF($V$8="", "", IF($B74="", "", IFERROR(INDEX(Products!$IL$9:$IL$108, MATCH($B74, Products!$E$9:$E$108, 0)), "")))</f>
        <v/>
      </c>
      <c r="I74" s="24"/>
      <c r="J74" s="100" t="str">
        <f>IF($V$10="", "", IF($B74="", "", IFERROR(INDEX(Products!$HB$9:$HB$108, MATCH($B74, Products!$E$9:$E$108, 0)), "")))</f>
        <v/>
      </c>
      <c r="K74" s="34" t="str">
        <f>IF($V$11="", "", IF($B74="", "", IFERROR(INDEX(Products!$G$9:$G$108, MATCH($B74, Products!$E$9:$E$108, 0)), "")))</f>
        <v/>
      </c>
      <c r="L74" s="34" t="str">
        <f>IF($V$12="", "", IF($B74="", "", IFERROR(INDEX(Products!$C$9:$C$108, MATCH($B74, Products!$E$9:$E$108, 0)), "")))</f>
        <v/>
      </c>
      <c r="M74" s="101" t="str">
        <f>IF($V$13="", "", IF($B74="", "", IFERROR(INDEX(Products!$KX$9:$KX$108, MATCH($B74, Products!$E$9:$E$108, 0)), "")))</f>
        <v/>
      </c>
      <c r="N74" s="24"/>
      <c r="O74" s="107"/>
      <c r="P74" s="107"/>
      <c r="Q74" s="107"/>
      <c r="R74" s="107"/>
      <c r="S74" s="107"/>
      <c r="T74" s="107"/>
      <c r="U74" s="107"/>
      <c r="V74" s="107"/>
      <c r="W74" s="107"/>
      <c r="X74" s="107"/>
    </row>
    <row r="75" spans="1:24" x14ac:dyDescent="0.25">
      <c r="A75" s="24"/>
      <c r="B75" s="9" t="str">
        <f>IF(Products!CB75="", "", Products!CB75)</f>
        <v/>
      </c>
      <c r="C75" s="11" t="str">
        <f>IF($B75="", "", IFERROR(INDEX(Products!$F$9:$F$108, MATCH($B75, Products!$E$9:$E$108, 0)), ""))</f>
        <v/>
      </c>
      <c r="D75" s="24"/>
      <c r="E75" s="9" t="str">
        <f>IF($V$5="", "", IF($B75="", "", IFERROR(INDEX(Products!$II$9:$II$108, MATCH($B75, Products!$E$9:$E$108, 0)), "")))</f>
        <v/>
      </c>
      <c r="F75" s="9" t="str">
        <f>IF($V$6="", "", IF($B75="", "", IFERROR(INDEX(Products!$IJ$9:$IJ$108, MATCH($B75, Products!$E$9:$E$108, 0)), "")))</f>
        <v/>
      </c>
      <c r="G75" s="9" t="str">
        <f>IF($V$7="", "", IF($B75="", "", IFERROR(INDEX(Products!$IK$9:$IK$108, MATCH($B75, Products!$E$9:$E$108, 0)), "")))</f>
        <v/>
      </c>
      <c r="H75" s="9" t="str">
        <f>IF($V$8="", "", IF($B75="", "", IFERROR(INDEX(Products!$IL$9:$IL$108, MATCH($B75, Products!$E$9:$E$108, 0)), "")))</f>
        <v/>
      </c>
      <c r="I75" s="24"/>
      <c r="J75" s="100" t="str">
        <f>IF($V$10="", "", IF($B75="", "", IFERROR(INDEX(Products!$HB$9:$HB$108, MATCH($B75, Products!$E$9:$E$108, 0)), "")))</f>
        <v/>
      </c>
      <c r="K75" s="34" t="str">
        <f>IF($V$11="", "", IF($B75="", "", IFERROR(INDEX(Products!$G$9:$G$108, MATCH($B75, Products!$E$9:$E$108, 0)), "")))</f>
        <v/>
      </c>
      <c r="L75" s="34" t="str">
        <f>IF($V$12="", "", IF($B75="", "", IFERROR(INDEX(Products!$C$9:$C$108, MATCH($B75, Products!$E$9:$E$108, 0)), "")))</f>
        <v/>
      </c>
      <c r="M75" s="101" t="str">
        <f>IF($V$13="", "", IF($B75="", "", IFERROR(INDEX(Products!$KX$9:$KX$108, MATCH($B75, Products!$E$9:$E$108, 0)), "")))</f>
        <v/>
      </c>
      <c r="N75" s="24"/>
      <c r="O75" s="107"/>
      <c r="P75" s="107"/>
      <c r="Q75" s="107"/>
      <c r="R75" s="107"/>
      <c r="S75" s="107"/>
      <c r="T75" s="107"/>
      <c r="U75" s="107"/>
      <c r="V75" s="107"/>
      <c r="W75" s="107"/>
      <c r="X75" s="107"/>
    </row>
    <row r="76" spans="1:24" x14ac:dyDescent="0.25">
      <c r="A76" s="24"/>
      <c r="B76" s="9" t="str">
        <f>IF(Products!CB76="", "", Products!CB76)</f>
        <v/>
      </c>
      <c r="C76" s="11" t="str">
        <f>IF($B76="", "", IFERROR(INDEX(Products!$F$9:$F$108, MATCH($B76, Products!$E$9:$E$108, 0)), ""))</f>
        <v/>
      </c>
      <c r="D76" s="24"/>
      <c r="E76" s="9" t="str">
        <f>IF($V$5="", "", IF($B76="", "", IFERROR(INDEX(Products!$II$9:$II$108, MATCH($B76, Products!$E$9:$E$108, 0)), "")))</f>
        <v/>
      </c>
      <c r="F76" s="9" t="str">
        <f>IF($V$6="", "", IF($B76="", "", IFERROR(INDEX(Products!$IJ$9:$IJ$108, MATCH($B76, Products!$E$9:$E$108, 0)), "")))</f>
        <v/>
      </c>
      <c r="G76" s="9" t="str">
        <f>IF($V$7="", "", IF($B76="", "", IFERROR(INDEX(Products!$IK$9:$IK$108, MATCH($B76, Products!$E$9:$E$108, 0)), "")))</f>
        <v/>
      </c>
      <c r="H76" s="9" t="str">
        <f>IF($V$8="", "", IF($B76="", "", IFERROR(INDEX(Products!$IL$9:$IL$108, MATCH($B76, Products!$E$9:$E$108, 0)), "")))</f>
        <v/>
      </c>
      <c r="I76" s="24"/>
      <c r="J76" s="100" t="str">
        <f>IF($V$10="", "", IF($B76="", "", IFERROR(INDEX(Products!$HB$9:$HB$108, MATCH($B76, Products!$E$9:$E$108, 0)), "")))</f>
        <v/>
      </c>
      <c r="K76" s="34" t="str">
        <f>IF($V$11="", "", IF($B76="", "", IFERROR(INDEX(Products!$G$9:$G$108, MATCH($B76, Products!$E$9:$E$108, 0)), "")))</f>
        <v/>
      </c>
      <c r="L76" s="34" t="str">
        <f>IF($V$12="", "", IF($B76="", "", IFERROR(INDEX(Products!$C$9:$C$108, MATCH($B76, Products!$E$9:$E$108, 0)), "")))</f>
        <v/>
      </c>
      <c r="M76" s="101" t="str">
        <f>IF($V$13="", "", IF($B76="", "", IFERROR(INDEX(Products!$KX$9:$KX$108, MATCH($B76, Products!$E$9:$E$108, 0)), "")))</f>
        <v/>
      </c>
      <c r="N76" s="24"/>
      <c r="O76" s="107"/>
      <c r="P76" s="107"/>
      <c r="Q76" s="107"/>
      <c r="R76" s="107"/>
      <c r="S76" s="107"/>
      <c r="T76" s="107"/>
      <c r="U76" s="107"/>
      <c r="V76" s="107"/>
      <c r="W76" s="107"/>
      <c r="X76" s="107"/>
    </row>
    <row r="77" spans="1:24" x14ac:dyDescent="0.25">
      <c r="A77" s="24"/>
      <c r="B77" s="9" t="str">
        <f>IF(Products!CB77="", "", Products!CB77)</f>
        <v/>
      </c>
      <c r="C77" s="11" t="str">
        <f>IF($B77="", "", IFERROR(INDEX(Products!$F$9:$F$108, MATCH($B77, Products!$E$9:$E$108, 0)), ""))</f>
        <v/>
      </c>
      <c r="D77" s="24"/>
      <c r="E77" s="9" t="str">
        <f>IF($V$5="", "", IF($B77="", "", IFERROR(INDEX(Products!$II$9:$II$108, MATCH($B77, Products!$E$9:$E$108, 0)), "")))</f>
        <v/>
      </c>
      <c r="F77" s="9" t="str">
        <f>IF($V$6="", "", IF($B77="", "", IFERROR(INDEX(Products!$IJ$9:$IJ$108, MATCH($B77, Products!$E$9:$E$108, 0)), "")))</f>
        <v/>
      </c>
      <c r="G77" s="9" t="str">
        <f>IF($V$7="", "", IF($B77="", "", IFERROR(INDEX(Products!$IK$9:$IK$108, MATCH($B77, Products!$E$9:$E$108, 0)), "")))</f>
        <v/>
      </c>
      <c r="H77" s="9" t="str">
        <f>IF($V$8="", "", IF($B77="", "", IFERROR(INDEX(Products!$IL$9:$IL$108, MATCH($B77, Products!$E$9:$E$108, 0)), "")))</f>
        <v/>
      </c>
      <c r="I77" s="24"/>
      <c r="J77" s="100" t="str">
        <f>IF($V$10="", "", IF($B77="", "", IFERROR(INDEX(Products!$HB$9:$HB$108, MATCH($B77, Products!$E$9:$E$108, 0)), "")))</f>
        <v/>
      </c>
      <c r="K77" s="34" t="str">
        <f>IF($V$11="", "", IF($B77="", "", IFERROR(INDEX(Products!$G$9:$G$108, MATCH($B77, Products!$E$9:$E$108, 0)), "")))</f>
        <v/>
      </c>
      <c r="L77" s="34" t="str">
        <f>IF($V$12="", "", IF($B77="", "", IFERROR(INDEX(Products!$C$9:$C$108, MATCH($B77, Products!$E$9:$E$108, 0)), "")))</f>
        <v/>
      </c>
      <c r="M77" s="101" t="str">
        <f>IF($V$13="", "", IF($B77="", "", IFERROR(INDEX(Products!$KX$9:$KX$108, MATCH($B77, Products!$E$9:$E$108, 0)), "")))</f>
        <v/>
      </c>
      <c r="N77" s="24"/>
      <c r="O77" s="107"/>
      <c r="P77" s="107"/>
      <c r="Q77" s="107"/>
      <c r="R77" s="107"/>
      <c r="S77" s="107"/>
      <c r="T77" s="107"/>
      <c r="U77" s="107"/>
      <c r="V77" s="107"/>
      <c r="W77" s="107"/>
      <c r="X77" s="107"/>
    </row>
    <row r="78" spans="1:24" x14ac:dyDescent="0.25">
      <c r="A78" s="24"/>
      <c r="B78" s="9" t="str">
        <f>IF(Products!CB78="", "", Products!CB78)</f>
        <v/>
      </c>
      <c r="C78" s="11" t="str">
        <f>IF($B78="", "", IFERROR(INDEX(Products!$F$9:$F$108, MATCH($B78, Products!$E$9:$E$108, 0)), ""))</f>
        <v/>
      </c>
      <c r="D78" s="24"/>
      <c r="E78" s="9" t="str">
        <f>IF($V$5="", "", IF($B78="", "", IFERROR(INDEX(Products!$II$9:$II$108, MATCH($B78, Products!$E$9:$E$108, 0)), "")))</f>
        <v/>
      </c>
      <c r="F78" s="9" t="str">
        <f>IF($V$6="", "", IF($B78="", "", IFERROR(INDEX(Products!$IJ$9:$IJ$108, MATCH($B78, Products!$E$9:$E$108, 0)), "")))</f>
        <v/>
      </c>
      <c r="G78" s="9" t="str">
        <f>IF($V$7="", "", IF($B78="", "", IFERROR(INDEX(Products!$IK$9:$IK$108, MATCH($B78, Products!$E$9:$E$108, 0)), "")))</f>
        <v/>
      </c>
      <c r="H78" s="9" t="str">
        <f>IF($V$8="", "", IF($B78="", "", IFERROR(INDEX(Products!$IL$9:$IL$108, MATCH($B78, Products!$E$9:$E$108, 0)), "")))</f>
        <v/>
      </c>
      <c r="I78" s="24"/>
      <c r="J78" s="100" t="str">
        <f>IF($V$10="", "", IF($B78="", "", IFERROR(INDEX(Products!$HB$9:$HB$108, MATCH($B78, Products!$E$9:$E$108, 0)), "")))</f>
        <v/>
      </c>
      <c r="K78" s="34" t="str">
        <f>IF($V$11="", "", IF($B78="", "", IFERROR(INDEX(Products!$G$9:$G$108, MATCH($B78, Products!$E$9:$E$108, 0)), "")))</f>
        <v/>
      </c>
      <c r="L78" s="34" t="str">
        <f>IF($V$12="", "", IF($B78="", "", IFERROR(INDEX(Products!$C$9:$C$108, MATCH($B78, Products!$E$9:$E$108, 0)), "")))</f>
        <v/>
      </c>
      <c r="M78" s="101" t="str">
        <f>IF($V$13="", "", IF($B78="", "", IFERROR(INDEX(Products!$KX$9:$KX$108, MATCH($B78, Products!$E$9:$E$108, 0)), "")))</f>
        <v/>
      </c>
      <c r="N78" s="24"/>
      <c r="O78" s="107"/>
      <c r="P78" s="107"/>
      <c r="Q78" s="107"/>
      <c r="R78" s="107"/>
      <c r="S78" s="107"/>
      <c r="T78" s="107"/>
      <c r="U78" s="107"/>
      <c r="V78" s="107"/>
      <c r="W78" s="107"/>
      <c r="X78" s="107"/>
    </row>
    <row r="79" spans="1:24" x14ac:dyDescent="0.25">
      <c r="A79" s="24"/>
      <c r="B79" s="9" t="str">
        <f>IF(Products!CB79="", "", Products!CB79)</f>
        <v/>
      </c>
      <c r="C79" s="11" t="str">
        <f>IF($B79="", "", IFERROR(INDEX(Products!$F$9:$F$108, MATCH($B79, Products!$E$9:$E$108, 0)), ""))</f>
        <v/>
      </c>
      <c r="D79" s="24"/>
      <c r="E79" s="9" t="str">
        <f>IF($V$5="", "", IF($B79="", "", IFERROR(INDEX(Products!$II$9:$II$108, MATCH($B79, Products!$E$9:$E$108, 0)), "")))</f>
        <v/>
      </c>
      <c r="F79" s="9" t="str">
        <f>IF($V$6="", "", IF($B79="", "", IFERROR(INDEX(Products!$IJ$9:$IJ$108, MATCH($B79, Products!$E$9:$E$108, 0)), "")))</f>
        <v/>
      </c>
      <c r="G79" s="9" t="str">
        <f>IF($V$7="", "", IF($B79="", "", IFERROR(INDEX(Products!$IK$9:$IK$108, MATCH($B79, Products!$E$9:$E$108, 0)), "")))</f>
        <v/>
      </c>
      <c r="H79" s="9" t="str">
        <f>IF($V$8="", "", IF($B79="", "", IFERROR(INDEX(Products!$IL$9:$IL$108, MATCH($B79, Products!$E$9:$E$108, 0)), "")))</f>
        <v/>
      </c>
      <c r="I79" s="24"/>
      <c r="J79" s="100" t="str">
        <f>IF($V$10="", "", IF($B79="", "", IFERROR(INDEX(Products!$HB$9:$HB$108, MATCH($B79, Products!$E$9:$E$108, 0)), "")))</f>
        <v/>
      </c>
      <c r="K79" s="34" t="str">
        <f>IF($V$11="", "", IF($B79="", "", IFERROR(INDEX(Products!$G$9:$G$108, MATCH($B79, Products!$E$9:$E$108, 0)), "")))</f>
        <v/>
      </c>
      <c r="L79" s="34" t="str">
        <f>IF($V$12="", "", IF($B79="", "", IFERROR(INDEX(Products!$C$9:$C$108, MATCH($B79, Products!$E$9:$E$108, 0)), "")))</f>
        <v/>
      </c>
      <c r="M79" s="101" t="str">
        <f>IF($V$13="", "", IF($B79="", "", IFERROR(INDEX(Products!$KX$9:$KX$108, MATCH($B79, Products!$E$9:$E$108, 0)), "")))</f>
        <v/>
      </c>
      <c r="N79" s="24"/>
      <c r="O79" s="107"/>
      <c r="P79" s="107"/>
      <c r="Q79" s="107"/>
      <c r="R79" s="107"/>
      <c r="S79" s="107"/>
      <c r="T79" s="107"/>
      <c r="U79" s="107"/>
      <c r="V79" s="107"/>
      <c r="W79" s="107"/>
      <c r="X79" s="107"/>
    </row>
    <row r="80" spans="1:24" x14ac:dyDescent="0.25">
      <c r="A80" s="24"/>
      <c r="B80" s="9" t="str">
        <f>IF(Products!CB80="", "", Products!CB80)</f>
        <v/>
      </c>
      <c r="C80" s="11" t="str">
        <f>IF($B80="", "", IFERROR(INDEX(Products!$F$9:$F$108, MATCH($B80, Products!$E$9:$E$108, 0)), ""))</f>
        <v/>
      </c>
      <c r="D80" s="24"/>
      <c r="E80" s="9" t="str">
        <f>IF($V$5="", "", IF($B80="", "", IFERROR(INDEX(Products!$II$9:$II$108, MATCH($B80, Products!$E$9:$E$108, 0)), "")))</f>
        <v/>
      </c>
      <c r="F80" s="9" t="str">
        <f>IF($V$6="", "", IF($B80="", "", IFERROR(INDEX(Products!$IJ$9:$IJ$108, MATCH($B80, Products!$E$9:$E$108, 0)), "")))</f>
        <v/>
      </c>
      <c r="G80" s="9" t="str">
        <f>IF($V$7="", "", IF($B80="", "", IFERROR(INDEX(Products!$IK$9:$IK$108, MATCH($B80, Products!$E$9:$E$108, 0)), "")))</f>
        <v/>
      </c>
      <c r="H80" s="9" t="str">
        <f>IF($V$8="", "", IF($B80="", "", IFERROR(INDEX(Products!$IL$9:$IL$108, MATCH($B80, Products!$E$9:$E$108, 0)), "")))</f>
        <v/>
      </c>
      <c r="I80" s="24"/>
      <c r="J80" s="100" t="str">
        <f>IF($V$10="", "", IF($B80="", "", IFERROR(INDEX(Products!$HB$9:$HB$108, MATCH($B80, Products!$E$9:$E$108, 0)), "")))</f>
        <v/>
      </c>
      <c r="K80" s="34" t="str">
        <f>IF($V$11="", "", IF($B80="", "", IFERROR(INDEX(Products!$G$9:$G$108, MATCH($B80, Products!$E$9:$E$108, 0)), "")))</f>
        <v/>
      </c>
      <c r="L80" s="34" t="str">
        <f>IF($V$12="", "", IF($B80="", "", IFERROR(INDEX(Products!$C$9:$C$108, MATCH($B80, Products!$E$9:$E$108, 0)), "")))</f>
        <v/>
      </c>
      <c r="M80" s="101" t="str">
        <f>IF($V$13="", "", IF($B80="", "", IFERROR(INDEX(Products!$KX$9:$KX$108, MATCH($B80, Products!$E$9:$E$108, 0)), "")))</f>
        <v/>
      </c>
      <c r="N80" s="24"/>
      <c r="O80" s="107"/>
      <c r="P80" s="107"/>
      <c r="Q80" s="107"/>
      <c r="R80" s="107"/>
      <c r="S80" s="107"/>
      <c r="T80" s="107"/>
      <c r="U80" s="107"/>
      <c r="V80" s="107"/>
      <c r="W80" s="107"/>
      <c r="X80" s="107"/>
    </row>
    <row r="81" spans="1:24" x14ac:dyDescent="0.25">
      <c r="A81" s="24"/>
      <c r="B81" s="9" t="str">
        <f>IF(Products!CB81="", "", Products!CB81)</f>
        <v/>
      </c>
      <c r="C81" s="11" t="str">
        <f>IF($B81="", "", IFERROR(INDEX(Products!$F$9:$F$108, MATCH($B81, Products!$E$9:$E$108, 0)), ""))</f>
        <v/>
      </c>
      <c r="D81" s="24"/>
      <c r="E81" s="9" t="str">
        <f>IF($V$5="", "", IF($B81="", "", IFERROR(INDEX(Products!$II$9:$II$108, MATCH($B81, Products!$E$9:$E$108, 0)), "")))</f>
        <v/>
      </c>
      <c r="F81" s="9" t="str">
        <f>IF($V$6="", "", IF($B81="", "", IFERROR(INDEX(Products!$IJ$9:$IJ$108, MATCH($B81, Products!$E$9:$E$108, 0)), "")))</f>
        <v/>
      </c>
      <c r="G81" s="9" t="str">
        <f>IF($V$7="", "", IF($B81="", "", IFERROR(INDEX(Products!$IK$9:$IK$108, MATCH($B81, Products!$E$9:$E$108, 0)), "")))</f>
        <v/>
      </c>
      <c r="H81" s="9" t="str">
        <f>IF($V$8="", "", IF($B81="", "", IFERROR(INDEX(Products!$IL$9:$IL$108, MATCH($B81, Products!$E$9:$E$108, 0)), "")))</f>
        <v/>
      </c>
      <c r="I81" s="24"/>
      <c r="J81" s="100" t="str">
        <f>IF($V$10="", "", IF($B81="", "", IFERROR(INDEX(Products!$HB$9:$HB$108, MATCH($B81, Products!$E$9:$E$108, 0)), "")))</f>
        <v/>
      </c>
      <c r="K81" s="34" t="str">
        <f>IF($V$11="", "", IF($B81="", "", IFERROR(INDEX(Products!$G$9:$G$108, MATCH($B81, Products!$E$9:$E$108, 0)), "")))</f>
        <v/>
      </c>
      <c r="L81" s="34" t="str">
        <f>IF($V$12="", "", IF($B81="", "", IFERROR(INDEX(Products!$C$9:$C$108, MATCH($B81, Products!$E$9:$E$108, 0)), "")))</f>
        <v/>
      </c>
      <c r="M81" s="101" t="str">
        <f>IF($V$13="", "", IF($B81="", "", IFERROR(INDEX(Products!$KX$9:$KX$108, MATCH($B81, Products!$E$9:$E$108, 0)), "")))</f>
        <v/>
      </c>
      <c r="N81" s="24"/>
      <c r="O81" s="107"/>
      <c r="P81" s="107"/>
      <c r="Q81" s="107"/>
      <c r="R81" s="107"/>
      <c r="S81" s="107"/>
      <c r="T81" s="107"/>
      <c r="U81" s="107"/>
      <c r="V81" s="107"/>
      <c r="W81" s="107"/>
      <c r="X81" s="107"/>
    </row>
    <row r="82" spans="1:24" x14ac:dyDescent="0.25">
      <c r="A82" s="24"/>
      <c r="B82" s="9" t="str">
        <f>IF(Products!CB82="", "", Products!CB82)</f>
        <v/>
      </c>
      <c r="C82" s="11" t="str">
        <f>IF($B82="", "", IFERROR(INDEX(Products!$F$9:$F$108, MATCH($B82, Products!$E$9:$E$108, 0)), ""))</f>
        <v/>
      </c>
      <c r="D82" s="24"/>
      <c r="E82" s="9" t="str">
        <f>IF($V$5="", "", IF($B82="", "", IFERROR(INDEX(Products!$II$9:$II$108, MATCH($B82, Products!$E$9:$E$108, 0)), "")))</f>
        <v/>
      </c>
      <c r="F82" s="9" t="str">
        <f>IF($V$6="", "", IF($B82="", "", IFERROR(INDEX(Products!$IJ$9:$IJ$108, MATCH($B82, Products!$E$9:$E$108, 0)), "")))</f>
        <v/>
      </c>
      <c r="G82" s="9" t="str">
        <f>IF($V$7="", "", IF($B82="", "", IFERROR(INDEX(Products!$IK$9:$IK$108, MATCH($B82, Products!$E$9:$E$108, 0)), "")))</f>
        <v/>
      </c>
      <c r="H82" s="9" t="str">
        <f>IF($V$8="", "", IF($B82="", "", IFERROR(INDEX(Products!$IL$9:$IL$108, MATCH($B82, Products!$E$9:$E$108, 0)), "")))</f>
        <v/>
      </c>
      <c r="I82" s="24"/>
      <c r="J82" s="100" t="str">
        <f>IF($V$10="", "", IF($B82="", "", IFERROR(INDEX(Products!$HB$9:$HB$108, MATCH($B82, Products!$E$9:$E$108, 0)), "")))</f>
        <v/>
      </c>
      <c r="K82" s="34" t="str">
        <f>IF($V$11="", "", IF($B82="", "", IFERROR(INDEX(Products!$G$9:$G$108, MATCH($B82, Products!$E$9:$E$108, 0)), "")))</f>
        <v/>
      </c>
      <c r="L82" s="34" t="str">
        <f>IF($V$12="", "", IF($B82="", "", IFERROR(INDEX(Products!$C$9:$C$108, MATCH($B82, Products!$E$9:$E$108, 0)), "")))</f>
        <v/>
      </c>
      <c r="M82" s="101" t="str">
        <f>IF($V$13="", "", IF($B82="", "", IFERROR(INDEX(Products!$KX$9:$KX$108, MATCH($B82, Products!$E$9:$E$108, 0)), "")))</f>
        <v/>
      </c>
      <c r="N82" s="24"/>
      <c r="O82" s="107"/>
      <c r="P82" s="107"/>
      <c r="Q82" s="107"/>
      <c r="R82" s="107"/>
      <c r="S82" s="107"/>
      <c r="T82" s="107"/>
      <c r="U82" s="107"/>
      <c r="V82" s="107"/>
      <c r="W82" s="107"/>
      <c r="X82" s="107"/>
    </row>
    <row r="83" spans="1:24" x14ac:dyDescent="0.25">
      <c r="A83" s="24"/>
      <c r="B83" s="9" t="str">
        <f>IF(Products!CB83="", "", Products!CB83)</f>
        <v/>
      </c>
      <c r="C83" s="11" t="str">
        <f>IF($B83="", "", IFERROR(INDEX(Products!$F$9:$F$108, MATCH($B83, Products!$E$9:$E$108, 0)), ""))</f>
        <v/>
      </c>
      <c r="D83" s="24"/>
      <c r="E83" s="9" t="str">
        <f>IF($V$5="", "", IF($B83="", "", IFERROR(INDEX(Products!$II$9:$II$108, MATCH($B83, Products!$E$9:$E$108, 0)), "")))</f>
        <v/>
      </c>
      <c r="F83" s="9" t="str">
        <f>IF($V$6="", "", IF($B83="", "", IFERROR(INDEX(Products!$IJ$9:$IJ$108, MATCH($B83, Products!$E$9:$E$108, 0)), "")))</f>
        <v/>
      </c>
      <c r="G83" s="9" t="str">
        <f>IF($V$7="", "", IF($B83="", "", IFERROR(INDEX(Products!$IK$9:$IK$108, MATCH($B83, Products!$E$9:$E$108, 0)), "")))</f>
        <v/>
      </c>
      <c r="H83" s="9" t="str">
        <f>IF($V$8="", "", IF($B83="", "", IFERROR(INDEX(Products!$IL$9:$IL$108, MATCH($B83, Products!$E$9:$E$108, 0)), "")))</f>
        <v/>
      </c>
      <c r="I83" s="24"/>
      <c r="J83" s="100" t="str">
        <f>IF($V$10="", "", IF($B83="", "", IFERROR(INDEX(Products!$HB$9:$HB$108, MATCH($B83, Products!$E$9:$E$108, 0)), "")))</f>
        <v/>
      </c>
      <c r="K83" s="34" t="str">
        <f>IF($V$11="", "", IF($B83="", "", IFERROR(INDEX(Products!$G$9:$G$108, MATCH($B83, Products!$E$9:$E$108, 0)), "")))</f>
        <v/>
      </c>
      <c r="L83" s="34" t="str">
        <f>IF($V$12="", "", IF($B83="", "", IFERROR(INDEX(Products!$C$9:$C$108, MATCH($B83, Products!$E$9:$E$108, 0)), "")))</f>
        <v/>
      </c>
      <c r="M83" s="101" t="str">
        <f>IF($V$13="", "", IF($B83="", "", IFERROR(INDEX(Products!$KX$9:$KX$108, MATCH($B83, Products!$E$9:$E$108, 0)), "")))</f>
        <v/>
      </c>
      <c r="N83" s="24"/>
      <c r="O83" s="107"/>
      <c r="P83" s="107"/>
      <c r="Q83" s="107"/>
      <c r="R83" s="107"/>
      <c r="S83" s="107"/>
      <c r="T83" s="107"/>
      <c r="U83" s="107"/>
      <c r="V83" s="107"/>
      <c r="W83" s="107"/>
      <c r="X83" s="107"/>
    </row>
    <row r="84" spans="1:24" x14ac:dyDescent="0.25">
      <c r="A84" s="24"/>
      <c r="B84" s="9" t="str">
        <f>IF(Products!CB84="", "", Products!CB84)</f>
        <v/>
      </c>
      <c r="C84" s="11" t="str">
        <f>IF($B84="", "", IFERROR(INDEX(Products!$F$9:$F$108, MATCH($B84, Products!$E$9:$E$108, 0)), ""))</f>
        <v/>
      </c>
      <c r="D84" s="24"/>
      <c r="E84" s="9" t="str">
        <f>IF($V$5="", "", IF($B84="", "", IFERROR(INDEX(Products!$II$9:$II$108, MATCH($B84, Products!$E$9:$E$108, 0)), "")))</f>
        <v/>
      </c>
      <c r="F84" s="9" t="str">
        <f>IF($V$6="", "", IF($B84="", "", IFERROR(INDEX(Products!$IJ$9:$IJ$108, MATCH($B84, Products!$E$9:$E$108, 0)), "")))</f>
        <v/>
      </c>
      <c r="G84" s="9" t="str">
        <f>IF($V$7="", "", IF($B84="", "", IFERROR(INDEX(Products!$IK$9:$IK$108, MATCH($B84, Products!$E$9:$E$108, 0)), "")))</f>
        <v/>
      </c>
      <c r="H84" s="9" t="str">
        <f>IF($V$8="", "", IF($B84="", "", IFERROR(INDEX(Products!$IL$9:$IL$108, MATCH($B84, Products!$E$9:$E$108, 0)), "")))</f>
        <v/>
      </c>
      <c r="I84" s="24"/>
      <c r="J84" s="100" t="str">
        <f>IF($V$10="", "", IF($B84="", "", IFERROR(INDEX(Products!$HB$9:$HB$108, MATCH($B84, Products!$E$9:$E$108, 0)), "")))</f>
        <v/>
      </c>
      <c r="K84" s="34" t="str">
        <f>IF($V$11="", "", IF($B84="", "", IFERROR(INDEX(Products!$G$9:$G$108, MATCH($B84, Products!$E$9:$E$108, 0)), "")))</f>
        <v/>
      </c>
      <c r="L84" s="34" t="str">
        <f>IF($V$12="", "", IF($B84="", "", IFERROR(INDEX(Products!$C$9:$C$108, MATCH($B84, Products!$E$9:$E$108, 0)), "")))</f>
        <v/>
      </c>
      <c r="M84" s="101" t="str">
        <f>IF($V$13="", "", IF($B84="", "", IFERROR(INDEX(Products!$KX$9:$KX$108, MATCH($B84, Products!$E$9:$E$108, 0)), "")))</f>
        <v/>
      </c>
      <c r="N84" s="24"/>
      <c r="O84" s="107"/>
      <c r="P84" s="107"/>
      <c r="Q84" s="107"/>
      <c r="R84" s="107"/>
      <c r="S84" s="107"/>
      <c r="T84" s="107"/>
      <c r="U84" s="107"/>
      <c r="V84" s="107"/>
      <c r="W84" s="107"/>
      <c r="X84" s="107"/>
    </row>
    <row r="85" spans="1:24" x14ac:dyDescent="0.25">
      <c r="A85" s="24"/>
      <c r="B85" s="9" t="str">
        <f>IF(Products!CB85="", "", Products!CB85)</f>
        <v/>
      </c>
      <c r="C85" s="11" t="str">
        <f>IF($B85="", "", IFERROR(INDEX(Products!$F$9:$F$108, MATCH($B85, Products!$E$9:$E$108, 0)), ""))</f>
        <v/>
      </c>
      <c r="D85" s="24"/>
      <c r="E85" s="9" t="str">
        <f>IF($V$5="", "", IF($B85="", "", IFERROR(INDEX(Products!$II$9:$II$108, MATCH($B85, Products!$E$9:$E$108, 0)), "")))</f>
        <v/>
      </c>
      <c r="F85" s="9" t="str">
        <f>IF($V$6="", "", IF($B85="", "", IFERROR(INDEX(Products!$IJ$9:$IJ$108, MATCH($B85, Products!$E$9:$E$108, 0)), "")))</f>
        <v/>
      </c>
      <c r="G85" s="9" t="str">
        <f>IF($V$7="", "", IF($B85="", "", IFERROR(INDEX(Products!$IK$9:$IK$108, MATCH($B85, Products!$E$9:$E$108, 0)), "")))</f>
        <v/>
      </c>
      <c r="H85" s="9" t="str">
        <f>IF($V$8="", "", IF($B85="", "", IFERROR(INDEX(Products!$IL$9:$IL$108, MATCH($B85, Products!$E$9:$E$108, 0)), "")))</f>
        <v/>
      </c>
      <c r="I85" s="24"/>
      <c r="J85" s="100" t="str">
        <f>IF($V$10="", "", IF($B85="", "", IFERROR(INDEX(Products!$HB$9:$HB$108, MATCH($B85, Products!$E$9:$E$108, 0)), "")))</f>
        <v/>
      </c>
      <c r="K85" s="34" t="str">
        <f>IF($V$11="", "", IF($B85="", "", IFERROR(INDEX(Products!$G$9:$G$108, MATCH($B85, Products!$E$9:$E$108, 0)), "")))</f>
        <v/>
      </c>
      <c r="L85" s="34" t="str">
        <f>IF($V$12="", "", IF($B85="", "", IFERROR(INDEX(Products!$C$9:$C$108, MATCH($B85, Products!$E$9:$E$108, 0)), "")))</f>
        <v/>
      </c>
      <c r="M85" s="101" t="str">
        <f>IF($V$13="", "", IF($B85="", "", IFERROR(INDEX(Products!$KX$9:$KX$108, MATCH($B85, Products!$E$9:$E$108, 0)), "")))</f>
        <v/>
      </c>
      <c r="N85" s="24"/>
      <c r="O85" s="107"/>
      <c r="P85" s="107"/>
      <c r="Q85" s="107"/>
      <c r="R85" s="107"/>
      <c r="S85" s="107"/>
      <c r="T85" s="107"/>
      <c r="U85" s="107"/>
      <c r="V85" s="107"/>
      <c r="W85" s="107"/>
      <c r="X85" s="107"/>
    </row>
    <row r="86" spans="1:24" x14ac:dyDescent="0.25">
      <c r="A86" s="24"/>
      <c r="B86" s="9" t="str">
        <f>IF(Products!CB86="", "", Products!CB86)</f>
        <v/>
      </c>
      <c r="C86" s="11" t="str">
        <f>IF($B86="", "", IFERROR(INDEX(Products!$F$9:$F$108, MATCH($B86, Products!$E$9:$E$108, 0)), ""))</f>
        <v/>
      </c>
      <c r="D86" s="24"/>
      <c r="E86" s="9" t="str">
        <f>IF($V$5="", "", IF($B86="", "", IFERROR(INDEX(Products!$II$9:$II$108, MATCH($B86, Products!$E$9:$E$108, 0)), "")))</f>
        <v/>
      </c>
      <c r="F86" s="9" t="str">
        <f>IF($V$6="", "", IF($B86="", "", IFERROR(INDEX(Products!$IJ$9:$IJ$108, MATCH($B86, Products!$E$9:$E$108, 0)), "")))</f>
        <v/>
      </c>
      <c r="G86" s="9" t="str">
        <f>IF($V$7="", "", IF($B86="", "", IFERROR(INDEX(Products!$IK$9:$IK$108, MATCH($B86, Products!$E$9:$E$108, 0)), "")))</f>
        <v/>
      </c>
      <c r="H86" s="9" t="str">
        <f>IF($V$8="", "", IF($B86="", "", IFERROR(INDEX(Products!$IL$9:$IL$108, MATCH($B86, Products!$E$9:$E$108, 0)), "")))</f>
        <v/>
      </c>
      <c r="I86" s="24"/>
      <c r="J86" s="100" t="str">
        <f>IF($V$10="", "", IF($B86="", "", IFERROR(INDEX(Products!$HB$9:$HB$108, MATCH($B86, Products!$E$9:$E$108, 0)), "")))</f>
        <v/>
      </c>
      <c r="K86" s="34" t="str">
        <f>IF($V$11="", "", IF($B86="", "", IFERROR(INDEX(Products!$G$9:$G$108, MATCH($B86, Products!$E$9:$E$108, 0)), "")))</f>
        <v/>
      </c>
      <c r="L86" s="34" t="str">
        <f>IF($V$12="", "", IF($B86="", "", IFERROR(INDEX(Products!$C$9:$C$108, MATCH($B86, Products!$E$9:$E$108, 0)), "")))</f>
        <v/>
      </c>
      <c r="M86" s="101" t="str">
        <f>IF($V$13="", "", IF($B86="", "", IFERROR(INDEX(Products!$KX$9:$KX$108, MATCH($B86, Products!$E$9:$E$108, 0)), "")))</f>
        <v/>
      </c>
      <c r="N86" s="24"/>
      <c r="O86" s="107"/>
      <c r="P86" s="107"/>
      <c r="Q86" s="107"/>
      <c r="R86" s="107"/>
      <c r="S86" s="107"/>
      <c r="T86" s="107"/>
      <c r="U86" s="107"/>
      <c r="V86" s="107"/>
      <c r="W86" s="107"/>
      <c r="X86" s="107"/>
    </row>
    <row r="87" spans="1:24" x14ac:dyDescent="0.25">
      <c r="A87" s="24"/>
      <c r="B87" s="9" t="str">
        <f>IF(Products!CB87="", "", Products!CB87)</f>
        <v/>
      </c>
      <c r="C87" s="11" t="str">
        <f>IF($B87="", "", IFERROR(INDEX(Products!$F$9:$F$108, MATCH($B87, Products!$E$9:$E$108, 0)), ""))</f>
        <v/>
      </c>
      <c r="D87" s="24"/>
      <c r="E87" s="9" t="str">
        <f>IF($V$5="", "", IF($B87="", "", IFERROR(INDEX(Products!$II$9:$II$108, MATCH($B87, Products!$E$9:$E$108, 0)), "")))</f>
        <v/>
      </c>
      <c r="F87" s="9" t="str">
        <f>IF($V$6="", "", IF($B87="", "", IFERROR(INDEX(Products!$IJ$9:$IJ$108, MATCH($B87, Products!$E$9:$E$108, 0)), "")))</f>
        <v/>
      </c>
      <c r="G87" s="9" t="str">
        <f>IF($V$7="", "", IF($B87="", "", IFERROR(INDEX(Products!$IK$9:$IK$108, MATCH($B87, Products!$E$9:$E$108, 0)), "")))</f>
        <v/>
      </c>
      <c r="H87" s="9" t="str">
        <f>IF($V$8="", "", IF($B87="", "", IFERROR(INDEX(Products!$IL$9:$IL$108, MATCH($B87, Products!$E$9:$E$108, 0)), "")))</f>
        <v/>
      </c>
      <c r="I87" s="24"/>
      <c r="J87" s="100" t="str">
        <f>IF($V$10="", "", IF($B87="", "", IFERROR(INDEX(Products!$HB$9:$HB$108, MATCH($B87, Products!$E$9:$E$108, 0)), "")))</f>
        <v/>
      </c>
      <c r="K87" s="34" t="str">
        <f>IF($V$11="", "", IF($B87="", "", IFERROR(INDEX(Products!$G$9:$G$108, MATCH($B87, Products!$E$9:$E$108, 0)), "")))</f>
        <v/>
      </c>
      <c r="L87" s="34" t="str">
        <f>IF($V$12="", "", IF($B87="", "", IFERROR(INDEX(Products!$C$9:$C$108, MATCH($B87, Products!$E$9:$E$108, 0)), "")))</f>
        <v/>
      </c>
      <c r="M87" s="101" t="str">
        <f>IF($V$13="", "", IF($B87="", "", IFERROR(INDEX(Products!$KX$9:$KX$108, MATCH($B87, Products!$E$9:$E$108, 0)), "")))</f>
        <v/>
      </c>
      <c r="N87" s="24"/>
      <c r="O87" s="107"/>
      <c r="P87" s="107"/>
      <c r="Q87" s="107"/>
      <c r="R87" s="107"/>
      <c r="S87" s="107"/>
      <c r="T87" s="107"/>
      <c r="U87" s="107"/>
      <c r="V87" s="107"/>
      <c r="W87" s="107"/>
      <c r="X87" s="107"/>
    </row>
    <row r="88" spans="1:24" x14ac:dyDescent="0.25">
      <c r="A88" s="24"/>
      <c r="B88" s="9" t="str">
        <f>IF(Products!CB88="", "", Products!CB88)</f>
        <v/>
      </c>
      <c r="C88" s="11" t="str">
        <f>IF($B88="", "", IFERROR(INDEX(Products!$F$9:$F$108, MATCH($B88, Products!$E$9:$E$108, 0)), ""))</f>
        <v/>
      </c>
      <c r="D88" s="24"/>
      <c r="E88" s="9" t="str">
        <f>IF($V$5="", "", IF($B88="", "", IFERROR(INDEX(Products!$II$9:$II$108, MATCH($B88, Products!$E$9:$E$108, 0)), "")))</f>
        <v/>
      </c>
      <c r="F88" s="9" t="str">
        <f>IF($V$6="", "", IF($B88="", "", IFERROR(INDEX(Products!$IJ$9:$IJ$108, MATCH($B88, Products!$E$9:$E$108, 0)), "")))</f>
        <v/>
      </c>
      <c r="G88" s="9" t="str">
        <f>IF($V$7="", "", IF($B88="", "", IFERROR(INDEX(Products!$IK$9:$IK$108, MATCH($B88, Products!$E$9:$E$108, 0)), "")))</f>
        <v/>
      </c>
      <c r="H88" s="9" t="str">
        <f>IF($V$8="", "", IF($B88="", "", IFERROR(INDEX(Products!$IL$9:$IL$108, MATCH($B88, Products!$E$9:$E$108, 0)), "")))</f>
        <v/>
      </c>
      <c r="I88" s="24"/>
      <c r="J88" s="100" t="str">
        <f>IF($V$10="", "", IF($B88="", "", IFERROR(INDEX(Products!$HB$9:$HB$108, MATCH($B88, Products!$E$9:$E$108, 0)), "")))</f>
        <v/>
      </c>
      <c r="K88" s="34" t="str">
        <f>IF($V$11="", "", IF($B88="", "", IFERROR(INDEX(Products!$G$9:$G$108, MATCH($B88, Products!$E$9:$E$108, 0)), "")))</f>
        <v/>
      </c>
      <c r="L88" s="34" t="str">
        <f>IF($V$12="", "", IF($B88="", "", IFERROR(INDEX(Products!$C$9:$C$108, MATCH($B88, Products!$E$9:$E$108, 0)), "")))</f>
        <v/>
      </c>
      <c r="M88" s="101" t="str">
        <f>IF($V$13="", "", IF($B88="", "", IFERROR(INDEX(Products!$KX$9:$KX$108, MATCH($B88, Products!$E$9:$E$108, 0)), "")))</f>
        <v/>
      </c>
      <c r="N88" s="24"/>
      <c r="O88" s="107"/>
      <c r="P88" s="107"/>
      <c r="Q88" s="107"/>
      <c r="R88" s="107"/>
      <c r="S88" s="107"/>
      <c r="T88" s="107"/>
      <c r="U88" s="107"/>
      <c r="V88" s="107"/>
      <c r="W88" s="107"/>
      <c r="X88" s="107"/>
    </row>
    <row r="89" spans="1:24" x14ac:dyDescent="0.25">
      <c r="A89" s="24"/>
      <c r="B89" s="9" t="str">
        <f>IF(Products!CB89="", "", Products!CB89)</f>
        <v/>
      </c>
      <c r="C89" s="11" t="str">
        <f>IF($B89="", "", IFERROR(INDEX(Products!$F$9:$F$108, MATCH($B89, Products!$E$9:$E$108, 0)), ""))</f>
        <v/>
      </c>
      <c r="D89" s="24"/>
      <c r="E89" s="9" t="str">
        <f>IF($V$5="", "", IF($B89="", "", IFERROR(INDEX(Products!$II$9:$II$108, MATCH($B89, Products!$E$9:$E$108, 0)), "")))</f>
        <v/>
      </c>
      <c r="F89" s="9" t="str">
        <f>IF($V$6="", "", IF($B89="", "", IFERROR(INDEX(Products!$IJ$9:$IJ$108, MATCH($B89, Products!$E$9:$E$108, 0)), "")))</f>
        <v/>
      </c>
      <c r="G89" s="9" t="str">
        <f>IF($V$7="", "", IF($B89="", "", IFERROR(INDEX(Products!$IK$9:$IK$108, MATCH($B89, Products!$E$9:$E$108, 0)), "")))</f>
        <v/>
      </c>
      <c r="H89" s="9" t="str">
        <f>IF($V$8="", "", IF($B89="", "", IFERROR(INDEX(Products!$IL$9:$IL$108, MATCH($B89, Products!$E$9:$E$108, 0)), "")))</f>
        <v/>
      </c>
      <c r="I89" s="24"/>
      <c r="J89" s="100" t="str">
        <f>IF($V$10="", "", IF($B89="", "", IFERROR(INDEX(Products!$HB$9:$HB$108, MATCH($B89, Products!$E$9:$E$108, 0)), "")))</f>
        <v/>
      </c>
      <c r="K89" s="34" t="str">
        <f>IF($V$11="", "", IF($B89="", "", IFERROR(INDEX(Products!$G$9:$G$108, MATCH($B89, Products!$E$9:$E$108, 0)), "")))</f>
        <v/>
      </c>
      <c r="L89" s="34" t="str">
        <f>IF($V$12="", "", IF($B89="", "", IFERROR(INDEX(Products!$C$9:$C$108, MATCH($B89, Products!$E$9:$E$108, 0)), "")))</f>
        <v/>
      </c>
      <c r="M89" s="101" t="str">
        <f>IF($V$13="", "", IF($B89="", "", IFERROR(INDEX(Products!$KX$9:$KX$108, MATCH($B89, Products!$E$9:$E$108, 0)), "")))</f>
        <v/>
      </c>
      <c r="N89" s="24"/>
      <c r="O89" s="107"/>
      <c r="P89" s="107"/>
      <c r="Q89" s="107"/>
      <c r="R89" s="107"/>
      <c r="S89" s="107"/>
      <c r="T89" s="107"/>
      <c r="U89" s="107"/>
      <c r="V89" s="107"/>
      <c r="W89" s="107"/>
      <c r="X89" s="107"/>
    </row>
    <row r="90" spans="1:24" x14ac:dyDescent="0.25">
      <c r="A90" s="24"/>
      <c r="B90" s="9" t="str">
        <f>IF(Products!CB90="", "", Products!CB90)</f>
        <v/>
      </c>
      <c r="C90" s="11" t="str">
        <f>IF($B90="", "", IFERROR(INDEX(Products!$F$9:$F$108, MATCH($B90, Products!$E$9:$E$108, 0)), ""))</f>
        <v/>
      </c>
      <c r="D90" s="24"/>
      <c r="E90" s="9" t="str">
        <f>IF($V$5="", "", IF($B90="", "", IFERROR(INDEX(Products!$II$9:$II$108, MATCH($B90, Products!$E$9:$E$108, 0)), "")))</f>
        <v/>
      </c>
      <c r="F90" s="9" t="str">
        <f>IF($V$6="", "", IF($B90="", "", IFERROR(INDEX(Products!$IJ$9:$IJ$108, MATCH($B90, Products!$E$9:$E$108, 0)), "")))</f>
        <v/>
      </c>
      <c r="G90" s="9" t="str">
        <f>IF($V$7="", "", IF($B90="", "", IFERROR(INDEX(Products!$IK$9:$IK$108, MATCH($B90, Products!$E$9:$E$108, 0)), "")))</f>
        <v/>
      </c>
      <c r="H90" s="9" t="str">
        <f>IF($V$8="", "", IF($B90="", "", IFERROR(INDEX(Products!$IL$9:$IL$108, MATCH($B90, Products!$E$9:$E$108, 0)), "")))</f>
        <v/>
      </c>
      <c r="I90" s="24"/>
      <c r="J90" s="100" t="str">
        <f>IF($V$10="", "", IF($B90="", "", IFERROR(INDEX(Products!$HB$9:$HB$108, MATCH($B90, Products!$E$9:$E$108, 0)), "")))</f>
        <v/>
      </c>
      <c r="K90" s="34" t="str">
        <f>IF($V$11="", "", IF($B90="", "", IFERROR(INDEX(Products!$G$9:$G$108, MATCH($B90, Products!$E$9:$E$108, 0)), "")))</f>
        <v/>
      </c>
      <c r="L90" s="34" t="str">
        <f>IF($V$12="", "", IF($B90="", "", IFERROR(INDEX(Products!$C$9:$C$108, MATCH($B90, Products!$E$9:$E$108, 0)), "")))</f>
        <v/>
      </c>
      <c r="M90" s="101" t="str">
        <f>IF($V$13="", "", IF($B90="", "", IFERROR(INDEX(Products!$KX$9:$KX$108, MATCH($B90, Products!$E$9:$E$108, 0)), "")))</f>
        <v/>
      </c>
      <c r="N90" s="24"/>
      <c r="O90" s="107"/>
      <c r="P90" s="107"/>
      <c r="Q90" s="107"/>
      <c r="R90" s="107"/>
      <c r="S90" s="107"/>
      <c r="T90" s="107"/>
      <c r="U90" s="107"/>
      <c r="V90" s="107"/>
      <c r="W90" s="107"/>
      <c r="X90" s="107"/>
    </row>
    <row r="91" spans="1:24" x14ac:dyDescent="0.25">
      <c r="A91" s="24"/>
      <c r="B91" s="9" t="str">
        <f>IF(Products!CB91="", "", Products!CB91)</f>
        <v/>
      </c>
      <c r="C91" s="11" t="str">
        <f>IF($B91="", "", IFERROR(INDEX(Products!$F$9:$F$108, MATCH($B91, Products!$E$9:$E$108, 0)), ""))</f>
        <v/>
      </c>
      <c r="D91" s="24"/>
      <c r="E91" s="9" t="str">
        <f>IF($V$5="", "", IF($B91="", "", IFERROR(INDEX(Products!$II$9:$II$108, MATCH($B91, Products!$E$9:$E$108, 0)), "")))</f>
        <v/>
      </c>
      <c r="F91" s="9" t="str">
        <f>IF($V$6="", "", IF($B91="", "", IFERROR(INDEX(Products!$IJ$9:$IJ$108, MATCH($B91, Products!$E$9:$E$108, 0)), "")))</f>
        <v/>
      </c>
      <c r="G91" s="9" t="str">
        <f>IF($V$7="", "", IF($B91="", "", IFERROR(INDEX(Products!$IK$9:$IK$108, MATCH($B91, Products!$E$9:$E$108, 0)), "")))</f>
        <v/>
      </c>
      <c r="H91" s="9" t="str">
        <f>IF($V$8="", "", IF($B91="", "", IFERROR(INDEX(Products!$IL$9:$IL$108, MATCH($B91, Products!$E$9:$E$108, 0)), "")))</f>
        <v/>
      </c>
      <c r="I91" s="24"/>
      <c r="J91" s="100" t="str">
        <f>IF($V$10="", "", IF($B91="", "", IFERROR(INDEX(Products!$HB$9:$HB$108, MATCH($B91, Products!$E$9:$E$108, 0)), "")))</f>
        <v/>
      </c>
      <c r="K91" s="34" t="str">
        <f>IF($V$11="", "", IF($B91="", "", IFERROR(INDEX(Products!$G$9:$G$108, MATCH($B91, Products!$E$9:$E$108, 0)), "")))</f>
        <v/>
      </c>
      <c r="L91" s="34" t="str">
        <f>IF($V$12="", "", IF($B91="", "", IFERROR(INDEX(Products!$C$9:$C$108, MATCH($B91, Products!$E$9:$E$108, 0)), "")))</f>
        <v/>
      </c>
      <c r="M91" s="101" t="str">
        <f>IF($V$13="", "", IF($B91="", "", IFERROR(INDEX(Products!$KX$9:$KX$108, MATCH($B91, Products!$E$9:$E$108, 0)), "")))</f>
        <v/>
      </c>
      <c r="N91" s="24"/>
      <c r="O91" s="107"/>
      <c r="P91" s="107"/>
      <c r="Q91" s="107"/>
      <c r="R91" s="107"/>
      <c r="S91" s="107"/>
      <c r="T91" s="107"/>
      <c r="U91" s="107"/>
      <c r="V91" s="107"/>
      <c r="W91" s="107"/>
      <c r="X91" s="107"/>
    </row>
    <row r="92" spans="1:24" x14ac:dyDescent="0.25">
      <c r="A92" s="24"/>
      <c r="B92" s="9" t="str">
        <f>IF(Products!CB92="", "", Products!CB92)</f>
        <v/>
      </c>
      <c r="C92" s="11" t="str">
        <f>IF($B92="", "", IFERROR(INDEX(Products!$F$9:$F$108, MATCH($B92, Products!$E$9:$E$108, 0)), ""))</f>
        <v/>
      </c>
      <c r="D92" s="24"/>
      <c r="E92" s="9" t="str">
        <f>IF($V$5="", "", IF($B92="", "", IFERROR(INDEX(Products!$II$9:$II$108, MATCH($B92, Products!$E$9:$E$108, 0)), "")))</f>
        <v/>
      </c>
      <c r="F92" s="9" t="str">
        <f>IF($V$6="", "", IF($B92="", "", IFERROR(INDEX(Products!$IJ$9:$IJ$108, MATCH($B92, Products!$E$9:$E$108, 0)), "")))</f>
        <v/>
      </c>
      <c r="G92" s="9" t="str">
        <f>IF($V$7="", "", IF($B92="", "", IFERROR(INDEX(Products!$IK$9:$IK$108, MATCH($B92, Products!$E$9:$E$108, 0)), "")))</f>
        <v/>
      </c>
      <c r="H92" s="9" t="str">
        <f>IF($V$8="", "", IF($B92="", "", IFERROR(INDEX(Products!$IL$9:$IL$108, MATCH($B92, Products!$E$9:$E$108, 0)), "")))</f>
        <v/>
      </c>
      <c r="I92" s="24"/>
      <c r="J92" s="100" t="str">
        <f>IF($V$10="", "", IF($B92="", "", IFERROR(INDEX(Products!$HB$9:$HB$108, MATCH($B92, Products!$E$9:$E$108, 0)), "")))</f>
        <v/>
      </c>
      <c r="K92" s="34" t="str">
        <f>IF($V$11="", "", IF($B92="", "", IFERROR(INDEX(Products!$G$9:$G$108, MATCH($B92, Products!$E$9:$E$108, 0)), "")))</f>
        <v/>
      </c>
      <c r="L92" s="34" t="str">
        <f>IF($V$12="", "", IF($B92="", "", IFERROR(INDEX(Products!$C$9:$C$108, MATCH($B92, Products!$E$9:$E$108, 0)), "")))</f>
        <v/>
      </c>
      <c r="M92" s="101" t="str">
        <f>IF($V$13="", "", IF($B92="", "", IFERROR(INDEX(Products!$KX$9:$KX$108, MATCH($B92, Products!$E$9:$E$108, 0)), "")))</f>
        <v/>
      </c>
      <c r="N92" s="24"/>
      <c r="O92" s="107"/>
      <c r="P92" s="107"/>
      <c r="Q92" s="107"/>
      <c r="R92" s="107"/>
      <c r="S92" s="107"/>
      <c r="T92" s="107"/>
      <c r="U92" s="107"/>
      <c r="V92" s="107"/>
      <c r="W92" s="107"/>
      <c r="X92" s="107"/>
    </row>
    <row r="93" spans="1:24" x14ac:dyDescent="0.25">
      <c r="A93" s="24"/>
      <c r="B93" s="9" t="str">
        <f>IF(Products!CB93="", "", Products!CB93)</f>
        <v/>
      </c>
      <c r="C93" s="11" t="str">
        <f>IF($B93="", "", IFERROR(INDEX(Products!$F$9:$F$108, MATCH($B93, Products!$E$9:$E$108, 0)), ""))</f>
        <v/>
      </c>
      <c r="D93" s="24"/>
      <c r="E93" s="9" t="str">
        <f>IF($V$5="", "", IF($B93="", "", IFERROR(INDEX(Products!$II$9:$II$108, MATCH($B93, Products!$E$9:$E$108, 0)), "")))</f>
        <v/>
      </c>
      <c r="F93" s="9" t="str">
        <f>IF($V$6="", "", IF($B93="", "", IFERROR(INDEX(Products!$IJ$9:$IJ$108, MATCH($B93, Products!$E$9:$E$108, 0)), "")))</f>
        <v/>
      </c>
      <c r="G93" s="9" t="str">
        <f>IF($V$7="", "", IF($B93="", "", IFERROR(INDEX(Products!$IK$9:$IK$108, MATCH($B93, Products!$E$9:$E$108, 0)), "")))</f>
        <v/>
      </c>
      <c r="H93" s="9" t="str">
        <f>IF($V$8="", "", IF($B93="", "", IFERROR(INDEX(Products!$IL$9:$IL$108, MATCH($B93, Products!$E$9:$E$108, 0)), "")))</f>
        <v/>
      </c>
      <c r="I93" s="24"/>
      <c r="J93" s="100" t="str">
        <f>IF($V$10="", "", IF($B93="", "", IFERROR(INDEX(Products!$HB$9:$HB$108, MATCH($B93, Products!$E$9:$E$108, 0)), "")))</f>
        <v/>
      </c>
      <c r="K93" s="34" t="str">
        <f>IF($V$11="", "", IF($B93="", "", IFERROR(INDEX(Products!$G$9:$G$108, MATCH($B93, Products!$E$9:$E$108, 0)), "")))</f>
        <v/>
      </c>
      <c r="L93" s="34" t="str">
        <f>IF($V$12="", "", IF($B93="", "", IFERROR(INDEX(Products!$C$9:$C$108, MATCH($B93, Products!$E$9:$E$108, 0)), "")))</f>
        <v/>
      </c>
      <c r="M93" s="101" t="str">
        <f>IF($V$13="", "", IF($B93="", "", IFERROR(INDEX(Products!$KX$9:$KX$108, MATCH($B93, Products!$E$9:$E$108, 0)), "")))</f>
        <v/>
      </c>
      <c r="N93" s="24"/>
      <c r="O93" s="107"/>
      <c r="P93" s="107"/>
      <c r="Q93" s="107"/>
      <c r="R93" s="107"/>
      <c r="S93" s="107"/>
      <c r="T93" s="107"/>
      <c r="U93" s="107"/>
      <c r="V93" s="107"/>
      <c r="W93" s="107"/>
      <c r="X93" s="107"/>
    </row>
    <row r="94" spans="1:24" x14ac:dyDescent="0.25">
      <c r="A94" s="24"/>
      <c r="B94" s="9" t="str">
        <f>IF(Products!CB94="", "", Products!CB94)</f>
        <v/>
      </c>
      <c r="C94" s="11" t="str">
        <f>IF($B94="", "", IFERROR(INDEX(Products!$F$9:$F$108, MATCH($B94, Products!$E$9:$E$108, 0)), ""))</f>
        <v/>
      </c>
      <c r="D94" s="24"/>
      <c r="E94" s="9" t="str">
        <f>IF($V$5="", "", IF($B94="", "", IFERROR(INDEX(Products!$II$9:$II$108, MATCH($B94, Products!$E$9:$E$108, 0)), "")))</f>
        <v/>
      </c>
      <c r="F94" s="9" t="str">
        <f>IF($V$6="", "", IF($B94="", "", IFERROR(INDEX(Products!$IJ$9:$IJ$108, MATCH($B94, Products!$E$9:$E$108, 0)), "")))</f>
        <v/>
      </c>
      <c r="G94" s="9" t="str">
        <f>IF($V$7="", "", IF($B94="", "", IFERROR(INDEX(Products!$IK$9:$IK$108, MATCH($B94, Products!$E$9:$E$108, 0)), "")))</f>
        <v/>
      </c>
      <c r="H94" s="9" t="str">
        <f>IF($V$8="", "", IF($B94="", "", IFERROR(INDEX(Products!$IL$9:$IL$108, MATCH($B94, Products!$E$9:$E$108, 0)), "")))</f>
        <v/>
      </c>
      <c r="I94" s="24"/>
      <c r="J94" s="100" t="str">
        <f>IF($V$10="", "", IF($B94="", "", IFERROR(INDEX(Products!$HB$9:$HB$108, MATCH($B94, Products!$E$9:$E$108, 0)), "")))</f>
        <v/>
      </c>
      <c r="K94" s="34" t="str">
        <f>IF($V$11="", "", IF($B94="", "", IFERROR(INDEX(Products!$G$9:$G$108, MATCH($B94, Products!$E$9:$E$108, 0)), "")))</f>
        <v/>
      </c>
      <c r="L94" s="34" t="str">
        <f>IF($V$12="", "", IF($B94="", "", IFERROR(INDEX(Products!$C$9:$C$108, MATCH($B94, Products!$E$9:$E$108, 0)), "")))</f>
        <v/>
      </c>
      <c r="M94" s="101" t="str">
        <f>IF($V$13="", "", IF($B94="", "", IFERROR(INDEX(Products!$KX$9:$KX$108, MATCH($B94, Products!$E$9:$E$108, 0)), "")))</f>
        <v/>
      </c>
      <c r="N94" s="24"/>
      <c r="O94" s="107"/>
      <c r="P94" s="107"/>
      <c r="Q94" s="107"/>
      <c r="R94" s="107"/>
      <c r="S94" s="107"/>
      <c r="T94" s="107"/>
      <c r="U94" s="107"/>
      <c r="V94" s="107"/>
      <c r="W94" s="107"/>
      <c r="X94" s="107"/>
    </row>
    <row r="95" spans="1:24" x14ac:dyDescent="0.25">
      <c r="A95" s="24"/>
      <c r="B95" s="9" t="str">
        <f>IF(Products!CB95="", "", Products!CB95)</f>
        <v/>
      </c>
      <c r="C95" s="11" t="str">
        <f>IF($B95="", "", IFERROR(INDEX(Products!$F$9:$F$108, MATCH($B95, Products!$E$9:$E$108, 0)), ""))</f>
        <v/>
      </c>
      <c r="D95" s="24"/>
      <c r="E95" s="9" t="str">
        <f>IF($V$5="", "", IF($B95="", "", IFERROR(INDEX(Products!$II$9:$II$108, MATCH($B95, Products!$E$9:$E$108, 0)), "")))</f>
        <v/>
      </c>
      <c r="F95" s="9" t="str">
        <f>IF($V$6="", "", IF($B95="", "", IFERROR(INDEX(Products!$IJ$9:$IJ$108, MATCH($B95, Products!$E$9:$E$108, 0)), "")))</f>
        <v/>
      </c>
      <c r="G95" s="9" t="str">
        <f>IF($V$7="", "", IF($B95="", "", IFERROR(INDEX(Products!$IK$9:$IK$108, MATCH($B95, Products!$E$9:$E$108, 0)), "")))</f>
        <v/>
      </c>
      <c r="H95" s="9" t="str">
        <f>IF($V$8="", "", IF($B95="", "", IFERROR(INDEX(Products!$IL$9:$IL$108, MATCH($B95, Products!$E$9:$E$108, 0)), "")))</f>
        <v/>
      </c>
      <c r="I95" s="24"/>
      <c r="J95" s="100" t="str">
        <f>IF($V$10="", "", IF($B95="", "", IFERROR(INDEX(Products!$HB$9:$HB$108, MATCH($B95, Products!$E$9:$E$108, 0)), "")))</f>
        <v/>
      </c>
      <c r="K95" s="34" t="str">
        <f>IF($V$11="", "", IF($B95="", "", IFERROR(INDEX(Products!$G$9:$G$108, MATCH($B95, Products!$E$9:$E$108, 0)), "")))</f>
        <v/>
      </c>
      <c r="L95" s="34" t="str">
        <f>IF($V$12="", "", IF($B95="", "", IFERROR(INDEX(Products!$C$9:$C$108, MATCH($B95, Products!$E$9:$E$108, 0)), "")))</f>
        <v/>
      </c>
      <c r="M95" s="101" t="str">
        <f>IF($V$13="", "", IF($B95="", "", IFERROR(INDEX(Products!$KX$9:$KX$108, MATCH($B95, Products!$E$9:$E$108, 0)), "")))</f>
        <v/>
      </c>
      <c r="N95" s="24"/>
      <c r="O95" s="107"/>
      <c r="P95" s="107"/>
      <c r="Q95" s="107"/>
      <c r="R95" s="107"/>
      <c r="S95" s="107"/>
      <c r="T95" s="107"/>
      <c r="U95" s="107"/>
      <c r="V95" s="107"/>
      <c r="W95" s="107"/>
      <c r="X95" s="107"/>
    </row>
    <row r="96" spans="1:24" x14ac:dyDescent="0.25">
      <c r="A96" s="24"/>
      <c r="B96" s="9" t="str">
        <f>IF(Products!CB96="", "", Products!CB96)</f>
        <v/>
      </c>
      <c r="C96" s="11" t="str">
        <f>IF($B96="", "", IFERROR(INDEX(Products!$F$9:$F$108, MATCH($B96, Products!$E$9:$E$108, 0)), ""))</f>
        <v/>
      </c>
      <c r="D96" s="24"/>
      <c r="E96" s="9" t="str">
        <f>IF($V$5="", "", IF($B96="", "", IFERROR(INDEX(Products!$II$9:$II$108, MATCH($B96, Products!$E$9:$E$108, 0)), "")))</f>
        <v/>
      </c>
      <c r="F96" s="9" t="str">
        <f>IF($V$6="", "", IF($B96="", "", IFERROR(INDEX(Products!$IJ$9:$IJ$108, MATCH($B96, Products!$E$9:$E$108, 0)), "")))</f>
        <v/>
      </c>
      <c r="G96" s="9" t="str">
        <f>IF($V$7="", "", IF($B96="", "", IFERROR(INDEX(Products!$IK$9:$IK$108, MATCH($B96, Products!$E$9:$E$108, 0)), "")))</f>
        <v/>
      </c>
      <c r="H96" s="9" t="str">
        <f>IF($V$8="", "", IF($B96="", "", IFERROR(INDEX(Products!$IL$9:$IL$108, MATCH($B96, Products!$E$9:$E$108, 0)), "")))</f>
        <v/>
      </c>
      <c r="I96" s="24"/>
      <c r="J96" s="100" t="str">
        <f>IF($V$10="", "", IF($B96="", "", IFERROR(INDEX(Products!$HB$9:$HB$108, MATCH($B96, Products!$E$9:$E$108, 0)), "")))</f>
        <v/>
      </c>
      <c r="K96" s="34" t="str">
        <f>IF($V$11="", "", IF($B96="", "", IFERROR(INDEX(Products!$G$9:$G$108, MATCH($B96, Products!$E$9:$E$108, 0)), "")))</f>
        <v/>
      </c>
      <c r="L96" s="34" t="str">
        <f>IF($V$12="", "", IF($B96="", "", IFERROR(INDEX(Products!$C$9:$C$108, MATCH($B96, Products!$E$9:$E$108, 0)), "")))</f>
        <v/>
      </c>
      <c r="M96" s="101" t="str">
        <f>IF($V$13="", "", IF($B96="", "", IFERROR(INDEX(Products!$KX$9:$KX$108, MATCH($B96, Products!$E$9:$E$108, 0)), "")))</f>
        <v/>
      </c>
      <c r="N96" s="24"/>
      <c r="O96" s="107"/>
      <c r="P96" s="107"/>
      <c r="Q96" s="107"/>
      <c r="R96" s="107"/>
      <c r="S96" s="107"/>
      <c r="T96" s="107"/>
      <c r="U96" s="107"/>
      <c r="V96" s="107"/>
      <c r="W96" s="107"/>
      <c r="X96" s="107"/>
    </row>
    <row r="97" spans="1:24" x14ac:dyDescent="0.25">
      <c r="A97" s="24"/>
      <c r="B97" s="9" t="str">
        <f>IF(Products!CB97="", "", Products!CB97)</f>
        <v/>
      </c>
      <c r="C97" s="11" t="str">
        <f>IF($B97="", "", IFERROR(INDEX(Products!$F$9:$F$108, MATCH($B97, Products!$E$9:$E$108, 0)), ""))</f>
        <v/>
      </c>
      <c r="D97" s="24"/>
      <c r="E97" s="9" t="str">
        <f>IF($V$5="", "", IF($B97="", "", IFERROR(INDEX(Products!$II$9:$II$108, MATCH($B97, Products!$E$9:$E$108, 0)), "")))</f>
        <v/>
      </c>
      <c r="F97" s="9" t="str">
        <f>IF($V$6="", "", IF($B97="", "", IFERROR(INDEX(Products!$IJ$9:$IJ$108, MATCH($B97, Products!$E$9:$E$108, 0)), "")))</f>
        <v/>
      </c>
      <c r="G97" s="9" t="str">
        <f>IF($V$7="", "", IF($B97="", "", IFERROR(INDEX(Products!$IK$9:$IK$108, MATCH($B97, Products!$E$9:$E$108, 0)), "")))</f>
        <v/>
      </c>
      <c r="H97" s="9" t="str">
        <f>IF($V$8="", "", IF($B97="", "", IFERROR(INDEX(Products!$IL$9:$IL$108, MATCH($B97, Products!$E$9:$E$108, 0)), "")))</f>
        <v/>
      </c>
      <c r="I97" s="24"/>
      <c r="J97" s="100" t="str">
        <f>IF($V$10="", "", IF($B97="", "", IFERROR(INDEX(Products!$HB$9:$HB$108, MATCH($B97, Products!$E$9:$E$108, 0)), "")))</f>
        <v/>
      </c>
      <c r="K97" s="34" t="str">
        <f>IF($V$11="", "", IF($B97="", "", IFERROR(INDEX(Products!$G$9:$G$108, MATCH($B97, Products!$E$9:$E$108, 0)), "")))</f>
        <v/>
      </c>
      <c r="L97" s="34" t="str">
        <f>IF($V$12="", "", IF($B97="", "", IFERROR(INDEX(Products!$C$9:$C$108, MATCH($B97, Products!$E$9:$E$108, 0)), "")))</f>
        <v/>
      </c>
      <c r="M97" s="101" t="str">
        <f>IF($V$13="", "", IF($B97="", "", IFERROR(INDEX(Products!$KX$9:$KX$108, MATCH($B97, Products!$E$9:$E$108, 0)), "")))</f>
        <v/>
      </c>
      <c r="N97" s="24"/>
      <c r="O97" s="107"/>
      <c r="P97" s="107"/>
      <c r="Q97" s="107"/>
      <c r="R97" s="107"/>
      <c r="S97" s="107"/>
      <c r="T97" s="107"/>
      <c r="U97" s="107"/>
      <c r="V97" s="107"/>
      <c r="W97" s="107"/>
      <c r="X97" s="107"/>
    </row>
    <row r="98" spans="1:24" x14ac:dyDescent="0.25">
      <c r="A98" s="24"/>
      <c r="B98" s="9" t="str">
        <f>IF(Products!CB98="", "", Products!CB98)</f>
        <v/>
      </c>
      <c r="C98" s="11" t="str">
        <f>IF($B98="", "", IFERROR(INDEX(Products!$F$9:$F$108, MATCH($B98, Products!$E$9:$E$108, 0)), ""))</f>
        <v/>
      </c>
      <c r="D98" s="24"/>
      <c r="E98" s="9" t="str">
        <f>IF($V$5="", "", IF($B98="", "", IFERROR(INDEX(Products!$II$9:$II$108, MATCH($B98, Products!$E$9:$E$108, 0)), "")))</f>
        <v/>
      </c>
      <c r="F98" s="9" t="str">
        <f>IF($V$6="", "", IF($B98="", "", IFERROR(INDEX(Products!$IJ$9:$IJ$108, MATCH($B98, Products!$E$9:$E$108, 0)), "")))</f>
        <v/>
      </c>
      <c r="G98" s="9" t="str">
        <f>IF($V$7="", "", IF($B98="", "", IFERROR(INDEX(Products!$IK$9:$IK$108, MATCH($B98, Products!$E$9:$E$108, 0)), "")))</f>
        <v/>
      </c>
      <c r="H98" s="9" t="str">
        <f>IF($V$8="", "", IF($B98="", "", IFERROR(INDEX(Products!$IL$9:$IL$108, MATCH($B98, Products!$E$9:$E$108, 0)), "")))</f>
        <v/>
      </c>
      <c r="I98" s="24"/>
      <c r="J98" s="100" t="str">
        <f>IF($V$10="", "", IF($B98="", "", IFERROR(INDEX(Products!$HB$9:$HB$108, MATCH($B98, Products!$E$9:$E$108, 0)), "")))</f>
        <v/>
      </c>
      <c r="K98" s="34" t="str">
        <f>IF($V$11="", "", IF($B98="", "", IFERROR(INDEX(Products!$G$9:$G$108, MATCH($B98, Products!$E$9:$E$108, 0)), "")))</f>
        <v/>
      </c>
      <c r="L98" s="34" t="str">
        <f>IF($V$12="", "", IF($B98="", "", IFERROR(INDEX(Products!$C$9:$C$108, MATCH($B98, Products!$E$9:$E$108, 0)), "")))</f>
        <v/>
      </c>
      <c r="M98" s="101" t="str">
        <f>IF($V$13="", "", IF($B98="", "", IFERROR(INDEX(Products!$KX$9:$KX$108, MATCH($B98, Products!$E$9:$E$108, 0)), "")))</f>
        <v/>
      </c>
      <c r="N98" s="24"/>
      <c r="O98" s="107"/>
      <c r="P98" s="107"/>
      <c r="Q98" s="107"/>
      <c r="R98" s="107"/>
      <c r="S98" s="107"/>
      <c r="T98" s="107"/>
      <c r="U98" s="107"/>
      <c r="V98" s="107"/>
      <c r="W98" s="107"/>
      <c r="X98" s="107"/>
    </row>
    <row r="99" spans="1:24" x14ac:dyDescent="0.25">
      <c r="A99" s="24"/>
      <c r="B99" s="9" t="str">
        <f>IF(Products!CB99="", "", Products!CB99)</f>
        <v/>
      </c>
      <c r="C99" s="11" t="str">
        <f>IF($B99="", "", IFERROR(INDEX(Products!$F$9:$F$108, MATCH($B99, Products!$E$9:$E$108, 0)), ""))</f>
        <v/>
      </c>
      <c r="D99" s="24"/>
      <c r="E99" s="9" t="str">
        <f>IF($V$5="", "", IF($B99="", "", IFERROR(INDEX(Products!$II$9:$II$108, MATCH($B99, Products!$E$9:$E$108, 0)), "")))</f>
        <v/>
      </c>
      <c r="F99" s="9" t="str">
        <f>IF($V$6="", "", IF($B99="", "", IFERROR(INDEX(Products!$IJ$9:$IJ$108, MATCH($B99, Products!$E$9:$E$108, 0)), "")))</f>
        <v/>
      </c>
      <c r="G99" s="9" t="str">
        <f>IF($V$7="", "", IF($B99="", "", IFERROR(INDEX(Products!$IK$9:$IK$108, MATCH($B99, Products!$E$9:$E$108, 0)), "")))</f>
        <v/>
      </c>
      <c r="H99" s="9" t="str">
        <f>IF($V$8="", "", IF($B99="", "", IFERROR(INDEX(Products!$IL$9:$IL$108, MATCH($B99, Products!$E$9:$E$108, 0)), "")))</f>
        <v/>
      </c>
      <c r="I99" s="24"/>
      <c r="J99" s="100" t="str">
        <f>IF($V$10="", "", IF($B99="", "", IFERROR(INDEX(Products!$HB$9:$HB$108, MATCH($B99, Products!$E$9:$E$108, 0)), "")))</f>
        <v/>
      </c>
      <c r="K99" s="34" t="str">
        <f>IF($V$11="", "", IF($B99="", "", IFERROR(INDEX(Products!$G$9:$G$108, MATCH($B99, Products!$E$9:$E$108, 0)), "")))</f>
        <v/>
      </c>
      <c r="L99" s="34" t="str">
        <f>IF($V$12="", "", IF($B99="", "", IFERROR(INDEX(Products!$C$9:$C$108, MATCH($B99, Products!$E$9:$E$108, 0)), "")))</f>
        <v/>
      </c>
      <c r="M99" s="101" t="str">
        <f>IF($V$13="", "", IF($B99="", "", IFERROR(INDEX(Products!$KX$9:$KX$108, MATCH($B99, Products!$E$9:$E$108, 0)), "")))</f>
        <v/>
      </c>
      <c r="N99" s="24"/>
      <c r="O99" s="107"/>
      <c r="P99" s="107"/>
      <c r="Q99" s="107"/>
      <c r="R99" s="107"/>
      <c r="S99" s="107"/>
      <c r="T99" s="107"/>
      <c r="U99" s="107"/>
      <c r="V99" s="107"/>
      <c r="W99" s="107"/>
      <c r="X99" s="107"/>
    </row>
    <row r="100" spans="1:24" x14ac:dyDescent="0.25">
      <c r="A100" s="24"/>
      <c r="B100" s="9" t="str">
        <f>IF(Products!CB100="", "", Products!CB100)</f>
        <v/>
      </c>
      <c r="C100" s="11" t="str">
        <f>IF($B100="", "", IFERROR(INDEX(Products!$F$9:$F$108, MATCH($B100, Products!$E$9:$E$108, 0)), ""))</f>
        <v/>
      </c>
      <c r="D100" s="24"/>
      <c r="E100" s="9" t="str">
        <f>IF($V$5="", "", IF($B100="", "", IFERROR(INDEX(Products!$II$9:$II$108, MATCH($B100, Products!$E$9:$E$108, 0)), "")))</f>
        <v/>
      </c>
      <c r="F100" s="9" t="str">
        <f>IF($V$6="", "", IF($B100="", "", IFERROR(INDEX(Products!$IJ$9:$IJ$108, MATCH($B100, Products!$E$9:$E$108, 0)), "")))</f>
        <v/>
      </c>
      <c r="G100" s="9" t="str">
        <f>IF($V$7="", "", IF($B100="", "", IFERROR(INDEX(Products!$IK$9:$IK$108, MATCH($B100, Products!$E$9:$E$108, 0)), "")))</f>
        <v/>
      </c>
      <c r="H100" s="9" t="str">
        <f>IF($V$8="", "", IF($B100="", "", IFERROR(INDEX(Products!$IL$9:$IL$108, MATCH($B100, Products!$E$9:$E$108, 0)), "")))</f>
        <v/>
      </c>
      <c r="I100" s="24"/>
      <c r="J100" s="100" t="str">
        <f>IF($V$10="", "", IF($B100="", "", IFERROR(INDEX(Products!$HB$9:$HB$108, MATCH($B100, Products!$E$9:$E$108, 0)), "")))</f>
        <v/>
      </c>
      <c r="K100" s="34" t="str">
        <f>IF($V$11="", "", IF($B100="", "", IFERROR(INDEX(Products!$G$9:$G$108, MATCH($B100, Products!$E$9:$E$108, 0)), "")))</f>
        <v/>
      </c>
      <c r="L100" s="34" t="str">
        <f>IF($V$12="", "", IF($B100="", "", IFERROR(INDEX(Products!$C$9:$C$108, MATCH($B100, Products!$E$9:$E$108, 0)), "")))</f>
        <v/>
      </c>
      <c r="M100" s="101" t="str">
        <f>IF($V$13="", "", IF($B100="", "", IFERROR(INDEX(Products!$KX$9:$KX$108, MATCH($B100, Products!$E$9:$E$108, 0)), "")))</f>
        <v/>
      </c>
      <c r="N100" s="24"/>
      <c r="O100" s="107"/>
      <c r="P100" s="107"/>
      <c r="Q100" s="107"/>
      <c r="R100" s="107"/>
      <c r="S100" s="107"/>
      <c r="T100" s="107"/>
      <c r="U100" s="107"/>
      <c r="V100" s="107"/>
      <c r="W100" s="107"/>
      <c r="X100" s="107"/>
    </row>
    <row r="101" spans="1:24" x14ac:dyDescent="0.25">
      <c r="A101" s="24"/>
      <c r="B101" s="9" t="str">
        <f>IF(Products!CB101="", "", Products!CB101)</f>
        <v/>
      </c>
      <c r="C101" s="11" t="str">
        <f>IF($B101="", "", IFERROR(INDEX(Products!$F$9:$F$108, MATCH($B101, Products!$E$9:$E$108, 0)), ""))</f>
        <v/>
      </c>
      <c r="D101" s="24"/>
      <c r="E101" s="9" t="str">
        <f>IF($V$5="", "", IF($B101="", "", IFERROR(INDEX(Products!$II$9:$II$108, MATCH($B101, Products!$E$9:$E$108, 0)), "")))</f>
        <v/>
      </c>
      <c r="F101" s="9" t="str">
        <f>IF($V$6="", "", IF($B101="", "", IFERROR(INDEX(Products!$IJ$9:$IJ$108, MATCH($B101, Products!$E$9:$E$108, 0)), "")))</f>
        <v/>
      </c>
      <c r="G101" s="9" t="str">
        <f>IF($V$7="", "", IF($B101="", "", IFERROR(INDEX(Products!$IK$9:$IK$108, MATCH($B101, Products!$E$9:$E$108, 0)), "")))</f>
        <v/>
      </c>
      <c r="H101" s="9" t="str">
        <f>IF($V$8="", "", IF($B101="", "", IFERROR(INDEX(Products!$IL$9:$IL$108, MATCH($B101, Products!$E$9:$E$108, 0)), "")))</f>
        <v/>
      </c>
      <c r="I101" s="24"/>
      <c r="J101" s="100" t="str">
        <f>IF($V$10="", "", IF($B101="", "", IFERROR(INDEX(Products!$HB$9:$HB$108, MATCH($B101, Products!$E$9:$E$108, 0)), "")))</f>
        <v/>
      </c>
      <c r="K101" s="34" t="str">
        <f>IF($V$11="", "", IF($B101="", "", IFERROR(INDEX(Products!$G$9:$G$108, MATCH($B101, Products!$E$9:$E$108, 0)), "")))</f>
        <v/>
      </c>
      <c r="L101" s="34" t="str">
        <f>IF($V$12="", "", IF($B101="", "", IFERROR(INDEX(Products!$C$9:$C$108, MATCH($B101, Products!$E$9:$E$108, 0)), "")))</f>
        <v/>
      </c>
      <c r="M101" s="101" t="str">
        <f>IF($V$13="", "", IF($B101="", "", IFERROR(INDEX(Products!$KX$9:$KX$108, MATCH($B101, Products!$E$9:$E$108, 0)), "")))</f>
        <v/>
      </c>
      <c r="N101" s="24"/>
      <c r="O101" s="107"/>
      <c r="P101" s="107"/>
      <c r="Q101" s="107"/>
      <c r="R101" s="107"/>
      <c r="S101" s="107"/>
      <c r="T101" s="107"/>
      <c r="U101" s="107"/>
      <c r="V101" s="107"/>
      <c r="W101" s="107"/>
      <c r="X101" s="107"/>
    </row>
    <row r="102" spans="1:24" x14ac:dyDescent="0.25">
      <c r="A102" s="24"/>
      <c r="B102" s="9" t="str">
        <f>IF(Products!CB102="", "", Products!CB102)</f>
        <v/>
      </c>
      <c r="C102" s="11" t="str">
        <f>IF($B102="", "", IFERROR(INDEX(Products!$F$9:$F$108, MATCH($B102, Products!$E$9:$E$108, 0)), ""))</f>
        <v/>
      </c>
      <c r="D102" s="24"/>
      <c r="E102" s="9" t="str">
        <f>IF($V$5="", "", IF($B102="", "", IFERROR(INDEX(Products!$II$9:$II$108, MATCH($B102, Products!$E$9:$E$108, 0)), "")))</f>
        <v/>
      </c>
      <c r="F102" s="9" t="str">
        <f>IF($V$6="", "", IF($B102="", "", IFERROR(INDEX(Products!$IJ$9:$IJ$108, MATCH($B102, Products!$E$9:$E$108, 0)), "")))</f>
        <v/>
      </c>
      <c r="G102" s="9" t="str">
        <f>IF($V$7="", "", IF($B102="", "", IFERROR(INDEX(Products!$IK$9:$IK$108, MATCH($B102, Products!$E$9:$E$108, 0)), "")))</f>
        <v/>
      </c>
      <c r="H102" s="9" t="str">
        <f>IF($V$8="", "", IF($B102="", "", IFERROR(INDEX(Products!$IL$9:$IL$108, MATCH($B102, Products!$E$9:$E$108, 0)), "")))</f>
        <v/>
      </c>
      <c r="I102" s="24"/>
      <c r="J102" s="100" t="str">
        <f>IF($V$10="", "", IF($B102="", "", IFERROR(INDEX(Products!$HB$9:$HB$108, MATCH($B102, Products!$E$9:$E$108, 0)), "")))</f>
        <v/>
      </c>
      <c r="K102" s="34" t="str">
        <f>IF($V$11="", "", IF($B102="", "", IFERROR(INDEX(Products!$G$9:$G$108, MATCH($B102, Products!$E$9:$E$108, 0)), "")))</f>
        <v/>
      </c>
      <c r="L102" s="34" t="str">
        <f>IF($V$12="", "", IF($B102="", "", IFERROR(INDEX(Products!$C$9:$C$108, MATCH($B102, Products!$E$9:$E$108, 0)), "")))</f>
        <v/>
      </c>
      <c r="M102" s="101" t="str">
        <f>IF($V$13="", "", IF($B102="", "", IFERROR(INDEX(Products!$KX$9:$KX$108, MATCH($B102, Products!$E$9:$E$108, 0)), "")))</f>
        <v/>
      </c>
      <c r="N102" s="24"/>
      <c r="O102" s="107"/>
      <c r="P102" s="107"/>
      <c r="Q102" s="107"/>
      <c r="R102" s="107"/>
      <c r="S102" s="107"/>
      <c r="T102" s="107"/>
      <c r="U102" s="107"/>
      <c r="V102" s="107"/>
      <c r="W102" s="107"/>
      <c r="X102" s="107"/>
    </row>
    <row r="103" spans="1:24" x14ac:dyDescent="0.25">
      <c r="A103" s="24"/>
      <c r="B103" s="9" t="str">
        <f>IF(Products!CB103="", "", Products!CB103)</f>
        <v/>
      </c>
      <c r="C103" s="11" t="str">
        <f>IF($B103="", "", IFERROR(INDEX(Products!$F$9:$F$108, MATCH($B103, Products!$E$9:$E$108, 0)), ""))</f>
        <v/>
      </c>
      <c r="D103" s="24"/>
      <c r="E103" s="9" t="str">
        <f>IF($V$5="", "", IF($B103="", "", IFERROR(INDEX(Products!$II$9:$II$108, MATCH($B103, Products!$E$9:$E$108, 0)), "")))</f>
        <v/>
      </c>
      <c r="F103" s="9" t="str">
        <f>IF($V$6="", "", IF($B103="", "", IFERROR(INDEX(Products!$IJ$9:$IJ$108, MATCH($B103, Products!$E$9:$E$108, 0)), "")))</f>
        <v/>
      </c>
      <c r="G103" s="9" t="str">
        <f>IF($V$7="", "", IF($B103="", "", IFERROR(INDEX(Products!$IK$9:$IK$108, MATCH($B103, Products!$E$9:$E$108, 0)), "")))</f>
        <v/>
      </c>
      <c r="H103" s="9" t="str">
        <f>IF($V$8="", "", IF($B103="", "", IFERROR(INDEX(Products!$IL$9:$IL$108, MATCH($B103, Products!$E$9:$E$108, 0)), "")))</f>
        <v/>
      </c>
      <c r="I103" s="24"/>
      <c r="J103" s="100" t="str">
        <f>IF($V$10="", "", IF($B103="", "", IFERROR(INDEX(Products!$HB$9:$HB$108, MATCH($B103, Products!$E$9:$E$108, 0)), "")))</f>
        <v/>
      </c>
      <c r="K103" s="34" t="str">
        <f>IF($V$11="", "", IF($B103="", "", IFERROR(INDEX(Products!$G$9:$G$108, MATCH($B103, Products!$E$9:$E$108, 0)), "")))</f>
        <v/>
      </c>
      <c r="L103" s="34" t="str">
        <f>IF($V$12="", "", IF($B103="", "", IFERROR(INDEX(Products!$C$9:$C$108, MATCH($B103, Products!$E$9:$E$108, 0)), "")))</f>
        <v/>
      </c>
      <c r="M103" s="101" t="str">
        <f>IF($V$13="", "", IF($B103="", "", IFERROR(INDEX(Products!$KX$9:$KX$108, MATCH($B103, Products!$E$9:$E$108, 0)), "")))</f>
        <v/>
      </c>
      <c r="N103" s="24"/>
      <c r="O103" s="107"/>
      <c r="P103" s="107"/>
      <c r="Q103" s="107"/>
      <c r="R103" s="107"/>
      <c r="S103" s="107"/>
      <c r="T103" s="107"/>
      <c r="U103" s="107"/>
      <c r="V103" s="107"/>
      <c r="W103" s="107"/>
      <c r="X103" s="107"/>
    </row>
    <row r="104" spans="1:24" x14ac:dyDescent="0.25">
      <c r="A104" s="24"/>
      <c r="B104" s="9" t="str">
        <f>IF(Products!CB104="", "", Products!CB104)</f>
        <v/>
      </c>
      <c r="C104" s="11" t="str">
        <f>IF($B104="", "", IFERROR(INDEX(Products!$F$9:$F$108, MATCH($B104, Products!$E$9:$E$108, 0)), ""))</f>
        <v/>
      </c>
      <c r="D104" s="24"/>
      <c r="E104" s="9" t="str">
        <f>IF($V$5="", "", IF($B104="", "", IFERROR(INDEX(Products!$II$9:$II$108, MATCH($B104, Products!$E$9:$E$108, 0)), "")))</f>
        <v/>
      </c>
      <c r="F104" s="9" t="str">
        <f>IF($V$6="", "", IF($B104="", "", IFERROR(INDEX(Products!$IJ$9:$IJ$108, MATCH($B104, Products!$E$9:$E$108, 0)), "")))</f>
        <v/>
      </c>
      <c r="G104" s="9" t="str">
        <f>IF($V$7="", "", IF($B104="", "", IFERROR(INDEX(Products!$IK$9:$IK$108, MATCH($B104, Products!$E$9:$E$108, 0)), "")))</f>
        <v/>
      </c>
      <c r="H104" s="9" t="str">
        <f>IF($V$8="", "", IF($B104="", "", IFERROR(INDEX(Products!$IL$9:$IL$108, MATCH($B104, Products!$E$9:$E$108, 0)), "")))</f>
        <v/>
      </c>
      <c r="I104" s="24"/>
      <c r="J104" s="100" t="str">
        <f>IF($V$10="", "", IF($B104="", "", IFERROR(INDEX(Products!$HB$9:$HB$108, MATCH($B104, Products!$E$9:$E$108, 0)), "")))</f>
        <v/>
      </c>
      <c r="K104" s="34" t="str">
        <f>IF($V$11="", "", IF($B104="", "", IFERROR(INDEX(Products!$G$9:$G$108, MATCH($B104, Products!$E$9:$E$108, 0)), "")))</f>
        <v/>
      </c>
      <c r="L104" s="34" t="str">
        <f>IF($V$12="", "", IF($B104="", "", IFERROR(INDEX(Products!$C$9:$C$108, MATCH($B104, Products!$E$9:$E$108, 0)), "")))</f>
        <v/>
      </c>
      <c r="M104" s="101" t="str">
        <f>IF($V$13="", "", IF($B104="", "", IFERROR(INDEX(Products!$KX$9:$KX$108, MATCH($B104, Products!$E$9:$E$108, 0)), "")))</f>
        <v/>
      </c>
      <c r="N104" s="24"/>
      <c r="O104" s="107"/>
      <c r="P104" s="107"/>
      <c r="Q104" s="107"/>
      <c r="R104" s="107"/>
      <c r="S104" s="107"/>
      <c r="T104" s="107"/>
      <c r="U104" s="107"/>
      <c r="V104" s="107"/>
      <c r="W104" s="107"/>
      <c r="X104" s="107"/>
    </row>
    <row r="105" spans="1:24" x14ac:dyDescent="0.25">
      <c r="A105" s="24"/>
      <c r="B105" s="9" t="str">
        <f>IF(Products!CB105="", "", Products!CB105)</f>
        <v/>
      </c>
      <c r="C105" s="11" t="str">
        <f>IF($B105="", "", IFERROR(INDEX(Products!$F$9:$F$108, MATCH($B105, Products!$E$9:$E$108, 0)), ""))</f>
        <v/>
      </c>
      <c r="D105" s="24"/>
      <c r="E105" s="9" t="str">
        <f>IF($V$5="", "", IF($B105="", "", IFERROR(INDEX(Products!$II$9:$II$108, MATCH($B105, Products!$E$9:$E$108, 0)), "")))</f>
        <v/>
      </c>
      <c r="F105" s="9" t="str">
        <f>IF($V$6="", "", IF($B105="", "", IFERROR(INDEX(Products!$IJ$9:$IJ$108, MATCH($B105, Products!$E$9:$E$108, 0)), "")))</f>
        <v/>
      </c>
      <c r="G105" s="9" t="str">
        <f>IF($V$7="", "", IF($B105="", "", IFERROR(INDEX(Products!$IK$9:$IK$108, MATCH($B105, Products!$E$9:$E$108, 0)), "")))</f>
        <v/>
      </c>
      <c r="H105" s="9" t="str">
        <f>IF($V$8="", "", IF($B105="", "", IFERROR(INDEX(Products!$IL$9:$IL$108, MATCH($B105, Products!$E$9:$E$108, 0)), "")))</f>
        <v/>
      </c>
      <c r="I105" s="24"/>
      <c r="J105" s="100" t="str">
        <f>IF($V$10="", "", IF($B105="", "", IFERROR(INDEX(Products!$HB$9:$HB$108, MATCH($B105, Products!$E$9:$E$108, 0)), "")))</f>
        <v/>
      </c>
      <c r="K105" s="34" t="str">
        <f>IF($V$11="", "", IF($B105="", "", IFERROR(INDEX(Products!$G$9:$G$108, MATCH($B105, Products!$E$9:$E$108, 0)), "")))</f>
        <v/>
      </c>
      <c r="L105" s="34" t="str">
        <f>IF($V$12="", "", IF($B105="", "", IFERROR(INDEX(Products!$C$9:$C$108, MATCH($B105, Products!$E$9:$E$108, 0)), "")))</f>
        <v/>
      </c>
      <c r="M105" s="101" t="str">
        <f>IF($V$13="", "", IF($B105="", "", IFERROR(INDEX(Products!$KX$9:$KX$108, MATCH($B105, Products!$E$9:$E$108, 0)), "")))</f>
        <v/>
      </c>
      <c r="N105" s="24"/>
      <c r="O105" s="107"/>
      <c r="P105" s="107"/>
      <c r="Q105" s="107"/>
      <c r="R105" s="107"/>
      <c r="S105" s="107"/>
      <c r="T105" s="107"/>
      <c r="U105" s="107"/>
      <c r="V105" s="107"/>
      <c r="W105" s="107"/>
      <c r="X105" s="107"/>
    </row>
    <row r="106" spans="1:24" x14ac:dyDescent="0.25">
      <c r="A106" s="24"/>
      <c r="B106" s="9" t="str">
        <f>IF(Products!CB106="", "", Products!CB106)</f>
        <v/>
      </c>
      <c r="C106" s="11" t="str">
        <f>IF($B106="", "", IFERROR(INDEX(Products!$F$9:$F$108, MATCH($B106, Products!$E$9:$E$108, 0)), ""))</f>
        <v/>
      </c>
      <c r="D106" s="24"/>
      <c r="E106" s="9" t="str">
        <f>IF($V$5="", "", IF($B106="", "", IFERROR(INDEX(Products!$II$9:$II$108, MATCH($B106, Products!$E$9:$E$108, 0)), "")))</f>
        <v/>
      </c>
      <c r="F106" s="9" t="str">
        <f>IF($V$6="", "", IF($B106="", "", IFERROR(INDEX(Products!$IJ$9:$IJ$108, MATCH($B106, Products!$E$9:$E$108, 0)), "")))</f>
        <v/>
      </c>
      <c r="G106" s="9" t="str">
        <f>IF($V$7="", "", IF($B106="", "", IFERROR(INDEX(Products!$IK$9:$IK$108, MATCH($B106, Products!$E$9:$E$108, 0)), "")))</f>
        <v/>
      </c>
      <c r="H106" s="9" t="str">
        <f>IF($V$8="", "", IF($B106="", "", IFERROR(INDEX(Products!$IL$9:$IL$108, MATCH($B106, Products!$E$9:$E$108, 0)), "")))</f>
        <v/>
      </c>
      <c r="I106" s="24"/>
      <c r="J106" s="100" t="str">
        <f>IF($V$10="", "", IF($B106="", "", IFERROR(INDEX(Products!$HB$9:$HB$108, MATCH($B106, Products!$E$9:$E$108, 0)), "")))</f>
        <v/>
      </c>
      <c r="K106" s="34" t="str">
        <f>IF($V$11="", "", IF($B106="", "", IFERROR(INDEX(Products!$G$9:$G$108, MATCH($B106, Products!$E$9:$E$108, 0)), "")))</f>
        <v/>
      </c>
      <c r="L106" s="34" t="str">
        <f>IF($V$12="", "", IF($B106="", "", IFERROR(INDEX(Products!$C$9:$C$108, MATCH($B106, Products!$E$9:$E$108, 0)), "")))</f>
        <v/>
      </c>
      <c r="M106" s="101" t="str">
        <f>IF($V$13="", "", IF($B106="", "", IFERROR(INDEX(Products!$KX$9:$KX$108, MATCH($B106, Products!$E$9:$E$108, 0)), "")))</f>
        <v/>
      </c>
      <c r="N106" s="24"/>
      <c r="O106" s="107"/>
      <c r="P106" s="107"/>
      <c r="Q106" s="107"/>
      <c r="R106" s="107"/>
      <c r="S106" s="107"/>
      <c r="T106" s="107"/>
      <c r="U106" s="107"/>
      <c r="V106" s="107"/>
      <c r="W106" s="107"/>
      <c r="X106" s="107"/>
    </row>
    <row r="107" spans="1:24" x14ac:dyDescent="0.25">
      <c r="A107" s="24"/>
      <c r="B107" s="9" t="str">
        <f>IF(Products!CB107="", "", Products!CB107)</f>
        <v/>
      </c>
      <c r="C107" s="11" t="str">
        <f>IF($B107="", "", IFERROR(INDEX(Products!$F$9:$F$108, MATCH($B107, Products!$E$9:$E$108, 0)), ""))</f>
        <v/>
      </c>
      <c r="D107" s="24"/>
      <c r="E107" s="9" t="str">
        <f>IF($V$5="", "", IF($B107="", "", IFERROR(INDEX(Products!$II$9:$II$108, MATCH($B107, Products!$E$9:$E$108, 0)), "")))</f>
        <v/>
      </c>
      <c r="F107" s="9" t="str">
        <f>IF($V$6="", "", IF($B107="", "", IFERROR(INDEX(Products!$IJ$9:$IJ$108, MATCH($B107, Products!$E$9:$E$108, 0)), "")))</f>
        <v/>
      </c>
      <c r="G107" s="9" t="str">
        <f>IF($V$7="", "", IF($B107="", "", IFERROR(INDEX(Products!$IK$9:$IK$108, MATCH($B107, Products!$E$9:$E$108, 0)), "")))</f>
        <v/>
      </c>
      <c r="H107" s="9" t="str">
        <f>IF($V$8="", "", IF($B107="", "", IFERROR(INDEX(Products!$IL$9:$IL$108, MATCH($B107, Products!$E$9:$E$108, 0)), "")))</f>
        <v/>
      </c>
      <c r="I107" s="24"/>
      <c r="J107" s="100" t="str">
        <f>IF($V$10="", "", IF($B107="", "", IFERROR(INDEX(Products!$HB$9:$HB$108, MATCH($B107, Products!$E$9:$E$108, 0)), "")))</f>
        <v/>
      </c>
      <c r="K107" s="34" t="str">
        <f>IF($V$11="", "", IF($B107="", "", IFERROR(INDEX(Products!$G$9:$G$108, MATCH($B107, Products!$E$9:$E$108, 0)), "")))</f>
        <v/>
      </c>
      <c r="L107" s="34" t="str">
        <f>IF($V$12="", "", IF($B107="", "", IFERROR(INDEX(Products!$C$9:$C$108, MATCH($B107, Products!$E$9:$E$108, 0)), "")))</f>
        <v/>
      </c>
      <c r="M107" s="101" t="str">
        <f>IF($V$13="", "", IF($B107="", "", IFERROR(INDEX(Products!$KX$9:$KX$108, MATCH($B107, Products!$E$9:$E$108, 0)), "")))</f>
        <v/>
      </c>
      <c r="N107" s="24"/>
      <c r="O107" s="107"/>
      <c r="P107" s="107"/>
      <c r="Q107" s="107"/>
      <c r="R107" s="107"/>
      <c r="S107" s="107"/>
      <c r="T107" s="107"/>
      <c r="U107" s="107"/>
      <c r="V107" s="107"/>
      <c r="W107" s="107"/>
      <c r="X107" s="107"/>
    </row>
    <row r="108" spans="1:24" x14ac:dyDescent="0.25">
      <c r="A108" s="24"/>
      <c r="B108" s="4" t="str">
        <f>IF(Products!CB108="", "", Products!CB108)</f>
        <v/>
      </c>
      <c r="C108" s="3" t="str">
        <f>IF($B108="", "", IFERROR(INDEX(Products!$F$9:$F$108, MATCH($B108, Products!$E$9:$E$108, 0)), ""))</f>
        <v/>
      </c>
      <c r="D108" s="24"/>
      <c r="E108" s="4" t="str">
        <f>IF($V$5="", "", IF($B108="", "", IFERROR(INDEX(Products!$II$9:$II$108, MATCH($B108, Products!$E$9:$E$108, 0)), "")))</f>
        <v/>
      </c>
      <c r="F108" s="4" t="str">
        <f>IF($V$6="", "", IF($B108="", "", IFERROR(INDEX(Products!$IJ$9:$IJ$108, MATCH($B108, Products!$E$9:$E$108, 0)), "")))</f>
        <v/>
      </c>
      <c r="G108" s="4" t="str">
        <f>IF($V$7="", "", IF($B108="", "", IFERROR(INDEX(Products!$IK$9:$IK$108, MATCH($B108, Products!$E$9:$E$108, 0)), "")))</f>
        <v/>
      </c>
      <c r="H108" s="4" t="str">
        <f>IF($V$8="", "", IF($B108="", "", IFERROR(INDEX(Products!$IL$9:$IL$108, MATCH($B108, Products!$E$9:$E$108, 0)), "")))</f>
        <v/>
      </c>
      <c r="I108" s="24"/>
      <c r="J108" s="102" t="str">
        <f>IF($V$10="", "", IF($B108="", "", IFERROR(INDEX(Products!$HB$9:$HB$108, MATCH($B108, Products!$E$9:$E$108, 0)), "")))</f>
        <v/>
      </c>
      <c r="K108" s="35" t="str">
        <f>IF($V$11="", "", IF($B108="", "", IFERROR(INDEX(Products!$G$9:$G$108, MATCH($B108, Products!$E$9:$E$108, 0)), "")))</f>
        <v/>
      </c>
      <c r="L108" s="35" t="str">
        <f>IF($V$12="", "", IF($B108="", "", IFERROR(INDEX(Products!$C$9:$C$108, MATCH($B108, Products!$E$9:$E$108, 0)), "")))</f>
        <v/>
      </c>
      <c r="M108" s="103" t="str">
        <f>IF($V$13="", "", IF($B108="", "", IFERROR(INDEX(Products!$KX$9:$KX$108, MATCH($B108, Products!$E$9:$E$108, 0)), "")))</f>
        <v/>
      </c>
      <c r="N108" s="24"/>
      <c r="O108" s="107"/>
      <c r="P108" s="107"/>
      <c r="Q108" s="107"/>
      <c r="R108" s="107"/>
      <c r="S108" s="107"/>
      <c r="T108" s="107"/>
      <c r="U108" s="107"/>
      <c r="V108" s="107"/>
      <c r="W108" s="107"/>
      <c r="X108" s="107"/>
    </row>
    <row r="109" spans="1:24" x14ac:dyDescent="0.25">
      <c r="A109" s="24"/>
      <c r="B109" s="85"/>
      <c r="C109" s="24"/>
      <c r="D109" s="24"/>
      <c r="E109" s="85"/>
      <c r="F109" s="85"/>
      <c r="G109" s="85"/>
      <c r="H109" s="85"/>
      <c r="I109" s="24"/>
      <c r="J109" s="24"/>
      <c r="K109" s="24"/>
      <c r="L109" s="24"/>
      <c r="M109" s="24"/>
      <c r="N109" s="24"/>
      <c r="O109" s="107"/>
      <c r="P109" s="107"/>
      <c r="Q109" s="107"/>
      <c r="R109" s="107"/>
      <c r="S109" s="107"/>
      <c r="T109" s="107"/>
      <c r="U109" s="107"/>
      <c r="V109" s="107"/>
      <c r="W109" s="107"/>
      <c r="X109" s="107"/>
    </row>
    <row r="110" spans="1:24" x14ac:dyDescent="0.25">
      <c r="A110" s="24"/>
      <c r="B110" s="85"/>
      <c r="C110" s="24"/>
      <c r="D110" s="24"/>
      <c r="E110" s="85"/>
      <c r="F110" s="85"/>
      <c r="G110" s="85"/>
      <c r="H110" s="85"/>
      <c r="I110" s="24"/>
      <c r="J110" s="24"/>
      <c r="K110" s="24"/>
      <c r="L110" s="24"/>
      <c r="M110" s="24"/>
      <c r="N110" s="24"/>
      <c r="O110" s="107"/>
      <c r="P110" s="107"/>
      <c r="Q110" s="107"/>
      <c r="R110" s="107"/>
      <c r="S110" s="107"/>
      <c r="T110" s="107"/>
      <c r="U110" s="107"/>
      <c r="V110" s="107"/>
      <c r="W110" s="107"/>
      <c r="X110" s="107"/>
    </row>
    <row r="111" spans="1:24" x14ac:dyDescent="0.25">
      <c r="A111" s="24"/>
      <c r="B111" s="85"/>
      <c r="C111" s="24"/>
      <c r="D111" s="24"/>
      <c r="E111" s="85"/>
      <c r="F111" s="85"/>
      <c r="G111" s="85"/>
      <c r="H111" s="85"/>
      <c r="I111" s="24"/>
      <c r="J111" s="24"/>
      <c r="K111" s="24"/>
      <c r="L111" s="24"/>
      <c r="M111" s="24"/>
      <c r="N111" s="24"/>
      <c r="O111" s="107"/>
      <c r="P111" s="107"/>
      <c r="Q111" s="107"/>
      <c r="R111" s="107"/>
      <c r="S111" s="107"/>
      <c r="T111" s="107"/>
      <c r="U111" s="107"/>
      <c r="V111" s="107"/>
      <c r="W111" s="107"/>
      <c r="X111" s="107"/>
    </row>
    <row r="112" spans="1:24" x14ac:dyDescent="0.25">
      <c r="A112" s="24"/>
      <c r="B112" s="85"/>
      <c r="C112" s="24"/>
      <c r="D112" s="24"/>
      <c r="E112" s="85"/>
      <c r="F112" s="85"/>
      <c r="G112" s="85"/>
      <c r="H112" s="85"/>
      <c r="I112" s="24"/>
      <c r="J112" s="24"/>
      <c r="K112" s="24"/>
      <c r="L112" s="24"/>
      <c r="M112" s="24"/>
      <c r="N112" s="24"/>
      <c r="O112" s="107"/>
      <c r="P112" s="107"/>
      <c r="Q112" s="107"/>
      <c r="R112" s="107"/>
      <c r="S112" s="107"/>
      <c r="T112" s="107"/>
      <c r="U112" s="107"/>
      <c r="V112" s="107"/>
      <c r="W112" s="107"/>
      <c r="X112" s="107"/>
    </row>
    <row r="113" spans="1:24" x14ac:dyDescent="0.25">
      <c r="A113" s="24"/>
      <c r="B113" s="85"/>
      <c r="C113" s="24"/>
      <c r="D113" s="24"/>
      <c r="E113" s="85"/>
      <c r="F113" s="85"/>
      <c r="G113" s="85"/>
      <c r="H113" s="85"/>
      <c r="I113" s="24"/>
      <c r="J113" s="24"/>
      <c r="K113" s="24"/>
      <c r="L113" s="24"/>
      <c r="M113" s="24"/>
      <c r="N113" s="24"/>
      <c r="O113" s="107"/>
      <c r="P113" s="107"/>
      <c r="Q113" s="107"/>
      <c r="R113" s="107"/>
      <c r="S113" s="107"/>
      <c r="T113" s="107"/>
      <c r="U113" s="107"/>
      <c r="V113" s="107"/>
      <c r="W113" s="107"/>
      <c r="X113" s="107"/>
    </row>
    <row r="114" spans="1:24" x14ac:dyDescent="0.25">
      <c r="A114" s="24"/>
      <c r="B114" s="85"/>
      <c r="C114" s="24"/>
      <c r="D114" s="24"/>
      <c r="E114" s="85"/>
      <c r="F114" s="85"/>
      <c r="G114" s="85"/>
      <c r="H114" s="85"/>
      <c r="I114" s="24"/>
      <c r="J114" s="24"/>
      <c r="K114" s="24"/>
      <c r="L114" s="24"/>
      <c r="M114" s="24"/>
      <c r="N114" s="24"/>
      <c r="O114" s="107"/>
      <c r="P114" s="107"/>
      <c r="Q114" s="107"/>
      <c r="R114" s="107"/>
      <c r="S114" s="107"/>
      <c r="T114" s="107"/>
      <c r="U114" s="107"/>
      <c r="V114" s="107"/>
      <c r="W114" s="107"/>
      <c r="X114" s="107"/>
    </row>
    <row r="115" spans="1:24" x14ac:dyDescent="0.25">
      <c r="A115" s="24"/>
      <c r="B115" s="85"/>
      <c r="C115" s="24"/>
      <c r="D115" s="24"/>
      <c r="E115" s="85"/>
      <c r="F115" s="85"/>
      <c r="G115" s="85"/>
      <c r="H115" s="85"/>
      <c r="I115" s="24"/>
      <c r="J115" s="24"/>
      <c r="K115" s="24"/>
      <c r="L115" s="24"/>
      <c r="M115" s="24"/>
      <c r="N115" s="24"/>
      <c r="O115" s="107"/>
      <c r="P115" s="107"/>
      <c r="Q115" s="107"/>
      <c r="R115" s="107"/>
      <c r="S115" s="107"/>
      <c r="T115" s="107"/>
      <c r="U115" s="107"/>
      <c r="V115" s="107"/>
      <c r="W115" s="107"/>
      <c r="X115" s="107"/>
    </row>
    <row r="116" spans="1:24" x14ac:dyDescent="0.25">
      <c r="A116" s="24"/>
      <c r="B116" s="85"/>
      <c r="C116" s="24"/>
      <c r="D116" s="24"/>
      <c r="E116" s="85"/>
      <c r="F116" s="85"/>
      <c r="G116" s="85"/>
      <c r="H116" s="85"/>
      <c r="I116" s="24"/>
      <c r="J116" s="24"/>
      <c r="K116" s="24"/>
      <c r="L116" s="24"/>
      <c r="M116" s="24"/>
      <c r="N116" s="24"/>
      <c r="O116" s="107"/>
      <c r="P116" s="107"/>
      <c r="Q116" s="107"/>
      <c r="R116" s="107"/>
      <c r="S116" s="107"/>
      <c r="T116" s="107"/>
      <c r="U116" s="107"/>
      <c r="V116" s="107"/>
      <c r="W116" s="107"/>
      <c r="X116" s="107"/>
    </row>
    <row r="117" spans="1:24" x14ac:dyDescent="0.25">
      <c r="A117" s="24"/>
      <c r="B117" s="85"/>
      <c r="C117" s="24"/>
      <c r="D117" s="24"/>
      <c r="E117" s="85"/>
      <c r="F117" s="85"/>
      <c r="G117" s="85"/>
      <c r="H117" s="85"/>
      <c r="I117" s="24"/>
      <c r="J117" s="24"/>
      <c r="K117" s="24"/>
      <c r="L117" s="24"/>
      <c r="M117" s="24"/>
      <c r="N117" s="24"/>
      <c r="O117" s="107"/>
      <c r="P117" s="107"/>
      <c r="Q117" s="107"/>
      <c r="R117" s="107"/>
      <c r="S117" s="107"/>
      <c r="T117" s="107"/>
      <c r="U117" s="107"/>
      <c r="V117" s="107"/>
      <c r="W117" s="107"/>
      <c r="X117" s="107"/>
    </row>
    <row r="118" spans="1:24" hidden="1" x14ac:dyDescent="0.25">
      <c r="B118" s="43"/>
    </row>
    <row r="119" spans="1:24" hidden="1" x14ac:dyDescent="0.25">
      <c r="B119" s="43"/>
    </row>
    <row r="120" spans="1:24" hidden="1" x14ac:dyDescent="0.25">
      <c r="B120" s="43"/>
    </row>
    <row r="121" spans="1:24" hidden="1" x14ac:dyDescent="0.25">
      <c r="B121" s="43"/>
    </row>
    <row r="122" spans="1:24" hidden="1" x14ac:dyDescent="0.25">
      <c r="B122" s="43"/>
    </row>
    <row r="123" spans="1:24" hidden="1" x14ac:dyDescent="0.25">
      <c r="B123" s="43"/>
    </row>
    <row r="124" spans="1:24" hidden="1" x14ac:dyDescent="0.25">
      <c r="B124" s="43"/>
    </row>
    <row r="125" spans="1:24" hidden="1" x14ac:dyDescent="0.25">
      <c r="B125" s="43"/>
    </row>
    <row r="126" spans="1:24" hidden="1" x14ac:dyDescent="0.25">
      <c r="B126" s="43"/>
    </row>
    <row r="127" spans="1:24" hidden="1" x14ac:dyDescent="0.25">
      <c r="B127" s="43"/>
    </row>
    <row r="128" spans="1:24" hidden="1" x14ac:dyDescent="0.25">
      <c r="B128" s="43"/>
    </row>
    <row r="129" spans="2:2" hidden="1" x14ac:dyDescent="0.25">
      <c r="B129" s="43"/>
    </row>
    <row r="130" spans="2:2" hidden="1" x14ac:dyDescent="0.25">
      <c r="B130" s="43"/>
    </row>
    <row r="131" spans="2:2" hidden="1" x14ac:dyDescent="0.25">
      <c r="B131" s="43"/>
    </row>
    <row r="132" spans="2:2" hidden="1" x14ac:dyDescent="0.25">
      <c r="B132" s="43"/>
    </row>
    <row r="133" spans="2:2" hidden="1" x14ac:dyDescent="0.25">
      <c r="B133" s="43"/>
    </row>
    <row r="134" spans="2:2" hidden="1" x14ac:dyDescent="0.25">
      <c r="B134" s="43"/>
    </row>
    <row r="135" spans="2:2" hidden="1" x14ac:dyDescent="0.25">
      <c r="B135" s="43"/>
    </row>
    <row r="136" spans="2:2" hidden="1" x14ac:dyDescent="0.25">
      <c r="B136" s="43"/>
    </row>
    <row r="137" spans="2:2" hidden="1" x14ac:dyDescent="0.25">
      <c r="B137" s="43"/>
    </row>
    <row r="138" spans="2:2" hidden="1" x14ac:dyDescent="0.25">
      <c r="B138" s="43"/>
    </row>
    <row r="139" spans="2:2" hidden="1" x14ac:dyDescent="0.25">
      <c r="B139" s="43"/>
    </row>
    <row r="140" spans="2:2" hidden="1" x14ac:dyDescent="0.25">
      <c r="B140" s="43"/>
    </row>
    <row r="141" spans="2:2" hidden="1" x14ac:dyDescent="0.25">
      <c r="B141" s="43"/>
    </row>
    <row r="142" spans="2:2" hidden="1" x14ac:dyDescent="0.25">
      <c r="B142" s="43"/>
    </row>
    <row r="143" spans="2:2" hidden="1" x14ac:dyDescent="0.25">
      <c r="B143" s="43"/>
    </row>
    <row r="144" spans="2:2" hidden="1" x14ac:dyDescent="0.25">
      <c r="B144" s="43"/>
    </row>
    <row r="145" spans="2:2" hidden="1" x14ac:dyDescent="0.25">
      <c r="B145" s="43"/>
    </row>
    <row r="146" spans="2:2" hidden="1" x14ac:dyDescent="0.25">
      <c r="B146" s="43"/>
    </row>
    <row r="147" spans="2:2" hidden="1" x14ac:dyDescent="0.25">
      <c r="B147" s="43"/>
    </row>
    <row r="148" spans="2:2" hidden="1" x14ac:dyDescent="0.25">
      <c r="B148" s="43"/>
    </row>
    <row r="149" spans="2:2" hidden="1" x14ac:dyDescent="0.25">
      <c r="B149" s="43"/>
    </row>
    <row r="150" spans="2:2" hidden="1" x14ac:dyDescent="0.25">
      <c r="B150" s="43"/>
    </row>
    <row r="151" spans="2:2" hidden="1" x14ac:dyDescent="0.25">
      <c r="B151" s="43"/>
    </row>
    <row r="152" spans="2:2" hidden="1" x14ac:dyDescent="0.25">
      <c r="B152" s="43"/>
    </row>
    <row r="153" spans="2:2" hidden="1" x14ac:dyDescent="0.25">
      <c r="B153" s="43"/>
    </row>
    <row r="154" spans="2:2" hidden="1" x14ac:dyDescent="0.25">
      <c r="B154" s="43"/>
    </row>
    <row r="155" spans="2:2" hidden="1" x14ac:dyDescent="0.25">
      <c r="B155" s="43"/>
    </row>
    <row r="156" spans="2:2" hidden="1" x14ac:dyDescent="0.25">
      <c r="B156" s="43"/>
    </row>
    <row r="157" spans="2:2" hidden="1" x14ac:dyDescent="0.25">
      <c r="B157" s="43"/>
    </row>
    <row r="158" spans="2:2" hidden="1" x14ac:dyDescent="0.25">
      <c r="B158" s="43"/>
    </row>
    <row r="159" spans="2:2" hidden="1" x14ac:dyDescent="0.25">
      <c r="B159" s="43"/>
    </row>
  </sheetData>
  <sheetProtection algorithmName="SHA-512" hashValue="baE0tIL2opfweMRKVy/Sne2lEyH8diee7fkiaaRKxIREGm3Mlfc2t24SxXfO5wugZ5XUh0KYmWZVCfyqUQu+3w==" saltValue="FQgdgbwLcSsVN7lQcbHlJQ==" spinCount="100000" sheet="1" objects="1" scenarios="1"/>
  <mergeCells count="25">
    <mergeCell ref="E7:F7"/>
    <mergeCell ref="G7:H7"/>
    <mergeCell ref="B2:H3"/>
    <mergeCell ref="K2:M3"/>
    <mergeCell ref="P5:U5"/>
    <mergeCell ref="P6:U6"/>
    <mergeCell ref="P7:U7"/>
    <mergeCell ref="P2:W3"/>
    <mergeCell ref="L4:M4"/>
    <mergeCell ref="V6:W6"/>
    <mergeCell ref="V7:W7"/>
    <mergeCell ref="V5:W5"/>
    <mergeCell ref="P17:W17"/>
    <mergeCell ref="P8:U8"/>
    <mergeCell ref="P10:U10"/>
    <mergeCell ref="P11:U11"/>
    <mergeCell ref="P12:U12"/>
    <mergeCell ref="P13:U13"/>
    <mergeCell ref="V8:W8"/>
    <mergeCell ref="V10:W10"/>
    <mergeCell ref="V11:W11"/>
    <mergeCell ref="V12:W12"/>
    <mergeCell ref="V13:W13"/>
    <mergeCell ref="P15:W15"/>
    <mergeCell ref="P16:W16"/>
  </mergeCells>
  <dataValidations count="1">
    <dataValidation type="list" allowBlank="1" showInputMessage="1" showErrorMessage="1" sqref="V5:W8 V10:W13" xr:uid="{00000000-0002-0000-0300-000000000000}">
      <formula1>$BA$2:$BA$3</formula1>
    </dataValidation>
  </dataValidations>
  <pageMargins left="0.7" right="0.7" top="0.75" bottom="0.75" header="0.3" footer="0.3"/>
  <pageSetup paperSize="9" scale="85" orientation="landscape" verticalDpi="300" r:id="rId1"/>
  <colBreaks count="1" manualBreakCount="1">
    <brk id="14" max="9" man="1"/>
  </colBreaks>
  <extLst>
    <ext xmlns:x14="http://schemas.microsoft.com/office/spreadsheetml/2009/9/main" uri="{78C0D931-6437-407d-A8EE-F0AAD7539E65}">
      <x14:conditionalFormattings>
        <x14:conditionalFormatting xmlns:xm="http://schemas.microsoft.com/office/excel/2006/main">
          <x14:cfRule type="expression" priority="1" id="{2A957899-483A-4868-92E8-A5E5F8764F11}">
            <xm:f>'Intro &amp; Setup'!$P$25='Intro &amp; Setup'!$BC$27</xm:f>
            <x14:dxf>
              <numFmt numFmtId="168" formatCode="[$€-2]\ #,##0.00;[Red]\-[$€-2]\ #,##0.00"/>
            </x14:dxf>
          </x14:cfRule>
          <x14:cfRule type="expression" priority="2" id="{F81E6DF5-2543-4427-9392-65802D5BB043}">
            <xm:f>'Intro &amp; Setup'!$P$25='Intro &amp; Setup'!$BC$26</xm:f>
            <x14:dxf>
              <numFmt numFmtId="167" formatCode="[$R-1C09]#,##0.00;[Red]\-[$R-1C09]#,##0.00"/>
            </x14:dxf>
          </x14:cfRule>
          <x14:cfRule type="expression" priority="3" id="{22FD160B-D5D2-4E5C-8A3A-151F7BC6EC49}">
            <xm:f>'Intro &amp; Setup'!$P$25='Intro &amp; Setup'!$BC$25</xm:f>
            <x14:dxf>
              <numFmt numFmtId="166" formatCode="[$$-409]#,##0.00_ ;[Red]\-[$$-409]#,##0.00\ "/>
            </x14:dxf>
          </x14:cfRule>
          <xm:sqref>J9:M108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C723E"/>
  </sheetPr>
  <dimension ref="A1:AF118"/>
  <sheetViews>
    <sheetView zoomScaleNormal="100" workbookViewId="0"/>
  </sheetViews>
  <sheetFormatPr defaultColWidth="0" defaultRowHeight="15" zeroHeight="1" x14ac:dyDescent="0.25"/>
  <cols>
    <col min="1" max="1" width="2.85546875" style="1" customWidth="1"/>
    <col min="2" max="2" width="11.42578125" style="1" customWidth="1"/>
    <col min="3" max="3" width="20" style="1" customWidth="1"/>
    <col min="4" max="4" width="35.7109375" style="1" customWidth="1"/>
    <col min="5" max="6" width="9.140625" style="1" customWidth="1"/>
    <col min="7" max="17" width="2.85546875" style="1" customWidth="1"/>
    <col min="18" max="26" width="2.85546875" style="1" hidden="1" customWidth="1"/>
    <col min="27" max="27" width="9.140625" style="1" hidden="1" customWidth="1"/>
    <col min="28" max="28" width="17.140625" style="1" hidden="1" customWidth="1"/>
    <col min="29" max="29" width="2.85546875" style="1" hidden="1" customWidth="1"/>
    <col min="30" max="16384" width="9.140625" style="1" hidden="1"/>
  </cols>
  <sheetData>
    <row r="1" spans="1:32" x14ac:dyDescent="0.25">
      <c r="A1" s="24"/>
      <c r="B1" s="24"/>
      <c r="C1" s="24"/>
      <c r="D1" s="24"/>
      <c r="E1" s="24"/>
      <c r="F1" s="24"/>
      <c r="G1" s="24"/>
      <c r="H1" s="107"/>
      <c r="I1" s="107"/>
      <c r="J1" s="107"/>
      <c r="K1" s="107"/>
      <c r="L1" s="107"/>
      <c r="M1" s="107"/>
      <c r="N1" s="107"/>
      <c r="O1" s="107"/>
      <c r="P1" s="107"/>
      <c r="Q1" s="107"/>
    </row>
    <row r="2" spans="1:32" ht="15" customHeight="1" x14ac:dyDescent="0.25">
      <c r="A2" s="24"/>
      <c r="B2" s="338" t="str">
        <f>IF('Intro &amp; Setup'!$BC$3="", "", 'Intro &amp; Setup'!$BC$3)</f>
        <v>FREE TRIAL VERSION</v>
      </c>
      <c r="C2" s="339"/>
      <c r="D2" s="340"/>
      <c r="E2" s="338" t="s">
        <v>103</v>
      </c>
      <c r="F2" s="340"/>
      <c r="G2" s="24"/>
      <c r="H2" s="107"/>
      <c r="I2" s="338" t="s">
        <v>101</v>
      </c>
      <c r="J2" s="339"/>
      <c r="K2" s="339"/>
      <c r="L2" s="339"/>
      <c r="M2" s="339"/>
      <c r="N2" s="339"/>
      <c r="O2" s="339"/>
      <c r="P2" s="340"/>
      <c r="Q2" s="107"/>
    </row>
    <row r="3" spans="1:32" ht="15" customHeight="1" x14ac:dyDescent="0.25">
      <c r="A3" s="24"/>
      <c r="B3" s="341"/>
      <c r="C3" s="342"/>
      <c r="D3" s="343"/>
      <c r="E3" s="341"/>
      <c r="F3" s="343"/>
      <c r="G3" s="24"/>
      <c r="H3" s="107"/>
      <c r="I3" s="341"/>
      <c r="J3" s="342"/>
      <c r="K3" s="342"/>
      <c r="L3" s="342"/>
      <c r="M3" s="342"/>
      <c r="N3" s="342"/>
      <c r="O3" s="342"/>
      <c r="P3" s="343"/>
      <c r="Q3" s="107"/>
      <c r="AB3" s="22" t="s">
        <v>111</v>
      </c>
    </row>
    <row r="4" spans="1:32" x14ac:dyDescent="0.25">
      <c r="A4" s="24"/>
      <c r="B4" s="24"/>
      <c r="C4" s="24"/>
      <c r="D4" s="24"/>
      <c r="E4" s="24"/>
      <c r="F4" s="24"/>
      <c r="G4" s="24"/>
      <c r="H4" s="107"/>
      <c r="I4" s="107"/>
      <c r="J4" s="107"/>
      <c r="K4" s="107"/>
      <c r="L4" s="107"/>
      <c r="M4" s="107"/>
      <c r="N4" s="107"/>
      <c r="O4" s="107"/>
      <c r="P4" s="107"/>
      <c r="Q4" s="107"/>
      <c r="AB4" s="23"/>
      <c r="AD4" s="23" t="s">
        <v>77</v>
      </c>
    </row>
    <row r="5" spans="1:32" x14ac:dyDescent="0.25">
      <c r="A5" s="24"/>
      <c r="B5" s="328" t="s">
        <v>104</v>
      </c>
      <c r="C5" s="329"/>
      <c r="E5" s="328" t="s">
        <v>107</v>
      </c>
      <c r="F5" s="329"/>
      <c r="G5" s="24"/>
      <c r="H5" s="107"/>
      <c r="I5" s="330" t="s">
        <v>108</v>
      </c>
      <c r="J5" s="331"/>
      <c r="K5" s="331"/>
      <c r="L5" s="331"/>
      <c r="M5" s="331"/>
      <c r="N5" s="331"/>
      <c r="O5" s="331"/>
      <c r="P5" s="332"/>
      <c r="Q5" s="107"/>
      <c r="AB5" s="8" t="str">
        <f>IF(Products!CB9="", "", Products!CB9)</f>
        <v/>
      </c>
      <c r="AD5" s="23"/>
    </row>
    <row r="6" spans="1:32" x14ac:dyDescent="0.25">
      <c r="A6" s="24"/>
      <c r="B6" s="327" t="str">
        <f>IF($I$6="", "None Provided", $I$6)</f>
        <v>None Provided</v>
      </c>
      <c r="C6" s="327"/>
      <c r="D6" s="24"/>
      <c r="E6" s="337" t="str">
        <f>IF($I$12="", "None Provided", $I$12)</f>
        <v>None Provided</v>
      </c>
      <c r="F6" s="337"/>
      <c r="G6" s="24"/>
      <c r="H6" s="107"/>
      <c r="I6" s="333"/>
      <c r="J6" s="334"/>
      <c r="K6" s="334"/>
      <c r="L6" s="334"/>
      <c r="M6" s="334"/>
      <c r="N6" s="334"/>
      <c r="O6" s="334"/>
      <c r="P6" s="335"/>
      <c r="Q6" s="107"/>
      <c r="AB6" s="9" t="str">
        <f>IF(Products!CB10="", "", Products!CB10)</f>
        <v/>
      </c>
    </row>
    <row r="7" spans="1:32" x14ac:dyDescent="0.25">
      <c r="A7" s="24"/>
      <c r="B7" s="328" t="s">
        <v>106</v>
      </c>
      <c r="C7" s="329"/>
      <c r="E7" s="328" t="s">
        <v>105</v>
      </c>
      <c r="F7" s="329"/>
      <c r="G7" s="24"/>
      <c r="H7" s="107"/>
      <c r="I7" s="107"/>
      <c r="J7" s="107"/>
      <c r="K7" s="107"/>
      <c r="L7" s="107"/>
      <c r="M7" s="107"/>
      <c r="N7" s="107"/>
      <c r="O7" s="107"/>
      <c r="P7" s="107"/>
      <c r="Q7" s="107"/>
      <c r="AB7" s="9" t="str">
        <f>IF(Products!CB11="", "", Products!CB11)</f>
        <v/>
      </c>
    </row>
    <row r="8" spans="1:32" x14ac:dyDescent="0.25">
      <c r="A8" s="24"/>
      <c r="B8" s="327" t="str">
        <f>IF($I$9="", "None Provided", $I$9)</f>
        <v>None Provided</v>
      </c>
      <c r="C8" s="327"/>
      <c r="D8" s="24"/>
      <c r="E8" s="336">
        <f ca="1">IF($I$15="", TODAY(), $I$15)</f>
        <v>43451</v>
      </c>
      <c r="F8" s="336"/>
      <c r="G8" s="24"/>
      <c r="H8" s="107"/>
      <c r="I8" s="330" t="s">
        <v>109</v>
      </c>
      <c r="J8" s="331"/>
      <c r="K8" s="331"/>
      <c r="L8" s="331"/>
      <c r="M8" s="331"/>
      <c r="N8" s="331"/>
      <c r="O8" s="331"/>
      <c r="P8" s="332"/>
      <c r="Q8" s="107"/>
      <c r="AB8" s="9" t="str">
        <f>IF(Products!CB12="", "", Products!CB12)</f>
        <v/>
      </c>
    </row>
    <row r="9" spans="1:32" x14ac:dyDescent="0.25">
      <c r="A9" s="24"/>
      <c r="B9" s="24"/>
      <c r="C9" s="24"/>
      <c r="D9" s="24"/>
      <c r="E9" s="25" t="str">
        <f>"*Exc "&amp;'Intro &amp; Setup'!$BC$9&amp;""</f>
        <v>*Exc VAT</v>
      </c>
      <c r="F9" s="25" t="str">
        <f>"*Exc "&amp;'Intro &amp; Setup'!$BC$9&amp;""</f>
        <v>*Exc VAT</v>
      </c>
      <c r="G9" s="24"/>
      <c r="H9" s="107"/>
      <c r="I9" s="333"/>
      <c r="J9" s="334"/>
      <c r="K9" s="334"/>
      <c r="L9" s="334"/>
      <c r="M9" s="334"/>
      <c r="N9" s="334"/>
      <c r="O9" s="334"/>
      <c r="P9" s="335"/>
      <c r="Q9" s="107"/>
      <c r="AB9" s="9" t="str">
        <f>IF(Products!CB13="", "", Products!CB13)</f>
        <v/>
      </c>
    </row>
    <row r="10" spans="1:32" x14ac:dyDescent="0.25">
      <c r="A10" s="24"/>
      <c r="B10" s="112" t="s">
        <v>102</v>
      </c>
      <c r="C10" s="112" t="s">
        <v>17</v>
      </c>
      <c r="D10" s="88" t="s">
        <v>18</v>
      </c>
      <c r="E10" s="104" t="s">
        <v>112</v>
      </c>
      <c r="F10" s="104" t="s">
        <v>112</v>
      </c>
      <c r="G10" s="24"/>
      <c r="H10" s="107"/>
      <c r="I10" s="107"/>
      <c r="J10" s="107"/>
      <c r="K10" s="107"/>
      <c r="L10" s="107"/>
      <c r="M10" s="107"/>
      <c r="N10" s="107"/>
      <c r="O10" s="107"/>
      <c r="P10" s="107"/>
      <c r="Q10" s="107"/>
      <c r="AB10" s="9" t="str">
        <f>IF(Products!CB14="", "", Products!CB14)</f>
        <v/>
      </c>
      <c r="AD10" s="22" t="s">
        <v>19</v>
      </c>
      <c r="AE10" s="22" t="s">
        <v>90</v>
      </c>
      <c r="AF10" s="22" t="s">
        <v>91</v>
      </c>
    </row>
    <row r="11" spans="1:32" x14ac:dyDescent="0.25">
      <c r="A11" s="24"/>
      <c r="B11" s="109"/>
      <c r="C11" s="40"/>
      <c r="D11" s="10" t="str">
        <f>IF($C11="", "", IFERROR(INDEX(Products!$F$9:$F$108, MATCH($C11, Products!$E$9:$E$108, 0)), ""))</f>
        <v/>
      </c>
      <c r="E11" s="33" t="str">
        <f t="shared" ref="E11:E50" si="0">IF($C11="", "", IFERROR(IF($O$17="", "", AE11*$B11), ""))</f>
        <v/>
      </c>
      <c r="F11" s="33" t="str">
        <f t="shared" ref="F11:F50" si="1">IF($C11="", "", IFERROR(IF($O$18="", "", AF11*$B11), ""))</f>
        <v/>
      </c>
      <c r="G11" s="24"/>
      <c r="H11" s="107"/>
      <c r="I11" s="330" t="s">
        <v>110</v>
      </c>
      <c r="J11" s="331"/>
      <c r="K11" s="331"/>
      <c r="L11" s="331"/>
      <c r="M11" s="331"/>
      <c r="N11" s="331"/>
      <c r="O11" s="331"/>
      <c r="P11" s="332"/>
      <c r="Q11" s="107"/>
      <c r="AB11" s="9" t="str">
        <f>IF(Products!CB15="", "", Products!CB15)</f>
        <v/>
      </c>
      <c r="AD11" s="8" t="str">
        <f t="shared" ref="AD11:AD50" si="2">IF(B11="", "", ROUND(B11, 0))</f>
        <v/>
      </c>
      <c r="AE11" s="80" t="str">
        <f>IF($C11="", "", IFERROR(INDEX('Price List'!$L$9:$L$108, MATCH($C11, 'Price List'!$B$9:$B$108, 0)), ""))</f>
        <v/>
      </c>
      <c r="AF11" s="80" t="str">
        <f>IF($C11="", "", IFERROR(INDEX('Price List'!$M$9:$M$108, MATCH($C11, 'Price List'!$B$9:$B$108, 0)), ""))</f>
        <v/>
      </c>
    </row>
    <row r="12" spans="1:32" x14ac:dyDescent="0.25">
      <c r="A12" s="24"/>
      <c r="B12" s="110"/>
      <c r="C12" s="41"/>
      <c r="D12" s="11" t="str">
        <f>IF($C12="", "", IFERROR(INDEX(Products!$F$9:$F$108, MATCH($C12, Products!$E$9:$E$108, 0)), ""))</f>
        <v/>
      </c>
      <c r="E12" s="34" t="str">
        <f t="shared" si="0"/>
        <v/>
      </c>
      <c r="F12" s="101" t="str">
        <f t="shared" si="1"/>
        <v/>
      </c>
      <c r="G12" s="24"/>
      <c r="H12" s="107"/>
      <c r="I12" s="333"/>
      <c r="J12" s="334"/>
      <c r="K12" s="334"/>
      <c r="L12" s="334"/>
      <c r="M12" s="334"/>
      <c r="N12" s="334"/>
      <c r="O12" s="334"/>
      <c r="P12" s="335"/>
      <c r="Q12" s="107"/>
      <c r="AB12" s="9" t="str">
        <f>IF(Products!CB16="", "", Products!CB16)</f>
        <v/>
      </c>
      <c r="AD12" s="9" t="str">
        <f t="shared" si="2"/>
        <v/>
      </c>
      <c r="AE12" s="81" t="str">
        <f>IF($C12="", "", IFERROR(INDEX('Price List'!$L$9:$L$108, MATCH($C12, 'Price List'!$B$9:$B$108, 0)), ""))</f>
        <v/>
      </c>
      <c r="AF12" s="81" t="str">
        <f>IF($C12="", "", IFERROR(INDEX('Price List'!$M$9:$M$108, MATCH($C12, 'Price List'!$B$9:$B$108, 0)), ""))</f>
        <v/>
      </c>
    </row>
    <row r="13" spans="1:32" x14ac:dyDescent="0.25">
      <c r="A13" s="24"/>
      <c r="B13" s="110"/>
      <c r="C13" s="41"/>
      <c r="D13" s="11" t="str">
        <f>IF($C13="", "", IFERROR(INDEX(Products!$F$9:$F$108, MATCH($C13, Products!$E$9:$E$108, 0)), ""))</f>
        <v/>
      </c>
      <c r="E13" s="34" t="str">
        <f t="shared" si="0"/>
        <v/>
      </c>
      <c r="F13" s="101" t="str">
        <f t="shared" si="1"/>
        <v/>
      </c>
      <c r="G13" s="24"/>
      <c r="H13" s="107"/>
      <c r="I13" s="107"/>
      <c r="J13" s="107"/>
      <c r="K13" s="107"/>
      <c r="L13" s="107"/>
      <c r="M13" s="107"/>
      <c r="N13" s="107"/>
      <c r="O13" s="107"/>
      <c r="P13" s="107"/>
      <c r="Q13" s="107"/>
      <c r="AB13" s="9" t="str">
        <f>IF(Products!CB17="", "", Products!CB17)</f>
        <v/>
      </c>
      <c r="AD13" s="9" t="str">
        <f t="shared" si="2"/>
        <v/>
      </c>
      <c r="AE13" s="81" t="str">
        <f>IF($C13="", "", IFERROR(INDEX('Price List'!$L$9:$L$108, MATCH($C13, 'Price List'!$B$9:$B$108, 0)), ""))</f>
        <v/>
      </c>
      <c r="AF13" s="81" t="str">
        <f>IF($C13="", "", IFERROR(INDEX('Price List'!$M$9:$M$108, MATCH($C13, 'Price List'!$B$9:$B$108, 0)), ""))</f>
        <v/>
      </c>
    </row>
    <row r="14" spans="1:32" x14ac:dyDescent="0.25">
      <c r="A14" s="24"/>
      <c r="B14" s="110"/>
      <c r="C14" s="41"/>
      <c r="D14" s="11" t="str">
        <f>IF($C14="", "", IFERROR(INDEX(Products!$F$9:$F$108, MATCH($C14, Products!$E$9:$E$108, 0)), ""))</f>
        <v/>
      </c>
      <c r="E14" s="34" t="str">
        <f t="shared" si="0"/>
        <v/>
      </c>
      <c r="F14" s="101" t="str">
        <f t="shared" si="1"/>
        <v/>
      </c>
      <c r="G14" s="24"/>
      <c r="H14" s="107"/>
      <c r="I14" s="330" t="s">
        <v>105</v>
      </c>
      <c r="J14" s="331"/>
      <c r="K14" s="331"/>
      <c r="L14" s="331"/>
      <c r="M14" s="331"/>
      <c r="N14" s="331"/>
      <c r="O14" s="331"/>
      <c r="P14" s="332"/>
      <c r="Q14" s="107"/>
      <c r="AB14" s="9" t="str">
        <f>IF(Products!CB18="", "", Products!CB18)</f>
        <v/>
      </c>
      <c r="AD14" s="9" t="str">
        <f t="shared" si="2"/>
        <v/>
      </c>
      <c r="AE14" s="81" t="str">
        <f>IF($C14="", "", IFERROR(INDEX('Price List'!$L$9:$L$108, MATCH($C14, 'Price List'!$B$9:$B$108, 0)), ""))</f>
        <v/>
      </c>
      <c r="AF14" s="81" t="str">
        <f>IF($C14="", "", IFERROR(INDEX('Price List'!$M$9:$M$108, MATCH($C14, 'Price List'!$B$9:$B$108, 0)), ""))</f>
        <v/>
      </c>
    </row>
    <row r="15" spans="1:32" x14ac:dyDescent="0.25">
      <c r="A15" s="24"/>
      <c r="B15" s="110"/>
      <c r="C15" s="41"/>
      <c r="D15" s="11" t="str">
        <f>IF($C15="", "", IFERROR(INDEX(Products!$F$9:$F$108, MATCH($C15, Products!$E$9:$E$108, 0)), ""))</f>
        <v/>
      </c>
      <c r="E15" s="34" t="str">
        <f t="shared" si="0"/>
        <v/>
      </c>
      <c r="F15" s="101" t="str">
        <f t="shared" si="1"/>
        <v/>
      </c>
      <c r="G15" s="24"/>
      <c r="H15" s="107"/>
      <c r="I15" s="315"/>
      <c r="J15" s="316"/>
      <c r="K15" s="316"/>
      <c r="L15" s="316"/>
      <c r="M15" s="316"/>
      <c r="N15" s="316"/>
      <c r="O15" s="316"/>
      <c r="P15" s="317"/>
      <c r="Q15" s="107"/>
      <c r="AB15" s="9" t="str">
        <f>IF(Products!CB19="", "", Products!CB19)</f>
        <v/>
      </c>
      <c r="AD15" s="9" t="str">
        <f t="shared" si="2"/>
        <v/>
      </c>
      <c r="AE15" s="81" t="str">
        <f>IF($C15="", "", IFERROR(INDEX('Price List'!$L$9:$L$108, MATCH($C15, 'Price List'!$B$9:$B$108, 0)), ""))</f>
        <v/>
      </c>
      <c r="AF15" s="81" t="str">
        <f>IF($C15="", "", IFERROR(INDEX('Price List'!$M$9:$M$108, MATCH($C15, 'Price List'!$B$9:$B$108, 0)), ""))</f>
        <v/>
      </c>
    </row>
    <row r="16" spans="1:32" x14ac:dyDescent="0.25">
      <c r="A16" s="24"/>
      <c r="B16" s="110"/>
      <c r="C16" s="41"/>
      <c r="D16" s="11" t="str">
        <f>IF($C16="", "", IFERROR(INDEX(Products!$F$9:$F$108, MATCH($C16, Products!$E$9:$E$108, 0)), ""))</f>
        <v/>
      </c>
      <c r="E16" s="34" t="str">
        <f t="shared" si="0"/>
        <v/>
      </c>
      <c r="F16" s="101" t="str">
        <f t="shared" si="1"/>
        <v/>
      </c>
      <c r="G16" s="24"/>
      <c r="H16" s="107"/>
      <c r="I16" s="107"/>
      <c r="J16" s="107"/>
      <c r="K16" s="107"/>
      <c r="L16" s="107"/>
      <c r="M16" s="107"/>
      <c r="N16" s="107"/>
      <c r="O16" s="107"/>
      <c r="P16" s="107"/>
      <c r="Q16" s="107"/>
      <c r="AB16" s="9" t="str">
        <f>IF(Products!CB20="", "", Products!CB20)</f>
        <v/>
      </c>
      <c r="AD16" s="9" t="str">
        <f t="shared" si="2"/>
        <v/>
      </c>
      <c r="AE16" s="81" t="str">
        <f>IF($C16="", "", IFERROR(INDEX('Price List'!$L$9:$L$108, MATCH($C16, 'Price List'!$B$9:$B$108, 0)), ""))</f>
        <v/>
      </c>
      <c r="AF16" s="81" t="str">
        <f>IF($C16="", "", IFERROR(INDEX('Price List'!$M$9:$M$108, MATCH($C16, 'Price List'!$B$9:$B$108, 0)), ""))</f>
        <v/>
      </c>
    </row>
    <row r="17" spans="1:32" x14ac:dyDescent="0.25">
      <c r="A17" s="24"/>
      <c r="B17" s="110"/>
      <c r="C17" s="41"/>
      <c r="D17" s="11" t="str">
        <f>IF($C17="", "", IFERROR(INDEX(Products!$F$9:$F$108, MATCH($C17, Products!$E$9:$E$108, 0)), ""))</f>
        <v/>
      </c>
      <c r="E17" s="34" t="str">
        <f t="shared" si="0"/>
        <v/>
      </c>
      <c r="F17" s="101" t="str">
        <f t="shared" si="1"/>
        <v/>
      </c>
      <c r="G17" s="24"/>
      <c r="H17" s="107"/>
      <c r="I17" s="310" t="str">
        <f>"Line Price (Exc "&amp;'Intro &amp; Setup'!$BC$9&amp;"):"</f>
        <v>Line Price (Exc VAT):</v>
      </c>
      <c r="J17" s="310"/>
      <c r="K17" s="310"/>
      <c r="L17" s="310"/>
      <c r="M17" s="310"/>
      <c r="N17" s="310"/>
      <c r="O17" s="311" t="s">
        <v>77</v>
      </c>
      <c r="P17" s="311"/>
      <c r="Q17" s="107"/>
      <c r="AB17" s="9" t="str">
        <f>IF(Products!CB21="", "", Products!CB21)</f>
        <v/>
      </c>
      <c r="AD17" s="9" t="str">
        <f t="shared" si="2"/>
        <v/>
      </c>
      <c r="AE17" s="81" t="str">
        <f>IF($C17="", "", IFERROR(INDEX('Price List'!$L$9:$L$108, MATCH($C17, 'Price List'!$B$9:$B$108, 0)), ""))</f>
        <v/>
      </c>
      <c r="AF17" s="81" t="str">
        <f>IF($C17="", "", IFERROR(INDEX('Price List'!$M$9:$M$108, MATCH($C17, 'Price List'!$B$9:$B$108, 0)), ""))</f>
        <v/>
      </c>
    </row>
    <row r="18" spans="1:32" x14ac:dyDescent="0.25">
      <c r="A18" s="24"/>
      <c r="B18" s="110"/>
      <c r="C18" s="41"/>
      <c r="D18" s="11" t="str">
        <f>IF($C18="", "", IFERROR(INDEX(Products!$F$9:$F$108, MATCH($C18, Products!$E$9:$E$108, 0)), ""))</f>
        <v/>
      </c>
      <c r="E18" s="34" t="str">
        <f t="shared" si="0"/>
        <v/>
      </c>
      <c r="F18" s="101" t="str">
        <f t="shared" si="1"/>
        <v/>
      </c>
      <c r="G18" s="24"/>
      <c r="H18" s="107"/>
      <c r="I18" s="310" t="str">
        <f>"Line Price (Inc "&amp;'Intro &amp; Setup'!$BC$9&amp;"):"</f>
        <v>Line Price (Inc VAT):</v>
      </c>
      <c r="J18" s="310"/>
      <c r="K18" s="310"/>
      <c r="L18" s="310"/>
      <c r="M18" s="310"/>
      <c r="N18" s="310"/>
      <c r="O18" s="311" t="s">
        <v>77</v>
      </c>
      <c r="P18" s="311"/>
      <c r="Q18" s="107"/>
      <c r="AB18" s="9" t="str">
        <f>IF(Products!CB22="", "", Products!CB22)</f>
        <v/>
      </c>
      <c r="AD18" s="9" t="str">
        <f t="shared" si="2"/>
        <v/>
      </c>
      <c r="AE18" s="81" t="str">
        <f>IF($C18="", "", IFERROR(INDEX('Price List'!$L$9:$L$108, MATCH($C18, 'Price List'!$B$9:$B$108, 0)), ""))</f>
        <v/>
      </c>
      <c r="AF18" s="81" t="str">
        <f>IF($C18="", "", IFERROR(INDEX('Price List'!$M$9:$M$108, MATCH($C18, 'Price List'!$B$9:$B$108, 0)), ""))</f>
        <v/>
      </c>
    </row>
    <row r="19" spans="1:32" x14ac:dyDescent="0.25">
      <c r="A19" s="24"/>
      <c r="B19" s="110"/>
      <c r="C19" s="41"/>
      <c r="D19" s="11" t="str">
        <f>IF($C19="", "", IFERROR(INDEX(Products!$F$9:$F$108, MATCH($C19, Products!$E$9:$E$108, 0)), ""))</f>
        <v/>
      </c>
      <c r="E19" s="34" t="str">
        <f t="shared" si="0"/>
        <v/>
      </c>
      <c r="F19" s="101" t="str">
        <f t="shared" si="1"/>
        <v/>
      </c>
      <c r="G19" s="24"/>
      <c r="H19" s="107"/>
      <c r="I19" s="107"/>
      <c r="J19" s="107"/>
      <c r="K19" s="107"/>
      <c r="L19" s="107"/>
      <c r="M19" s="107"/>
      <c r="N19" s="107"/>
      <c r="O19" s="107"/>
      <c r="P19" s="107"/>
      <c r="Q19" s="107"/>
      <c r="AB19" s="9" t="str">
        <f>IF(Products!CB23="", "", Products!CB23)</f>
        <v/>
      </c>
      <c r="AD19" s="9" t="str">
        <f t="shared" si="2"/>
        <v/>
      </c>
      <c r="AE19" s="81" t="str">
        <f>IF($C19="", "", IFERROR(INDEX('Price List'!$L$9:$L$108, MATCH($C19, 'Price List'!$B$9:$B$108, 0)), ""))</f>
        <v/>
      </c>
      <c r="AF19" s="81" t="str">
        <f>IF($C19="", "", IFERROR(INDEX('Price List'!$M$9:$M$108, MATCH($C19, 'Price List'!$B$9:$B$108, 0)), ""))</f>
        <v/>
      </c>
    </row>
    <row r="20" spans="1:32" x14ac:dyDescent="0.25">
      <c r="A20" s="24"/>
      <c r="B20" s="110"/>
      <c r="C20" s="41"/>
      <c r="D20" s="11" t="str">
        <f>IF($C20="", "", IFERROR(INDEX(Products!$F$9:$F$108, MATCH($C20, Products!$E$9:$E$108, 0)), ""))</f>
        <v/>
      </c>
      <c r="E20" s="34" t="str">
        <f t="shared" si="0"/>
        <v/>
      </c>
      <c r="F20" s="101" t="str">
        <f t="shared" si="1"/>
        <v/>
      </c>
      <c r="G20" s="24"/>
      <c r="H20" s="107"/>
      <c r="I20" s="107"/>
      <c r="J20" s="107"/>
      <c r="K20" s="107"/>
      <c r="L20" s="107"/>
      <c r="M20" s="107"/>
      <c r="N20" s="107"/>
      <c r="O20" s="107"/>
      <c r="P20" s="107"/>
      <c r="Q20" s="107"/>
      <c r="AB20" s="9" t="str">
        <f>IF(Products!CB24="", "", Products!CB24)</f>
        <v/>
      </c>
      <c r="AD20" s="9" t="str">
        <f t="shared" si="2"/>
        <v/>
      </c>
      <c r="AE20" s="81" t="str">
        <f>IF($C20="", "", IFERROR(INDEX('Price List'!$L$9:$L$108, MATCH($C20, 'Price List'!$B$9:$B$108, 0)), ""))</f>
        <v/>
      </c>
      <c r="AF20" s="81" t="str">
        <f>IF($C20="", "", IFERROR(INDEX('Price List'!$M$9:$M$108, MATCH($C20, 'Price List'!$B$9:$B$108, 0)), ""))</f>
        <v/>
      </c>
    </row>
    <row r="21" spans="1:32" x14ac:dyDescent="0.25">
      <c r="A21" s="24"/>
      <c r="B21" s="110"/>
      <c r="C21" s="41"/>
      <c r="D21" s="11" t="str">
        <f>IF($C21="", "", IFERROR(INDEX(Products!$F$9:$F$108, MATCH($C21, Products!$E$9:$E$108, 0)), ""))</f>
        <v/>
      </c>
      <c r="E21" s="34" t="str">
        <f t="shared" si="0"/>
        <v/>
      </c>
      <c r="F21" s="101" t="str">
        <f t="shared" si="1"/>
        <v/>
      </c>
      <c r="G21" s="24"/>
      <c r="H21" s="107"/>
      <c r="I21" s="107"/>
      <c r="J21" s="107"/>
      <c r="K21" s="107"/>
      <c r="L21" s="107"/>
      <c r="M21" s="107"/>
      <c r="N21" s="107"/>
      <c r="O21" s="107"/>
      <c r="P21" s="107"/>
      <c r="Q21" s="107"/>
      <c r="AB21" s="9" t="str">
        <f>IF(Products!CB25="", "", Products!CB25)</f>
        <v/>
      </c>
      <c r="AD21" s="9" t="str">
        <f t="shared" si="2"/>
        <v/>
      </c>
      <c r="AE21" s="81" t="str">
        <f>IF($C21="", "", IFERROR(INDEX('Price List'!$L$9:$L$108, MATCH($C21, 'Price List'!$B$9:$B$108, 0)), ""))</f>
        <v/>
      </c>
      <c r="AF21" s="81" t="str">
        <f>IF($C21="", "", IFERROR(INDEX('Price List'!$M$9:$M$108, MATCH($C21, 'Price List'!$B$9:$B$108, 0)), ""))</f>
        <v/>
      </c>
    </row>
    <row r="22" spans="1:32" x14ac:dyDescent="0.25">
      <c r="A22" s="24"/>
      <c r="B22" s="110"/>
      <c r="C22" s="41"/>
      <c r="D22" s="11" t="str">
        <f>IF($C22="", "", IFERROR(INDEX(Products!$F$9:$F$108, MATCH($C22, Products!$E$9:$E$108, 0)), ""))</f>
        <v/>
      </c>
      <c r="E22" s="34" t="str">
        <f t="shared" si="0"/>
        <v/>
      </c>
      <c r="F22" s="101" t="str">
        <f t="shared" si="1"/>
        <v/>
      </c>
      <c r="G22" s="24"/>
      <c r="H22" s="107"/>
      <c r="I22" s="107"/>
      <c r="J22" s="107"/>
      <c r="K22" s="107"/>
      <c r="L22" s="107"/>
      <c r="M22" s="107"/>
      <c r="N22" s="107"/>
      <c r="O22" s="107"/>
      <c r="P22" s="107"/>
      <c r="Q22" s="107"/>
      <c r="AB22" s="9" t="str">
        <f>IF(Products!CB26="", "", Products!CB26)</f>
        <v/>
      </c>
      <c r="AD22" s="9" t="str">
        <f t="shared" si="2"/>
        <v/>
      </c>
      <c r="AE22" s="81" t="str">
        <f>IF($C22="", "", IFERROR(INDEX('Price List'!$L$9:$L$108, MATCH($C22, 'Price List'!$B$9:$B$108, 0)), ""))</f>
        <v/>
      </c>
      <c r="AF22" s="81" t="str">
        <f>IF($C22="", "", IFERROR(INDEX('Price List'!$M$9:$M$108, MATCH($C22, 'Price List'!$B$9:$B$108, 0)), ""))</f>
        <v/>
      </c>
    </row>
    <row r="23" spans="1:32" x14ac:dyDescent="0.25">
      <c r="A23" s="24"/>
      <c r="B23" s="110"/>
      <c r="C23" s="41"/>
      <c r="D23" s="11" t="str">
        <f>IF($C23="", "", IFERROR(INDEX(Products!$F$9:$F$108, MATCH($C23, Products!$E$9:$E$108, 0)), ""))</f>
        <v/>
      </c>
      <c r="E23" s="34" t="str">
        <f t="shared" si="0"/>
        <v/>
      </c>
      <c r="F23" s="101" t="str">
        <f t="shared" si="1"/>
        <v/>
      </c>
      <c r="G23" s="24"/>
      <c r="H23" s="107"/>
      <c r="I23" s="107"/>
      <c r="J23" s="107"/>
      <c r="K23" s="107"/>
      <c r="L23" s="107"/>
      <c r="M23" s="107"/>
      <c r="N23" s="107"/>
      <c r="O23" s="107"/>
      <c r="P23" s="107"/>
      <c r="Q23" s="107"/>
      <c r="AB23" s="9" t="str">
        <f>IF(Products!CB27="", "", Products!CB27)</f>
        <v/>
      </c>
      <c r="AD23" s="9" t="str">
        <f t="shared" si="2"/>
        <v/>
      </c>
      <c r="AE23" s="81" t="str">
        <f>IF($C23="", "", IFERROR(INDEX('Price List'!$L$9:$L$108, MATCH($C23, 'Price List'!$B$9:$B$108, 0)), ""))</f>
        <v/>
      </c>
      <c r="AF23" s="81" t="str">
        <f>IF($C23="", "", IFERROR(INDEX('Price List'!$M$9:$M$108, MATCH($C23, 'Price List'!$B$9:$B$108, 0)), ""))</f>
        <v/>
      </c>
    </row>
    <row r="24" spans="1:32" x14ac:dyDescent="0.25">
      <c r="A24" s="24"/>
      <c r="B24" s="110"/>
      <c r="C24" s="41"/>
      <c r="D24" s="11" t="str">
        <f>IF($C24="", "", IFERROR(INDEX(Products!$F$9:$F$108, MATCH($C24, Products!$E$9:$E$108, 0)), ""))</f>
        <v/>
      </c>
      <c r="E24" s="34" t="str">
        <f t="shared" si="0"/>
        <v/>
      </c>
      <c r="F24" s="101" t="str">
        <f t="shared" si="1"/>
        <v/>
      </c>
      <c r="G24" s="24"/>
      <c r="H24" s="107"/>
      <c r="I24" s="107"/>
      <c r="J24" s="107"/>
      <c r="K24" s="107"/>
      <c r="L24" s="107"/>
      <c r="M24" s="107"/>
      <c r="N24" s="107"/>
      <c r="O24" s="107"/>
      <c r="P24" s="107"/>
      <c r="Q24" s="107"/>
      <c r="AB24" s="9" t="str">
        <f>IF(Products!CB28="", "", Products!CB28)</f>
        <v/>
      </c>
      <c r="AD24" s="9" t="str">
        <f t="shared" si="2"/>
        <v/>
      </c>
      <c r="AE24" s="81" t="str">
        <f>IF($C24="", "", IFERROR(INDEX('Price List'!$L$9:$L$108, MATCH($C24, 'Price List'!$B$9:$B$108, 0)), ""))</f>
        <v/>
      </c>
      <c r="AF24" s="81" t="str">
        <f>IF($C24="", "", IFERROR(INDEX('Price List'!$M$9:$M$108, MATCH($C24, 'Price List'!$B$9:$B$108, 0)), ""))</f>
        <v/>
      </c>
    </row>
    <row r="25" spans="1:32" x14ac:dyDescent="0.25">
      <c r="A25" s="24"/>
      <c r="B25" s="110"/>
      <c r="C25" s="41"/>
      <c r="D25" s="11" t="str">
        <f>IF($C25="", "", IFERROR(INDEX(Products!$F$9:$F$108, MATCH($C25, Products!$E$9:$E$108, 0)), ""))</f>
        <v/>
      </c>
      <c r="E25" s="34" t="str">
        <f t="shared" si="0"/>
        <v/>
      </c>
      <c r="F25" s="101" t="str">
        <f t="shared" si="1"/>
        <v/>
      </c>
      <c r="G25" s="24"/>
      <c r="H25" s="107"/>
      <c r="I25" s="107"/>
      <c r="J25" s="107"/>
      <c r="K25" s="107"/>
      <c r="L25" s="107"/>
      <c r="M25" s="107"/>
      <c r="N25" s="107"/>
      <c r="O25" s="107"/>
      <c r="P25" s="107"/>
      <c r="Q25" s="107"/>
      <c r="AB25" s="9" t="str">
        <f>IF(Products!CB29="", "", Products!CB29)</f>
        <v/>
      </c>
      <c r="AD25" s="9" t="str">
        <f t="shared" si="2"/>
        <v/>
      </c>
      <c r="AE25" s="81" t="str">
        <f>IF($C25="", "", IFERROR(INDEX('Price List'!$L$9:$L$108, MATCH($C25, 'Price List'!$B$9:$B$108, 0)), ""))</f>
        <v/>
      </c>
      <c r="AF25" s="81" t="str">
        <f>IF($C25="", "", IFERROR(INDEX('Price List'!$M$9:$M$108, MATCH($C25, 'Price List'!$B$9:$B$108, 0)), ""))</f>
        <v/>
      </c>
    </row>
    <row r="26" spans="1:32" x14ac:dyDescent="0.25">
      <c r="A26" s="24"/>
      <c r="B26" s="110"/>
      <c r="C26" s="41"/>
      <c r="D26" s="11" t="str">
        <f>IF($C26="", "", IFERROR(INDEX(Products!$F$9:$F$108, MATCH($C26, Products!$E$9:$E$108, 0)), ""))</f>
        <v/>
      </c>
      <c r="E26" s="34" t="str">
        <f t="shared" si="0"/>
        <v/>
      </c>
      <c r="F26" s="101" t="str">
        <f t="shared" si="1"/>
        <v/>
      </c>
      <c r="G26" s="24"/>
      <c r="H26" s="107"/>
      <c r="I26" s="107"/>
      <c r="J26" s="107"/>
      <c r="K26" s="107"/>
      <c r="L26" s="107"/>
      <c r="M26" s="107"/>
      <c r="N26" s="107"/>
      <c r="O26" s="107"/>
      <c r="P26" s="107"/>
      <c r="Q26" s="107"/>
      <c r="AB26" s="9" t="str">
        <f>IF(Products!CB30="", "", Products!CB30)</f>
        <v/>
      </c>
      <c r="AD26" s="9" t="str">
        <f t="shared" si="2"/>
        <v/>
      </c>
      <c r="AE26" s="81" t="str">
        <f>IF($C26="", "", IFERROR(INDEX('Price List'!$L$9:$L$108, MATCH($C26, 'Price List'!$B$9:$B$108, 0)), ""))</f>
        <v/>
      </c>
      <c r="AF26" s="81" t="str">
        <f>IF($C26="", "", IFERROR(INDEX('Price List'!$M$9:$M$108, MATCH($C26, 'Price List'!$B$9:$B$108, 0)), ""))</f>
        <v/>
      </c>
    </row>
    <row r="27" spans="1:32" x14ac:dyDescent="0.25">
      <c r="A27" s="24"/>
      <c r="B27" s="110"/>
      <c r="C27" s="41"/>
      <c r="D27" s="11" t="str">
        <f>IF($C27="", "", IFERROR(INDEX(Products!$F$9:$F$108, MATCH($C27, Products!$E$9:$E$108, 0)), ""))</f>
        <v/>
      </c>
      <c r="E27" s="34" t="str">
        <f t="shared" si="0"/>
        <v/>
      </c>
      <c r="F27" s="101" t="str">
        <f t="shared" si="1"/>
        <v/>
      </c>
      <c r="G27" s="24"/>
      <c r="H27" s="107"/>
      <c r="I27" s="107"/>
      <c r="J27" s="107"/>
      <c r="K27" s="107"/>
      <c r="L27" s="107"/>
      <c r="M27" s="107"/>
      <c r="N27" s="107"/>
      <c r="O27" s="107"/>
      <c r="P27" s="107"/>
      <c r="Q27" s="107"/>
      <c r="AB27" s="9" t="str">
        <f>IF(Products!CB31="", "", Products!CB31)</f>
        <v/>
      </c>
      <c r="AD27" s="9" t="str">
        <f t="shared" si="2"/>
        <v/>
      </c>
      <c r="AE27" s="81" t="str">
        <f>IF($C27="", "", IFERROR(INDEX('Price List'!$L$9:$L$108, MATCH($C27, 'Price List'!$B$9:$B$108, 0)), ""))</f>
        <v/>
      </c>
      <c r="AF27" s="81" t="str">
        <f>IF($C27="", "", IFERROR(INDEX('Price List'!$M$9:$M$108, MATCH($C27, 'Price List'!$B$9:$B$108, 0)), ""))</f>
        <v/>
      </c>
    </row>
    <row r="28" spans="1:32" x14ac:dyDescent="0.25">
      <c r="A28" s="24"/>
      <c r="B28" s="110"/>
      <c r="C28" s="41"/>
      <c r="D28" s="11" t="str">
        <f>IF($C28="", "", IFERROR(INDEX(Products!$F$9:$F$108, MATCH($C28, Products!$E$9:$E$108, 0)), ""))</f>
        <v/>
      </c>
      <c r="E28" s="34" t="str">
        <f t="shared" si="0"/>
        <v/>
      </c>
      <c r="F28" s="101" t="str">
        <f t="shared" si="1"/>
        <v/>
      </c>
      <c r="G28" s="24"/>
      <c r="H28" s="107"/>
      <c r="I28" s="107"/>
      <c r="J28" s="107"/>
      <c r="K28" s="107"/>
      <c r="L28" s="107"/>
      <c r="M28" s="107"/>
      <c r="N28" s="107"/>
      <c r="O28" s="107"/>
      <c r="P28" s="107"/>
      <c r="Q28" s="107"/>
      <c r="AB28" s="9" t="str">
        <f>IF(Products!CB32="", "", Products!CB32)</f>
        <v/>
      </c>
      <c r="AD28" s="9" t="str">
        <f t="shared" si="2"/>
        <v/>
      </c>
      <c r="AE28" s="81" t="str">
        <f>IF($C28="", "", IFERROR(INDEX('Price List'!$L$9:$L$108, MATCH($C28, 'Price List'!$B$9:$B$108, 0)), ""))</f>
        <v/>
      </c>
      <c r="AF28" s="81" t="str">
        <f>IF($C28="", "", IFERROR(INDEX('Price List'!$M$9:$M$108, MATCH($C28, 'Price List'!$B$9:$B$108, 0)), ""))</f>
        <v/>
      </c>
    </row>
    <row r="29" spans="1:32" x14ac:dyDescent="0.25">
      <c r="A29" s="24"/>
      <c r="B29" s="110"/>
      <c r="C29" s="41"/>
      <c r="D29" s="11" t="str">
        <f>IF($C29="", "", IFERROR(INDEX(Products!$F$9:$F$108, MATCH($C29, Products!$E$9:$E$108, 0)), ""))</f>
        <v/>
      </c>
      <c r="E29" s="34" t="str">
        <f t="shared" si="0"/>
        <v/>
      </c>
      <c r="F29" s="101" t="str">
        <f t="shared" si="1"/>
        <v/>
      </c>
      <c r="G29" s="24"/>
      <c r="H29" s="107"/>
      <c r="I29" s="107"/>
      <c r="J29" s="107"/>
      <c r="K29" s="107"/>
      <c r="L29" s="107"/>
      <c r="M29" s="107"/>
      <c r="N29" s="107"/>
      <c r="O29" s="107"/>
      <c r="P29" s="107"/>
      <c r="Q29" s="107"/>
      <c r="AB29" s="9" t="str">
        <f>IF(Products!CB33="", "", Products!CB33)</f>
        <v/>
      </c>
      <c r="AD29" s="9" t="str">
        <f t="shared" si="2"/>
        <v/>
      </c>
      <c r="AE29" s="81" t="str">
        <f>IF($C29="", "", IFERROR(INDEX('Price List'!$L$9:$L$108, MATCH($C29, 'Price List'!$B$9:$B$108, 0)), ""))</f>
        <v/>
      </c>
      <c r="AF29" s="81" t="str">
        <f>IF($C29="", "", IFERROR(INDEX('Price List'!$M$9:$M$108, MATCH($C29, 'Price List'!$B$9:$B$108, 0)), ""))</f>
        <v/>
      </c>
    </row>
    <row r="30" spans="1:32" x14ac:dyDescent="0.25">
      <c r="A30" s="24"/>
      <c r="B30" s="110"/>
      <c r="C30" s="41"/>
      <c r="D30" s="11" t="str">
        <f>IF($C30="", "", IFERROR(INDEX(Products!$F$9:$F$108, MATCH($C30, Products!$E$9:$E$108, 0)), ""))</f>
        <v/>
      </c>
      <c r="E30" s="34" t="str">
        <f t="shared" si="0"/>
        <v/>
      </c>
      <c r="F30" s="101" t="str">
        <f t="shared" si="1"/>
        <v/>
      </c>
      <c r="G30" s="24"/>
      <c r="H30" s="107"/>
      <c r="I30" s="107"/>
      <c r="J30" s="107"/>
      <c r="K30" s="107"/>
      <c r="L30" s="107"/>
      <c r="M30" s="107"/>
      <c r="N30" s="107"/>
      <c r="O30" s="107"/>
      <c r="P30" s="107"/>
      <c r="Q30" s="107"/>
      <c r="AB30" s="9" t="str">
        <f>IF(Products!CB34="", "", Products!CB34)</f>
        <v/>
      </c>
      <c r="AD30" s="9" t="str">
        <f t="shared" si="2"/>
        <v/>
      </c>
      <c r="AE30" s="81" t="str">
        <f>IF($C30="", "", IFERROR(INDEX('Price List'!$L$9:$L$108, MATCH($C30, 'Price List'!$B$9:$B$108, 0)), ""))</f>
        <v/>
      </c>
      <c r="AF30" s="81" t="str">
        <f>IF($C30="", "", IFERROR(INDEX('Price List'!$M$9:$M$108, MATCH($C30, 'Price List'!$B$9:$B$108, 0)), ""))</f>
        <v/>
      </c>
    </row>
    <row r="31" spans="1:32" x14ac:dyDescent="0.25">
      <c r="A31" s="24"/>
      <c r="B31" s="110"/>
      <c r="C31" s="41"/>
      <c r="D31" s="11" t="str">
        <f>IF($C31="", "", IFERROR(INDEX(Products!$F$9:$F$108, MATCH($C31, Products!$E$9:$E$108, 0)), ""))</f>
        <v/>
      </c>
      <c r="E31" s="34" t="str">
        <f t="shared" si="0"/>
        <v/>
      </c>
      <c r="F31" s="101" t="str">
        <f t="shared" si="1"/>
        <v/>
      </c>
      <c r="G31" s="24"/>
      <c r="H31" s="107"/>
      <c r="I31" s="107"/>
      <c r="J31" s="107"/>
      <c r="K31" s="107"/>
      <c r="L31" s="107"/>
      <c r="M31" s="107"/>
      <c r="N31" s="107"/>
      <c r="O31" s="107"/>
      <c r="P31" s="107"/>
      <c r="Q31" s="107"/>
      <c r="AB31" s="9" t="str">
        <f>IF(Products!CB35="", "", Products!CB35)</f>
        <v/>
      </c>
      <c r="AD31" s="9" t="str">
        <f t="shared" si="2"/>
        <v/>
      </c>
      <c r="AE31" s="81" t="str">
        <f>IF($C31="", "", IFERROR(INDEX('Price List'!$L$9:$L$108, MATCH($C31, 'Price List'!$B$9:$B$108, 0)), ""))</f>
        <v/>
      </c>
      <c r="AF31" s="81" t="str">
        <f>IF($C31="", "", IFERROR(INDEX('Price List'!$M$9:$M$108, MATCH($C31, 'Price List'!$B$9:$B$108, 0)), ""))</f>
        <v/>
      </c>
    </row>
    <row r="32" spans="1:32" x14ac:dyDescent="0.25">
      <c r="A32" s="24"/>
      <c r="B32" s="110"/>
      <c r="C32" s="41"/>
      <c r="D32" s="11" t="str">
        <f>IF($C32="", "", IFERROR(INDEX(Products!$F$9:$F$108, MATCH($C32, Products!$E$9:$E$108, 0)), ""))</f>
        <v/>
      </c>
      <c r="E32" s="34" t="str">
        <f t="shared" si="0"/>
        <v/>
      </c>
      <c r="F32" s="101" t="str">
        <f t="shared" si="1"/>
        <v/>
      </c>
      <c r="G32" s="24"/>
      <c r="H32" s="107"/>
      <c r="I32" s="107"/>
      <c r="J32" s="107"/>
      <c r="K32" s="107"/>
      <c r="L32" s="107"/>
      <c r="M32" s="107"/>
      <c r="N32" s="107"/>
      <c r="O32" s="107"/>
      <c r="P32" s="107"/>
      <c r="Q32" s="107"/>
      <c r="AB32" s="9" t="str">
        <f>IF(Products!CB36="", "", Products!CB36)</f>
        <v/>
      </c>
      <c r="AD32" s="9" t="str">
        <f t="shared" si="2"/>
        <v/>
      </c>
      <c r="AE32" s="81" t="str">
        <f>IF($C32="", "", IFERROR(INDEX('Price List'!$L$9:$L$108, MATCH($C32, 'Price List'!$B$9:$B$108, 0)), ""))</f>
        <v/>
      </c>
      <c r="AF32" s="81" t="str">
        <f>IF($C32="", "", IFERROR(INDEX('Price List'!$M$9:$M$108, MATCH($C32, 'Price List'!$B$9:$B$108, 0)), ""))</f>
        <v/>
      </c>
    </row>
    <row r="33" spans="1:32" x14ac:dyDescent="0.25">
      <c r="A33" s="24"/>
      <c r="B33" s="110"/>
      <c r="C33" s="41"/>
      <c r="D33" s="11" t="str">
        <f>IF($C33="", "", IFERROR(INDEX(Products!$F$9:$F$108, MATCH($C33, Products!$E$9:$E$108, 0)), ""))</f>
        <v/>
      </c>
      <c r="E33" s="34" t="str">
        <f t="shared" si="0"/>
        <v/>
      </c>
      <c r="F33" s="101" t="str">
        <f t="shared" si="1"/>
        <v/>
      </c>
      <c r="G33" s="24"/>
      <c r="H33" s="107"/>
      <c r="I33" s="107"/>
      <c r="J33" s="107"/>
      <c r="K33" s="107"/>
      <c r="L33" s="107"/>
      <c r="M33" s="107"/>
      <c r="N33" s="107"/>
      <c r="O33" s="107"/>
      <c r="P33" s="107"/>
      <c r="Q33" s="107"/>
      <c r="AB33" s="9" t="str">
        <f>IF(Products!CB37="", "", Products!CB37)</f>
        <v/>
      </c>
      <c r="AD33" s="9" t="str">
        <f t="shared" si="2"/>
        <v/>
      </c>
      <c r="AE33" s="81" t="str">
        <f>IF($C33="", "", IFERROR(INDEX('Price List'!$L$9:$L$108, MATCH($C33, 'Price List'!$B$9:$B$108, 0)), ""))</f>
        <v/>
      </c>
      <c r="AF33" s="81" t="str">
        <f>IF($C33="", "", IFERROR(INDEX('Price List'!$M$9:$M$108, MATCH($C33, 'Price List'!$B$9:$B$108, 0)), ""))</f>
        <v/>
      </c>
    </row>
    <row r="34" spans="1:32" x14ac:dyDescent="0.25">
      <c r="A34" s="24"/>
      <c r="B34" s="110"/>
      <c r="C34" s="41"/>
      <c r="D34" s="11" t="str">
        <f>IF($C34="", "", IFERROR(INDEX(Products!$F$9:$F$108, MATCH($C34, Products!$E$9:$E$108, 0)), ""))</f>
        <v/>
      </c>
      <c r="E34" s="34" t="str">
        <f t="shared" si="0"/>
        <v/>
      </c>
      <c r="F34" s="101" t="str">
        <f t="shared" si="1"/>
        <v/>
      </c>
      <c r="G34" s="24"/>
      <c r="H34" s="107"/>
      <c r="I34" s="107"/>
      <c r="J34" s="107"/>
      <c r="K34" s="107"/>
      <c r="L34" s="107"/>
      <c r="M34" s="107"/>
      <c r="N34" s="107"/>
      <c r="O34" s="107"/>
      <c r="P34" s="107"/>
      <c r="Q34" s="107"/>
      <c r="AB34" s="9" t="str">
        <f>IF(Products!CB38="", "", Products!CB38)</f>
        <v/>
      </c>
      <c r="AD34" s="9" t="str">
        <f t="shared" si="2"/>
        <v/>
      </c>
      <c r="AE34" s="81" t="str">
        <f>IF($C34="", "", IFERROR(INDEX('Price List'!$L$9:$L$108, MATCH($C34, 'Price List'!$B$9:$B$108, 0)), ""))</f>
        <v/>
      </c>
      <c r="AF34" s="81" t="str">
        <f>IF($C34="", "", IFERROR(INDEX('Price List'!$M$9:$M$108, MATCH($C34, 'Price List'!$B$9:$B$108, 0)), ""))</f>
        <v/>
      </c>
    </row>
    <row r="35" spans="1:32" x14ac:dyDescent="0.25">
      <c r="A35" s="24"/>
      <c r="B35" s="110"/>
      <c r="C35" s="41"/>
      <c r="D35" s="11" t="str">
        <f>IF($C35="", "", IFERROR(INDEX(Products!$F$9:$F$108, MATCH($C35, Products!$E$9:$E$108, 0)), ""))</f>
        <v/>
      </c>
      <c r="E35" s="34" t="str">
        <f t="shared" si="0"/>
        <v/>
      </c>
      <c r="F35" s="101" t="str">
        <f t="shared" si="1"/>
        <v/>
      </c>
      <c r="G35" s="24"/>
      <c r="H35" s="107"/>
      <c r="I35" s="107"/>
      <c r="J35" s="107"/>
      <c r="K35" s="107"/>
      <c r="L35" s="107"/>
      <c r="M35" s="107"/>
      <c r="N35" s="107"/>
      <c r="O35" s="107"/>
      <c r="P35" s="107"/>
      <c r="Q35" s="107"/>
      <c r="AB35" s="9" t="str">
        <f>IF(Products!CB39="", "", Products!CB39)</f>
        <v/>
      </c>
      <c r="AD35" s="9" t="str">
        <f t="shared" si="2"/>
        <v/>
      </c>
      <c r="AE35" s="81" t="str">
        <f>IF($C35="", "", IFERROR(INDEX('Price List'!$L$9:$L$108, MATCH($C35, 'Price List'!$B$9:$B$108, 0)), ""))</f>
        <v/>
      </c>
      <c r="AF35" s="81" t="str">
        <f>IF($C35="", "", IFERROR(INDEX('Price List'!$M$9:$M$108, MATCH($C35, 'Price List'!$B$9:$B$108, 0)), ""))</f>
        <v/>
      </c>
    </row>
    <row r="36" spans="1:32" x14ac:dyDescent="0.25">
      <c r="A36" s="24"/>
      <c r="B36" s="110"/>
      <c r="C36" s="41"/>
      <c r="D36" s="11" t="str">
        <f>IF($C36="", "", IFERROR(INDEX(Products!$F$9:$F$108, MATCH($C36, Products!$E$9:$E$108, 0)), ""))</f>
        <v/>
      </c>
      <c r="E36" s="34" t="str">
        <f t="shared" si="0"/>
        <v/>
      </c>
      <c r="F36" s="101" t="str">
        <f t="shared" si="1"/>
        <v/>
      </c>
      <c r="G36" s="24"/>
      <c r="H36" s="107"/>
      <c r="I36" s="107"/>
      <c r="J36" s="107"/>
      <c r="K36" s="107"/>
      <c r="L36" s="107"/>
      <c r="M36" s="107"/>
      <c r="N36" s="107"/>
      <c r="O36" s="107"/>
      <c r="P36" s="107"/>
      <c r="Q36" s="107"/>
      <c r="AB36" s="9" t="str">
        <f>IF(Products!CB40="", "", Products!CB40)</f>
        <v/>
      </c>
      <c r="AD36" s="9" t="str">
        <f t="shared" si="2"/>
        <v/>
      </c>
      <c r="AE36" s="81" t="str">
        <f>IF($C36="", "", IFERROR(INDEX('Price List'!$L$9:$L$108, MATCH($C36, 'Price List'!$B$9:$B$108, 0)), ""))</f>
        <v/>
      </c>
      <c r="AF36" s="81" t="str">
        <f>IF($C36="", "", IFERROR(INDEX('Price List'!$M$9:$M$108, MATCH($C36, 'Price List'!$B$9:$B$108, 0)), ""))</f>
        <v/>
      </c>
    </row>
    <row r="37" spans="1:32" x14ac:dyDescent="0.25">
      <c r="A37" s="24"/>
      <c r="B37" s="110"/>
      <c r="C37" s="41"/>
      <c r="D37" s="11" t="str">
        <f>IF($C37="", "", IFERROR(INDEX(Products!$F$9:$F$108, MATCH($C37, Products!$E$9:$E$108, 0)), ""))</f>
        <v/>
      </c>
      <c r="E37" s="34" t="str">
        <f t="shared" si="0"/>
        <v/>
      </c>
      <c r="F37" s="101" t="str">
        <f t="shared" si="1"/>
        <v/>
      </c>
      <c r="G37" s="24"/>
      <c r="H37" s="107"/>
      <c r="I37" s="107"/>
      <c r="J37" s="107"/>
      <c r="K37" s="107"/>
      <c r="L37" s="107"/>
      <c r="M37" s="107"/>
      <c r="N37" s="107"/>
      <c r="O37" s="107"/>
      <c r="P37" s="107"/>
      <c r="Q37" s="107"/>
      <c r="AB37" s="9" t="str">
        <f>IF(Products!CB41="", "", Products!CB41)</f>
        <v/>
      </c>
      <c r="AD37" s="9" t="str">
        <f t="shared" si="2"/>
        <v/>
      </c>
      <c r="AE37" s="81" t="str">
        <f>IF($C37="", "", IFERROR(INDEX('Price List'!$L$9:$L$108, MATCH($C37, 'Price List'!$B$9:$B$108, 0)), ""))</f>
        <v/>
      </c>
      <c r="AF37" s="81" t="str">
        <f>IF($C37="", "", IFERROR(INDEX('Price List'!$M$9:$M$108, MATCH($C37, 'Price List'!$B$9:$B$108, 0)), ""))</f>
        <v/>
      </c>
    </row>
    <row r="38" spans="1:32" x14ac:dyDescent="0.25">
      <c r="A38" s="24"/>
      <c r="B38" s="110"/>
      <c r="C38" s="41"/>
      <c r="D38" s="11" t="str">
        <f>IF($C38="", "", IFERROR(INDEX(Products!$F$9:$F$108, MATCH($C38, Products!$E$9:$E$108, 0)), ""))</f>
        <v/>
      </c>
      <c r="E38" s="34" t="str">
        <f t="shared" si="0"/>
        <v/>
      </c>
      <c r="F38" s="101" t="str">
        <f t="shared" si="1"/>
        <v/>
      </c>
      <c r="G38" s="24"/>
      <c r="H38" s="107"/>
      <c r="I38" s="107"/>
      <c r="J38" s="107"/>
      <c r="K38" s="107"/>
      <c r="L38" s="107"/>
      <c r="M38" s="107"/>
      <c r="N38" s="107"/>
      <c r="O38" s="107"/>
      <c r="P38" s="107"/>
      <c r="Q38" s="107"/>
      <c r="AB38" s="9" t="str">
        <f>IF(Products!CB42="", "", Products!CB42)</f>
        <v/>
      </c>
      <c r="AD38" s="9" t="str">
        <f t="shared" si="2"/>
        <v/>
      </c>
      <c r="AE38" s="81" t="str">
        <f>IF($C38="", "", IFERROR(INDEX('Price List'!$L$9:$L$108, MATCH($C38, 'Price List'!$B$9:$B$108, 0)), ""))</f>
        <v/>
      </c>
      <c r="AF38" s="81" t="str">
        <f>IF($C38="", "", IFERROR(INDEX('Price List'!$M$9:$M$108, MATCH($C38, 'Price List'!$B$9:$B$108, 0)), ""))</f>
        <v/>
      </c>
    </row>
    <row r="39" spans="1:32" x14ac:dyDescent="0.25">
      <c r="A39" s="24"/>
      <c r="B39" s="110"/>
      <c r="C39" s="41"/>
      <c r="D39" s="11" t="str">
        <f>IF($C39="", "", IFERROR(INDEX(Products!$F$9:$F$108, MATCH($C39, Products!$E$9:$E$108, 0)), ""))</f>
        <v/>
      </c>
      <c r="E39" s="34" t="str">
        <f t="shared" si="0"/>
        <v/>
      </c>
      <c r="F39" s="101" t="str">
        <f t="shared" si="1"/>
        <v/>
      </c>
      <c r="G39" s="24"/>
      <c r="H39" s="107"/>
      <c r="I39" s="107"/>
      <c r="J39" s="107"/>
      <c r="K39" s="107"/>
      <c r="L39" s="107"/>
      <c r="M39" s="107"/>
      <c r="N39" s="107"/>
      <c r="O39" s="107"/>
      <c r="P39" s="107"/>
      <c r="Q39" s="107"/>
      <c r="AB39" s="9" t="str">
        <f>IF(Products!CB43="", "", Products!CB43)</f>
        <v/>
      </c>
      <c r="AD39" s="9" t="str">
        <f t="shared" si="2"/>
        <v/>
      </c>
      <c r="AE39" s="81" t="str">
        <f>IF($C39="", "", IFERROR(INDEX('Price List'!$L$9:$L$108, MATCH($C39, 'Price List'!$B$9:$B$108, 0)), ""))</f>
        <v/>
      </c>
      <c r="AF39" s="81" t="str">
        <f>IF($C39="", "", IFERROR(INDEX('Price List'!$M$9:$M$108, MATCH($C39, 'Price List'!$B$9:$B$108, 0)), ""))</f>
        <v/>
      </c>
    </row>
    <row r="40" spans="1:32" x14ac:dyDescent="0.25">
      <c r="A40" s="24"/>
      <c r="B40" s="110"/>
      <c r="C40" s="41"/>
      <c r="D40" s="11" t="str">
        <f>IF($C40="", "", IFERROR(INDEX(Products!$F$9:$F$108, MATCH($C40, Products!$E$9:$E$108, 0)), ""))</f>
        <v/>
      </c>
      <c r="E40" s="34" t="str">
        <f t="shared" si="0"/>
        <v/>
      </c>
      <c r="F40" s="101" t="str">
        <f t="shared" si="1"/>
        <v/>
      </c>
      <c r="G40" s="24"/>
      <c r="H40" s="107"/>
      <c r="I40" s="107"/>
      <c r="J40" s="107"/>
      <c r="K40" s="107"/>
      <c r="L40" s="107"/>
      <c r="M40" s="107"/>
      <c r="N40" s="107"/>
      <c r="O40" s="107"/>
      <c r="P40" s="107"/>
      <c r="Q40" s="107"/>
      <c r="AB40" s="9" t="str">
        <f>IF(Products!CB44="", "", Products!CB44)</f>
        <v/>
      </c>
      <c r="AD40" s="9" t="str">
        <f t="shared" si="2"/>
        <v/>
      </c>
      <c r="AE40" s="81" t="str">
        <f>IF($C40="", "", IFERROR(INDEX('Price List'!$L$9:$L$108, MATCH($C40, 'Price List'!$B$9:$B$108, 0)), ""))</f>
        <v/>
      </c>
      <c r="AF40" s="81" t="str">
        <f>IF($C40="", "", IFERROR(INDEX('Price List'!$M$9:$M$108, MATCH($C40, 'Price List'!$B$9:$B$108, 0)), ""))</f>
        <v/>
      </c>
    </row>
    <row r="41" spans="1:32" x14ac:dyDescent="0.25">
      <c r="A41" s="24"/>
      <c r="B41" s="110"/>
      <c r="C41" s="41"/>
      <c r="D41" s="11" t="str">
        <f>IF($C41="", "", IFERROR(INDEX(Products!$F$9:$F$108, MATCH($C41, Products!$E$9:$E$108, 0)), ""))</f>
        <v/>
      </c>
      <c r="E41" s="34" t="str">
        <f t="shared" si="0"/>
        <v/>
      </c>
      <c r="F41" s="101" t="str">
        <f t="shared" si="1"/>
        <v/>
      </c>
      <c r="G41" s="24"/>
      <c r="H41" s="107"/>
      <c r="I41" s="107"/>
      <c r="J41" s="107"/>
      <c r="K41" s="107"/>
      <c r="L41" s="107"/>
      <c r="M41" s="107"/>
      <c r="N41" s="107"/>
      <c r="O41" s="107"/>
      <c r="P41" s="107"/>
      <c r="Q41" s="107"/>
      <c r="AB41" s="9" t="str">
        <f>IF(Products!CB45="", "", Products!CB45)</f>
        <v/>
      </c>
      <c r="AD41" s="9" t="str">
        <f t="shared" si="2"/>
        <v/>
      </c>
      <c r="AE41" s="81" t="str">
        <f>IF($C41="", "", IFERROR(INDEX('Price List'!$L$9:$L$108, MATCH($C41, 'Price List'!$B$9:$B$108, 0)), ""))</f>
        <v/>
      </c>
      <c r="AF41" s="81" t="str">
        <f>IF($C41="", "", IFERROR(INDEX('Price List'!$M$9:$M$108, MATCH($C41, 'Price List'!$B$9:$B$108, 0)), ""))</f>
        <v/>
      </c>
    </row>
    <row r="42" spans="1:32" x14ac:dyDescent="0.25">
      <c r="A42" s="24"/>
      <c r="B42" s="110"/>
      <c r="C42" s="41"/>
      <c r="D42" s="11" t="str">
        <f>IF($C42="", "", IFERROR(INDEX(Products!$F$9:$F$108, MATCH($C42, Products!$E$9:$E$108, 0)), ""))</f>
        <v/>
      </c>
      <c r="E42" s="34" t="str">
        <f t="shared" si="0"/>
        <v/>
      </c>
      <c r="F42" s="101" t="str">
        <f t="shared" si="1"/>
        <v/>
      </c>
      <c r="G42" s="24"/>
      <c r="H42" s="107"/>
      <c r="I42" s="107"/>
      <c r="J42" s="107"/>
      <c r="K42" s="107"/>
      <c r="L42" s="107"/>
      <c r="M42" s="107"/>
      <c r="N42" s="107"/>
      <c r="O42" s="107"/>
      <c r="P42" s="107"/>
      <c r="Q42" s="107"/>
      <c r="AB42" s="9" t="str">
        <f>IF(Products!CB46="", "", Products!CB46)</f>
        <v/>
      </c>
      <c r="AD42" s="9" t="str">
        <f t="shared" si="2"/>
        <v/>
      </c>
      <c r="AE42" s="81" t="str">
        <f>IF($C42="", "", IFERROR(INDEX('Price List'!$L$9:$L$108, MATCH($C42, 'Price List'!$B$9:$B$108, 0)), ""))</f>
        <v/>
      </c>
      <c r="AF42" s="81" t="str">
        <f>IF($C42="", "", IFERROR(INDEX('Price List'!$M$9:$M$108, MATCH($C42, 'Price List'!$B$9:$B$108, 0)), ""))</f>
        <v/>
      </c>
    </row>
    <row r="43" spans="1:32" x14ac:dyDescent="0.25">
      <c r="A43" s="24"/>
      <c r="B43" s="110"/>
      <c r="C43" s="41"/>
      <c r="D43" s="11" t="str">
        <f>IF($C43="", "", IFERROR(INDEX(Products!$F$9:$F$108, MATCH($C43, Products!$E$9:$E$108, 0)), ""))</f>
        <v/>
      </c>
      <c r="E43" s="34" t="str">
        <f t="shared" si="0"/>
        <v/>
      </c>
      <c r="F43" s="101" t="str">
        <f t="shared" si="1"/>
        <v/>
      </c>
      <c r="G43" s="24"/>
      <c r="H43" s="107"/>
      <c r="I43" s="107"/>
      <c r="J43" s="107"/>
      <c r="K43" s="107"/>
      <c r="L43" s="107"/>
      <c r="M43" s="107"/>
      <c r="N43" s="107"/>
      <c r="O43" s="107"/>
      <c r="P43" s="107"/>
      <c r="Q43" s="107"/>
      <c r="AB43" s="9" t="str">
        <f>IF(Products!CB47="", "", Products!CB47)</f>
        <v/>
      </c>
      <c r="AD43" s="9" t="str">
        <f t="shared" si="2"/>
        <v/>
      </c>
      <c r="AE43" s="81" t="str">
        <f>IF($C43="", "", IFERROR(INDEX('Price List'!$L$9:$L$108, MATCH($C43, 'Price List'!$B$9:$B$108, 0)), ""))</f>
        <v/>
      </c>
      <c r="AF43" s="81" t="str">
        <f>IF($C43="", "", IFERROR(INDEX('Price List'!$M$9:$M$108, MATCH($C43, 'Price List'!$B$9:$B$108, 0)), ""))</f>
        <v/>
      </c>
    </row>
    <row r="44" spans="1:32" x14ac:dyDescent="0.25">
      <c r="A44" s="24"/>
      <c r="B44" s="110"/>
      <c r="C44" s="41"/>
      <c r="D44" s="11" t="str">
        <f>IF($C44="", "", IFERROR(INDEX(Products!$F$9:$F$108, MATCH($C44, Products!$E$9:$E$108, 0)), ""))</f>
        <v/>
      </c>
      <c r="E44" s="34" t="str">
        <f t="shared" si="0"/>
        <v/>
      </c>
      <c r="F44" s="101" t="str">
        <f t="shared" si="1"/>
        <v/>
      </c>
      <c r="G44" s="24"/>
      <c r="H44" s="107"/>
      <c r="I44" s="107"/>
      <c r="J44" s="107"/>
      <c r="K44" s="107"/>
      <c r="L44" s="107"/>
      <c r="M44" s="107"/>
      <c r="N44" s="107"/>
      <c r="O44" s="107"/>
      <c r="P44" s="107"/>
      <c r="Q44" s="107"/>
      <c r="AB44" s="9" t="str">
        <f>IF(Products!CB48="", "", Products!CB48)</f>
        <v/>
      </c>
      <c r="AD44" s="9" t="str">
        <f t="shared" si="2"/>
        <v/>
      </c>
      <c r="AE44" s="81" t="str">
        <f>IF($C44="", "", IFERROR(INDEX('Price List'!$L$9:$L$108, MATCH($C44, 'Price List'!$B$9:$B$108, 0)), ""))</f>
        <v/>
      </c>
      <c r="AF44" s="81" t="str">
        <f>IF($C44="", "", IFERROR(INDEX('Price List'!$M$9:$M$108, MATCH($C44, 'Price List'!$B$9:$B$108, 0)), ""))</f>
        <v/>
      </c>
    </row>
    <row r="45" spans="1:32" x14ac:dyDescent="0.25">
      <c r="A45" s="24"/>
      <c r="B45" s="110"/>
      <c r="C45" s="41"/>
      <c r="D45" s="11" t="str">
        <f>IF($C45="", "", IFERROR(INDEX(Products!$F$9:$F$108, MATCH($C45, Products!$E$9:$E$108, 0)), ""))</f>
        <v/>
      </c>
      <c r="E45" s="34" t="str">
        <f t="shared" si="0"/>
        <v/>
      </c>
      <c r="F45" s="101" t="str">
        <f t="shared" si="1"/>
        <v/>
      </c>
      <c r="G45" s="24"/>
      <c r="H45" s="107"/>
      <c r="I45" s="107"/>
      <c r="J45" s="107"/>
      <c r="K45" s="107"/>
      <c r="L45" s="107"/>
      <c r="M45" s="107"/>
      <c r="N45" s="107"/>
      <c r="O45" s="107"/>
      <c r="P45" s="107"/>
      <c r="Q45" s="107"/>
      <c r="AB45" s="9" t="str">
        <f>IF(Products!CB49="", "", Products!CB49)</f>
        <v/>
      </c>
      <c r="AD45" s="9" t="str">
        <f t="shared" si="2"/>
        <v/>
      </c>
      <c r="AE45" s="81" t="str">
        <f>IF($C45="", "", IFERROR(INDEX('Price List'!$L$9:$L$108, MATCH($C45, 'Price List'!$B$9:$B$108, 0)), ""))</f>
        <v/>
      </c>
      <c r="AF45" s="81" t="str">
        <f>IF($C45="", "", IFERROR(INDEX('Price List'!$M$9:$M$108, MATCH($C45, 'Price List'!$B$9:$B$108, 0)), ""))</f>
        <v/>
      </c>
    </row>
    <row r="46" spans="1:32" x14ac:dyDescent="0.25">
      <c r="A46" s="24"/>
      <c r="B46" s="110"/>
      <c r="C46" s="41"/>
      <c r="D46" s="11" t="str">
        <f>IF($C46="", "", IFERROR(INDEX(Products!$F$9:$F$108, MATCH($C46, Products!$E$9:$E$108, 0)), ""))</f>
        <v/>
      </c>
      <c r="E46" s="34" t="str">
        <f t="shared" si="0"/>
        <v/>
      </c>
      <c r="F46" s="101" t="str">
        <f t="shared" si="1"/>
        <v/>
      </c>
      <c r="G46" s="24"/>
      <c r="H46" s="107"/>
      <c r="I46" s="107"/>
      <c r="J46" s="107"/>
      <c r="K46" s="107"/>
      <c r="L46" s="107"/>
      <c r="M46" s="107"/>
      <c r="N46" s="107"/>
      <c r="O46" s="107"/>
      <c r="P46" s="107"/>
      <c r="Q46" s="107"/>
      <c r="AB46" s="9" t="str">
        <f>IF(Products!CB50="", "", Products!CB50)</f>
        <v/>
      </c>
      <c r="AD46" s="9" t="str">
        <f t="shared" si="2"/>
        <v/>
      </c>
      <c r="AE46" s="81" t="str">
        <f>IF($C46="", "", IFERROR(INDEX('Price List'!$L$9:$L$108, MATCH($C46, 'Price List'!$B$9:$B$108, 0)), ""))</f>
        <v/>
      </c>
      <c r="AF46" s="81" t="str">
        <f>IF($C46="", "", IFERROR(INDEX('Price List'!$M$9:$M$108, MATCH($C46, 'Price List'!$B$9:$B$108, 0)), ""))</f>
        <v/>
      </c>
    </row>
    <row r="47" spans="1:32" x14ac:dyDescent="0.25">
      <c r="A47" s="24"/>
      <c r="B47" s="110"/>
      <c r="C47" s="41"/>
      <c r="D47" s="11" t="str">
        <f>IF($C47="", "", IFERROR(INDEX(Products!$F$9:$F$108, MATCH($C47, Products!$E$9:$E$108, 0)), ""))</f>
        <v/>
      </c>
      <c r="E47" s="34" t="str">
        <f t="shared" si="0"/>
        <v/>
      </c>
      <c r="F47" s="101" t="str">
        <f t="shared" si="1"/>
        <v/>
      </c>
      <c r="G47" s="24"/>
      <c r="H47" s="107"/>
      <c r="I47" s="107"/>
      <c r="J47" s="107"/>
      <c r="K47" s="107"/>
      <c r="L47" s="107"/>
      <c r="M47" s="107"/>
      <c r="N47" s="107"/>
      <c r="O47" s="107"/>
      <c r="P47" s="107"/>
      <c r="Q47" s="107"/>
      <c r="AB47" s="9" t="str">
        <f>IF(Products!CB51="", "", Products!CB51)</f>
        <v/>
      </c>
      <c r="AD47" s="9" t="str">
        <f t="shared" si="2"/>
        <v/>
      </c>
      <c r="AE47" s="81" t="str">
        <f>IF($C47="", "", IFERROR(INDEX('Price List'!$L$9:$L$108, MATCH($C47, 'Price List'!$B$9:$B$108, 0)), ""))</f>
        <v/>
      </c>
      <c r="AF47" s="81" t="str">
        <f>IF($C47="", "", IFERROR(INDEX('Price List'!$M$9:$M$108, MATCH($C47, 'Price List'!$B$9:$B$108, 0)), ""))</f>
        <v/>
      </c>
    </row>
    <row r="48" spans="1:32" x14ac:dyDescent="0.25">
      <c r="A48" s="24"/>
      <c r="B48" s="110"/>
      <c r="C48" s="41"/>
      <c r="D48" s="11" t="str">
        <f>IF($C48="", "", IFERROR(INDEX(Products!$F$9:$F$108, MATCH($C48, Products!$E$9:$E$108, 0)), ""))</f>
        <v/>
      </c>
      <c r="E48" s="34" t="str">
        <f t="shared" si="0"/>
        <v/>
      </c>
      <c r="F48" s="101" t="str">
        <f t="shared" si="1"/>
        <v/>
      </c>
      <c r="G48" s="24"/>
      <c r="H48" s="107"/>
      <c r="I48" s="107"/>
      <c r="J48" s="107"/>
      <c r="K48" s="107"/>
      <c r="L48" s="107"/>
      <c r="M48" s="107"/>
      <c r="N48" s="107"/>
      <c r="O48" s="107"/>
      <c r="P48" s="107"/>
      <c r="Q48" s="107"/>
      <c r="AB48" s="9" t="str">
        <f>IF(Products!CB52="", "", Products!CB52)</f>
        <v/>
      </c>
      <c r="AD48" s="9" t="str">
        <f t="shared" si="2"/>
        <v/>
      </c>
      <c r="AE48" s="81" t="str">
        <f>IF($C48="", "", IFERROR(INDEX('Price List'!$L$9:$L$108, MATCH($C48, 'Price List'!$B$9:$B$108, 0)), ""))</f>
        <v/>
      </c>
      <c r="AF48" s="81" t="str">
        <f>IF($C48="", "", IFERROR(INDEX('Price List'!$M$9:$M$108, MATCH($C48, 'Price List'!$B$9:$B$108, 0)), ""))</f>
        <v/>
      </c>
    </row>
    <row r="49" spans="1:32" x14ac:dyDescent="0.25">
      <c r="A49" s="24"/>
      <c r="B49" s="110"/>
      <c r="C49" s="41"/>
      <c r="D49" s="11" t="str">
        <f>IF($C49="", "", IFERROR(INDEX(Products!$F$9:$F$108, MATCH($C49, Products!$E$9:$E$108, 0)), ""))</f>
        <v/>
      </c>
      <c r="E49" s="34" t="str">
        <f t="shared" si="0"/>
        <v/>
      </c>
      <c r="F49" s="101" t="str">
        <f t="shared" si="1"/>
        <v/>
      </c>
      <c r="G49" s="24"/>
      <c r="H49" s="107"/>
      <c r="I49" s="107"/>
      <c r="J49" s="107"/>
      <c r="K49" s="107"/>
      <c r="L49" s="107"/>
      <c r="M49" s="107"/>
      <c r="N49" s="107"/>
      <c r="O49" s="107"/>
      <c r="P49" s="107"/>
      <c r="Q49" s="107"/>
      <c r="AB49" s="9" t="str">
        <f>IF(Products!CB53="", "", Products!CB53)</f>
        <v/>
      </c>
      <c r="AD49" s="9" t="str">
        <f t="shared" si="2"/>
        <v/>
      </c>
      <c r="AE49" s="81" t="str">
        <f>IF($C49="", "", IFERROR(INDEX('Price List'!$L$9:$L$108, MATCH($C49, 'Price List'!$B$9:$B$108, 0)), ""))</f>
        <v/>
      </c>
      <c r="AF49" s="81" t="str">
        <f>IF($C49="", "", IFERROR(INDEX('Price List'!$M$9:$M$108, MATCH($C49, 'Price List'!$B$9:$B$108, 0)), ""))</f>
        <v/>
      </c>
    </row>
    <row r="50" spans="1:32" x14ac:dyDescent="0.25">
      <c r="A50" s="24"/>
      <c r="B50" s="111"/>
      <c r="C50" s="42"/>
      <c r="D50" s="3" t="str">
        <f>IF($C50="", "", IFERROR(INDEX(Products!$F$9:$F$108, MATCH($C50, Products!$E$9:$E$108, 0)), ""))</f>
        <v/>
      </c>
      <c r="E50" s="35" t="str">
        <f t="shared" si="0"/>
        <v/>
      </c>
      <c r="F50" s="103" t="str">
        <f t="shared" si="1"/>
        <v/>
      </c>
      <c r="G50" s="24"/>
      <c r="H50" s="107"/>
      <c r="I50" s="107"/>
      <c r="J50" s="107"/>
      <c r="K50" s="107"/>
      <c r="L50" s="107"/>
      <c r="M50" s="107"/>
      <c r="N50" s="107"/>
      <c r="O50" s="107"/>
      <c r="P50" s="107"/>
      <c r="Q50" s="107"/>
      <c r="AB50" s="9" t="str">
        <f>IF(Products!CB54="", "", Products!CB54)</f>
        <v/>
      </c>
      <c r="AD50" s="4" t="str">
        <f t="shared" si="2"/>
        <v/>
      </c>
      <c r="AE50" s="82" t="str">
        <f>IF($C50="", "", IFERROR(INDEX('Price List'!$L$9:$L$108, MATCH($C50, 'Price List'!$B$9:$B$108, 0)), ""))</f>
        <v/>
      </c>
      <c r="AF50" s="82" t="str">
        <f>IF($C50="", "", IFERROR(INDEX('Price List'!$M$9:$M$108, MATCH($C50, 'Price List'!$B$9:$B$108, 0)), ""))</f>
        <v/>
      </c>
    </row>
    <row r="51" spans="1:32" x14ac:dyDescent="0.25">
      <c r="A51" s="24"/>
      <c r="B51" s="24"/>
      <c r="C51" s="24"/>
      <c r="D51" s="24"/>
      <c r="E51" s="25" t="str">
        <f>"*Exc "&amp;'Intro &amp; Setup'!$BC$9&amp;""</f>
        <v>*Exc VAT</v>
      </c>
      <c r="F51" s="25" t="str">
        <f>"*Exc "&amp;'Intro &amp; Setup'!$BC$9&amp;""</f>
        <v>*Exc VAT</v>
      </c>
      <c r="G51" s="24"/>
      <c r="H51" s="107"/>
      <c r="I51" s="107"/>
      <c r="J51" s="107"/>
      <c r="K51" s="107"/>
      <c r="L51" s="107"/>
      <c r="M51" s="107"/>
      <c r="N51" s="107"/>
      <c r="O51" s="107"/>
      <c r="P51" s="107"/>
      <c r="Q51" s="107"/>
      <c r="AB51" s="9" t="str">
        <f>IF(Products!CB55="", "", Products!CB55)</f>
        <v/>
      </c>
    </row>
    <row r="52" spans="1:32" x14ac:dyDescent="0.25">
      <c r="A52" s="24"/>
      <c r="B52" s="106" t="s">
        <v>113</v>
      </c>
      <c r="C52" s="24"/>
      <c r="D52" s="24"/>
      <c r="E52" s="108">
        <f>SUM(E11:E50)</f>
        <v>0</v>
      </c>
      <c r="F52" s="108">
        <f>SUM(F11:F50)</f>
        <v>0</v>
      </c>
      <c r="G52" s="24"/>
      <c r="H52" s="107"/>
      <c r="I52" s="107"/>
      <c r="J52" s="107"/>
      <c r="K52" s="107"/>
      <c r="L52" s="107"/>
      <c r="M52" s="107"/>
      <c r="N52" s="107"/>
      <c r="O52" s="107"/>
      <c r="P52" s="107"/>
      <c r="Q52" s="107"/>
      <c r="AB52" s="9" t="str">
        <f>IF(Products!CB56="", "", Products!CB56)</f>
        <v/>
      </c>
    </row>
    <row r="53" spans="1:32" x14ac:dyDescent="0.25">
      <c r="A53" s="24"/>
      <c r="B53" s="24"/>
      <c r="C53" s="24"/>
      <c r="D53" s="24"/>
      <c r="E53" s="24"/>
      <c r="F53" s="24"/>
      <c r="G53" s="24"/>
      <c r="H53" s="107"/>
      <c r="I53" s="107"/>
      <c r="J53" s="107"/>
      <c r="K53" s="107"/>
      <c r="L53" s="107"/>
      <c r="M53" s="107"/>
      <c r="N53" s="107"/>
      <c r="O53" s="107"/>
      <c r="P53" s="107"/>
      <c r="Q53" s="107"/>
      <c r="AB53" s="9" t="str">
        <f>IF(Products!CB57="", "", Products!CB57)</f>
        <v/>
      </c>
    </row>
    <row r="54" spans="1:32" hidden="1" x14ac:dyDescent="0.25">
      <c r="AB54" s="9" t="str">
        <f>IF(Products!CB58="", "", Products!CB58)</f>
        <v/>
      </c>
    </row>
    <row r="55" spans="1:32" hidden="1" x14ac:dyDescent="0.25">
      <c r="AB55" s="9" t="str">
        <f>IF(Products!CB59="", "", Products!CB59)</f>
        <v/>
      </c>
    </row>
    <row r="56" spans="1:32" hidden="1" x14ac:dyDescent="0.25">
      <c r="AB56" s="9" t="str">
        <f>IF(Products!CB60="", "", Products!CB60)</f>
        <v/>
      </c>
    </row>
    <row r="57" spans="1:32" hidden="1" x14ac:dyDescent="0.25">
      <c r="AB57" s="9" t="str">
        <f>IF(Products!CB61="", "", Products!CB61)</f>
        <v/>
      </c>
    </row>
    <row r="58" spans="1:32" hidden="1" x14ac:dyDescent="0.25">
      <c r="AB58" s="9" t="str">
        <f>IF(Products!CB62="", "", Products!CB62)</f>
        <v/>
      </c>
    </row>
    <row r="59" spans="1:32" hidden="1" x14ac:dyDescent="0.25">
      <c r="AB59" s="9" t="str">
        <f>IF(Products!CB63="", "", Products!CB63)</f>
        <v/>
      </c>
    </row>
    <row r="60" spans="1:32" hidden="1" x14ac:dyDescent="0.25">
      <c r="AB60" s="9" t="str">
        <f>IF(Products!CB64="", "", Products!CB64)</f>
        <v/>
      </c>
    </row>
    <row r="61" spans="1:32" hidden="1" x14ac:dyDescent="0.25">
      <c r="AB61" s="9" t="str">
        <f>IF(Products!CB65="", "", Products!CB65)</f>
        <v/>
      </c>
    </row>
    <row r="62" spans="1:32" hidden="1" x14ac:dyDescent="0.25">
      <c r="AB62" s="9" t="str">
        <f>IF(Products!CB66="", "", Products!CB66)</f>
        <v/>
      </c>
    </row>
    <row r="63" spans="1:32" hidden="1" x14ac:dyDescent="0.25">
      <c r="AB63" s="9" t="str">
        <f>IF(Products!CB67="", "", Products!CB67)</f>
        <v/>
      </c>
    </row>
    <row r="64" spans="1:32" hidden="1" x14ac:dyDescent="0.25">
      <c r="AB64" s="9" t="str">
        <f>IF(Products!CB68="", "", Products!CB68)</f>
        <v/>
      </c>
    </row>
    <row r="65" spans="28:28" hidden="1" x14ac:dyDescent="0.25">
      <c r="AB65" s="9" t="str">
        <f>IF(Products!CB69="", "", Products!CB69)</f>
        <v/>
      </c>
    </row>
    <row r="66" spans="28:28" hidden="1" x14ac:dyDescent="0.25">
      <c r="AB66" s="9" t="str">
        <f>IF(Products!CB70="", "", Products!CB70)</f>
        <v/>
      </c>
    </row>
    <row r="67" spans="28:28" hidden="1" x14ac:dyDescent="0.25">
      <c r="AB67" s="9" t="str">
        <f>IF(Products!CB71="", "", Products!CB71)</f>
        <v/>
      </c>
    </row>
    <row r="68" spans="28:28" hidden="1" x14ac:dyDescent="0.25">
      <c r="AB68" s="9" t="str">
        <f>IF(Products!CB72="", "", Products!CB72)</f>
        <v/>
      </c>
    </row>
    <row r="69" spans="28:28" hidden="1" x14ac:dyDescent="0.25">
      <c r="AB69" s="9" t="str">
        <f>IF(Products!CB73="", "", Products!CB73)</f>
        <v/>
      </c>
    </row>
    <row r="70" spans="28:28" hidden="1" x14ac:dyDescent="0.25">
      <c r="AB70" s="9" t="str">
        <f>IF(Products!CB74="", "", Products!CB74)</f>
        <v/>
      </c>
    </row>
    <row r="71" spans="28:28" hidden="1" x14ac:dyDescent="0.25">
      <c r="AB71" s="9" t="str">
        <f>IF(Products!CB75="", "", Products!CB75)</f>
        <v/>
      </c>
    </row>
    <row r="72" spans="28:28" hidden="1" x14ac:dyDescent="0.25">
      <c r="AB72" s="9" t="str">
        <f>IF(Products!CB76="", "", Products!CB76)</f>
        <v/>
      </c>
    </row>
    <row r="73" spans="28:28" hidden="1" x14ac:dyDescent="0.25">
      <c r="AB73" s="9" t="str">
        <f>IF(Products!CB77="", "", Products!CB77)</f>
        <v/>
      </c>
    </row>
    <row r="74" spans="28:28" hidden="1" x14ac:dyDescent="0.25">
      <c r="AB74" s="9" t="str">
        <f>IF(Products!CB78="", "", Products!CB78)</f>
        <v/>
      </c>
    </row>
    <row r="75" spans="28:28" hidden="1" x14ac:dyDescent="0.25">
      <c r="AB75" s="9" t="str">
        <f>IF(Products!CB79="", "", Products!CB79)</f>
        <v/>
      </c>
    </row>
    <row r="76" spans="28:28" hidden="1" x14ac:dyDescent="0.25">
      <c r="AB76" s="9" t="str">
        <f>IF(Products!CB80="", "", Products!CB80)</f>
        <v/>
      </c>
    </row>
    <row r="77" spans="28:28" hidden="1" x14ac:dyDescent="0.25">
      <c r="AB77" s="9" t="str">
        <f>IF(Products!CB81="", "", Products!CB81)</f>
        <v/>
      </c>
    </row>
    <row r="78" spans="28:28" hidden="1" x14ac:dyDescent="0.25">
      <c r="AB78" s="9" t="str">
        <f>IF(Products!CB82="", "", Products!CB82)</f>
        <v/>
      </c>
    </row>
    <row r="79" spans="28:28" hidden="1" x14ac:dyDescent="0.25">
      <c r="AB79" s="9" t="str">
        <f>IF(Products!CB83="", "", Products!CB83)</f>
        <v/>
      </c>
    </row>
    <row r="80" spans="28:28" hidden="1" x14ac:dyDescent="0.25">
      <c r="AB80" s="9" t="str">
        <f>IF(Products!CB84="", "", Products!CB84)</f>
        <v/>
      </c>
    </row>
    <row r="81" spans="28:28" hidden="1" x14ac:dyDescent="0.25">
      <c r="AB81" s="9" t="str">
        <f>IF(Products!CB85="", "", Products!CB85)</f>
        <v/>
      </c>
    </row>
    <row r="82" spans="28:28" hidden="1" x14ac:dyDescent="0.25">
      <c r="AB82" s="9" t="str">
        <f>IF(Products!CB86="", "", Products!CB86)</f>
        <v/>
      </c>
    </row>
    <row r="83" spans="28:28" hidden="1" x14ac:dyDescent="0.25">
      <c r="AB83" s="9" t="str">
        <f>IF(Products!CB87="", "", Products!CB87)</f>
        <v/>
      </c>
    </row>
    <row r="84" spans="28:28" hidden="1" x14ac:dyDescent="0.25">
      <c r="AB84" s="9" t="str">
        <f>IF(Products!CB88="", "", Products!CB88)</f>
        <v/>
      </c>
    </row>
    <row r="85" spans="28:28" hidden="1" x14ac:dyDescent="0.25">
      <c r="AB85" s="9" t="str">
        <f>IF(Products!CB89="", "", Products!CB89)</f>
        <v/>
      </c>
    </row>
    <row r="86" spans="28:28" hidden="1" x14ac:dyDescent="0.25">
      <c r="AB86" s="9" t="str">
        <f>IF(Products!CB90="", "", Products!CB90)</f>
        <v/>
      </c>
    </row>
    <row r="87" spans="28:28" hidden="1" x14ac:dyDescent="0.25">
      <c r="AB87" s="9" t="str">
        <f>IF(Products!CB91="", "", Products!CB91)</f>
        <v/>
      </c>
    </row>
    <row r="88" spans="28:28" hidden="1" x14ac:dyDescent="0.25">
      <c r="AB88" s="9" t="str">
        <f>IF(Products!CB92="", "", Products!CB92)</f>
        <v/>
      </c>
    </row>
    <row r="89" spans="28:28" hidden="1" x14ac:dyDescent="0.25">
      <c r="AB89" s="9" t="str">
        <f>IF(Products!CB93="", "", Products!CB93)</f>
        <v/>
      </c>
    </row>
    <row r="90" spans="28:28" hidden="1" x14ac:dyDescent="0.25">
      <c r="AB90" s="9" t="str">
        <f>IF(Products!CB94="", "", Products!CB94)</f>
        <v/>
      </c>
    </row>
    <row r="91" spans="28:28" hidden="1" x14ac:dyDescent="0.25">
      <c r="AB91" s="9" t="str">
        <f>IF(Products!CB95="", "", Products!CB95)</f>
        <v/>
      </c>
    </row>
    <row r="92" spans="28:28" hidden="1" x14ac:dyDescent="0.25">
      <c r="AB92" s="9" t="str">
        <f>IF(Products!CB96="", "", Products!CB96)</f>
        <v/>
      </c>
    </row>
    <row r="93" spans="28:28" hidden="1" x14ac:dyDescent="0.25">
      <c r="AB93" s="9" t="str">
        <f>IF(Products!CB97="", "", Products!CB97)</f>
        <v/>
      </c>
    </row>
    <row r="94" spans="28:28" hidden="1" x14ac:dyDescent="0.25">
      <c r="AB94" s="9" t="str">
        <f>IF(Products!CB98="", "", Products!CB98)</f>
        <v/>
      </c>
    </row>
    <row r="95" spans="28:28" hidden="1" x14ac:dyDescent="0.25">
      <c r="AB95" s="9" t="str">
        <f>IF(Products!CB99="", "", Products!CB99)</f>
        <v/>
      </c>
    </row>
    <row r="96" spans="28:28" hidden="1" x14ac:dyDescent="0.25">
      <c r="AB96" s="9" t="str">
        <f>IF(Products!CB100="", "", Products!CB100)</f>
        <v/>
      </c>
    </row>
    <row r="97" spans="28:28" hidden="1" x14ac:dyDescent="0.25">
      <c r="AB97" s="9" t="str">
        <f>IF(Products!CB101="", "", Products!CB101)</f>
        <v/>
      </c>
    </row>
    <row r="98" spans="28:28" hidden="1" x14ac:dyDescent="0.25">
      <c r="AB98" s="9" t="str">
        <f>IF(Products!CB102="", "", Products!CB102)</f>
        <v/>
      </c>
    </row>
    <row r="99" spans="28:28" hidden="1" x14ac:dyDescent="0.25">
      <c r="AB99" s="9" t="str">
        <f>IF(Products!CB103="", "", Products!CB103)</f>
        <v/>
      </c>
    </row>
    <row r="100" spans="28:28" hidden="1" x14ac:dyDescent="0.25">
      <c r="AB100" s="9" t="str">
        <f>IF(Products!CB104="", "", Products!CB104)</f>
        <v/>
      </c>
    </row>
    <row r="101" spans="28:28" hidden="1" x14ac:dyDescent="0.25">
      <c r="AB101" s="9" t="str">
        <f>IF(Products!CB105="", "", Products!CB105)</f>
        <v/>
      </c>
    </row>
    <row r="102" spans="28:28" hidden="1" x14ac:dyDescent="0.25">
      <c r="AB102" s="9" t="str">
        <f>IF(Products!CB106="", "", Products!CB106)</f>
        <v/>
      </c>
    </row>
    <row r="103" spans="28:28" hidden="1" x14ac:dyDescent="0.25">
      <c r="AB103" s="9" t="str">
        <f>IF(Products!CB107="", "", Products!CB107)</f>
        <v/>
      </c>
    </row>
    <row r="104" spans="28:28" hidden="1" x14ac:dyDescent="0.25">
      <c r="AB104" s="4" t="str">
        <f>IF(Products!CB108="", "", Products!CB108)</f>
        <v/>
      </c>
    </row>
    <row r="105" spans="28:28" hidden="1" x14ac:dyDescent="0.25">
      <c r="AB105" s="43"/>
    </row>
    <row r="106" spans="28:28" hidden="1" x14ac:dyDescent="0.25">
      <c r="AB106" s="43"/>
    </row>
    <row r="107" spans="28:28" hidden="1" x14ac:dyDescent="0.25">
      <c r="AB107" s="43"/>
    </row>
    <row r="108" spans="28:28" hidden="1" x14ac:dyDescent="0.25">
      <c r="AB108" s="43"/>
    </row>
    <row r="109" spans="28:28" hidden="1" x14ac:dyDescent="0.25">
      <c r="AB109" s="43"/>
    </row>
    <row r="110" spans="28:28" hidden="1" x14ac:dyDescent="0.25">
      <c r="AB110" s="43"/>
    </row>
    <row r="111" spans="28:28" hidden="1" x14ac:dyDescent="0.25">
      <c r="AB111" s="43"/>
    </row>
    <row r="112" spans="28:28" hidden="1" x14ac:dyDescent="0.25">
      <c r="AB112" s="43"/>
    </row>
    <row r="113" spans="28:28" hidden="1" x14ac:dyDescent="0.25">
      <c r="AB113" s="43"/>
    </row>
    <row r="114" spans="28:28" hidden="1" x14ac:dyDescent="0.25">
      <c r="AB114" s="43"/>
    </row>
    <row r="115" spans="28:28" hidden="1" x14ac:dyDescent="0.25">
      <c r="AB115" s="43"/>
    </row>
    <row r="116" spans="28:28" hidden="1" x14ac:dyDescent="0.25">
      <c r="AB116" s="43"/>
    </row>
    <row r="117" spans="28:28" hidden="1" x14ac:dyDescent="0.25">
      <c r="AB117" s="43"/>
    </row>
    <row r="118" spans="28:28" hidden="1" x14ac:dyDescent="0.25">
      <c r="AB118" s="43"/>
    </row>
  </sheetData>
  <sheetProtection algorithmName="SHA-512" hashValue="fmZN8392uw9KLNAnD7CLkoCKbC+eyJxpOcpUzA8pttC+G8LIw1K6bciMVoSJyB0LyLpmVNX69yUVIuXDM+haGw==" saltValue="q1FWyHCOTn4IqgTZDvrHew==" spinCount="100000" sheet="1" objects="1" scenarios="1"/>
  <mergeCells count="23">
    <mergeCell ref="I2:P3"/>
    <mergeCell ref="B2:D3"/>
    <mergeCell ref="B5:C5"/>
    <mergeCell ref="B6:C6"/>
    <mergeCell ref="B7:C7"/>
    <mergeCell ref="E2:F3"/>
    <mergeCell ref="I18:N18"/>
    <mergeCell ref="O18:P18"/>
    <mergeCell ref="I14:P14"/>
    <mergeCell ref="I11:P11"/>
    <mergeCell ref="I15:P15"/>
    <mergeCell ref="I12:P12"/>
    <mergeCell ref="B8:C8"/>
    <mergeCell ref="E5:F5"/>
    <mergeCell ref="E7:F7"/>
    <mergeCell ref="I17:N17"/>
    <mergeCell ref="O17:P17"/>
    <mergeCell ref="I8:P8"/>
    <mergeCell ref="I9:P9"/>
    <mergeCell ref="E8:F8"/>
    <mergeCell ref="E6:F6"/>
    <mergeCell ref="I5:P5"/>
    <mergeCell ref="I6:P6"/>
  </mergeCells>
  <dataValidations count="2">
    <dataValidation type="list" allowBlank="1" showInputMessage="1" showErrorMessage="1" sqref="C11:C50" xr:uid="{00000000-0002-0000-0400-000000000000}">
      <formula1>$AB$4:$AB$104</formula1>
    </dataValidation>
    <dataValidation type="list" allowBlank="1" showInputMessage="1" showErrorMessage="1" sqref="O17:P18" xr:uid="{00000000-0002-0000-0400-000001000000}">
      <formula1>$AD$4:$AD$5</formula1>
    </dataValidation>
  </dataValidations>
  <pageMargins left="0.7" right="0.7" top="0.75" bottom="0.75" header="0.3" footer="0.3"/>
  <pageSetup paperSize="9" scale="95"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 id="{5968E5CC-A820-42FD-96AA-D40EA07B5DCF}">
            <xm:f>'Intro &amp; Setup'!$P$25='Intro &amp; Setup'!$BC$27</xm:f>
            <x14:dxf>
              <numFmt numFmtId="168" formatCode="[$€-2]\ #,##0.00;[Red]\-[$€-2]\ #,##0.00"/>
            </x14:dxf>
          </x14:cfRule>
          <x14:cfRule type="expression" priority="2" id="{429B3EE3-F87A-498D-8ED5-E963F25F792C}">
            <xm:f>'Intro &amp; Setup'!$P$25='Intro &amp; Setup'!$BC$26</xm:f>
            <x14:dxf>
              <numFmt numFmtId="167" formatCode="[$R-1C09]#,##0.00;[Red]\-[$R-1C09]#,##0.00"/>
            </x14:dxf>
          </x14:cfRule>
          <x14:cfRule type="expression" priority="3" id="{11ECCBB4-E255-44E1-9E70-0DA38DA474DD}">
            <xm:f>'Intro &amp; Setup'!$P$25='Intro &amp; Setup'!$BC$25</xm:f>
            <x14:dxf>
              <numFmt numFmtId="166" formatCode="[$$-409]#,##0.00_ ;[Red]\-[$$-409]#,##0.00\ "/>
            </x14:dxf>
          </x14:cfRule>
          <xm:sqref>E11:F50 E52:F52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C723E"/>
  </sheetPr>
  <dimension ref="A1:DQ2537"/>
  <sheetViews>
    <sheetView zoomScaleNormal="100" workbookViewId="0">
      <selection activeCell="X30" sqref="X30:Z30"/>
    </sheetView>
  </sheetViews>
  <sheetFormatPr defaultColWidth="0" defaultRowHeight="15" x14ac:dyDescent="0.25"/>
  <cols>
    <col min="1" max="46" width="2.85546875" style="1" customWidth="1"/>
    <col min="47" max="50" width="2.85546875" style="1" hidden="1" customWidth="1"/>
    <col min="51" max="51" width="8.5703125" style="1" hidden="1" customWidth="1"/>
    <col min="52" max="52" width="2.85546875" style="1" hidden="1" customWidth="1"/>
    <col min="53" max="53" width="17.140625" style="1" hidden="1" customWidth="1"/>
    <col min="54" max="54" width="2.85546875" style="1" hidden="1" customWidth="1"/>
    <col min="55" max="55" width="7.140625" style="1" hidden="1" customWidth="1"/>
    <col min="56" max="56" width="2.85546875" style="1" hidden="1" customWidth="1"/>
    <col min="57" max="86" width="5.85546875" style="1" hidden="1" customWidth="1"/>
    <col min="87" max="87" width="2.85546875" style="1" hidden="1" customWidth="1"/>
    <col min="88" max="117" width="5.85546875" style="1" hidden="1" customWidth="1"/>
    <col min="118" max="118" width="2.85546875" style="1" hidden="1" customWidth="1"/>
    <col min="119" max="119" width="9.140625" style="1" hidden="1" customWidth="1"/>
    <col min="120" max="120" width="17.140625" style="1" hidden="1" customWidth="1"/>
    <col min="121" max="16384" width="9.140625" style="1" hidden="1"/>
  </cols>
  <sheetData>
    <row r="1" spans="1:121"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121" x14ac:dyDescent="0.25">
      <c r="A2" s="24"/>
      <c r="B2" s="338" t="str">
        <f>IF('Intro &amp; Setup'!$BC$3="", "", 'Intro &amp; Setup'!$BC$3)</f>
        <v>FREE TRIAL VERSION</v>
      </c>
      <c r="C2" s="339"/>
      <c r="D2" s="339"/>
      <c r="E2" s="339"/>
      <c r="F2" s="339"/>
      <c r="G2" s="339"/>
      <c r="H2" s="339"/>
      <c r="I2" s="339"/>
      <c r="J2" s="339"/>
      <c r="K2" s="339"/>
      <c r="L2" s="339"/>
      <c r="M2" s="339"/>
      <c r="N2" s="339"/>
      <c r="O2" s="339"/>
      <c r="P2" s="339"/>
      <c r="Q2" s="339"/>
      <c r="R2" s="339"/>
      <c r="S2" s="339"/>
      <c r="T2" s="339"/>
      <c r="U2" s="339"/>
      <c r="V2" s="339"/>
      <c r="W2" s="339"/>
      <c r="X2" s="339"/>
      <c r="Y2" s="339"/>
      <c r="Z2" s="340"/>
      <c r="AA2" s="24"/>
      <c r="AB2" s="24"/>
      <c r="AC2" s="24"/>
      <c r="AD2" s="24"/>
      <c r="AE2" s="24"/>
      <c r="AF2" s="338" t="s">
        <v>128</v>
      </c>
      <c r="AG2" s="339"/>
      <c r="AH2" s="339"/>
      <c r="AI2" s="339"/>
      <c r="AJ2" s="339"/>
      <c r="AK2" s="339"/>
      <c r="AL2" s="339"/>
      <c r="AM2" s="339"/>
      <c r="AN2" s="339"/>
      <c r="AO2" s="339"/>
      <c r="AP2" s="339"/>
      <c r="AQ2" s="339"/>
      <c r="AR2" s="339"/>
      <c r="AS2" s="340"/>
      <c r="AT2" s="24"/>
      <c r="BA2" s="23">
        <f>ROUNDUP(Materials!$X$6/22, 0)</f>
        <v>0</v>
      </c>
    </row>
    <row r="3" spans="1:121" x14ac:dyDescent="0.25">
      <c r="A3" s="24"/>
      <c r="B3" s="341"/>
      <c r="C3" s="342"/>
      <c r="D3" s="342"/>
      <c r="E3" s="342"/>
      <c r="F3" s="342"/>
      <c r="G3" s="342"/>
      <c r="H3" s="342"/>
      <c r="I3" s="342"/>
      <c r="J3" s="342"/>
      <c r="K3" s="342"/>
      <c r="L3" s="342"/>
      <c r="M3" s="342"/>
      <c r="N3" s="342"/>
      <c r="O3" s="342"/>
      <c r="P3" s="342"/>
      <c r="Q3" s="342"/>
      <c r="R3" s="342"/>
      <c r="S3" s="342"/>
      <c r="T3" s="342"/>
      <c r="U3" s="342"/>
      <c r="V3" s="342"/>
      <c r="W3" s="342"/>
      <c r="X3" s="342"/>
      <c r="Y3" s="342"/>
      <c r="Z3" s="343"/>
      <c r="AA3" s="24"/>
      <c r="AB3" s="24"/>
      <c r="AC3" s="24"/>
      <c r="AD3" s="24"/>
      <c r="AE3" s="24"/>
      <c r="AF3" s="341"/>
      <c r="AG3" s="342"/>
      <c r="AH3" s="342"/>
      <c r="AI3" s="342"/>
      <c r="AJ3" s="342"/>
      <c r="AK3" s="342"/>
      <c r="AL3" s="342"/>
      <c r="AM3" s="342"/>
      <c r="AN3" s="342"/>
      <c r="AO3" s="342"/>
      <c r="AP3" s="342"/>
      <c r="AQ3" s="342"/>
      <c r="AR3" s="342"/>
      <c r="AS3" s="343"/>
      <c r="AT3" s="24"/>
      <c r="AY3" s="22" t="s">
        <v>19</v>
      </c>
      <c r="BA3" s="22" t="s">
        <v>114</v>
      </c>
      <c r="BB3" s="22"/>
      <c r="BC3" s="70" t="s">
        <v>115</v>
      </c>
      <c r="BD3" s="22"/>
      <c r="BE3" s="267" t="s">
        <v>13</v>
      </c>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2"/>
      <c r="CJ3" s="267" t="s">
        <v>116</v>
      </c>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O3" s="22" t="s">
        <v>11</v>
      </c>
      <c r="DP3" s="22" t="s">
        <v>0</v>
      </c>
      <c r="DQ3" s="22" t="s">
        <v>19</v>
      </c>
    </row>
    <row r="4" spans="1:121" x14ac:dyDescent="0.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Y4" s="8" t="str">
        <f>IF('Order Sheet'!B11="", "", 'Order Sheet'!B11)</f>
        <v/>
      </c>
      <c r="BA4" s="8" t="str">
        <f>IF('Order Sheet'!C11="", "", 'Order Sheet'!C11)</f>
        <v/>
      </c>
      <c r="BB4" s="32"/>
      <c r="BC4" s="8" t="str">
        <f>IF($BA4="", "", MATCH($BA4, Products!$E$9:$E$108, 0))</f>
        <v/>
      </c>
      <c r="BD4" s="32" t="s">
        <v>24</v>
      </c>
      <c r="BE4" s="47" t="str">
        <f>IF($BC4="", "", INDEX(Products!CH$9:CH$108, $BC4))</f>
        <v/>
      </c>
      <c r="BF4" s="48" t="str">
        <f>IF($BC4="", "", INDEX(Products!CI$9:CI$108, $BC4))</f>
        <v/>
      </c>
      <c r="BG4" s="48" t="str">
        <f>IF($BC4="", "", INDEX(Products!CJ$9:CJ$108, $BC4))</f>
        <v/>
      </c>
      <c r="BH4" s="48" t="str">
        <f>IF($BC4="", "", INDEX(Products!CK$9:CK$108, $BC4))</f>
        <v/>
      </c>
      <c r="BI4" s="48" t="str">
        <f>IF($BC4="", "", INDEX(Products!CL$9:CL$108, $BC4))</f>
        <v/>
      </c>
      <c r="BJ4" s="48" t="str">
        <f>IF($BC4="", "", INDEX(Products!CM$9:CM$108, $BC4))</f>
        <v/>
      </c>
      <c r="BK4" s="48" t="str">
        <f>IF($BC4="", "", INDEX(Products!CN$9:CN$108, $BC4))</f>
        <v/>
      </c>
      <c r="BL4" s="48" t="str">
        <f>IF($BC4="", "", INDEX(Products!CO$9:CO$108, $BC4))</f>
        <v/>
      </c>
      <c r="BM4" s="48" t="str">
        <f>IF($BC4="", "", INDEX(Products!CP$9:CP$108, $BC4))</f>
        <v/>
      </c>
      <c r="BN4" s="48" t="str">
        <f>IF($BC4="", "", INDEX(Products!CQ$9:CQ$108, $BC4))</f>
        <v/>
      </c>
      <c r="BO4" s="48" t="str">
        <f>IF($BC4="", "", INDEX(Products!CR$9:CR$108, $BC4))</f>
        <v/>
      </c>
      <c r="BP4" s="48" t="str">
        <f>IF($BC4="", "", INDEX(Products!CS$9:CS$108, $BC4))</f>
        <v/>
      </c>
      <c r="BQ4" s="48" t="str">
        <f>IF($BC4="", "", INDEX(Products!CT$9:CT$108, $BC4))</f>
        <v/>
      </c>
      <c r="BR4" s="48" t="str">
        <f>IF($BC4="", "", INDEX(Products!CU$9:CU$108, $BC4))</f>
        <v/>
      </c>
      <c r="BS4" s="48" t="str">
        <f>IF($BC4="", "", INDEX(Products!CV$9:CV$108, $BC4))</f>
        <v/>
      </c>
      <c r="BT4" s="48" t="str">
        <f>IF($BC4="", "", INDEX(Products!CW$9:CW$108, $BC4))</f>
        <v/>
      </c>
      <c r="BU4" s="48" t="str">
        <f>IF($BC4="", "", INDEX(Products!CX$9:CX$108, $BC4))</f>
        <v/>
      </c>
      <c r="BV4" s="48" t="str">
        <f>IF($BC4="", "", INDEX(Products!CY$9:CY$108, $BC4))</f>
        <v/>
      </c>
      <c r="BW4" s="48" t="str">
        <f>IF($BC4="", "", INDEX(Products!CZ$9:CZ$108, $BC4))</f>
        <v/>
      </c>
      <c r="BX4" s="48" t="str">
        <f>IF($BC4="", "", INDEX(Products!DA$9:DA$108, $BC4))</f>
        <v/>
      </c>
      <c r="BY4" s="48" t="str">
        <f>IF($BC4="", "", INDEX(Products!DB$9:DB$108, $BC4))</f>
        <v/>
      </c>
      <c r="BZ4" s="48" t="str">
        <f>IF($BC4="", "", INDEX(Products!DC$9:DC$108, $BC4))</f>
        <v/>
      </c>
      <c r="CA4" s="48" t="str">
        <f>IF($BC4="", "", INDEX(Products!DD$9:DD$108, $BC4))</f>
        <v/>
      </c>
      <c r="CB4" s="48" t="str">
        <f>IF($BC4="", "", INDEX(Products!DE$9:DE$108, $BC4))</f>
        <v/>
      </c>
      <c r="CC4" s="48" t="str">
        <f>IF($BC4="", "", INDEX(Products!DF$9:DF$108, $BC4))</f>
        <v/>
      </c>
      <c r="CD4" s="48" t="str">
        <f>IF($BC4="", "", INDEX(Products!DG$9:DG$108, $BC4))</f>
        <v/>
      </c>
      <c r="CE4" s="48" t="str">
        <f>IF($BC4="", "", INDEX(Products!DH$9:DH$108, $BC4))</f>
        <v/>
      </c>
      <c r="CF4" s="48" t="str">
        <f>IF($BC4="", "", INDEX(Products!DI$9:DI$108, $BC4))</f>
        <v/>
      </c>
      <c r="CG4" s="48" t="str">
        <f>IF($BC4="", "", INDEX(Products!DJ$9:DJ$108, $BC4))</f>
        <v/>
      </c>
      <c r="CH4" s="49" t="str">
        <f>IF($BC4="", "", INDEX(Products!DK$9:DK$108, $BC4))</f>
        <v/>
      </c>
      <c r="CI4" s="32"/>
      <c r="CJ4" s="47" t="str">
        <f>IF($BC4="", "", IFERROR(INDEX(Products!DM$9:DM$108, $BC4)*$AY4, ""))</f>
        <v/>
      </c>
      <c r="CK4" s="48" t="str">
        <f>IF($BC4="", "", IFERROR(INDEX(Products!DN$9:DN$108, $BC4)*$AY4, ""))</f>
        <v/>
      </c>
      <c r="CL4" s="48" t="str">
        <f>IF($BC4="", "", IFERROR(INDEX(Products!DO$9:DO$108, $BC4)*$AY4, ""))</f>
        <v/>
      </c>
      <c r="CM4" s="48" t="str">
        <f>IF($BC4="", "", IFERROR(INDEX(Products!DP$9:DP$108, $BC4)*$AY4, ""))</f>
        <v/>
      </c>
      <c r="CN4" s="48" t="str">
        <f>IF($BC4="", "", IFERROR(INDEX(Products!DQ$9:DQ$108, $BC4)*$AY4, ""))</f>
        <v/>
      </c>
      <c r="CO4" s="48" t="str">
        <f>IF($BC4="", "", IFERROR(INDEX(Products!DR$9:DR$108, $BC4)*$AY4, ""))</f>
        <v/>
      </c>
      <c r="CP4" s="48" t="str">
        <f>IF($BC4="", "", IFERROR(INDEX(Products!DS$9:DS$108, $BC4)*$AY4, ""))</f>
        <v/>
      </c>
      <c r="CQ4" s="48" t="str">
        <f>IF($BC4="", "", IFERROR(INDEX(Products!DT$9:DT$108, $BC4)*$AY4, ""))</f>
        <v/>
      </c>
      <c r="CR4" s="48" t="str">
        <f>IF($BC4="", "", IFERROR(INDEX(Products!DU$9:DU$108, $BC4)*$AY4, ""))</f>
        <v/>
      </c>
      <c r="CS4" s="48" t="str">
        <f>IF($BC4="", "", IFERROR(INDEX(Products!DV$9:DV$108, $BC4)*$AY4, ""))</f>
        <v/>
      </c>
      <c r="CT4" s="48" t="str">
        <f>IF($BC4="", "", IFERROR(INDEX(Products!DW$9:DW$108, $BC4)*$AY4, ""))</f>
        <v/>
      </c>
      <c r="CU4" s="48" t="str">
        <f>IF($BC4="", "", IFERROR(INDEX(Products!DX$9:DX$108, $BC4)*$AY4, ""))</f>
        <v/>
      </c>
      <c r="CV4" s="48" t="str">
        <f>IF($BC4="", "", IFERROR(INDEX(Products!DY$9:DY$108, $BC4)*$AY4, ""))</f>
        <v/>
      </c>
      <c r="CW4" s="48" t="str">
        <f>IF($BC4="", "", IFERROR(INDEX(Products!DZ$9:DZ$108, $BC4)*$AY4, ""))</f>
        <v/>
      </c>
      <c r="CX4" s="48" t="str">
        <f>IF($BC4="", "", IFERROR(INDEX(Products!EA$9:EA$108, $BC4)*$AY4, ""))</f>
        <v/>
      </c>
      <c r="CY4" s="48" t="str">
        <f>IF($BC4="", "", IFERROR(INDEX(Products!EB$9:EB$108, $BC4)*$AY4, ""))</f>
        <v/>
      </c>
      <c r="CZ4" s="48" t="str">
        <f>IF($BC4="", "", IFERROR(INDEX(Products!EC$9:EC$108, $BC4)*$AY4, ""))</f>
        <v/>
      </c>
      <c r="DA4" s="48" t="str">
        <f>IF($BC4="", "", IFERROR(INDEX(Products!ED$9:ED$108, $BC4)*$AY4, ""))</f>
        <v/>
      </c>
      <c r="DB4" s="48" t="str">
        <f>IF($BC4="", "", IFERROR(INDEX(Products!EE$9:EE$108, $BC4)*$AY4, ""))</f>
        <v/>
      </c>
      <c r="DC4" s="48" t="str">
        <f>IF($BC4="", "", IFERROR(INDEX(Products!EF$9:EF$108, $BC4)*$AY4, ""))</f>
        <v/>
      </c>
      <c r="DD4" s="48" t="str">
        <f>IF($BC4="", "", IFERROR(INDEX(Products!EG$9:EG$108, $BC4)*$AY4, ""))</f>
        <v/>
      </c>
      <c r="DE4" s="48" t="str">
        <f>IF($BC4="", "", IFERROR(INDEX(Products!EH$9:EH$108, $BC4)*$AY4, ""))</f>
        <v/>
      </c>
      <c r="DF4" s="48" t="str">
        <f>IF($BC4="", "", IFERROR(INDEX(Products!EI$9:EI$108, $BC4)*$AY4, ""))</f>
        <v/>
      </c>
      <c r="DG4" s="48" t="str">
        <f>IF($BC4="", "", IFERROR(INDEX(Products!EJ$9:EJ$108, $BC4)*$AY4, ""))</f>
        <v/>
      </c>
      <c r="DH4" s="48" t="str">
        <f>IF($BC4="", "", IFERROR(INDEX(Products!EK$9:EK$108, $BC4)*$AY4, ""))</f>
        <v/>
      </c>
      <c r="DI4" s="48" t="str">
        <f>IF($BC4="", "", IFERROR(INDEX(Products!EL$9:EL$108, $BC4)*$AY4, ""))</f>
        <v/>
      </c>
      <c r="DJ4" s="48" t="str">
        <f>IF($BC4="", "", IFERROR(INDEX(Products!EM$9:EM$108, $BC4)*$AY4, ""))</f>
        <v/>
      </c>
      <c r="DK4" s="48" t="str">
        <f>IF($BC4="", "", IFERROR(INDEX(Products!EN$9:EN$108, $BC4)*$AY4, ""))</f>
        <v/>
      </c>
      <c r="DL4" s="48" t="str">
        <f>IF($BC4="", "", IFERROR(INDEX(Products!EO$9:EO$108, $BC4)*$AY4, ""))</f>
        <v/>
      </c>
      <c r="DM4" s="49" t="str">
        <f>IF($BC4="", "", IFERROR(INDEX(Products!EP$9:EP$108, $BC4)*$AY4, ""))</f>
        <v/>
      </c>
      <c r="DO4" s="8">
        <v>1</v>
      </c>
      <c r="DP4" s="8" t="str">
        <f>IFERROR(INDEX(Materials!$X$9:$X$2508, MATCH($DO4, Materials!$Z$9:$Z$2508, 0)), "")</f>
        <v/>
      </c>
      <c r="DQ4" s="8" t="str">
        <f t="shared" ref="DQ4:DQ37" si="0">IF($DP4="", "", SUMIF($BE$4:$CH$43, $DP4, $CJ$4:$DM$43))</f>
        <v/>
      </c>
    </row>
    <row r="5" spans="1:121" x14ac:dyDescent="0.25">
      <c r="A5" s="24"/>
      <c r="B5" s="328" t="s">
        <v>104</v>
      </c>
      <c r="C5" s="364"/>
      <c r="D5" s="364"/>
      <c r="E5" s="364"/>
      <c r="F5" s="364"/>
      <c r="G5" s="364"/>
      <c r="H5" s="364"/>
      <c r="I5" s="329"/>
      <c r="J5" s="302" t="str">
        <f>'Order Sheet'!$B$6</f>
        <v>None Provided</v>
      </c>
      <c r="K5" s="365"/>
      <c r="L5" s="365"/>
      <c r="M5" s="365"/>
      <c r="N5" s="365"/>
      <c r="O5" s="365"/>
      <c r="P5" s="365"/>
      <c r="Q5" s="365"/>
      <c r="R5" s="365"/>
      <c r="S5" s="365"/>
      <c r="T5" s="365"/>
      <c r="U5" s="365"/>
      <c r="V5" s="365"/>
      <c r="W5" s="365"/>
      <c r="X5" s="365"/>
      <c r="Y5" s="365"/>
      <c r="Z5" s="303"/>
      <c r="AA5" s="24"/>
      <c r="AB5" s="24"/>
      <c r="AC5" s="24"/>
      <c r="AD5" s="24"/>
      <c r="AE5" s="24"/>
      <c r="AF5" s="328" t="s">
        <v>107</v>
      </c>
      <c r="AG5" s="364"/>
      <c r="AH5" s="364"/>
      <c r="AI5" s="364"/>
      <c r="AJ5" s="364"/>
      <c r="AK5" s="364"/>
      <c r="AL5" s="364"/>
      <c r="AM5" s="329"/>
      <c r="AN5" s="302" t="str">
        <f>'Order Sheet'!$E$6</f>
        <v>None Provided</v>
      </c>
      <c r="AO5" s="365"/>
      <c r="AP5" s="365"/>
      <c r="AQ5" s="365"/>
      <c r="AR5" s="365"/>
      <c r="AS5" s="303"/>
      <c r="AT5" s="24"/>
      <c r="AY5" s="9" t="str">
        <f>IF('Order Sheet'!B12="", "", 'Order Sheet'!B12)</f>
        <v/>
      </c>
      <c r="BA5" s="9" t="str">
        <f>IF('Order Sheet'!C12="", "", 'Order Sheet'!C12)</f>
        <v/>
      </c>
      <c r="BB5" s="32"/>
      <c r="BC5" s="9" t="str">
        <f>IF($BA5="", "", MATCH($BA5, Products!$E$9:$E$108, 0))</f>
        <v/>
      </c>
      <c r="BD5" s="32" t="s">
        <v>24</v>
      </c>
      <c r="BE5" s="50" t="str">
        <f>IF($BC5="", "", INDEX(Products!CH$9:CH$108, $BC5))</f>
        <v/>
      </c>
      <c r="BF5" s="32" t="str">
        <f>IF($BC5="", "", INDEX(Products!CI$9:CI$108, $BC5))</f>
        <v/>
      </c>
      <c r="BG5" s="32" t="str">
        <f>IF($BC5="", "", INDEX(Products!CJ$9:CJ$108, $BC5))</f>
        <v/>
      </c>
      <c r="BH5" s="32" t="str">
        <f>IF($BC5="", "", INDEX(Products!CK$9:CK$108, $BC5))</f>
        <v/>
      </c>
      <c r="BI5" s="32" t="str">
        <f>IF($BC5="", "", INDEX(Products!CL$9:CL$108, $BC5))</f>
        <v/>
      </c>
      <c r="BJ5" s="32" t="str">
        <f>IF($BC5="", "", INDEX(Products!CM$9:CM$108, $BC5))</f>
        <v/>
      </c>
      <c r="BK5" s="32" t="str">
        <f>IF($BC5="", "", INDEX(Products!CN$9:CN$108, $BC5))</f>
        <v/>
      </c>
      <c r="BL5" s="32" t="str">
        <f>IF($BC5="", "", INDEX(Products!CO$9:CO$108, $BC5))</f>
        <v/>
      </c>
      <c r="BM5" s="32" t="str">
        <f>IF($BC5="", "", INDEX(Products!CP$9:CP$108, $BC5))</f>
        <v/>
      </c>
      <c r="BN5" s="32" t="str">
        <f>IF($BC5="", "", INDEX(Products!CQ$9:CQ$108, $BC5))</f>
        <v/>
      </c>
      <c r="BO5" s="32" t="str">
        <f>IF($BC5="", "", INDEX(Products!CR$9:CR$108, $BC5))</f>
        <v/>
      </c>
      <c r="BP5" s="32" t="str">
        <f>IF($BC5="", "", INDEX(Products!CS$9:CS$108, $BC5))</f>
        <v/>
      </c>
      <c r="BQ5" s="32" t="str">
        <f>IF($BC5="", "", INDEX(Products!CT$9:CT$108, $BC5))</f>
        <v/>
      </c>
      <c r="BR5" s="32" t="str">
        <f>IF($BC5="", "", INDEX(Products!CU$9:CU$108, $BC5))</f>
        <v/>
      </c>
      <c r="BS5" s="32" t="str">
        <f>IF($BC5="", "", INDEX(Products!CV$9:CV$108, $BC5))</f>
        <v/>
      </c>
      <c r="BT5" s="32" t="str">
        <f>IF($BC5="", "", INDEX(Products!CW$9:CW$108, $BC5))</f>
        <v/>
      </c>
      <c r="BU5" s="32" t="str">
        <f>IF($BC5="", "", INDEX(Products!CX$9:CX$108, $BC5))</f>
        <v/>
      </c>
      <c r="BV5" s="32" t="str">
        <f>IF($BC5="", "", INDEX(Products!CY$9:CY$108, $BC5))</f>
        <v/>
      </c>
      <c r="BW5" s="32" t="str">
        <f>IF($BC5="", "", INDEX(Products!CZ$9:CZ$108, $BC5))</f>
        <v/>
      </c>
      <c r="BX5" s="32" t="str">
        <f>IF($BC5="", "", INDEX(Products!DA$9:DA$108, $BC5))</f>
        <v/>
      </c>
      <c r="BY5" s="32" t="str">
        <f>IF($BC5="", "", INDEX(Products!DB$9:DB$108, $BC5))</f>
        <v/>
      </c>
      <c r="BZ5" s="32" t="str">
        <f>IF($BC5="", "", INDEX(Products!DC$9:DC$108, $BC5))</f>
        <v/>
      </c>
      <c r="CA5" s="32" t="str">
        <f>IF($BC5="", "", INDEX(Products!DD$9:DD$108, $BC5))</f>
        <v/>
      </c>
      <c r="CB5" s="32" t="str">
        <f>IF($BC5="", "", INDEX(Products!DE$9:DE$108, $BC5))</f>
        <v/>
      </c>
      <c r="CC5" s="32" t="str">
        <f>IF($BC5="", "", INDEX(Products!DF$9:DF$108, $BC5))</f>
        <v/>
      </c>
      <c r="CD5" s="32" t="str">
        <f>IF($BC5="", "", INDEX(Products!DG$9:DG$108, $BC5))</f>
        <v/>
      </c>
      <c r="CE5" s="32" t="str">
        <f>IF($BC5="", "", INDEX(Products!DH$9:DH$108, $BC5))</f>
        <v/>
      </c>
      <c r="CF5" s="32" t="str">
        <f>IF($BC5="", "", INDEX(Products!DI$9:DI$108, $BC5))</f>
        <v/>
      </c>
      <c r="CG5" s="32" t="str">
        <f>IF($BC5="", "", INDEX(Products!DJ$9:DJ$108, $BC5))</f>
        <v/>
      </c>
      <c r="CH5" s="51" t="str">
        <f>IF($BC5="", "", INDEX(Products!DK$9:DK$108, $BC5))</f>
        <v/>
      </c>
      <c r="CI5" s="32"/>
      <c r="CJ5" s="50" t="str">
        <f>IF($BC5="", "", IFERROR(INDEX(Products!DM$9:DM$108, $BC5)*$AY5, ""))</f>
        <v/>
      </c>
      <c r="CK5" s="32" t="str">
        <f>IF($BC5="", "", IFERROR(INDEX(Products!DN$9:DN$108, $BC5)*$AY5, ""))</f>
        <v/>
      </c>
      <c r="CL5" s="32" t="str">
        <f>IF($BC5="", "", IFERROR(INDEX(Products!DO$9:DO$108, $BC5)*$AY5, ""))</f>
        <v/>
      </c>
      <c r="CM5" s="32" t="str">
        <f>IF($BC5="", "", IFERROR(INDEX(Products!DP$9:DP$108, $BC5)*$AY5, ""))</f>
        <v/>
      </c>
      <c r="CN5" s="32" t="str">
        <f>IF($BC5="", "", IFERROR(INDEX(Products!DQ$9:DQ$108, $BC5)*$AY5, ""))</f>
        <v/>
      </c>
      <c r="CO5" s="32" t="str">
        <f>IF($BC5="", "", IFERROR(INDEX(Products!DR$9:DR$108, $BC5)*$AY5, ""))</f>
        <v/>
      </c>
      <c r="CP5" s="32" t="str">
        <f>IF($BC5="", "", IFERROR(INDEX(Products!DS$9:DS$108, $BC5)*$AY5, ""))</f>
        <v/>
      </c>
      <c r="CQ5" s="32" t="str">
        <f>IF($BC5="", "", IFERROR(INDEX(Products!DT$9:DT$108, $BC5)*$AY5, ""))</f>
        <v/>
      </c>
      <c r="CR5" s="32" t="str">
        <f>IF($BC5="", "", IFERROR(INDEX(Products!DU$9:DU$108, $BC5)*$AY5, ""))</f>
        <v/>
      </c>
      <c r="CS5" s="32" t="str">
        <f>IF($BC5="", "", IFERROR(INDEX(Products!DV$9:DV$108, $BC5)*$AY5, ""))</f>
        <v/>
      </c>
      <c r="CT5" s="32" t="str">
        <f>IF($BC5="", "", IFERROR(INDEX(Products!DW$9:DW$108, $BC5)*$AY5, ""))</f>
        <v/>
      </c>
      <c r="CU5" s="32" t="str">
        <f>IF($BC5="", "", IFERROR(INDEX(Products!DX$9:DX$108, $BC5)*$AY5, ""))</f>
        <v/>
      </c>
      <c r="CV5" s="32" t="str">
        <f>IF($BC5="", "", IFERROR(INDEX(Products!DY$9:DY$108, $BC5)*$AY5, ""))</f>
        <v/>
      </c>
      <c r="CW5" s="32" t="str">
        <f>IF($BC5="", "", IFERROR(INDEX(Products!DZ$9:DZ$108, $BC5)*$AY5, ""))</f>
        <v/>
      </c>
      <c r="CX5" s="32" t="str">
        <f>IF($BC5="", "", IFERROR(INDEX(Products!EA$9:EA$108, $BC5)*$AY5, ""))</f>
        <v/>
      </c>
      <c r="CY5" s="32" t="str">
        <f>IF($BC5="", "", IFERROR(INDEX(Products!EB$9:EB$108, $BC5)*$AY5, ""))</f>
        <v/>
      </c>
      <c r="CZ5" s="32" t="str">
        <f>IF($BC5="", "", IFERROR(INDEX(Products!EC$9:EC$108, $BC5)*$AY5, ""))</f>
        <v/>
      </c>
      <c r="DA5" s="32" t="str">
        <f>IF($BC5="", "", IFERROR(INDEX(Products!ED$9:ED$108, $BC5)*$AY5, ""))</f>
        <v/>
      </c>
      <c r="DB5" s="32" t="str">
        <f>IF($BC5="", "", IFERROR(INDEX(Products!EE$9:EE$108, $BC5)*$AY5, ""))</f>
        <v/>
      </c>
      <c r="DC5" s="32" t="str">
        <f>IF($BC5="", "", IFERROR(INDEX(Products!EF$9:EF$108, $BC5)*$AY5, ""))</f>
        <v/>
      </c>
      <c r="DD5" s="32" t="str">
        <f>IF($BC5="", "", IFERROR(INDEX(Products!EG$9:EG$108, $BC5)*$AY5, ""))</f>
        <v/>
      </c>
      <c r="DE5" s="32" t="str">
        <f>IF($BC5="", "", IFERROR(INDEX(Products!EH$9:EH$108, $BC5)*$AY5, ""))</f>
        <v/>
      </c>
      <c r="DF5" s="32" t="str">
        <f>IF($BC5="", "", IFERROR(INDEX(Products!EI$9:EI$108, $BC5)*$AY5, ""))</f>
        <v/>
      </c>
      <c r="DG5" s="32" t="str">
        <f>IF($BC5="", "", IFERROR(INDEX(Products!EJ$9:EJ$108, $BC5)*$AY5, ""))</f>
        <v/>
      </c>
      <c r="DH5" s="32" t="str">
        <f>IF($BC5="", "", IFERROR(INDEX(Products!EK$9:EK$108, $BC5)*$AY5, ""))</f>
        <v/>
      </c>
      <c r="DI5" s="32" t="str">
        <f>IF($BC5="", "", IFERROR(INDEX(Products!EL$9:EL$108, $BC5)*$AY5, ""))</f>
        <v/>
      </c>
      <c r="DJ5" s="32" t="str">
        <f>IF($BC5="", "", IFERROR(INDEX(Products!EM$9:EM$108, $BC5)*$AY5, ""))</f>
        <v/>
      </c>
      <c r="DK5" s="32" t="str">
        <f>IF($BC5="", "", IFERROR(INDEX(Products!EN$9:EN$108, $BC5)*$AY5, ""))</f>
        <v/>
      </c>
      <c r="DL5" s="32" t="str">
        <f>IF($BC5="", "", IFERROR(INDEX(Products!EO$9:EO$108, $BC5)*$AY5, ""))</f>
        <v/>
      </c>
      <c r="DM5" s="51" t="str">
        <f>IF($BC5="", "", IFERROR(INDEX(Products!EP$9:EP$108, $BC5)*$AY5, ""))</f>
        <v/>
      </c>
      <c r="DO5" s="9">
        <v>2</v>
      </c>
      <c r="DP5" s="9" t="str">
        <f>IFERROR(INDEX(Materials!$X$9:$X$2508, MATCH($DO5, Materials!$Z$9:$Z$2508, 0)), "")</f>
        <v/>
      </c>
      <c r="DQ5" s="9" t="str">
        <f t="shared" si="0"/>
        <v/>
      </c>
    </row>
    <row r="6" spans="1:121"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Y6" s="9" t="str">
        <f>IF('Order Sheet'!B13="", "", 'Order Sheet'!B13)</f>
        <v/>
      </c>
      <c r="BA6" s="9" t="str">
        <f>IF('Order Sheet'!C13="", "", 'Order Sheet'!C13)</f>
        <v/>
      </c>
      <c r="BB6" s="32"/>
      <c r="BC6" s="9" t="str">
        <f>IF($BA6="", "", MATCH($BA6, Products!$E$9:$E$108, 0))</f>
        <v/>
      </c>
      <c r="BD6" s="32" t="s">
        <v>24</v>
      </c>
      <c r="BE6" s="50" t="str">
        <f>IF($BC6="", "", INDEX(Products!CH$9:CH$108, $BC6))</f>
        <v/>
      </c>
      <c r="BF6" s="32" t="str">
        <f>IF($BC6="", "", INDEX(Products!CI$9:CI$108, $BC6))</f>
        <v/>
      </c>
      <c r="BG6" s="32" t="str">
        <f>IF($BC6="", "", INDEX(Products!CJ$9:CJ$108, $BC6))</f>
        <v/>
      </c>
      <c r="BH6" s="32" t="str">
        <f>IF($BC6="", "", INDEX(Products!CK$9:CK$108, $BC6))</f>
        <v/>
      </c>
      <c r="BI6" s="32" t="str">
        <f>IF($BC6="", "", INDEX(Products!CL$9:CL$108, $BC6))</f>
        <v/>
      </c>
      <c r="BJ6" s="32" t="str">
        <f>IF($BC6="", "", INDEX(Products!CM$9:CM$108, $BC6))</f>
        <v/>
      </c>
      <c r="BK6" s="32" t="str">
        <f>IF($BC6="", "", INDEX(Products!CN$9:CN$108, $BC6))</f>
        <v/>
      </c>
      <c r="BL6" s="32" t="str">
        <f>IF($BC6="", "", INDEX(Products!CO$9:CO$108, $BC6))</f>
        <v/>
      </c>
      <c r="BM6" s="32" t="str">
        <f>IF($BC6="", "", INDEX(Products!CP$9:CP$108, $BC6))</f>
        <v/>
      </c>
      <c r="BN6" s="32" t="str">
        <f>IF($BC6="", "", INDEX(Products!CQ$9:CQ$108, $BC6))</f>
        <v/>
      </c>
      <c r="BO6" s="32" t="str">
        <f>IF($BC6="", "", INDEX(Products!CR$9:CR$108, $BC6))</f>
        <v/>
      </c>
      <c r="BP6" s="32" t="str">
        <f>IF($BC6="", "", INDEX(Products!CS$9:CS$108, $BC6))</f>
        <v/>
      </c>
      <c r="BQ6" s="32" t="str">
        <f>IF($BC6="", "", INDEX(Products!CT$9:CT$108, $BC6))</f>
        <v/>
      </c>
      <c r="BR6" s="32" t="str">
        <f>IF($BC6="", "", INDEX(Products!CU$9:CU$108, $BC6))</f>
        <v/>
      </c>
      <c r="BS6" s="32" t="str">
        <f>IF($BC6="", "", INDEX(Products!CV$9:CV$108, $BC6))</f>
        <v/>
      </c>
      <c r="BT6" s="32" t="str">
        <f>IF($BC6="", "", INDEX(Products!CW$9:CW$108, $BC6))</f>
        <v/>
      </c>
      <c r="BU6" s="32" t="str">
        <f>IF($BC6="", "", INDEX(Products!CX$9:CX$108, $BC6))</f>
        <v/>
      </c>
      <c r="BV6" s="32" t="str">
        <f>IF($BC6="", "", INDEX(Products!CY$9:CY$108, $BC6))</f>
        <v/>
      </c>
      <c r="BW6" s="32" t="str">
        <f>IF($BC6="", "", INDEX(Products!CZ$9:CZ$108, $BC6))</f>
        <v/>
      </c>
      <c r="BX6" s="32" t="str">
        <f>IF($BC6="", "", INDEX(Products!DA$9:DA$108, $BC6))</f>
        <v/>
      </c>
      <c r="BY6" s="32" t="str">
        <f>IF($BC6="", "", INDEX(Products!DB$9:DB$108, $BC6))</f>
        <v/>
      </c>
      <c r="BZ6" s="32" t="str">
        <f>IF($BC6="", "", INDEX(Products!DC$9:DC$108, $BC6))</f>
        <v/>
      </c>
      <c r="CA6" s="32" t="str">
        <f>IF($BC6="", "", INDEX(Products!DD$9:DD$108, $BC6))</f>
        <v/>
      </c>
      <c r="CB6" s="32" t="str">
        <f>IF($BC6="", "", INDEX(Products!DE$9:DE$108, $BC6))</f>
        <v/>
      </c>
      <c r="CC6" s="32" t="str">
        <f>IF($BC6="", "", INDEX(Products!DF$9:DF$108, $BC6))</f>
        <v/>
      </c>
      <c r="CD6" s="32" t="str">
        <f>IF($BC6="", "", INDEX(Products!DG$9:DG$108, $BC6))</f>
        <v/>
      </c>
      <c r="CE6" s="32" t="str">
        <f>IF($BC6="", "", INDEX(Products!DH$9:DH$108, $BC6))</f>
        <v/>
      </c>
      <c r="CF6" s="32" t="str">
        <f>IF($BC6="", "", INDEX(Products!DI$9:DI$108, $BC6))</f>
        <v/>
      </c>
      <c r="CG6" s="32" t="str">
        <f>IF($BC6="", "", INDEX(Products!DJ$9:DJ$108, $BC6))</f>
        <v/>
      </c>
      <c r="CH6" s="51" t="str">
        <f>IF($BC6="", "", INDEX(Products!DK$9:DK$108, $BC6))</f>
        <v/>
      </c>
      <c r="CI6" s="32"/>
      <c r="CJ6" s="50" t="str">
        <f>IF($BC6="", "", IFERROR(INDEX(Products!DM$9:DM$108, $BC6)*$AY6, ""))</f>
        <v/>
      </c>
      <c r="CK6" s="32" t="str">
        <f>IF($BC6="", "", IFERROR(INDEX(Products!DN$9:DN$108, $BC6)*$AY6, ""))</f>
        <v/>
      </c>
      <c r="CL6" s="32" t="str">
        <f>IF($BC6="", "", IFERROR(INDEX(Products!DO$9:DO$108, $BC6)*$AY6, ""))</f>
        <v/>
      </c>
      <c r="CM6" s="32" t="str">
        <f>IF($BC6="", "", IFERROR(INDEX(Products!DP$9:DP$108, $BC6)*$AY6, ""))</f>
        <v/>
      </c>
      <c r="CN6" s="32" t="str">
        <f>IF($BC6="", "", IFERROR(INDEX(Products!DQ$9:DQ$108, $BC6)*$AY6, ""))</f>
        <v/>
      </c>
      <c r="CO6" s="32" t="str">
        <f>IF($BC6="", "", IFERROR(INDEX(Products!DR$9:DR$108, $BC6)*$AY6, ""))</f>
        <v/>
      </c>
      <c r="CP6" s="32" t="str">
        <f>IF($BC6="", "", IFERROR(INDEX(Products!DS$9:DS$108, $BC6)*$AY6, ""))</f>
        <v/>
      </c>
      <c r="CQ6" s="32" t="str">
        <f>IF($BC6="", "", IFERROR(INDEX(Products!DT$9:DT$108, $BC6)*$AY6, ""))</f>
        <v/>
      </c>
      <c r="CR6" s="32" t="str">
        <f>IF($BC6="", "", IFERROR(INDEX(Products!DU$9:DU$108, $BC6)*$AY6, ""))</f>
        <v/>
      </c>
      <c r="CS6" s="32" t="str">
        <f>IF($BC6="", "", IFERROR(INDEX(Products!DV$9:DV$108, $BC6)*$AY6, ""))</f>
        <v/>
      </c>
      <c r="CT6" s="32" t="str">
        <f>IF($BC6="", "", IFERROR(INDEX(Products!DW$9:DW$108, $BC6)*$AY6, ""))</f>
        <v/>
      </c>
      <c r="CU6" s="32" t="str">
        <f>IF($BC6="", "", IFERROR(INDEX(Products!DX$9:DX$108, $BC6)*$AY6, ""))</f>
        <v/>
      </c>
      <c r="CV6" s="32" t="str">
        <f>IF($BC6="", "", IFERROR(INDEX(Products!DY$9:DY$108, $BC6)*$AY6, ""))</f>
        <v/>
      </c>
      <c r="CW6" s="32" t="str">
        <f>IF($BC6="", "", IFERROR(INDEX(Products!DZ$9:DZ$108, $BC6)*$AY6, ""))</f>
        <v/>
      </c>
      <c r="CX6" s="32" t="str">
        <f>IF($BC6="", "", IFERROR(INDEX(Products!EA$9:EA$108, $BC6)*$AY6, ""))</f>
        <v/>
      </c>
      <c r="CY6" s="32" t="str">
        <f>IF($BC6="", "", IFERROR(INDEX(Products!EB$9:EB$108, $BC6)*$AY6, ""))</f>
        <v/>
      </c>
      <c r="CZ6" s="32" t="str">
        <f>IF($BC6="", "", IFERROR(INDEX(Products!EC$9:EC$108, $BC6)*$AY6, ""))</f>
        <v/>
      </c>
      <c r="DA6" s="32" t="str">
        <f>IF($BC6="", "", IFERROR(INDEX(Products!ED$9:ED$108, $BC6)*$AY6, ""))</f>
        <v/>
      </c>
      <c r="DB6" s="32" t="str">
        <f>IF($BC6="", "", IFERROR(INDEX(Products!EE$9:EE$108, $BC6)*$AY6, ""))</f>
        <v/>
      </c>
      <c r="DC6" s="32" t="str">
        <f>IF($BC6="", "", IFERROR(INDEX(Products!EF$9:EF$108, $BC6)*$AY6, ""))</f>
        <v/>
      </c>
      <c r="DD6" s="32" t="str">
        <f>IF($BC6="", "", IFERROR(INDEX(Products!EG$9:EG$108, $BC6)*$AY6, ""))</f>
        <v/>
      </c>
      <c r="DE6" s="32" t="str">
        <f>IF($BC6="", "", IFERROR(INDEX(Products!EH$9:EH$108, $BC6)*$AY6, ""))</f>
        <v/>
      </c>
      <c r="DF6" s="32" t="str">
        <f>IF($BC6="", "", IFERROR(INDEX(Products!EI$9:EI$108, $BC6)*$AY6, ""))</f>
        <v/>
      </c>
      <c r="DG6" s="32" t="str">
        <f>IF($BC6="", "", IFERROR(INDEX(Products!EJ$9:EJ$108, $BC6)*$AY6, ""))</f>
        <v/>
      </c>
      <c r="DH6" s="32" t="str">
        <f>IF($BC6="", "", IFERROR(INDEX(Products!EK$9:EK$108, $BC6)*$AY6, ""))</f>
        <v/>
      </c>
      <c r="DI6" s="32" t="str">
        <f>IF($BC6="", "", IFERROR(INDEX(Products!EL$9:EL$108, $BC6)*$AY6, ""))</f>
        <v/>
      </c>
      <c r="DJ6" s="32" t="str">
        <f>IF($BC6="", "", IFERROR(INDEX(Products!EM$9:EM$108, $BC6)*$AY6, ""))</f>
        <v/>
      </c>
      <c r="DK6" s="32" t="str">
        <f>IF($BC6="", "", IFERROR(INDEX(Products!EN$9:EN$108, $BC6)*$AY6, ""))</f>
        <v/>
      </c>
      <c r="DL6" s="32" t="str">
        <f>IF($BC6="", "", IFERROR(INDEX(Products!EO$9:EO$108, $BC6)*$AY6, ""))</f>
        <v/>
      </c>
      <c r="DM6" s="51" t="str">
        <f>IF($BC6="", "", IFERROR(INDEX(Products!EP$9:EP$108, $BC6)*$AY6, ""))</f>
        <v/>
      </c>
      <c r="DO6" s="9">
        <v>3</v>
      </c>
      <c r="DP6" s="9" t="str">
        <f>IFERROR(INDEX(Materials!$X$9:$X$2508, MATCH($DO6, Materials!$Z$9:$Z$2508, 0)), "")</f>
        <v/>
      </c>
      <c r="DQ6" s="9" t="str">
        <f t="shared" si="0"/>
        <v/>
      </c>
    </row>
    <row r="7" spans="1:121" x14ac:dyDescent="0.25">
      <c r="A7" s="24"/>
      <c r="B7" s="328" t="s">
        <v>106</v>
      </c>
      <c r="C7" s="364"/>
      <c r="D7" s="364"/>
      <c r="E7" s="364"/>
      <c r="F7" s="364"/>
      <c r="G7" s="364"/>
      <c r="H7" s="364"/>
      <c r="I7" s="329"/>
      <c r="J7" s="302" t="str">
        <f>'Order Sheet'!$B$8</f>
        <v>None Provided</v>
      </c>
      <c r="K7" s="365"/>
      <c r="L7" s="365"/>
      <c r="M7" s="365"/>
      <c r="N7" s="365"/>
      <c r="O7" s="365"/>
      <c r="P7" s="365"/>
      <c r="Q7" s="365"/>
      <c r="R7" s="365"/>
      <c r="S7" s="365"/>
      <c r="T7" s="365"/>
      <c r="U7" s="365"/>
      <c r="V7" s="365"/>
      <c r="W7" s="365"/>
      <c r="X7" s="365"/>
      <c r="Y7" s="365"/>
      <c r="Z7" s="303"/>
      <c r="AA7" s="24"/>
      <c r="AB7" s="24"/>
      <c r="AC7" s="24"/>
      <c r="AD7" s="24"/>
      <c r="AE7" s="24"/>
      <c r="AF7" s="328" t="s">
        <v>105</v>
      </c>
      <c r="AG7" s="364"/>
      <c r="AH7" s="364"/>
      <c r="AI7" s="364"/>
      <c r="AJ7" s="364"/>
      <c r="AK7" s="364"/>
      <c r="AL7" s="364"/>
      <c r="AM7" s="329"/>
      <c r="AN7" s="369">
        <f ca="1">'Order Sheet'!$E$8</f>
        <v>43451</v>
      </c>
      <c r="AO7" s="370"/>
      <c r="AP7" s="370"/>
      <c r="AQ7" s="370"/>
      <c r="AR7" s="370"/>
      <c r="AS7" s="371"/>
      <c r="AT7" s="24"/>
      <c r="AY7" s="9" t="str">
        <f>IF('Order Sheet'!B14="", "", 'Order Sheet'!B14)</f>
        <v/>
      </c>
      <c r="BA7" s="9" t="str">
        <f>IF('Order Sheet'!C14="", "", 'Order Sheet'!C14)</f>
        <v/>
      </c>
      <c r="BB7" s="32"/>
      <c r="BC7" s="9" t="str">
        <f>IF($BA7="", "", MATCH($BA7, Products!$E$9:$E$108, 0))</f>
        <v/>
      </c>
      <c r="BD7" s="127" t="s">
        <v>24</v>
      </c>
      <c r="BE7" s="50" t="str">
        <f>IF($BC7="", "", INDEX(Products!CH$9:CH$108, $BC7))</f>
        <v/>
      </c>
      <c r="BF7" s="32" t="str">
        <f>IF($BC7="", "", INDEX(Products!CI$9:CI$108, $BC7))</f>
        <v/>
      </c>
      <c r="BG7" s="32" t="str">
        <f>IF($BC7="", "", INDEX(Products!CJ$9:CJ$108, $BC7))</f>
        <v/>
      </c>
      <c r="BH7" s="32" t="str">
        <f>IF($BC7="", "", INDEX(Products!CK$9:CK$108, $BC7))</f>
        <v/>
      </c>
      <c r="BI7" s="32" t="str">
        <f>IF($BC7="", "", INDEX(Products!CL$9:CL$108, $BC7))</f>
        <v/>
      </c>
      <c r="BJ7" s="32" t="str">
        <f>IF($BC7="", "", INDEX(Products!CM$9:CM$108, $BC7))</f>
        <v/>
      </c>
      <c r="BK7" s="32" t="str">
        <f>IF($BC7="", "", INDEX(Products!CN$9:CN$108, $BC7))</f>
        <v/>
      </c>
      <c r="BL7" s="32" t="str">
        <f>IF($BC7="", "", INDEX(Products!CO$9:CO$108, $BC7))</f>
        <v/>
      </c>
      <c r="BM7" s="32" t="str">
        <f>IF($BC7="", "", INDEX(Products!CP$9:CP$108, $BC7))</f>
        <v/>
      </c>
      <c r="BN7" s="32" t="str">
        <f>IF($BC7="", "", INDEX(Products!CQ$9:CQ$108, $BC7))</f>
        <v/>
      </c>
      <c r="BO7" s="32" t="str">
        <f>IF($BC7="", "", INDEX(Products!CR$9:CR$108, $BC7))</f>
        <v/>
      </c>
      <c r="BP7" s="32" t="str">
        <f>IF($BC7="", "", INDEX(Products!CS$9:CS$108, $BC7))</f>
        <v/>
      </c>
      <c r="BQ7" s="32" t="str">
        <f>IF($BC7="", "", INDEX(Products!CT$9:CT$108, $BC7))</f>
        <v/>
      </c>
      <c r="BR7" s="32" t="str">
        <f>IF($BC7="", "", INDEX(Products!CU$9:CU$108, $BC7))</f>
        <v/>
      </c>
      <c r="BS7" s="32" t="str">
        <f>IF($BC7="", "", INDEX(Products!CV$9:CV$108, $BC7))</f>
        <v/>
      </c>
      <c r="BT7" s="32" t="str">
        <f>IF($BC7="", "", INDEX(Products!CW$9:CW$108, $BC7))</f>
        <v/>
      </c>
      <c r="BU7" s="32" t="str">
        <f>IF($BC7="", "", INDEX(Products!CX$9:CX$108, $BC7))</f>
        <v/>
      </c>
      <c r="BV7" s="32" t="str">
        <f>IF($BC7="", "", INDEX(Products!CY$9:CY$108, $BC7))</f>
        <v/>
      </c>
      <c r="BW7" s="32" t="str">
        <f>IF($BC7="", "", INDEX(Products!CZ$9:CZ$108, $BC7))</f>
        <v/>
      </c>
      <c r="BX7" s="32" t="str">
        <f>IF($BC7="", "", INDEX(Products!DA$9:DA$108, $BC7))</f>
        <v/>
      </c>
      <c r="BY7" s="32" t="str">
        <f>IF($BC7="", "", INDEX(Products!DB$9:DB$108, $BC7))</f>
        <v/>
      </c>
      <c r="BZ7" s="32" t="str">
        <f>IF($BC7="", "", INDEX(Products!DC$9:DC$108, $BC7))</f>
        <v/>
      </c>
      <c r="CA7" s="32" t="str">
        <f>IF($BC7="", "", INDEX(Products!DD$9:DD$108, $BC7))</f>
        <v/>
      </c>
      <c r="CB7" s="32" t="str">
        <f>IF($BC7="", "", INDEX(Products!DE$9:DE$108, $BC7))</f>
        <v/>
      </c>
      <c r="CC7" s="32" t="str">
        <f>IF($BC7="", "", INDEX(Products!DF$9:DF$108, $BC7))</f>
        <v/>
      </c>
      <c r="CD7" s="32" t="str">
        <f>IF($BC7="", "", INDEX(Products!DG$9:DG$108, $BC7))</f>
        <v/>
      </c>
      <c r="CE7" s="32" t="str">
        <f>IF($BC7="", "", INDEX(Products!DH$9:DH$108, $BC7))</f>
        <v/>
      </c>
      <c r="CF7" s="32" t="str">
        <f>IF($BC7="", "", INDEX(Products!DI$9:DI$108, $BC7))</f>
        <v/>
      </c>
      <c r="CG7" s="32" t="str">
        <f>IF($BC7="", "", INDEX(Products!DJ$9:DJ$108, $BC7))</f>
        <v/>
      </c>
      <c r="CH7" s="51" t="str">
        <f>IF($BC7="", "", INDEX(Products!DK$9:DK$108, $BC7))</f>
        <v/>
      </c>
      <c r="CI7" s="32"/>
      <c r="CJ7" s="50" t="str">
        <f>IF($BC7="", "", IFERROR(INDEX(Products!DM$9:DM$108, $BC7)*$AY7, ""))</f>
        <v/>
      </c>
      <c r="CK7" s="32" t="str">
        <f>IF($BC7="", "", IFERROR(INDEX(Products!DN$9:DN$108, $BC7)*$AY7, ""))</f>
        <v/>
      </c>
      <c r="CL7" s="32" t="str">
        <f>IF($BC7="", "", IFERROR(INDEX(Products!DO$9:DO$108, $BC7)*$AY7, ""))</f>
        <v/>
      </c>
      <c r="CM7" s="32" t="str">
        <f>IF($BC7="", "", IFERROR(INDEX(Products!DP$9:DP$108, $BC7)*$AY7, ""))</f>
        <v/>
      </c>
      <c r="CN7" s="32" t="str">
        <f>IF($BC7="", "", IFERROR(INDEX(Products!DQ$9:DQ$108, $BC7)*$AY7, ""))</f>
        <v/>
      </c>
      <c r="CO7" s="32" t="str">
        <f>IF($BC7="", "", IFERROR(INDEX(Products!DR$9:DR$108, $BC7)*$AY7, ""))</f>
        <v/>
      </c>
      <c r="CP7" s="32" t="str">
        <f>IF($BC7="", "", IFERROR(INDEX(Products!DS$9:DS$108, $BC7)*$AY7, ""))</f>
        <v/>
      </c>
      <c r="CQ7" s="32" t="str">
        <f>IF($BC7="", "", IFERROR(INDEX(Products!DT$9:DT$108, $BC7)*$AY7, ""))</f>
        <v/>
      </c>
      <c r="CR7" s="32" t="str">
        <f>IF($BC7="", "", IFERROR(INDEX(Products!DU$9:DU$108, $BC7)*$AY7, ""))</f>
        <v/>
      </c>
      <c r="CS7" s="32" t="str">
        <f>IF($BC7="", "", IFERROR(INDEX(Products!DV$9:DV$108, $BC7)*$AY7, ""))</f>
        <v/>
      </c>
      <c r="CT7" s="32" t="str">
        <f>IF($BC7="", "", IFERROR(INDEX(Products!DW$9:DW$108, $BC7)*$AY7, ""))</f>
        <v/>
      </c>
      <c r="CU7" s="32" t="str">
        <f>IF($BC7="", "", IFERROR(INDEX(Products!DX$9:DX$108, $BC7)*$AY7, ""))</f>
        <v/>
      </c>
      <c r="CV7" s="32" t="str">
        <f>IF($BC7="", "", IFERROR(INDEX(Products!DY$9:DY$108, $BC7)*$AY7, ""))</f>
        <v/>
      </c>
      <c r="CW7" s="32" t="str">
        <f>IF($BC7="", "", IFERROR(INDEX(Products!DZ$9:DZ$108, $BC7)*$AY7, ""))</f>
        <v/>
      </c>
      <c r="CX7" s="32" t="str">
        <f>IF($BC7="", "", IFERROR(INDEX(Products!EA$9:EA$108, $BC7)*$AY7, ""))</f>
        <v/>
      </c>
      <c r="CY7" s="32" t="str">
        <f>IF($BC7="", "", IFERROR(INDEX(Products!EB$9:EB$108, $BC7)*$AY7, ""))</f>
        <v/>
      </c>
      <c r="CZ7" s="32" t="str">
        <f>IF($BC7="", "", IFERROR(INDEX(Products!EC$9:EC$108, $BC7)*$AY7, ""))</f>
        <v/>
      </c>
      <c r="DA7" s="32" t="str">
        <f>IF($BC7="", "", IFERROR(INDEX(Products!ED$9:ED$108, $BC7)*$AY7, ""))</f>
        <v/>
      </c>
      <c r="DB7" s="32" t="str">
        <f>IF($BC7="", "", IFERROR(INDEX(Products!EE$9:EE$108, $BC7)*$AY7, ""))</f>
        <v/>
      </c>
      <c r="DC7" s="32" t="str">
        <f>IF($BC7="", "", IFERROR(INDEX(Products!EF$9:EF$108, $BC7)*$AY7, ""))</f>
        <v/>
      </c>
      <c r="DD7" s="32" t="str">
        <f>IF($BC7="", "", IFERROR(INDEX(Products!EG$9:EG$108, $BC7)*$AY7, ""))</f>
        <v/>
      </c>
      <c r="DE7" s="32" t="str">
        <f>IF($BC7="", "", IFERROR(INDEX(Products!EH$9:EH$108, $BC7)*$AY7, ""))</f>
        <v/>
      </c>
      <c r="DF7" s="32" t="str">
        <f>IF($BC7="", "", IFERROR(INDEX(Products!EI$9:EI$108, $BC7)*$AY7, ""))</f>
        <v/>
      </c>
      <c r="DG7" s="32" t="str">
        <f>IF($BC7="", "", IFERROR(INDEX(Products!EJ$9:EJ$108, $BC7)*$AY7, ""))</f>
        <v/>
      </c>
      <c r="DH7" s="32" t="str">
        <f>IF($BC7="", "", IFERROR(INDEX(Products!EK$9:EK$108, $BC7)*$AY7, ""))</f>
        <v/>
      </c>
      <c r="DI7" s="32" t="str">
        <f>IF($BC7="", "", IFERROR(INDEX(Products!EL$9:EL$108, $BC7)*$AY7, ""))</f>
        <v/>
      </c>
      <c r="DJ7" s="32" t="str">
        <f>IF($BC7="", "", IFERROR(INDEX(Products!EM$9:EM$108, $BC7)*$AY7, ""))</f>
        <v/>
      </c>
      <c r="DK7" s="32" t="str">
        <f>IF($BC7="", "", IFERROR(INDEX(Products!EN$9:EN$108, $BC7)*$AY7, ""))</f>
        <v/>
      </c>
      <c r="DL7" s="32" t="str">
        <f>IF($BC7="", "", IFERROR(INDEX(Products!EO$9:EO$108, $BC7)*$AY7, ""))</f>
        <v/>
      </c>
      <c r="DM7" s="51" t="str">
        <f>IF($BC7="", "", IFERROR(INDEX(Products!EP$9:EP$108, $BC7)*$AY7, ""))</f>
        <v/>
      </c>
      <c r="DO7" s="9">
        <v>4</v>
      </c>
      <c r="DP7" s="9" t="str">
        <f>IFERROR(INDEX(Materials!$X$9:$X$2508, MATCH($DO7, Materials!$Z$9:$Z$2508, 0)), "")</f>
        <v/>
      </c>
      <c r="DQ7" s="9" t="str">
        <f t="shared" si="0"/>
        <v/>
      </c>
    </row>
    <row r="8" spans="1:121"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Y8" s="9" t="str">
        <f>IF('Order Sheet'!B15="", "", 'Order Sheet'!B15)</f>
        <v/>
      </c>
      <c r="BA8" s="9" t="str">
        <f>IF('Order Sheet'!C15="", "", 'Order Sheet'!C15)</f>
        <v/>
      </c>
      <c r="BB8" s="32"/>
      <c r="BC8" s="9" t="str">
        <f>IF($BA8="", "", MATCH($BA8, Products!$E$9:$E$108, 0))</f>
        <v/>
      </c>
      <c r="BD8" s="127" t="s">
        <v>24</v>
      </c>
      <c r="BE8" s="50" t="str">
        <f>IF($BC8="", "", INDEX(Products!CH$9:CH$108, $BC8))</f>
        <v/>
      </c>
      <c r="BF8" s="32" t="str">
        <f>IF($BC8="", "", INDEX(Products!CI$9:CI$108, $BC8))</f>
        <v/>
      </c>
      <c r="BG8" s="32" t="str">
        <f>IF($BC8="", "", INDEX(Products!CJ$9:CJ$108, $BC8))</f>
        <v/>
      </c>
      <c r="BH8" s="32" t="str">
        <f>IF($BC8="", "", INDEX(Products!CK$9:CK$108, $BC8))</f>
        <v/>
      </c>
      <c r="BI8" s="32" t="str">
        <f>IF($BC8="", "", INDEX(Products!CL$9:CL$108, $BC8))</f>
        <v/>
      </c>
      <c r="BJ8" s="32" t="str">
        <f>IF($BC8="", "", INDEX(Products!CM$9:CM$108, $BC8))</f>
        <v/>
      </c>
      <c r="BK8" s="32" t="str">
        <f>IF($BC8="", "", INDEX(Products!CN$9:CN$108, $BC8))</f>
        <v/>
      </c>
      <c r="BL8" s="32" t="str">
        <f>IF($BC8="", "", INDEX(Products!CO$9:CO$108, $BC8))</f>
        <v/>
      </c>
      <c r="BM8" s="32" t="str">
        <f>IF($BC8="", "", INDEX(Products!CP$9:CP$108, $BC8))</f>
        <v/>
      </c>
      <c r="BN8" s="32" t="str">
        <f>IF($BC8="", "", INDEX(Products!CQ$9:CQ$108, $BC8))</f>
        <v/>
      </c>
      <c r="BO8" s="32" t="str">
        <f>IF($BC8="", "", INDEX(Products!CR$9:CR$108, $BC8))</f>
        <v/>
      </c>
      <c r="BP8" s="32" t="str">
        <f>IF($BC8="", "", INDEX(Products!CS$9:CS$108, $BC8))</f>
        <v/>
      </c>
      <c r="BQ8" s="32" t="str">
        <f>IF($BC8="", "", INDEX(Products!CT$9:CT$108, $BC8))</f>
        <v/>
      </c>
      <c r="BR8" s="32" t="str">
        <f>IF($BC8="", "", INDEX(Products!CU$9:CU$108, $BC8))</f>
        <v/>
      </c>
      <c r="BS8" s="32" t="str">
        <f>IF($BC8="", "", INDEX(Products!CV$9:CV$108, $BC8))</f>
        <v/>
      </c>
      <c r="BT8" s="32" t="str">
        <f>IF($BC8="", "", INDEX(Products!CW$9:CW$108, $BC8))</f>
        <v/>
      </c>
      <c r="BU8" s="32" t="str">
        <f>IF($BC8="", "", INDEX(Products!CX$9:CX$108, $BC8))</f>
        <v/>
      </c>
      <c r="BV8" s="32" t="str">
        <f>IF($BC8="", "", INDEX(Products!CY$9:CY$108, $BC8))</f>
        <v/>
      </c>
      <c r="BW8" s="32" t="str">
        <f>IF($BC8="", "", INDEX(Products!CZ$9:CZ$108, $BC8))</f>
        <v/>
      </c>
      <c r="BX8" s="32" t="str">
        <f>IF($BC8="", "", INDEX(Products!DA$9:DA$108, $BC8))</f>
        <v/>
      </c>
      <c r="BY8" s="32" t="str">
        <f>IF($BC8="", "", INDEX(Products!DB$9:DB$108, $BC8))</f>
        <v/>
      </c>
      <c r="BZ8" s="32" t="str">
        <f>IF($BC8="", "", INDEX(Products!DC$9:DC$108, $BC8))</f>
        <v/>
      </c>
      <c r="CA8" s="32" t="str">
        <f>IF($BC8="", "", INDEX(Products!DD$9:DD$108, $BC8))</f>
        <v/>
      </c>
      <c r="CB8" s="32" t="str">
        <f>IF($BC8="", "", INDEX(Products!DE$9:DE$108, $BC8))</f>
        <v/>
      </c>
      <c r="CC8" s="32" t="str">
        <f>IF($BC8="", "", INDEX(Products!DF$9:DF$108, $BC8))</f>
        <v/>
      </c>
      <c r="CD8" s="32" t="str">
        <f>IF($BC8="", "", INDEX(Products!DG$9:DG$108, $BC8))</f>
        <v/>
      </c>
      <c r="CE8" s="32" t="str">
        <f>IF($BC8="", "", INDEX(Products!DH$9:DH$108, $BC8))</f>
        <v/>
      </c>
      <c r="CF8" s="32" t="str">
        <f>IF($BC8="", "", INDEX(Products!DI$9:DI$108, $BC8))</f>
        <v/>
      </c>
      <c r="CG8" s="32" t="str">
        <f>IF($BC8="", "", INDEX(Products!DJ$9:DJ$108, $BC8))</f>
        <v/>
      </c>
      <c r="CH8" s="51" t="str">
        <f>IF($BC8="", "", INDEX(Products!DK$9:DK$108, $BC8))</f>
        <v/>
      </c>
      <c r="CI8" s="32"/>
      <c r="CJ8" s="50" t="str">
        <f>IF($BC8="", "", IFERROR(INDEX(Products!DM$9:DM$108, $BC8)*$AY8, ""))</f>
        <v/>
      </c>
      <c r="CK8" s="32" t="str">
        <f>IF($BC8="", "", IFERROR(INDEX(Products!DN$9:DN$108, $BC8)*$AY8, ""))</f>
        <v/>
      </c>
      <c r="CL8" s="32" t="str">
        <f>IF($BC8="", "", IFERROR(INDEX(Products!DO$9:DO$108, $BC8)*$AY8, ""))</f>
        <v/>
      </c>
      <c r="CM8" s="32" t="str">
        <f>IF($BC8="", "", IFERROR(INDEX(Products!DP$9:DP$108, $BC8)*$AY8, ""))</f>
        <v/>
      </c>
      <c r="CN8" s="32" t="str">
        <f>IF($BC8="", "", IFERROR(INDEX(Products!DQ$9:DQ$108, $BC8)*$AY8, ""))</f>
        <v/>
      </c>
      <c r="CO8" s="32" t="str">
        <f>IF($BC8="", "", IFERROR(INDEX(Products!DR$9:DR$108, $BC8)*$AY8, ""))</f>
        <v/>
      </c>
      <c r="CP8" s="32" t="str">
        <f>IF($BC8="", "", IFERROR(INDEX(Products!DS$9:DS$108, $BC8)*$AY8, ""))</f>
        <v/>
      </c>
      <c r="CQ8" s="32" t="str">
        <f>IF($BC8="", "", IFERROR(INDEX(Products!DT$9:DT$108, $BC8)*$AY8, ""))</f>
        <v/>
      </c>
      <c r="CR8" s="32" t="str">
        <f>IF($BC8="", "", IFERROR(INDEX(Products!DU$9:DU$108, $BC8)*$AY8, ""))</f>
        <v/>
      </c>
      <c r="CS8" s="32" t="str">
        <f>IF($BC8="", "", IFERROR(INDEX(Products!DV$9:DV$108, $BC8)*$AY8, ""))</f>
        <v/>
      </c>
      <c r="CT8" s="32" t="str">
        <f>IF($BC8="", "", IFERROR(INDEX(Products!DW$9:DW$108, $BC8)*$AY8, ""))</f>
        <v/>
      </c>
      <c r="CU8" s="32" t="str">
        <f>IF($BC8="", "", IFERROR(INDEX(Products!DX$9:DX$108, $BC8)*$AY8, ""))</f>
        <v/>
      </c>
      <c r="CV8" s="32" t="str">
        <f>IF($BC8="", "", IFERROR(INDEX(Products!DY$9:DY$108, $BC8)*$AY8, ""))</f>
        <v/>
      </c>
      <c r="CW8" s="32" t="str">
        <f>IF($BC8="", "", IFERROR(INDEX(Products!DZ$9:DZ$108, $BC8)*$AY8, ""))</f>
        <v/>
      </c>
      <c r="CX8" s="32" t="str">
        <f>IF($BC8="", "", IFERROR(INDEX(Products!EA$9:EA$108, $BC8)*$AY8, ""))</f>
        <v/>
      </c>
      <c r="CY8" s="32" t="str">
        <f>IF($BC8="", "", IFERROR(INDEX(Products!EB$9:EB$108, $BC8)*$AY8, ""))</f>
        <v/>
      </c>
      <c r="CZ8" s="32" t="str">
        <f>IF($BC8="", "", IFERROR(INDEX(Products!EC$9:EC$108, $BC8)*$AY8, ""))</f>
        <v/>
      </c>
      <c r="DA8" s="32" t="str">
        <f>IF($BC8="", "", IFERROR(INDEX(Products!ED$9:ED$108, $BC8)*$AY8, ""))</f>
        <v/>
      </c>
      <c r="DB8" s="32" t="str">
        <f>IF($BC8="", "", IFERROR(INDEX(Products!EE$9:EE$108, $BC8)*$AY8, ""))</f>
        <v/>
      </c>
      <c r="DC8" s="32" t="str">
        <f>IF($BC8="", "", IFERROR(INDEX(Products!EF$9:EF$108, $BC8)*$AY8, ""))</f>
        <v/>
      </c>
      <c r="DD8" s="32" t="str">
        <f>IF($BC8="", "", IFERROR(INDEX(Products!EG$9:EG$108, $BC8)*$AY8, ""))</f>
        <v/>
      </c>
      <c r="DE8" s="32" t="str">
        <f>IF($BC8="", "", IFERROR(INDEX(Products!EH$9:EH$108, $BC8)*$AY8, ""))</f>
        <v/>
      </c>
      <c r="DF8" s="32" t="str">
        <f>IF($BC8="", "", IFERROR(INDEX(Products!EI$9:EI$108, $BC8)*$AY8, ""))</f>
        <v/>
      </c>
      <c r="DG8" s="32" t="str">
        <f>IF($BC8="", "", IFERROR(INDEX(Products!EJ$9:EJ$108, $BC8)*$AY8, ""))</f>
        <v/>
      </c>
      <c r="DH8" s="32" t="str">
        <f>IF($BC8="", "", IFERROR(INDEX(Products!EK$9:EK$108, $BC8)*$AY8, ""))</f>
        <v/>
      </c>
      <c r="DI8" s="32" t="str">
        <f>IF($BC8="", "", IFERROR(INDEX(Products!EL$9:EL$108, $BC8)*$AY8, ""))</f>
        <v/>
      </c>
      <c r="DJ8" s="32" t="str">
        <f>IF($BC8="", "", IFERROR(INDEX(Products!EM$9:EM$108, $BC8)*$AY8, ""))</f>
        <v/>
      </c>
      <c r="DK8" s="32" t="str">
        <f>IF($BC8="", "", IFERROR(INDEX(Products!EN$9:EN$108, $BC8)*$AY8, ""))</f>
        <v/>
      </c>
      <c r="DL8" s="32" t="str">
        <f>IF($BC8="", "", IFERROR(INDEX(Products!EO$9:EO$108, $BC8)*$AY8, ""))</f>
        <v/>
      </c>
      <c r="DM8" s="51" t="str">
        <f>IF($BC8="", "", IFERROR(INDEX(Products!EP$9:EP$108, $BC8)*$AY8, ""))</f>
        <v/>
      </c>
      <c r="DO8" s="9">
        <v>5</v>
      </c>
      <c r="DP8" s="9" t="str">
        <f>IFERROR(INDEX(Materials!$X$9:$X$2508, MATCH($DO8, Materials!$Z$9:$Z$2508, 0)), "")</f>
        <v/>
      </c>
      <c r="DQ8" s="9" t="str">
        <f t="shared" si="0"/>
        <v/>
      </c>
    </row>
    <row r="9" spans="1:121"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363" t="str">
        <f>"*Exc "&amp;'Intro &amp; Setup'!$BC$9&amp;""</f>
        <v>*Exc VAT</v>
      </c>
      <c r="AB9" s="363"/>
      <c r="AC9" s="363"/>
      <c r="AD9" s="363"/>
      <c r="AE9" s="363"/>
      <c r="AF9" s="24"/>
      <c r="AG9" s="24"/>
      <c r="AH9" s="24"/>
      <c r="AI9" s="24"/>
      <c r="AJ9" s="366" t="s">
        <v>119</v>
      </c>
      <c r="AK9" s="366"/>
      <c r="AL9" s="366"/>
      <c r="AM9" s="366"/>
      <c r="AN9" s="367">
        <v>1</v>
      </c>
      <c r="AO9" s="368"/>
      <c r="AP9" s="360" t="s">
        <v>120</v>
      </c>
      <c r="AQ9" s="361"/>
      <c r="AR9" s="360">
        <f>BA2</f>
        <v>0</v>
      </c>
      <c r="AS9" s="362"/>
      <c r="AT9" s="24"/>
      <c r="AY9" s="9" t="str">
        <f>IF('Order Sheet'!B16="", "", 'Order Sheet'!B16)</f>
        <v/>
      </c>
      <c r="BA9" s="9" t="str">
        <f>IF('Order Sheet'!C16="", "", 'Order Sheet'!C16)</f>
        <v/>
      </c>
      <c r="BB9" s="32"/>
      <c r="BC9" s="9" t="str">
        <f>IF($BA9="", "", MATCH($BA9, Products!$E$9:$E$108, 0))</f>
        <v/>
      </c>
      <c r="BD9" s="127" t="s">
        <v>24</v>
      </c>
      <c r="BE9" s="50" t="str">
        <f>IF($BC9="", "", INDEX(Products!CH$9:CH$108, $BC9))</f>
        <v/>
      </c>
      <c r="BF9" s="32" t="str">
        <f>IF($BC9="", "", INDEX(Products!CI$9:CI$108, $BC9))</f>
        <v/>
      </c>
      <c r="BG9" s="32" t="str">
        <f>IF($BC9="", "", INDEX(Products!CJ$9:CJ$108, $BC9))</f>
        <v/>
      </c>
      <c r="BH9" s="32" t="str">
        <f>IF($BC9="", "", INDEX(Products!CK$9:CK$108, $BC9))</f>
        <v/>
      </c>
      <c r="BI9" s="32" t="str">
        <f>IF($BC9="", "", INDEX(Products!CL$9:CL$108, $BC9))</f>
        <v/>
      </c>
      <c r="BJ9" s="32" t="str">
        <f>IF($BC9="", "", INDEX(Products!CM$9:CM$108, $BC9))</f>
        <v/>
      </c>
      <c r="BK9" s="32" t="str">
        <f>IF($BC9="", "", INDEX(Products!CN$9:CN$108, $BC9))</f>
        <v/>
      </c>
      <c r="BL9" s="32" t="str">
        <f>IF($BC9="", "", INDEX(Products!CO$9:CO$108, $BC9))</f>
        <v/>
      </c>
      <c r="BM9" s="32" t="str">
        <f>IF($BC9="", "", INDEX(Products!CP$9:CP$108, $BC9))</f>
        <v/>
      </c>
      <c r="BN9" s="32" t="str">
        <f>IF($BC9="", "", INDEX(Products!CQ$9:CQ$108, $BC9))</f>
        <v/>
      </c>
      <c r="BO9" s="32" t="str">
        <f>IF($BC9="", "", INDEX(Products!CR$9:CR$108, $BC9))</f>
        <v/>
      </c>
      <c r="BP9" s="32" t="str">
        <f>IF($BC9="", "", INDEX(Products!CS$9:CS$108, $BC9))</f>
        <v/>
      </c>
      <c r="BQ9" s="32" t="str">
        <f>IF($BC9="", "", INDEX(Products!CT$9:CT$108, $BC9))</f>
        <v/>
      </c>
      <c r="BR9" s="32" t="str">
        <f>IF($BC9="", "", INDEX(Products!CU$9:CU$108, $BC9))</f>
        <v/>
      </c>
      <c r="BS9" s="32" t="str">
        <f>IF($BC9="", "", INDEX(Products!CV$9:CV$108, $BC9))</f>
        <v/>
      </c>
      <c r="BT9" s="32" t="str">
        <f>IF($BC9="", "", INDEX(Products!CW$9:CW$108, $BC9))</f>
        <v/>
      </c>
      <c r="BU9" s="32" t="str">
        <f>IF($BC9="", "", INDEX(Products!CX$9:CX$108, $BC9))</f>
        <v/>
      </c>
      <c r="BV9" s="32" t="str">
        <f>IF($BC9="", "", INDEX(Products!CY$9:CY$108, $BC9))</f>
        <v/>
      </c>
      <c r="BW9" s="32" t="str">
        <f>IF($BC9="", "", INDEX(Products!CZ$9:CZ$108, $BC9))</f>
        <v/>
      </c>
      <c r="BX9" s="32" t="str">
        <f>IF($BC9="", "", INDEX(Products!DA$9:DA$108, $BC9))</f>
        <v/>
      </c>
      <c r="BY9" s="32" t="str">
        <f>IF($BC9="", "", INDEX(Products!DB$9:DB$108, $BC9))</f>
        <v/>
      </c>
      <c r="BZ9" s="32" t="str">
        <f>IF($BC9="", "", INDEX(Products!DC$9:DC$108, $BC9))</f>
        <v/>
      </c>
      <c r="CA9" s="32" t="str">
        <f>IF($BC9="", "", INDEX(Products!DD$9:DD$108, $BC9))</f>
        <v/>
      </c>
      <c r="CB9" s="32" t="str">
        <f>IF($BC9="", "", INDEX(Products!DE$9:DE$108, $BC9))</f>
        <v/>
      </c>
      <c r="CC9" s="32" t="str">
        <f>IF($BC9="", "", INDEX(Products!DF$9:DF$108, $BC9))</f>
        <v/>
      </c>
      <c r="CD9" s="32" t="str">
        <f>IF($BC9="", "", INDEX(Products!DG$9:DG$108, $BC9))</f>
        <v/>
      </c>
      <c r="CE9" s="32" t="str">
        <f>IF($BC9="", "", INDEX(Products!DH$9:DH$108, $BC9))</f>
        <v/>
      </c>
      <c r="CF9" s="32" t="str">
        <f>IF($BC9="", "", INDEX(Products!DI$9:DI$108, $BC9))</f>
        <v/>
      </c>
      <c r="CG9" s="32" t="str">
        <f>IF($BC9="", "", INDEX(Products!DJ$9:DJ$108, $BC9))</f>
        <v/>
      </c>
      <c r="CH9" s="51" t="str">
        <f>IF($BC9="", "", INDEX(Products!DK$9:DK$108, $BC9))</f>
        <v/>
      </c>
      <c r="CI9" s="32"/>
      <c r="CJ9" s="50" t="str">
        <f>IF($BC9="", "", IFERROR(INDEX(Products!DM$9:DM$108, $BC9)*$AY9, ""))</f>
        <v/>
      </c>
      <c r="CK9" s="32" t="str">
        <f>IF($BC9="", "", IFERROR(INDEX(Products!DN$9:DN$108, $BC9)*$AY9, ""))</f>
        <v/>
      </c>
      <c r="CL9" s="32" t="str">
        <f>IF($BC9="", "", IFERROR(INDEX(Products!DO$9:DO$108, $BC9)*$AY9, ""))</f>
        <v/>
      </c>
      <c r="CM9" s="32" t="str">
        <f>IF($BC9="", "", IFERROR(INDEX(Products!DP$9:DP$108, $BC9)*$AY9, ""))</f>
        <v/>
      </c>
      <c r="CN9" s="32" t="str">
        <f>IF($BC9="", "", IFERROR(INDEX(Products!DQ$9:DQ$108, $BC9)*$AY9, ""))</f>
        <v/>
      </c>
      <c r="CO9" s="32" t="str">
        <f>IF($BC9="", "", IFERROR(INDEX(Products!DR$9:DR$108, $BC9)*$AY9, ""))</f>
        <v/>
      </c>
      <c r="CP9" s="32" t="str">
        <f>IF($BC9="", "", IFERROR(INDEX(Products!DS$9:DS$108, $BC9)*$AY9, ""))</f>
        <v/>
      </c>
      <c r="CQ9" s="32" t="str">
        <f>IF($BC9="", "", IFERROR(INDEX(Products!DT$9:DT$108, $BC9)*$AY9, ""))</f>
        <v/>
      </c>
      <c r="CR9" s="32" t="str">
        <f>IF($BC9="", "", IFERROR(INDEX(Products!DU$9:DU$108, $BC9)*$AY9, ""))</f>
        <v/>
      </c>
      <c r="CS9" s="32" t="str">
        <f>IF($BC9="", "", IFERROR(INDEX(Products!DV$9:DV$108, $BC9)*$AY9, ""))</f>
        <v/>
      </c>
      <c r="CT9" s="32" t="str">
        <f>IF($BC9="", "", IFERROR(INDEX(Products!DW$9:DW$108, $BC9)*$AY9, ""))</f>
        <v/>
      </c>
      <c r="CU9" s="32" t="str">
        <f>IF($BC9="", "", IFERROR(INDEX(Products!DX$9:DX$108, $BC9)*$AY9, ""))</f>
        <v/>
      </c>
      <c r="CV9" s="32" t="str">
        <f>IF($BC9="", "", IFERROR(INDEX(Products!DY$9:DY$108, $BC9)*$AY9, ""))</f>
        <v/>
      </c>
      <c r="CW9" s="32" t="str">
        <f>IF($BC9="", "", IFERROR(INDEX(Products!DZ$9:DZ$108, $BC9)*$AY9, ""))</f>
        <v/>
      </c>
      <c r="CX9" s="32" t="str">
        <f>IF($BC9="", "", IFERROR(INDEX(Products!EA$9:EA$108, $BC9)*$AY9, ""))</f>
        <v/>
      </c>
      <c r="CY9" s="32" t="str">
        <f>IF($BC9="", "", IFERROR(INDEX(Products!EB$9:EB$108, $BC9)*$AY9, ""))</f>
        <v/>
      </c>
      <c r="CZ9" s="32" t="str">
        <f>IF($BC9="", "", IFERROR(INDEX(Products!EC$9:EC$108, $BC9)*$AY9, ""))</f>
        <v/>
      </c>
      <c r="DA9" s="32" t="str">
        <f>IF($BC9="", "", IFERROR(INDEX(Products!ED$9:ED$108, $BC9)*$AY9, ""))</f>
        <v/>
      </c>
      <c r="DB9" s="32" t="str">
        <f>IF($BC9="", "", IFERROR(INDEX(Products!EE$9:EE$108, $BC9)*$AY9, ""))</f>
        <v/>
      </c>
      <c r="DC9" s="32" t="str">
        <f>IF($BC9="", "", IFERROR(INDEX(Products!EF$9:EF$108, $BC9)*$AY9, ""))</f>
        <v/>
      </c>
      <c r="DD9" s="32" t="str">
        <f>IF($BC9="", "", IFERROR(INDEX(Products!EG$9:EG$108, $BC9)*$AY9, ""))</f>
        <v/>
      </c>
      <c r="DE9" s="32" t="str">
        <f>IF($BC9="", "", IFERROR(INDEX(Products!EH$9:EH$108, $BC9)*$AY9, ""))</f>
        <v/>
      </c>
      <c r="DF9" s="32" t="str">
        <f>IF($BC9="", "", IFERROR(INDEX(Products!EI$9:EI$108, $BC9)*$AY9, ""))</f>
        <v/>
      </c>
      <c r="DG9" s="32" t="str">
        <f>IF($BC9="", "", IFERROR(INDEX(Products!EJ$9:EJ$108, $BC9)*$AY9, ""))</f>
        <v/>
      </c>
      <c r="DH9" s="32" t="str">
        <f>IF($BC9="", "", IFERROR(INDEX(Products!EK$9:EK$108, $BC9)*$AY9, ""))</f>
        <v/>
      </c>
      <c r="DI9" s="32" t="str">
        <f>IF($BC9="", "", IFERROR(INDEX(Products!EL$9:EL$108, $BC9)*$AY9, ""))</f>
        <v/>
      </c>
      <c r="DJ9" s="32" t="str">
        <f>IF($BC9="", "", IFERROR(INDEX(Products!EM$9:EM$108, $BC9)*$AY9, ""))</f>
        <v/>
      </c>
      <c r="DK9" s="32" t="str">
        <f>IF($BC9="", "", IFERROR(INDEX(Products!EN$9:EN$108, $BC9)*$AY9, ""))</f>
        <v/>
      </c>
      <c r="DL9" s="32" t="str">
        <f>IF($BC9="", "", IFERROR(INDEX(Products!EO$9:EO$108, $BC9)*$AY9, ""))</f>
        <v/>
      </c>
      <c r="DM9" s="51" t="str">
        <f>IF($BC9="", "", IFERROR(INDEX(Products!EP$9:EP$108, $BC9)*$AY9, ""))</f>
        <v/>
      </c>
      <c r="DO9" s="9">
        <v>6</v>
      </c>
      <c r="DP9" s="9" t="str">
        <f>IFERROR(INDEX(Materials!$X$9:$X$2508, MATCH($DO9, Materials!$Z$9:$Z$2508, 0)), "")</f>
        <v/>
      </c>
      <c r="DQ9" s="9" t="str">
        <f t="shared" si="0"/>
        <v/>
      </c>
    </row>
    <row r="10" spans="1:121" x14ac:dyDescent="0.25">
      <c r="A10" s="24"/>
      <c r="B10" s="348" t="s">
        <v>11</v>
      </c>
      <c r="C10" s="348"/>
      <c r="D10" s="348" t="s">
        <v>0</v>
      </c>
      <c r="E10" s="348"/>
      <c r="F10" s="348"/>
      <c r="G10" s="348"/>
      <c r="H10" s="348"/>
      <c r="I10" s="348"/>
      <c r="J10" s="348" t="s">
        <v>118</v>
      </c>
      <c r="K10" s="348"/>
      <c r="L10" s="348"/>
      <c r="M10" s="348"/>
      <c r="N10" s="348"/>
      <c r="O10" s="348"/>
      <c r="P10" s="348"/>
      <c r="Q10" s="348"/>
      <c r="R10" s="348"/>
      <c r="S10" s="348"/>
      <c r="T10" s="348"/>
      <c r="U10" s="348"/>
      <c r="V10" s="357" t="s">
        <v>19</v>
      </c>
      <c r="W10" s="359"/>
      <c r="X10" s="348" t="s">
        <v>75</v>
      </c>
      <c r="Y10" s="348"/>
      <c r="Z10" s="348"/>
      <c r="AA10" s="357" t="s">
        <v>16</v>
      </c>
      <c r="AB10" s="358"/>
      <c r="AC10" s="358"/>
      <c r="AD10" s="358"/>
      <c r="AE10" s="359"/>
      <c r="AF10" s="348" t="s">
        <v>3</v>
      </c>
      <c r="AG10" s="348"/>
      <c r="AH10" s="348"/>
      <c r="AI10" s="348"/>
      <c r="AJ10" s="348"/>
      <c r="AK10" s="348"/>
      <c r="AL10" s="348"/>
      <c r="AM10" s="357"/>
      <c r="AN10" s="360" t="s">
        <v>2</v>
      </c>
      <c r="AO10" s="361"/>
      <c r="AP10" s="361"/>
      <c r="AQ10" s="361"/>
      <c r="AR10" s="361"/>
      <c r="AS10" s="362"/>
      <c r="AT10" s="24"/>
      <c r="AY10" s="9" t="str">
        <f>IF('Order Sheet'!B17="", "", 'Order Sheet'!B17)</f>
        <v/>
      </c>
      <c r="BA10" s="9" t="str">
        <f>IF('Order Sheet'!C17="", "", 'Order Sheet'!C17)</f>
        <v/>
      </c>
      <c r="BB10" s="32"/>
      <c r="BC10" s="9" t="str">
        <f>IF($BA10="", "", MATCH($BA10, Products!$E$9:$E$108, 0))</f>
        <v/>
      </c>
      <c r="BD10" s="127" t="s">
        <v>24</v>
      </c>
      <c r="BE10" s="50" t="str">
        <f>IF($BC10="", "", INDEX(Products!CH$9:CH$108, $BC10))</f>
        <v/>
      </c>
      <c r="BF10" s="32" t="str">
        <f>IF($BC10="", "", INDEX(Products!CI$9:CI$108, $BC10))</f>
        <v/>
      </c>
      <c r="BG10" s="32" t="str">
        <f>IF($BC10="", "", INDEX(Products!CJ$9:CJ$108, $BC10))</f>
        <v/>
      </c>
      <c r="BH10" s="32" t="str">
        <f>IF($BC10="", "", INDEX(Products!CK$9:CK$108, $BC10))</f>
        <v/>
      </c>
      <c r="BI10" s="32" t="str">
        <f>IF($BC10="", "", INDEX(Products!CL$9:CL$108, $BC10))</f>
        <v/>
      </c>
      <c r="BJ10" s="32" t="str">
        <f>IF($BC10="", "", INDEX(Products!CM$9:CM$108, $BC10))</f>
        <v/>
      </c>
      <c r="BK10" s="32" t="str">
        <f>IF($BC10="", "", INDEX(Products!CN$9:CN$108, $BC10))</f>
        <v/>
      </c>
      <c r="BL10" s="32" t="str">
        <f>IF($BC10="", "", INDEX(Products!CO$9:CO$108, $BC10))</f>
        <v/>
      </c>
      <c r="BM10" s="32" t="str">
        <f>IF($BC10="", "", INDEX(Products!CP$9:CP$108, $BC10))</f>
        <v/>
      </c>
      <c r="BN10" s="32" t="str">
        <f>IF($BC10="", "", INDEX(Products!CQ$9:CQ$108, $BC10))</f>
        <v/>
      </c>
      <c r="BO10" s="32" t="str">
        <f>IF($BC10="", "", INDEX(Products!CR$9:CR$108, $BC10))</f>
        <v/>
      </c>
      <c r="BP10" s="32" t="str">
        <f>IF($BC10="", "", INDEX(Products!CS$9:CS$108, $BC10))</f>
        <v/>
      </c>
      <c r="BQ10" s="32" t="str">
        <f>IF($BC10="", "", INDEX(Products!CT$9:CT$108, $BC10))</f>
        <v/>
      </c>
      <c r="BR10" s="32" t="str">
        <f>IF($BC10="", "", INDEX(Products!CU$9:CU$108, $BC10))</f>
        <v/>
      </c>
      <c r="BS10" s="32" t="str">
        <f>IF($BC10="", "", INDEX(Products!CV$9:CV$108, $BC10))</f>
        <v/>
      </c>
      <c r="BT10" s="32" t="str">
        <f>IF($BC10="", "", INDEX(Products!CW$9:CW$108, $BC10))</f>
        <v/>
      </c>
      <c r="BU10" s="32" t="str">
        <f>IF($BC10="", "", INDEX(Products!CX$9:CX$108, $BC10))</f>
        <v/>
      </c>
      <c r="BV10" s="32" t="str">
        <f>IF($BC10="", "", INDEX(Products!CY$9:CY$108, $BC10))</f>
        <v/>
      </c>
      <c r="BW10" s="32" t="str">
        <f>IF($BC10="", "", INDEX(Products!CZ$9:CZ$108, $BC10))</f>
        <v/>
      </c>
      <c r="BX10" s="32" t="str">
        <f>IF($BC10="", "", INDEX(Products!DA$9:DA$108, $BC10))</f>
        <v/>
      </c>
      <c r="BY10" s="32" t="str">
        <f>IF($BC10="", "", INDEX(Products!DB$9:DB$108, $BC10))</f>
        <v/>
      </c>
      <c r="BZ10" s="32" t="str">
        <f>IF($BC10="", "", INDEX(Products!DC$9:DC$108, $BC10))</f>
        <v/>
      </c>
      <c r="CA10" s="32" t="str">
        <f>IF($BC10="", "", INDEX(Products!DD$9:DD$108, $BC10))</f>
        <v/>
      </c>
      <c r="CB10" s="32" t="str">
        <f>IF($BC10="", "", INDEX(Products!DE$9:DE$108, $BC10))</f>
        <v/>
      </c>
      <c r="CC10" s="32" t="str">
        <f>IF($BC10="", "", INDEX(Products!DF$9:DF$108, $BC10))</f>
        <v/>
      </c>
      <c r="CD10" s="32" t="str">
        <f>IF($BC10="", "", INDEX(Products!DG$9:DG$108, $BC10))</f>
        <v/>
      </c>
      <c r="CE10" s="32" t="str">
        <f>IF($BC10="", "", INDEX(Products!DH$9:DH$108, $BC10))</f>
        <v/>
      </c>
      <c r="CF10" s="32" t="str">
        <f>IF($BC10="", "", INDEX(Products!DI$9:DI$108, $BC10))</f>
        <v/>
      </c>
      <c r="CG10" s="32" t="str">
        <f>IF($BC10="", "", INDEX(Products!DJ$9:DJ$108, $BC10))</f>
        <v/>
      </c>
      <c r="CH10" s="51" t="str">
        <f>IF($BC10="", "", INDEX(Products!DK$9:DK$108, $BC10))</f>
        <v/>
      </c>
      <c r="CI10" s="32"/>
      <c r="CJ10" s="50" t="str">
        <f>IF($BC10="", "", IFERROR(INDEX(Products!DM$9:DM$108, $BC10)*$AY10, ""))</f>
        <v/>
      </c>
      <c r="CK10" s="32" t="str">
        <f>IF($BC10="", "", IFERROR(INDEX(Products!DN$9:DN$108, $BC10)*$AY10, ""))</f>
        <v/>
      </c>
      <c r="CL10" s="32" t="str">
        <f>IF($BC10="", "", IFERROR(INDEX(Products!DO$9:DO$108, $BC10)*$AY10, ""))</f>
        <v/>
      </c>
      <c r="CM10" s="32" t="str">
        <f>IF($BC10="", "", IFERROR(INDEX(Products!DP$9:DP$108, $BC10)*$AY10, ""))</f>
        <v/>
      </c>
      <c r="CN10" s="32" t="str">
        <f>IF($BC10="", "", IFERROR(INDEX(Products!DQ$9:DQ$108, $BC10)*$AY10, ""))</f>
        <v/>
      </c>
      <c r="CO10" s="32" t="str">
        <f>IF($BC10="", "", IFERROR(INDEX(Products!DR$9:DR$108, $BC10)*$AY10, ""))</f>
        <v/>
      </c>
      <c r="CP10" s="32" t="str">
        <f>IF($BC10="", "", IFERROR(INDEX(Products!DS$9:DS$108, $BC10)*$AY10, ""))</f>
        <v/>
      </c>
      <c r="CQ10" s="32" t="str">
        <f>IF($BC10="", "", IFERROR(INDEX(Products!DT$9:DT$108, $BC10)*$AY10, ""))</f>
        <v/>
      </c>
      <c r="CR10" s="32" t="str">
        <f>IF($BC10="", "", IFERROR(INDEX(Products!DU$9:DU$108, $BC10)*$AY10, ""))</f>
        <v/>
      </c>
      <c r="CS10" s="32" t="str">
        <f>IF($BC10="", "", IFERROR(INDEX(Products!DV$9:DV$108, $BC10)*$AY10, ""))</f>
        <v/>
      </c>
      <c r="CT10" s="32" t="str">
        <f>IF($BC10="", "", IFERROR(INDEX(Products!DW$9:DW$108, $BC10)*$AY10, ""))</f>
        <v/>
      </c>
      <c r="CU10" s="32" t="str">
        <f>IF($BC10="", "", IFERROR(INDEX(Products!DX$9:DX$108, $BC10)*$AY10, ""))</f>
        <v/>
      </c>
      <c r="CV10" s="32" t="str">
        <f>IF($BC10="", "", IFERROR(INDEX(Products!DY$9:DY$108, $BC10)*$AY10, ""))</f>
        <v/>
      </c>
      <c r="CW10" s="32" t="str">
        <f>IF($BC10="", "", IFERROR(INDEX(Products!DZ$9:DZ$108, $BC10)*$AY10, ""))</f>
        <v/>
      </c>
      <c r="CX10" s="32" t="str">
        <f>IF($BC10="", "", IFERROR(INDEX(Products!EA$9:EA$108, $BC10)*$AY10, ""))</f>
        <v/>
      </c>
      <c r="CY10" s="32" t="str">
        <f>IF($BC10="", "", IFERROR(INDEX(Products!EB$9:EB$108, $BC10)*$AY10, ""))</f>
        <v/>
      </c>
      <c r="CZ10" s="32" t="str">
        <f>IF($BC10="", "", IFERROR(INDEX(Products!EC$9:EC$108, $BC10)*$AY10, ""))</f>
        <v/>
      </c>
      <c r="DA10" s="32" t="str">
        <f>IF($BC10="", "", IFERROR(INDEX(Products!ED$9:ED$108, $BC10)*$AY10, ""))</f>
        <v/>
      </c>
      <c r="DB10" s="32" t="str">
        <f>IF($BC10="", "", IFERROR(INDEX(Products!EE$9:EE$108, $BC10)*$AY10, ""))</f>
        <v/>
      </c>
      <c r="DC10" s="32" t="str">
        <f>IF($BC10="", "", IFERROR(INDEX(Products!EF$9:EF$108, $BC10)*$AY10, ""))</f>
        <v/>
      </c>
      <c r="DD10" s="32" t="str">
        <f>IF($BC10="", "", IFERROR(INDEX(Products!EG$9:EG$108, $BC10)*$AY10, ""))</f>
        <v/>
      </c>
      <c r="DE10" s="32" t="str">
        <f>IF($BC10="", "", IFERROR(INDEX(Products!EH$9:EH$108, $BC10)*$AY10, ""))</f>
        <v/>
      </c>
      <c r="DF10" s="32" t="str">
        <f>IF($BC10="", "", IFERROR(INDEX(Products!EI$9:EI$108, $BC10)*$AY10, ""))</f>
        <v/>
      </c>
      <c r="DG10" s="32" t="str">
        <f>IF($BC10="", "", IFERROR(INDEX(Products!EJ$9:EJ$108, $BC10)*$AY10, ""))</f>
        <v/>
      </c>
      <c r="DH10" s="32" t="str">
        <f>IF($BC10="", "", IFERROR(INDEX(Products!EK$9:EK$108, $BC10)*$AY10, ""))</f>
        <v/>
      </c>
      <c r="DI10" s="32" t="str">
        <f>IF($BC10="", "", IFERROR(INDEX(Products!EL$9:EL$108, $BC10)*$AY10, ""))</f>
        <v/>
      </c>
      <c r="DJ10" s="32" t="str">
        <f>IF($BC10="", "", IFERROR(INDEX(Products!EM$9:EM$108, $BC10)*$AY10, ""))</f>
        <v/>
      </c>
      <c r="DK10" s="32" t="str">
        <f>IF($BC10="", "", IFERROR(INDEX(Products!EN$9:EN$108, $BC10)*$AY10, ""))</f>
        <v/>
      </c>
      <c r="DL10" s="32" t="str">
        <f>IF($BC10="", "", IFERROR(INDEX(Products!EO$9:EO$108, $BC10)*$AY10, ""))</f>
        <v/>
      </c>
      <c r="DM10" s="51" t="str">
        <f>IF($BC10="", "", IFERROR(INDEX(Products!EP$9:EP$108, $BC10)*$AY10, ""))</f>
        <v/>
      </c>
      <c r="DO10" s="9">
        <v>7</v>
      </c>
      <c r="DP10" s="9" t="str">
        <f>IFERROR(INDEX(Materials!$X$9:$X$2508, MATCH($DO10, Materials!$Z$9:$Z$2508, 0)), "")</f>
        <v/>
      </c>
      <c r="DQ10" s="9" t="str">
        <f t="shared" si="0"/>
        <v/>
      </c>
    </row>
    <row r="11" spans="1:121" x14ac:dyDescent="0.25">
      <c r="A11" s="24"/>
      <c r="B11" s="170">
        <f>IF(AN9="", "", (AN9*22)-21)</f>
        <v>1</v>
      </c>
      <c r="C11" s="171"/>
      <c r="D11" s="170" t="str">
        <f t="shared" ref="D11:D32" si="1">IFERROR(INDEX($DP$4:$DP$2503, MATCH(B11, $DO$4:$DO$2503, 0)), "")</f>
        <v/>
      </c>
      <c r="E11" s="171"/>
      <c r="F11" s="171"/>
      <c r="G11" s="171"/>
      <c r="H11" s="171"/>
      <c r="I11" s="172"/>
      <c r="J11" s="349" t="str">
        <f>IF($D11="", "", IF(IFERROR(INDEX(Materials!$C$9:$C$2508, MATCH($D11, Materials!$B$9:$B$2508, 0)), "")="", "", IFERROR(INDEX(Materials!$C$9:$C$2508, MATCH($D11, Materials!$B$9:$B$2508, 0)), "")))</f>
        <v/>
      </c>
      <c r="K11" s="349"/>
      <c r="L11" s="349"/>
      <c r="M11" s="349"/>
      <c r="N11" s="349"/>
      <c r="O11" s="349"/>
      <c r="P11" s="349"/>
      <c r="Q11" s="349"/>
      <c r="R11" s="349"/>
      <c r="S11" s="349"/>
      <c r="T11" s="349"/>
      <c r="U11" s="349"/>
      <c r="V11" s="170" t="str">
        <f t="shared" ref="V11:V32" si="2">IFERROR(INDEX($DQ$4:$DQ$2503, MATCH(B11, $DO$4:$DO$2503, 0)), "")</f>
        <v/>
      </c>
      <c r="W11" s="172"/>
      <c r="X11" s="171" t="str">
        <f>IF($D11="", "", IF(IFERROR(INDEX(Materials!$E$9:$E$2508, MATCH($D11, Materials!$B$9:$B$2508, 0)), "")="", "", IFERROR(INDEX(Materials!$E$9:$E$2508, MATCH($D11, Materials!$B$9:$B$2508, 0)), "")))</f>
        <v/>
      </c>
      <c r="Y11" s="171"/>
      <c r="Z11" s="171"/>
      <c r="AA11" s="350" t="str">
        <f>IF($D11="", "", IF(IFERROR(INDEX(Materials!$F$9:$F$2508, MATCH($D11, Materials!$B$9:$B$2508, 0)), "")="", "", IFERROR(INDEX(Materials!$F$9:$F$2508, MATCH($D11, Materials!$B$9:$B$2508, 0)), "")))</f>
        <v/>
      </c>
      <c r="AB11" s="351"/>
      <c r="AC11" s="351"/>
      <c r="AD11" s="351"/>
      <c r="AE11" s="352"/>
      <c r="AF11" s="349" t="str">
        <f>IF($D11="", "", IF(IFERROR(INDEX(Materials!$G$9:$G$2508, MATCH($D11, Materials!$B$9:$B$2508, 0)), "")="", "", IFERROR(INDEX(Materials!$G$9:$G$2508, MATCH($D11, Materials!$B$9:$B$2508, 0)), "")))</f>
        <v/>
      </c>
      <c r="AG11" s="349"/>
      <c r="AH11" s="349"/>
      <c r="AI11" s="349"/>
      <c r="AJ11" s="349"/>
      <c r="AK11" s="349"/>
      <c r="AL11" s="349"/>
      <c r="AM11" s="349"/>
      <c r="AN11" s="173" t="str">
        <f>IF($D11="", "", IF(IFERROR(INDEX(Materials!$H$9:$H$2508, MATCH($D11, Materials!$B$9:$B$2508, 0)), "")="", "", IFERROR(INDEX(Materials!$H$9:$H$2508, MATCH($D11, Materials!$B$9:$B$2508, 0)), "")))</f>
        <v/>
      </c>
      <c r="AO11" s="174"/>
      <c r="AP11" s="174"/>
      <c r="AQ11" s="174"/>
      <c r="AR11" s="174"/>
      <c r="AS11" s="175"/>
      <c r="AT11" s="24"/>
      <c r="AY11" s="9" t="str">
        <f>IF('Order Sheet'!B18="", "", 'Order Sheet'!B18)</f>
        <v/>
      </c>
      <c r="BA11" s="9" t="str">
        <f>IF('Order Sheet'!C18="", "", 'Order Sheet'!C18)</f>
        <v/>
      </c>
      <c r="BB11" s="32"/>
      <c r="BC11" s="9" t="str">
        <f>IF($BA11="", "", MATCH($BA11, Products!$E$9:$E$108, 0))</f>
        <v/>
      </c>
      <c r="BD11" s="127" t="s">
        <v>24</v>
      </c>
      <c r="BE11" s="50" t="str">
        <f>IF($BC11="", "", INDEX(Products!CH$9:CH$108, $BC11))</f>
        <v/>
      </c>
      <c r="BF11" s="32" t="str">
        <f>IF($BC11="", "", INDEX(Products!CI$9:CI$108, $BC11))</f>
        <v/>
      </c>
      <c r="BG11" s="32" t="str">
        <f>IF($BC11="", "", INDEX(Products!CJ$9:CJ$108, $BC11))</f>
        <v/>
      </c>
      <c r="BH11" s="32" t="str">
        <f>IF($BC11="", "", INDEX(Products!CK$9:CK$108, $BC11))</f>
        <v/>
      </c>
      <c r="BI11" s="32" t="str">
        <f>IF($BC11="", "", INDEX(Products!CL$9:CL$108, $BC11))</f>
        <v/>
      </c>
      <c r="BJ11" s="32" t="str">
        <f>IF($BC11="", "", INDEX(Products!CM$9:CM$108, $BC11))</f>
        <v/>
      </c>
      <c r="BK11" s="32" t="str">
        <f>IF($BC11="", "", INDEX(Products!CN$9:CN$108, $BC11))</f>
        <v/>
      </c>
      <c r="BL11" s="32" t="str">
        <f>IF($BC11="", "", INDEX(Products!CO$9:CO$108, $BC11))</f>
        <v/>
      </c>
      <c r="BM11" s="32" t="str">
        <f>IF($BC11="", "", INDEX(Products!CP$9:CP$108, $BC11))</f>
        <v/>
      </c>
      <c r="BN11" s="32" t="str">
        <f>IF($BC11="", "", INDEX(Products!CQ$9:CQ$108, $BC11))</f>
        <v/>
      </c>
      <c r="BO11" s="32" t="str">
        <f>IF($BC11="", "", INDEX(Products!CR$9:CR$108, $BC11))</f>
        <v/>
      </c>
      <c r="BP11" s="32" t="str">
        <f>IF($BC11="", "", INDEX(Products!CS$9:CS$108, $BC11))</f>
        <v/>
      </c>
      <c r="BQ11" s="32" t="str">
        <f>IF($BC11="", "", INDEX(Products!CT$9:CT$108, $BC11))</f>
        <v/>
      </c>
      <c r="BR11" s="32" t="str">
        <f>IF($BC11="", "", INDEX(Products!CU$9:CU$108, $BC11))</f>
        <v/>
      </c>
      <c r="BS11" s="32" t="str">
        <f>IF($BC11="", "", INDEX(Products!CV$9:CV$108, $BC11))</f>
        <v/>
      </c>
      <c r="BT11" s="32" t="str">
        <f>IF($BC11="", "", INDEX(Products!CW$9:CW$108, $BC11))</f>
        <v/>
      </c>
      <c r="BU11" s="32" t="str">
        <f>IF($BC11="", "", INDEX(Products!CX$9:CX$108, $BC11))</f>
        <v/>
      </c>
      <c r="BV11" s="32" t="str">
        <f>IF($BC11="", "", INDEX(Products!CY$9:CY$108, $BC11))</f>
        <v/>
      </c>
      <c r="BW11" s="32" t="str">
        <f>IF($BC11="", "", INDEX(Products!CZ$9:CZ$108, $BC11))</f>
        <v/>
      </c>
      <c r="BX11" s="32" t="str">
        <f>IF($BC11="", "", INDEX(Products!DA$9:DA$108, $BC11))</f>
        <v/>
      </c>
      <c r="BY11" s="32" t="str">
        <f>IF($BC11="", "", INDEX(Products!DB$9:DB$108, $BC11))</f>
        <v/>
      </c>
      <c r="BZ11" s="32" t="str">
        <f>IF($BC11="", "", INDEX(Products!DC$9:DC$108, $BC11))</f>
        <v/>
      </c>
      <c r="CA11" s="32" t="str">
        <f>IF($BC11="", "", INDEX(Products!DD$9:DD$108, $BC11))</f>
        <v/>
      </c>
      <c r="CB11" s="32" t="str">
        <f>IF($BC11="", "", INDEX(Products!DE$9:DE$108, $BC11))</f>
        <v/>
      </c>
      <c r="CC11" s="32" t="str">
        <f>IF($BC11="", "", INDEX(Products!DF$9:DF$108, $BC11))</f>
        <v/>
      </c>
      <c r="CD11" s="32" t="str">
        <f>IF($BC11="", "", INDEX(Products!DG$9:DG$108, $BC11))</f>
        <v/>
      </c>
      <c r="CE11" s="32" t="str">
        <f>IF($BC11="", "", INDEX(Products!DH$9:DH$108, $BC11))</f>
        <v/>
      </c>
      <c r="CF11" s="32" t="str">
        <f>IF($BC11="", "", INDEX(Products!DI$9:DI$108, $BC11))</f>
        <v/>
      </c>
      <c r="CG11" s="32" t="str">
        <f>IF($BC11="", "", INDEX(Products!DJ$9:DJ$108, $BC11))</f>
        <v/>
      </c>
      <c r="CH11" s="51" t="str">
        <f>IF($BC11="", "", INDEX(Products!DK$9:DK$108, $BC11))</f>
        <v/>
      </c>
      <c r="CI11" s="32"/>
      <c r="CJ11" s="50" t="str">
        <f>IF($BC11="", "", IFERROR(INDEX(Products!DM$9:DM$108, $BC11)*$AY11, ""))</f>
        <v/>
      </c>
      <c r="CK11" s="32" t="str">
        <f>IF($BC11="", "", IFERROR(INDEX(Products!DN$9:DN$108, $BC11)*$AY11, ""))</f>
        <v/>
      </c>
      <c r="CL11" s="32" t="str">
        <f>IF($BC11="", "", IFERROR(INDEX(Products!DO$9:DO$108, $BC11)*$AY11, ""))</f>
        <v/>
      </c>
      <c r="CM11" s="32" t="str">
        <f>IF($BC11="", "", IFERROR(INDEX(Products!DP$9:DP$108, $BC11)*$AY11, ""))</f>
        <v/>
      </c>
      <c r="CN11" s="32" t="str">
        <f>IF($BC11="", "", IFERROR(INDEX(Products!DQ$9:DQ$108, $BC11)*$AY11, ""))</f>
        <v/>
      </c>
      <c r="CO11" s="32" t="str">
        <f>IF($BC11="", "", IFERROR(INDEX(Products!DR$9:DR$108, $BC11)*$AY11, ""))</f>
        <v/>
      </c>
      <c r="CP11" s="32" t="str">
        <f>IF($BC11="", "", IFERROR(INDEX(Products!DS$9:DS$108, $BC11)*$AY11, ""))</f>
        <v/>
      </c>
      <c r="CQ11" s="32" t="str">
        <f>IF($BC11="", "", IFERROR(INDEX(Products!DT$9:DT$108, $BC11)*$AY11, ""))</f>
        <v/>
      </c>
      <c r="CR11" s="32" t="str">
        <f>IF($BC11="", "", IFERROR(INDEX(Products!DU$9:DU$108, $BC11)*$AY11, ""))</f>
        <v/>
      </c>
      <c r="CS11" s="32" t="str">
        <f>IF($BC11="", "", IFERROR(INDEX(Products!DV$9:DV$108, $BC11)*$AY11, ""))</f>
        <v/>
      </c>
      <c r="CT11" s="32" t="str">
        <f>IF($BC11="", "", IFERROR(INDEX(Products!DW$9:DW$108, $BC11)*$AY11, ""))</f>
        <v/>
      </c>
      <c r="CU11" s="32" t="str">
        <f>IF($BC11="", "", IFERROR(INDEX(Products!DX$9:DX$108, $BC11)*$AY11, ""))</f>
        <v/>
      </c>
      <c r="CV11" s="32" t="str">
        <f>IF($BC11="", "", IFERROR(INDEX(Products!DY$9:DY$108, $BC11)*$AY11, ""))</f>
        <v/>
      </c>
      <c r="CW11" s="32" t="str">
        <f>IF($BC11="", "", IFERROR(INDEX(Products!DZ$9:DZ$108, $BC11)*$AY11, ""))</f>
        <v/>
      </c>
      <c r="CX11" s="32" t="str">
        <f>IF($BC11="", "", IFERROR(INDEX(Products!EA$9:EA$108, $BC11)*$AY11, ""))</f>
        <v/>
      </c>
      <c r="CY11" s="32" t="str">
        <f>IF($BC11="", "", IFERROR(INDEX(Products!EB$9:EB$108, $BC11)*$AY11, ""))</f>
        <v/>
      </c>
      <c r="CZ11" s="32" t="str">
        <f>IF($BC11="", "", IFERROR(INDEX(Products!EC$9:EC$108, $BC11)*$AY11, ""))</f>
        <v/>
      </c>
      <c r="DA11" s="32" t="str">
        <f>IF($BC11="", "", IFERROR(INDEX(Products!ED$9:ED$108, $BC11)*$AY11, ""))</f>
        <v/>
      </c>
      <c r="DB11" s="32" t="str">
        <f>IF($BC11="", "", IFERROR(INDEX(Products!EE$9:EE$108, $BC11)*$AY11, ""))</f>
        <v/>
      </c>
      <c r="DC11" s="32" t="str">
        <f>IF($BC11="", "", IFERROR(INDEX(Products!EF$9:EF$108, $BC11)*$AY11, ""))</f>
        <v/>
      </c>
      <c r="DD11" s="32" t="str">
        <f>IF($BC11="", "", IFERROR(INDEX(Products!EG$9:EG$108, $BC11)*$AY11, ""))</f>
        <v/>
      </c>
      <c r="DE11" s="32" t="str">
        <f>IF($BC11="", "", IFERROR(INDEX(Products!EH$9:EH$108, $BC11)*$AY11, ""))</f>
        <v/>
      </c>
      <c r="DF11" s="32" t="str">
        <f>IF($BC11="", "", IFERROR(INDEX(Products!EI$9:EI$108, $BC11)*$AY11, ""))</f>
        <v/>
      </c>
      <c r="DG11" s="32" t="str">
        <f>IF($BC11="", "", IFERROR(INDEX(Products!EJ$9:EJ$108, $BC11)*$AY11, ""))</f>
        <v/>
      </c>
      <c r="DH11" s="32" t="str">
        <f>IF($BC11="", "", IFERROR(INDEX(Products!EK$9:EK$108, $BC11)*$AY11, ""))</f>
        <v/>
      </c>
      <c r="DI11" s="32" t="str">
        <f>IF($BC11="", "", IFERROR(INDEX(Products!EL$9:EL$108, $BC11)*$AY11, ""))</f>
        <v/>
      </c>
      <c r="DJ11" s="32" t="str">
        <f>IF($BC11="", "", IFERROR(INDEX(Products!EM$9:EM$108, $BC11)*$AY11, ""))</f>
        <v/>
      </c>
      <c r="DK11" s="32" t="str">
        <f>IF($BC11="", "", IFERROR(INDEX(Products!EN$9:EN$108, $BC11)*$AY11, ""))</f>
        <v/>
      </c>
      <c r="DL11" s="32" t="str">
        <f>IF($BC11="", "", IFERROR(INDEX(Products!EO$9:EO$108, $BC11)*$AY11, ""))</f>
        <v/>
      </c>
      <c r="DM11" s="51" t="str">
        <f>IF($BC11="", "", IFERROR(INDEX(Products!EP$9:EP$108, $BC11)*$AY11, ""))</f>
        <v/>
      </c>
      <c r="DO11" s="9">
        <v>8</v>
      </c>
      <c r="DP11" s="9" t="str">
        <f>IFERROR(INDEX(Materials!$X$9:$X$2508, MATCH($DO11, Materials!$Z$9:$Z$2508, 0)), "")</f>
        <v/>
      </c>
      <c r="DQ11" s="9" t="str">
        <f t="shared" si="0"/>
        <v/>
      </c>
    </row>
    <row r="12" spans="1:121" x14ac:dyDescent="0.25">
      <c r="A12" s="24"/>
      <c r="B12" s="173">
        <f>IF(B11="", "", B11+1)</f>
        <v>2</v>
      </c>
      <c r="C12" s="174"/>
      <c r="D12" s="173" t="str">
        <f t="shared" si="1"/>
        <v/>
      </c>
      <c r="E12" s="174"/>
      <c r="F12" s="174"/>
      <c r="G12" s="174"/>
      <c r="H12" s="174"/>
      <c r="I12" s="175"/>
      <c r="J12" s="344" t="str">
        <f>IF($D12="", "", IF(IFERROR(INDEX(Materials!$C$9:$C$2508, MATCH($D12, Materials!$B$9:$B$2508, 0)), "")="", "", IFERROR(INDEX(Materials!$C$9:$C$2508, MATCH($D12, Materials!$B$9:$B$2508, 0)), "")))</f>
        <v/>
      </c>
      <c r="K12" s="344"/>
      <c r="L12" s="344"/>
      <c r="M12" s="344"/>
      <c r="N12" s="344"/>
      <c r="O12" s="344"/>
      <c r="P12" s="344"/>
      <c r="Q12" s="344"/>
      <c r="R12" s="344"/>
      <c r="S12" s="344"/>
      <c r="T12" s="344"/>
      <c r="U12" s="344"/>
      <c r="V12" s="173" t="str">
        <f t="shared" si="2"/>
        <v/>
      </c>
      <c r="W12" s="175"/>
      <c r="X12" s="174" t="str">
        <f>IF($D12="", "", IF(IFERROR(INDEX(Materials!$E$9:$E$2508, MATCH($D12, Materials!$B$9:$B$2508, 0)), "")="", "", IFERROR(INDEX(Materials!$E$9:$E$2508, MATCH($D12, Materials!$B$9:$B$2508, 0)), "")))</f>
        <v/>
      </c>
      <c r="Y12" s="174"/>
      <c r="Z12" s="174"/>
      <c r="AA12" s="345" t="str">
        <f>IF($D12="", "", IF(IFERROR(INDEX(Materials!$F$9:$F$2508, MATCH($D12, Materials!$B$9:$B$2508, 0)), "")="", "", IFERROR(INDEX(Materials!$F$9:$F$2508, MATCH($D12, Materials!$B$9:$B$2508, 0)), "")))</f>
        <v/>
      </c>
      <c r="AB12" s="346"/>
      <c r="AC12" s="346"/>
      <c r="AD12" s="346"/>
      <c r="AE12" s="347"/>
      <c r="AF12" s="344" t="str">
        <f>IF($D12="", "", IF(IFERROR(INDEX(Materials!$G$9:$G$2508, MATCH($D12, Materials!$B$9:$B$2508, 0)), "")="", "", IFERROR(INDEX(Materials!$G$9:$G$2508, MATCH($D12, Materials!$B$9:$B$2508, 0)), "")))</f>
        <v/>
      </c>
      <c r="AG12" s="344"/>
      <c r="AH12" s="344"/>
      <c r="AI12" s="344"/>
      <c r="AJ12" s="344"/>
      <c r="AK12" s="344"/>
      <c r="AL12" s="344"/>
      <c r="AM12" s="344"/>
      <c r="AN12" s="173" t="str">
        <f>IF($D12="", "", IF(IFERROR(INDEX(Materials!$H$9:$H$2508, MATCH($D12, Materials!$B$9:$B$2508, 0)), "")="", "", IFERROR(INDEX(Materials!$H$9:$H$2508, MATCH($D12, Materials!$B$9:$B$2508, 0)), "")))</f>
        <v/>
      </c>
      <c r="AO12" s="174"/>
      <c r="AP12" s="174"/>
      <c r="AQ12" s="174"/>
      <c r="AR12" s="174"/>
      <c r="AS12" s="175"/>
      <c r="AT12" s="24"/>
      <c r="AY12" s="9" t="str">
        <f>IF('Order Sheet'!B19="", "", 'Order Sheet'!B19)</f>
        <v/>
      </c>
      <c r="BA12" s="9" t="str">
        <f>IF('Order Sheet'!C19="", "", 'Order Sheet'!C19)</f>
        <v/>
      </c>
      <c r="BB12" s="32"/>
      <c r="BC12" s="9" t="str">
        <f>IF($BA12="", "", MATCH($BA12, Products!$E$9:$E$108, 0))</f>
        <v/>
      </c>
      <c r="BD12" s="127" t="s">
        <v>24</v>
      </c>
      <c r="BE12" s="50" t="str">
        <f>IF($BC12="", "", INDEX(Products!CH$9:CH$108, $BC12))</f>
        <v/>
      </c>
      <c r="BF12" s="32" t="str">
        <f>IF($BC12="", "", INDEX(Products!CI$9:CI$108, $BC12))</f>
        <v/>
      </c>
      <c r="BG12" s="32" t="str">
        <f>IF($BC12="", "", INDEX(Products!CJ$9:CJ$108, $BC12))</f>
        <v/>
      </c>
      <c r="BH12" s="32" t="str">
        <f>IF($BC12="", "", INDEX(Products!CK$9:CK$108, $BC12))</f>
        <v/>
      </c>
      <c r="BI12" s="32" t="str">
        <f>IF($BC12="", "", INDEX(Products!CL$9:CL$108, $BC12))</f>
        <v/>
      </c>
      <c r="BJ12" s="32" t="str">
        <f>IF($BC12="", "", INDEX(Products!CM$9:CM$108, $BC12))</f>
        <v/>
      </c>
      <c r="BK12" s="32" t="str">
        <f>IF($BC12="", "", INDEX(Products!CN$9:CN$108, $BC12))</f>
        <v/>
      </c>
      <c r="BL12" s="32" t="str">
        <f>IF($BC12="", "", INDEX(Products!CO$9:CO$108, $BC12))</f>
        <v/>
      </c>
      <c r="BM12" s="32" t="str">
        <f>IF($BC12="", "", INDEX(Products!CP$9:CP$108, $BC12))</f>
        <v/>
      </c>
      <c r="BN12" s="32" t="str">
        <f>IF($BC12="", "", INDEX(Products!CQ$9:CQ$108, $BC12))</f>
        <v/>
      </c>
      <c r="BO12" s="32" t="str">
        <f>IF($BC12="", "", INDEX(Products!CR$9:CR$108, $BC12))</f>
        <v/>
      </c>
      <c r="BP12" s="32" t="str">
        <f>IF($BC12="", "", INDEX(Products!CS$9:CS$108, $BC12))</f>
        <v/>
      </c>
      <c r="BQ12" s="32" t="str">
        <f>IF($BC12="", "", INDEX(Products!CT$9:CT$108, $BC12))</f>
        <v/>
      </c>
      <c r="BR12" s="32" t="str">
        <f>IF($BC12="", "", INDEX(Products!CU$9:CU$108, $BC12))</f>
        <v/>
      </c>
      <c r="BS12" s="32" t="str">
        <f>IF($BC12="", "", INDEX(Products!CV$9:CV$108, $BC12))</f>
        <v/>
      </c>
      <c r="BT12" s="32" t="str">
        <f>IF($BC12="", "", INDEX(Products!CW$9:CW$108, $BC12))</f>
        <v/>
      </c>
      <c r="BU12" s="32" t="str">
        <f>IF($BC12="", "", INDEX(Products!CX$9:CX$108, $BC12))</f>
        <v/>
      </c>
      <c r="BV12" s="32" t="str">
        <f>IF($BC12="", "", INDEX(Products!CY$9:CY$108, $BC12))</f>
        <v/>
      </c>
      <c r="BW12" s="32" t="str">
        <f>IF($BC12="", "", INDEX(Products!CZ$9:CZ$108, $BC12))</f>
        <v/>
      </c>
      <c r="BX12" s="32" t="str">
        <f>IF($BC12="", "", INDEX(Products!DA$9:DA$108, $BC12))</f>
        <v/>
      </c>
      <c r="BY12" s="32" t="str">
        <f>IF($BC12="", "", INDEX(Products!DB$9:DB$108, $BC12))</f>
        <v/>
      </c>
      <c r="BZ12" s="32" t="str">
        <f>IF($BC12="", "", INDEX(Products!DC$9:DC$108, $BC12))</f>
        <v/>
      </c>
      <c r="CA12" s="32" t="str">
        <f>IF($BC12="", "", INDEX(Products!DD$9:DD$108, $BC12))</f>
        <v/>
      </c>
      <c r="CB12" s="32" t="str">
        <f>IF($BC12="", "", INDEX(Products!DE$9:DE$108, $BC12))</f>
        <v/>
      </c>
      <c r="CC12" s="32" t="str">
        <f>IF($BC12="", "", INDEX(Products!DF$9:DF$108, $BC12))</f>
        <v/>
      </c>
      <c r="CD12" s="32" t="str">
        <f>IF($BC12="", "", INDEX(Products!DG$9:DG$108, $BC12))</f>
        <v/>
      </c>
      <c r="CE12" s="32" t="str">
        <f>IF($BC12="", "", INDEX(Products!DH$9:DH$108, $BC12))</f>
        <v/>
      </c>
      <c r="CF12" s="32" t="str">
        <f>IF($BC12="", "", INDEX(Products!DI$9:DI$108, $BC12))</f>
        <v/>
      </c>
      <c r="CG12" s="32" t="str">
        <f>IF($BC12="", "", INDEX(Products!DJ$9:DJ$108, $BC12))</f>
        <v/>
      </c>
      <c r="CH12" s="51" t="str">
        <f>IF($BC12="", "", INDEX(Products!DK$9:DK$108, $BC12))</f>
        <v/>
      </c>
      <c r="CI12" s="32"/>
      <c r="CJ12" s="50" t="str">
        <f>IF($BC12="", "", IFERROR(INDEX(Products!DM$9:DM$108, $BC12)*$AY12, ""))</f>
        <v/>
      </c>
      <c r="CK12" s="32" t="str">
        <f>IF($BC12="", "", IFERROR(INDEX(Products!DN$9:DN$108, $BC12)*$AY12, ""))</f>
        <v/>
      </c>
      <c r="CL12" s="32" t="str">
        <f>IF($BC12="", "", IFERROR(INDEX(Products!DO$9:DO$108, $BC12)*$AY12, ""))</f>
        <v/>
      </c>
      <c r="CM12" s="32" t="str">
        <f>IF($BC12="", "", IFERROR(INDEX(Products!DP$9:DP$108, $BC12)*$AY12, ""))</f>
        <v/>
      </c>
      <c r="CN12" s="32" t="str">
        <f>IF($BC12="", "", IFERROR(INDEX(Products!DQ$9:DQ$108, $BC12)*$AY12, ""))</f>
        <v/>
      </c>
      <c r="CO12" s="32" t="str">
        <f>IF($BC12="", "", IFERROR(INDEX(Products!DR$9:DR$108, $BC12)*$AY12, ""))</f>
        <v/>
      </c>
      <c r="CP12" s="32" t="str">
        <f>IF($BC12="", "", IFERROR(INDEX(Products!DS$9:DS$108, $BC12)*$AY12, ""))</f>
        <v/>
      </c>
      <c r="CQ12" s="32" t="str">
        <f>IF($BC12="", "", IFERROR(INDEX(Products!DT$9:DT$108, $BC12)*$AY12, ""))</f>
        <v/>
      </c>
      <c r="CR12" s="32" t="str">
        <f>IF($BC12="", "", IFERROR(INDEX(Products!DU$9:DU$108, $BC12)*$AY12, ""))</f>
        <v/>
      </c>
      <c r="CS12" s="32" t="str">
        <f>IF($BC12="", "", IFERROR(INDEX(Products!DV$9:DV$108, $BC12)*$AY12, ""))</f>
        <v/>
      </c>
      <c r="CT12" s="32" t="str">
        <f>IF($BC12="", "", IFERROR(INDEX(Products!DW$9:DW$108, $BC12)*$AY12, ""))</f>
        <v/>
      </c>
      <c r="CU12" s="32" t="str">
        <f>IF($BC12="", "", IFERROR(INDEX(Products!DX$9:DX$108, $BC12)*$AY12, ""))</f>
        <v/>
      </c>
      <c r="CV12" s="32" t="str">
        <f>IF($BC12="", "", IFERROR(INDEX(Products!DY$9:DY$108, $BC12)*$AY12, ""))</f>
        <v/>
      </c>
      <c r="CW12" s="32" t="str">
        <f>IF($BC12="", "", IFERROR(INDEX(Products!DZ$9:DZ$108, $BC12)*$AY12, ""))</f>
        <v/>
      </c>
      <c r="CX12" s="32" t="str">
        <f>IF($BC12="", "", IFERROR(INDEX(Products!EA$9:EA$108, $BC12)*$AY12, ""))</f>
        <v/>
      </c>
      <c r="CY12" s="32" t="str">
        <f>IF($BC12="", "", IFERROR(INDEX(Products!EB$9:EB$108, $BC12)*$AY12, ""))</f>
        <v/>
      </c>
      <c r="CZ12" s="32" t="str">
        <f>IF($BC12="", "", IFERROR(INDEX(Products!EC$9:EC$108, $BC12)*$AY12, ""))</f>
        <v/>
      </c>
      <c r="DA12" s="32" t="str">
        <f>IF($BC12="", "", IFERROR(INDEX(Products!ED$9:ED$108, $BC12)*$AY12, ""))</f>
        <v/>
      </c>
      <c r="DB12" s="32" t="str">
        <f>IF($BC12="", "", IFERROR(INDEX(Products!EE$9:EE$108, $BC12)*$AY12, ""))</f>
        <v/>
      </c>
      <c r="DC12" s="32" t="str">
        <f>IF($BC12="", "", IFERROR(INDEX(Products!EF$9:EF$108, $BC12)*$AY12, ""))</f>
        <v/>
      </c>
      <c r="DD12" s="32" t="str">
        <f>IF($BC12="", "", IFERROR(INDEX(Products!EG$9:EG$108, $BC12)*$AY12, ""))</f>
        <v/>
      </c>
      <c r="DE12" s="32" t="str">
        <f>IF($BC12="", "", IFERROR(INDEX(Products!EH$9:EH$108, $BC12)*$AY12, ""))</f>
        <v/>
      </c>
      <c r="DF12" s="32" t="str">
        <f>IF($BC12="", "", IFERROR(INDEX(Products!EI$9:EI$108, $BC12)*$AY12, ""))</f>
        <v/>
      </c>
      <c r="DG12" s="32" t="str">
        <f>IF($BC12="", "", IFERROR(INDEX(Products!EJ$9:EJ$108, $BC12)*$AY12, ""))</f>
        <v/>
      </c>
      <c r="DH12" s="32" t="str">
        <f>IF($BC12="", "", IFERROR(INDEX(Products!EK$9:EK$108, $BC12)*$AY12, ""))</f>
        <v/>
      </c>
      <c r="DI12" s="32" t="str">
        <f>IF($BC12="", "", IFERROR(INDEX(Products!EL$9:EL$108, $BC12)*$AY12, ""))</f>
        <v/>
      </c>
      <c r="DJ12" s="32" t="str">
        <f>IF($BC12="", "", IFERROR(INDEX(Products!EM$9:EM$108, $BC12)*$AY12, ""))</f>
        <v/>
      </c>
      <c r="DK12" s="32" t="str">
        <f>IF($BC12="", "", IFERROR(INDEX(Products!EN$9:EN$108, $BC12)*$AY12, ""))</f>
        <v/>
      </c>
      <c r="DL12" s="32" t="str">
        <f>IF($BC12="", "", IFERROR(INDEX(Products!EO$9:EO$108, $BC12)*$AY12, ""))</f>
        <v/>
      </c>
      <c r="DM12" s="51" t="str">
        <f>IF($BC12="", "", IFERROR(INDEX(Products!EP$9:EP$108, $BC12)*$AY12, ""))</f>
        <v/>
      </c>
      <c r="DO12" s="9">
        <v>9</v>
      </c>
      <c r="DP12" s="9" t="str">
        <f>IFERROR(INDEX(Materials!$X$9:$X$2508, MATCH($DO12, Materials!$Z$9:$Z$2508, 0)), "")</f>
        <v/>
      </c>
      <c r="DQ12" s="9" t="str">
        <f t="shared" si="0"/>
        <v/>
      </c>
    </row>
    <row r="13" spans="1:121" x14ac:dyDescent="0.25">
      <c r="A13" s="24"/>
      <c r="B13" s="173">
        <f t="shared" ref="B13:B32" si="3">IF(B12="", "", B12+1)</f>
        <v>3</v>
      </c>
      <c r="C13" s="174"/>
      <c r="D13" s="173" t="str">
        <f t="shared" si="1"/>
        <v/>
      </c>
      <c r="E13" s="174"/>
      <c r="F13" s="174"/>
      <c r="G13" s="174"/>
      <c r="H13" s="174"/>
      <c r="I13" s="175"/>
      <c r="J13" s="344" t="str">
        <f>IF($D13="", "", IF(IFERROR(INDEX(Materials!$C$9:$C$2508, MATCH($D13, Materials!$B$9:$B$2508, 0)), "")="", "", IFERROR(INDEX(Materials!$C$9:$C$2508, MATCH($D13, Materials!$B$9:$B$2508, 0)), "")))</f>
        <v/>
      </c>
      <c r="K13" s="344"/>
      <c r="L13" s="344"/>
      <c r="M13" s="344"/>
      <c r="N13" s="344"/>
      <c r="O13" s="344"/>
      <c r="P13" s="344"/>
      <c r="Q13" s="344"/>
      <c r="R13" s="344"/>
      <c r="S13" s="344"/>
      <c r="T13" s="344"/>
      <c r="U13" s="344"/>
      <c r="V13" s="173" t="str">
        <f t="shared" si="2"/>
        <v/>
      </c>
      <c r="W13" s="175"/>
      <c r="X13" s="174" t="str">
        <f>IF($D13="", "", IF(IFERROR(INDEX(Materials!$E$9:$E$2508, MATCH($D13, Materials!$B$9:$B$2508, 0)), "")="", "", IFERROR(INDEX(Materials!$E$9:$E$2508, MATCH($D13, Materials!$B$9:$B$2508, 0)), "")))</f>
        <v/>
      </c>
      <c r="Y13" s="174"/>
      <c r="Z13" s="174"/>
      <c r="AA13" s="345" t="str">
        <f>IF($D13="", "", IF(IFERROR(INDEX(Materials!$F$9:$F$2508, MATCH($D13, Materials!$B$9:$B$2508, 0)), "")="", "", IFERROR(INDEX(Materials!$F$9:$F$2508, MATCH($D13, Materials!$B$9:$B$2508, 0)), "")))</f>
        <v/>
      </c>
      <c r="AB13" s="346"/>
      <c r="AC13" s="346"/>
      <c r="AD13" s="346"/>
      <c r="AE13" s="347"/>
      <c r="AF13" s="344" t="str">
        <f>IF($D13="", "", IF(IFERROR(INDEX(Materials!$G$9:$G$2508, MATCH($D13, Materials!$B$9:$B$2508, 0)), "")="", "", IFERROR(INDEX(Materials!$G$9:$G$2508, MATCH($D13, Materials!$B$9:$B$2508, 0)), "")))</f>
        <v/>
      </c>
      <c r="AG13" s="344"/>
      <c r="AH13" s="344"/>
      <c r="AI13" s="344"/>
      <c r="AJ13" s="344"/>
      <c r="AK13" s="344"/>
      <c r="AL13" s="344"/>
      <c r="AM13" s="344"/>
      <c r="AN13" s="173" t="str">
        <f>IF($D13="", "", IF(IFERROR(INDEX(Materials!$H$9:$H$2508, MATCH($D13, Materials!$B$9:$B$2508, 0)), "")="", "", IFERROR(INDEX(Materials!$H$9:$H$2508, MATCH($D13, Materials!$B$9:$B$2508, 0)), "")))</f>
        <v/>
      </c>
      <c r="AO13" s="174"/>
      <c r="AP13" s="174"/>
      <c r="AQ13" s="174"/>
      <c r="AR13" s="174"/>
      <c r="AS13" s="175"/>
      <c r="AT13" s="24"/>
      <c r="AY13" s="9" t="str">
        <f>IF('Order Sheet'!B20="", "", 'Order Sheet'!B20)</f>
        <v/>
      </c>
      <c r="BA13" s="9" t="str">
        <f>IF('Order Sheet'!C20="", "", 'Order Sheet'!C20)</f>
        <v/>
      </c>
      <c r="BB13" s="32"/>
      <c r="BC13" s="9" t="str">
        <f>IF($BA13="", "", MATCH($BA13, Products!$E$9:$E$108, 0))</f>
        <v/>
      </c>
      <c r="BD13" s="127" t="s">
        <v>24</v>
      </c>
      <c r="BE13" s="50" t="str">
        <f>IF($BC13="", "", INDEX(Products!CH$9:CH$108, $BC13))</f>
        <v/>
      </c>
      <c r="BF13" s="32" t="str">
        <f>IF($BC13="", "", INDEX(Products!CI$9:CI$108, $BC13))</f>
        <v/>
      </c>
      <c r="BG13" s="32" t="str">
        <f>IF($BC13="", "", INDEX(Products!CJ$9:CJ$108, $BC13))</f>
        <v/>
      </c>
      <c r="BH13" s="32" t="str">
        <f>IF($BC13="", "", INDEX(Products!CK$9:CK$108, $BC13))</f>
        <v/>
      </c>
      <c r="BI13" s="32" t="str">
        <f>IF($BC13="", "", INDEX(Products!CL$9:CL$108, $BC13))</f>
        <v/>
      </c>
      <c r="BJ13" s="32" t="str">
        <f>IF($BC13="", "", INDEX(Products!CM$9:CM$108, $BC13))</f>
        <v/>
      </c>
      <c r="BK13" s="32" t="str">
        <f>IF($BC13="", "", INDEX(Products!CN$9:CN$108, $BC13))</f>
        <v/>
      </c>
      <c r="BL13" s="32" t="str">
        <f>IF($BC13="", "", INDEX(Products!CO$9:CO$108, $BC13))</f>
        <v/>
      </c>
      <c r="BM13" s="32" t="str">
        <f>IF($BC13="", "", INDEX(Products!CP$9:CP$108, $BC13))</f>
        <v/>
      </c>
      <c r="BN13" s="32" t="str">
        <f>IF($BC13="", "", INDEX(Products!CQ$9:CQ$108, $BC13))</f>
        <v/>
      </c>
      <c r="BO13" s="32" t="str">
        <f>IF($BC13="", "", INDEX(Products!CR$9:CR$108, $BC13))</f>
        <v/>
      </c>
      <c r="BP13" s="32" t="str">
        <f>IF($BC13="", "", INDEX(Products!CS$9:CS$108, $BC13))</f>
        <v/>
      </c>
      <c r="BQ13" s="32" t="str">
        <f>IF($BC13="", "", INDEX(Products!CT$9:CT$108, $BC13))</f>
        <v/>
      </c>
      <c r="BR13" s="32" t="str">
        <f>IF($BC13="", "", INDEX(Products!CU$9:CU$108, $BC13))</f>
        <v/>
      </c>
      <c r="BS13" s="32" t="str">
        <f>IF($BC13="", "", INDEX(Products!CV$9:CV$108, $BC13))</f>
        <v/>
      </c>
      <c r="BT13" s="32" t="str">
        <f>IF($BC13="", "", INDEX(Products!CW$9:CW$108, $BC13))</f>
        <v/>
      </c>
      <c r="BU13" s="32" t="str">
        <f>IF($BC13="", "", INDEX(Products!CX$9:CX$108, $BC13))</f>
        <v/>
      </c>
      <c r="BV13" s="32" t="str">
        <f>IF($BC13="", "", INDEX(Products!CY$9:CY$108, $BC13))</f>
        <v/>
      </c>
      <c r="BW13" s="32" t="str">
        <f>IF($BC13="", "", INDEX(Products!CZ$9:CZ$108, $BC13))</f>
        <v/>
      </c>
      <c r="BX13" s="32" t="str">
        <f>IF($BC13="", "", INDEX(Products!DA$9:DA$108, $BC13))</f>
        <v/>
      </c>
      <c r="BY13" s="32" t="str">
        <f>IF($BC13="", "", INDEX(Products!DB$9:DB$108, $BC13))</f>
        <v/>
      </c>
      <c r="BZ13" s="32" t="str">
        <f>IF($BC13="", "", INDEX(Products!DC$9:DC$108, $BC13))</f>
        <v/>
      </c>
      <c r="CA13" s="32" t="str">
        <f>IF($BC13="", "", INDEX(Products!DD$9:DD$108, $BC13))</f>
        <v/>
      </c>
      <c r="CB13" s="32" t="str">
        <f>IF($BC13="", "", INDEX(Products!DE$9:DE$108, $BC13))</f>
        <v/>
      </c>
      <c r="CC13" s="32" t="str">
        <f>IF($BC13="", "", INDEX(Products!DF$9:DF$108, $BC13))</f>
        <v/>
      </c>
      <c r="CD13" s="32" t="str">
        <f>IF($BC13="", "", INDEX(Products!DG$9:DG$108, $BC13))</f>
        <v/>
      </c>
      <c r="CE13" s="32" t="str">
        <f>IF($BC13="", "", INDEX(Products!DH$9:DH$108, $BC13))</f>
        <v/>
      </c>
      <c r="CF13" s="32" t="str">
        <f>IF($BC13="", "", INDEX(Products!DI$9:DI$108, $BC13))</f>
        <v/>
      </c>
      <c r="CG13" s="32" t="str">
        <f>IF($BC13="", "", INDEX(Products!DJ$9:DJ$108, $BC13))</f>
        <v/>
      </c>
      <c r="CH13" s="51" t="str">
        <f>IF($BC13="", "", INDEX(Products!DK$9:DK$108, $BC13))</f>
        <v/>
      </c>
      <c r="CI13" s="32"/>
      <c r="CJ13" s="50" t="str">
        <f>IF($BC13="", "", IFERROR(INDEX(Products!DM$9:DM$108, $BC13)*$AY13, ""))</f>
        <v/>
      </c>
      <c r="CK13" s="32" t="str">
        <f>IF($BC13="", "", IFERROR(INDEX(Products!DN$9:DN$108, $BC13)*$AY13, ""))</f>
        <v/>
      </c>
      <c r="CL13" s="32" t="str">
        <f>IF($BC13="", "", IFERROR(INDEX(Products!DO$9:DO$108, $BC13)*$AY13, ""))</f>
        <v/>
      </c>
      <c r="CM13" s="32" t="str">
        <f>IF($BC13="", "", IFERROR(INDEX(Products!DP$9:DP$108, $BC13)*$AY13, ""))</f>
        <v/>
      </c>
      <c r="CN13" s="32" t="str">
        <f>IF($BC13="", "", IFERROR(INDEX(Products!DQ$9:DQ$108, $BC13)*$AY13, ""))</f>
        <v/>
      </c>
      <c r="CO13" s="32" t="str">
        <f>IF($BC13="", "", IFERROR(INDEX(Products!DR$9:DR$108, $BC13)*$AY13, ""))</f>
        <v/>
      </c>
      <c r="CP13" s="32" t="str">
        <f>IF($BC13="", "", IFERROR(INDEX(Products!DS$9:DS$108, $BC13)*$AY13, ""))</f>
        <v/>
      </c>
      <c r="CQ13" s="32" t="str">
        <f>IF($BC13="", "", IFERROR(INDEX(Products!DT$9:DT$108, $BC13)*$AY13, ""))</f>
        <v/>
      </c>
      <c r="CR13" s="32" t="str">
        <f>IF($BC13="", "", IFERROR(INDEX(Products!DU$9:DU$108, $BC13)*$AY13, ""))</f>
        <v/>
      </c>
      <c r="CS13" s="32" t="str">
        <f>IF($BC13="", "", IFERROR(INDEX(Products!DV$9:DV$108, $BC13)*$AY13, ""))</f>
        <v/>
      </c>
      <c r="CT13" s="32" t="str">
        <f>IF($BC13="", "", IFERROR(INDEX(Products!DW$9:DW$108, $BC13)*$AY13, ""))</f>
        <v/>
      </c>
      <c r="CU13" s="32" t="str">
        <f>IF($BC13="", "", IFERROR(INDEX(Products!DX$9:DX$108, $BC13)*$AY13, ""))</f>
        <v/>
      </c>
      <c r="CV13" s="32" t="str">
        <f>IF($BC13="", "", IFERROR(INDEX(Products!DY$9:DY$108, $BC13)*$AY13, ""))</f>
        <v/>
      </c>
      <c r="CW13" s="32" t="str">
        <f>IF($BC13="", "", IFERROR(INDEX(Products!DZ$9:DZ$108, $BC13)*$AY13, ""))</f>
        <v/>
      </c>
      <c r="CX13" s="32" t="str">
        <f>IF($BC13="", "", IFERROR(INDEX(Products!EA$9:EA$108, $BC13)*$AY13, ""))</f>
        <v/>
      </c>
      <c r="CY13" s="32" t="str">
        <f>IF($BC13="", "", IFERROR(INDEX(Products!EB$9:EB$108, $BC13)*$AY13, ""))</f>
        <v/>
      </c>
      <c r="CZ13" s="32" t="str">
        <f>IF($BC13="", "", IFERROR(INDEX(Products!EC$9:EC$108, $BC13)*$AY13, ""))</f>
        <v/>
      </c>
      <c r="DA13" s="32" t="str">
        <f>IF($BC13="", "", IFERROR(INDEX(Products!ED$9:ED$108, $BC13)*$AY13, ""))</f>
        <v/>
      </c>
      <c r="DB13" s="32" t="str">
        <f>IF($BC13="", "", IFERROR(INDEX(Products!EE$9:EE$108, $BC13)*$AY13, ""))</f>
        <v/>
      </c>
      <c r="DC13" s="32" t="str">
        <f>IF($BC13="", "", IFERROR(INDEX(Products!EF$9:EF$108, $BC13)*$AY13, ""))</f>
        <v/>
      </c>
      <c r="DD13" s="32" t="str">
        <f>IF($BC13="", "", IFERROR(INDEX(Products!EG$9:EG$108, $BC13)*$AY13, ""))</f>
        <v/>
      </c>
      <c r="DE13" s="32" t="str">
        <f>IF($BC13="", "", IFERROR(INDEX(Products!EH$9:EH$108, $BC13)*$AY13, ""))</f>
        <v/>
      </c>
      <c r="DF13" s="32" t="str">
        <f>IF($BC13="", "", IFERROR(INDEX(Products!EI$9:EI$108, $BC13)*$AY13, ""))</f>
        <v/>
      </c>
      <c r="DG13" s="32" t="str">
        <f>IF($BC13="", "", IFERROR(INDEX(Products!EJ$9:EJ$108, $BC13)*$AY13, ""))</f>
        <v/>
      </c>
      <c r="DH13" s="32" t="str">
        <f>IF($BC13="", "", IFERROR(INDEX(Products!EK$9:EK$108, $BC13)*$AY13, ""))</f>
        <v/>
      </c>
      <c r="DI13" s="32" t="str">
        <f>IF($BC13="", "", IFERROR(INDEX(Products!EL$9:EL$108, $BC13)*$AY13, ""))</f>
        <v/>
      </c>
      <c r="DJ13" s="32" t="str">
        <f>IF($BC13="", "", IFERROR(INDEX(Products!EM$9:EM$108, $BC13)*$AY13, ""))</f>
        <v/>
      </c>
      <c r="DK13" s="32" t="str">
        <f>IF($BC13="", "", IFERROR(INDEX(Products!EN$9:EN$108, $BC13)*$AY13, ""))</f>
        <v/>
      </c>
      <c r="DL13" s="32" t="str">
        <f>IF($BC13="", "", IFERROR(INDEX(Products!EO$9:EO$108, $BC13)*$AY13, ""))</f>
        <v/>
      </c>
      <c r="DM13" s="51" t="str">
        <f>IF($BC13="", "", IFERROR(INDEX(Products!EP$9:EP$108, $BC13)*$AY13, ""))</f>
        <v/>
      </c>
      <c r="DO13" s="9">
        <v>10</v>
      </c>
      <c r="DP13" s="9" t="str">
        <f>IFERROR(INDEX(Materials!$X$9:$X$2508, MATCH($DO13, Materials!$Z$9:$Z$2508, 0)), "")</f>
        <v/>
      </c>
      <c r="DQ13" s="9" t="str">
        <f t="shared" si="0"/>
        <v/>
      </c>
    </row>
    <row r="14" spans="1:121" x14ac:dyDescent="0.25">
      <c r="A14" s="24"/>
      <c r="B14" s="173">
        <f t="shared" si="3"/>
        <v>4</v>
      </c>
      <c r="C14" s="174"/>
      <c r="D14" s="173" t="str">
        <f t="shared" si="1"/>
        <v/>
      </c>
      <c r="E14" s="174"/>
      <c r="F14" s="174"/>
      <c r="G14" s="174"/>
      <c r="H14" s="174"/>
      <c r="I14" s="175"/>
      <c r="J14" s="344" t="str">
        <f>IF($D14="", "", IF(IFERROR(INDEX(Materials!$C$9:$C$2508, MATCH($D14, Materials!$B$9:$B$2508, 0)), "")="", "", IFERROR(INDEX(Materials!$C$9:$C$2508, MATCH($D14, Materials!$B$9:$B$2508, 0)), "")))</f>
        <v/>
      </c>
      <c r="K14" s="344"/>
      <c r="L14" s="344"/>
      <c r="M14" s="344"/>
      <c r="N14" s="344"/>
      <c r="O14" s="344"/>
      <c r="P14" s="344"/>
      <c r="Q14" s="344"/>
      <c r="R14" s="344"/>
      <c r="S14" s="344"/>
      <c r="T14" s="344"/>
      <c r="U14" s="344"/>
      <c r="V14" s="173" t="str">
        <f t="shared" si="2"/>
        <v/>
      </c>
      <c r="W14" s="175"/>
      <c r="X14" s="174" t="str">
        <f>IF($D14="", "", IF(IFERROR(INDEX(Materials!$E$9:$E$2508, MATCH($D14, Materials!$B$9:$B$2508, 0)), "")="", "", IFERROR(INDEX(Materials!$E$9:$E$2508, MATCH($D14, Materials!$B$9:$B$2508, 0)), "")))</f>
        <v/>
      </c>
      <c r="Y14" s="174"/>
      <c r="Z14" s="174"/>
      <c r="AA14" s="345" t="str">
        <f>IF($D14="", "", IF(IFERROR(INDEX(Materials!$F$9:$F$2508, MATCH($D14, Materials!$B$9:$B$2508, 0)), "")="", "", IFERROR(INDEX(Materials!$F$9:$F$2508, MATCH($D14, Materials!$B$9:$B$2508, 0)), "")))</f>
        <v/>
      </c>
      <c r="AB14" s="346"/>
      <c r="AC14" s="346"/>
      <c r="AD14" s="346"/>
      <c r="AE14" s="347"/>
      <c r="AF14" s="344" t="str">
        <f>IF($D14="", "", IF(IFERROR(INDEX(Materials!$G$9:$G$2508, MATCH($D14, Materials!$B$9:$B$2508, 0)), "")="", "", IFERROR(INDEX(Materials!$G$9:$G$2508, MATCH($D14, Materials!$B$9:$B$2508, 0)), "")))</f>
        <v/>
      </c>
      <c r="AG14" s="344"/>
      <c r="AH14" s="344"/>
      <c r="AI14" s="344"/>
      <c r="AJ14" s="344"/>
      <c r="AK14" s="344"/>
      <c r="AL14" s="344"/>
      <c r="AM14" s="344"/>
      <c r="AN14" s="173" t="str">
        <f>IF($D14="", "", IF(IFERROR(INDEX(Materials!$H$9:$H$2508, MATCH($D14, Materials!$B$9:$B$2508, 0)), "")="", "", IFERROR(INDEX(Materials!$H$9:$H$2508, MATCH($D14, Materials!$B$9:$B$2508, 0)), "")))</f>
        <v/>
      </c>
      <c r="AO14" s="174"/>
      <c r="AP14" s="174"/>
      <c r="AQ14" s="174"/>
      <c r="AR14" s="174"/>
      <c r="AS14" s="175"/>
      <c r="AT14" s="24"/>
      <c r="AY14" s="9" t="str">
        <f>IF('Order Sheet'!B21="", "", 'Order Sheet'!B21)</f>
        <v/>
      </c>
      <c r="BA14" s="9" t="str">
        <f>IF('Order Sheet'!C21="", "", 'Order Sheet'!C21)</f>
        <v/>
      </c>
      <c r="BB14" s="32"/>
      <c r="BC14" s="9" t="str">
        <f>IF($BA14="", "", MATCH($BA14, Products!$E$9:$E$108, 0))</f>
        <v/>
      </c>
      <c r="BD14" s="127" t="s">
        <v>24</v>
      </c>
      <c r="BE14" s="50" t="str">
        <f>IF($BC14="", "", INDEX(Products!CH$9:CH$108, $BC14))</f>
        <v/>
      </c>
      <c r="BF14" s="32" t="str">
        <f>IF($BC14="", "", INDEX(Products!CI$9:CI$108, $BC14))</f>
        <v/>
      </c>
      <c r="BG14" s="32" t="str">
        <f>IF($BC14="", "", INDEX(Products!CJ$9:CJ$108, $BC14))</f>
        <v/>
      </c>
      <c r="BH14" s="32" t="str">
        <f>IF($BC14="", "", INDEX(Products!CK$9:CK$108, $BC14))</f>
        <v/>
      </c>
      <c r="BI14" s="32" t="str">
        <f>IF($BC14="", "", INDEX(Products!CL$9:CL$108, $BC14))</f>
        <v/>
      </c>
      <c r="BJ14" s="32" t="str">
        <f>IF($BC14="", "", INDEX(Products!CM$9:CM$108, $BC14))</f>
        <v/>
      </c>
      <c r="BK14" s="32" t="str">
        <f>IF($BC14="", "", INDEX(Products!CN$9:CN$108, $BC14))</f>
        <v/>
      </c>
      <c r="BL14" s="32" t="str">
        <f>IF($BC14="", "", INDEX(Products!CO$9:CO$108, $BC14))</f>
        <v/>
      </c>
      <c r="BM14" s="32" t="str">
        <f>IF($BC14="", "", INDEX(Products!CP$9:CP$108, $BC14))</f>
        <v/>
      </c>
      <c r="BN14" s="32" t="str">
        <f>IF($BC14="", "", INDEX(Products!CQ$9:CQ$108, $BC14))</f>
        <v/>
      </c>
      <c r="BO14" s="32" t="str">
        <f>IF($BC14="", "", INDEX(Products!CR$9:CR$108, $BC14))</f>
        <v/>
      </c>
      <c r="BP14" s="32" t="str">
        <f>IF($BC14="", "", INDEX(Products!CS$9:CS$108, $BC14))</f>
        <v/>
      </c>
      <c r="BQ14" s="32" t="str">
        <f>IF($BC14="", "", INDEX(Products!CT$9:CT$108, $BC14))</f>
        <v/>
      </c>
      <c r="BR14" s="32" t="str">
        <f>IF($BC14="", "", INDEX(Products!CU$9:CU$108, $BC14))</f>
        <v/>
      </c>
      <c r="BS14" s="32" t="str">
        <f>IF($BC14="", "", INDEX(Products!CV$9:CV$108, $BC14))</f>
        <v/>
      </c>
      <c r="BT14" s="32" t="str">
        <f>IF($BC14="", "", INDEX(Products!CW$9:CW$108, $BC14))</f>
        <v/>
      </c>
      <c r="BU14" s="32" t="str">
        <f>IF($BC14="", "", INDEX(Products!CX$9:CX$108, $BC14))</f>
        <v/>
      </c>
      <c r="BV14" s="32" t="str">
        <f>IF($BC14="", "", INDEX(Products!CY$9:CY$108, $BC14))</f>
        <v/>
      </c>
      <c r="BW14" s="32" t="str">
        <f>IF($BC14="", "", INDEX(Products!CZ$9:CZ$108, $BC14))</f>
        <v/>
      </c>
      <c r="BX14" s="32" t="str">
        <f>IF($BC14="", "", INDEX(Products!DA$9:DA$108, $BC14))</f>
        <v/>
      </c>
      <c r="BY14" s="32" t="str">
        <f>IF($BC14="", "", INDEX(Products!DB$9:DB$108, $BC14))</f>
        <v/>
      </c>
      <c r="BZ14" s="32" t="str">
        <f>IF($BC14="", "", INDEX(Products!DC$9:DC$108, $BC14))</f>
        <v/>
      </c>
      <c r="CA14" s="32" t="str">
        <f>IF($BC14="", "", INDEX(Products!DD$9:DD$108, $BC14))</f>
        <v/>
      </c>
      <c r="CB14" s="32" t="str">
        <f>IF($BC14="", "", INDEX(Products!DE$9:DE$108, $BC14))</f>
        <v/>
      </c>
      <c r="CC14" s="32" t="str">
        <f>IF($BC14="", "", INDEX(Products!DF$9:DF$108, $BC14))</f>
        <v/>
      </c>
      <c r="CD14" s="32" t="str">
        <f>IF($BC14="", "", INDEX(Products!DG$9:DG$108, $BC14))</f>
        <v/>
      </c>
      <c r="CE14" s="32" t="str">
        <f>IF($BC14="", "", INDEX(Products!DH$9:DH$108, $BC14))</f>
        <v/>
      </c>
      <c r="CF14" s="32" t="str">
        <f>IF($BC14="", "", INDEX(Products!DI$9:DI$108, $BC14))</f>
        <v/>
      </c>
      <c r="CG14" s="32" t="str">
        <f>IF($BC14="", "", INDEX(Products!DJ$9:DJ$108, $BC14))</f>
        <v/>
      </c>
      <c r="CH14" s="51" t="str">
        <f>IF($BC14="", "", INDEX(Products!DK$9:DK$108, $BC14))</f>
        <v/>
      </c>
      <c r="CI14" s="32"/>
      <c r="CJ14" s="50" t="str">
        <f>IF($BC14="", "", IFERROR(INDEX(Products!DM$9:DM$108, $BC14)*$AY14, ""))</f>
        <v/>
      </c>
      <c r="CK14" s="32" t="str">
        <f>IF($BC14="", "", IFERROR(INDEX(Products!DN$9:DN$108, $BC14)*$AY14, ""))</f>
        <v/>
      </c>
      <c r="CL14" s="32" t="str">
        <f>IF($BC14="", "", IFERROR(INDEX(Products!DO$9:DO$108, $BC14)*$AY14, ""))</f>
        <v/>
      </c>
      <c r="CM14" s="32" t="str">
        <f>IF($BC14="", "", IFERROR(INDEX(Products!DP$9:DP$108, $BC14)*$AY14, ""))</f>
        <v/>
      </c>
      <c r="CN14" s="32" t="str">
        <f>IF($BC14="", "", IFERROR(INDEX(Products!DQ$9:DQ$108, $BC14)*$AY14, ""))</f>
        <v/>
      </c>
      <c r="CO14" s="32" t="str">
        <f>IF($BC14="", "", IFERROR(INDEX(Products!DR$9:DR$108, $BC14)*$AY14, ""))</f>
        <v/>
      </c>
      <c r="CP14" s="32" t="str">
        <f>IF($BC14="", "", IFERROR(INDEX(Products!DS$9:DS$108, $BC14)*$AY14, ""))</f>
        <v/>
      </c>
      <c r="CQ14" s="32" t="str">
        <f>IF($BC14="", "", IFERROR(INDEX(Products!DT$9:DT$108, $BC14)*$AY14, ""))</f>
        <v/>
      </c>
      <c r="CR14" s="32" t="str">
        <f>IF($BC14="", "", IFERROR(INDEX(Products!DU$9:DU$108, $BC14)*$AY14, ""))</f>
        <v/>
      </c>
      <c r="CS14" s="32" t="str">
        <f>IF($BC14="", "", IFERROR(INDEX(Products!DV$9:DV$108, $BC14)*$AY14, ""))</f>
        <v/>
      </c>
      <c r="CT14" s="32" t="str">
        <f>IF($BC14="", "", IFERROR(INDEX(Products!DW$9:DW$108, $BC14)*$AY14, ""))</f>
        <v/>
      </c>
      <c r="CU14" s="32" t="str">
        <f>IF($BC14="", "", IFERROR(INDEX(Products!DX$9:DX$108, $BC14)*$AY14, ""))</f>
        <v/>
      </c>
      <c r="CV14" s="32" t="str">
        <f>IF($BC14="", "", IFERROR(INDEX(Products!DY$9:DY$108, $BC14)*$AY14, ""))</f>
        <v/>
      </c>
      <c r="CW14" s="32" t="str">
        <f>IF($BC14="", "", IFERROR(INDEX(Products!DZ$9:DZ$108, $BC14)*$AY14, ""))</f>
        <v/>
      </c>
      <c r="CX14" s="32" t="str">
        <f>IF($BC14="", "", IFERROR(INDEX(Products!EA$9:EA$108, $BC14)*$AY14, ""))</f>
        <v/>
      </c>
      <c r="CY14" s="32" t="str">
        <f>IF($BC14="", "", IFERROR(INDEX(Products!EB$9:EB$108, $BC14)*$AY14, ""))</f>
        <v/>
      </c>
      <c r="CZ14" s="32" t="str">
        <f>IF($BC14="", "", IFERROR(INDEX(Products!EC$9:EC$108, $BC14)*$AY14, ""))</f>
        <v/>
      </c>
      <c r="DA14" s="32" t="str">
        <f>IF($BC14="", "", IFERROR(INDEX(Products!ED$9:ED$108, $BC14)*$AY14, ""))</f>
        <v/>
      </c>
      <c r="DB14" s="32" t="str">
        <f>IF($BC14="", "", IFERROR(INDEX(Products!EE$9:EE$108, $BC14)*$AY14, ""))</f>
        <v/>
      </c>
      <c r="DC14" s="32" t="str">
        <f>IF($BC14="", "", IFERROR(INDEX(Products!EF$9:EF$108, $BC14)*$AY14, ""))</f>
        <v/>
      </c>
      <c r="DD14" s="32" t="str">
        <f>IF($BC14="", "", IFERROR(INDEX(Products!EG$9:EG$108, $BC14)*$AY14, ""))</f>
        <v/>
      </c>
      <c r="DE14" s="32" t="str">
        <f>IF($BC14="", "", IFERROR(INDEX(Products!EH$9:EH$108, $BC14)*$AY14, ""))</f>
        <v/>
      </c>
      <c r="DF14" s="32" t="str">
        <f>IF($BC14="", "", IFERROR(INDEX(Products!EI$9:EI$108, $BC14)*$AY14, ""))</f>
        <v/>
      </c>
      <c r="DG14" s="32" t="str">
        <f>IF($BC14="", "", IFERROR(INDEX(Products!EJ$9:EJ$108, $BC14)*$AY14, ""))</f>
        <v/>
      </c>
      <c r="DH14" s="32" t="str">
        <f>IF($BC14="", "", IFERROR(INDEX(Products!EK$9:EK$108, $BC14)*$AY14, ""))</f>
        <v/>
      </c>
      <c r="DI14" s="32" t="str">
        <f>IF($BC14="", "", IFERROR(INDEX(Products!EL$9:EL$108, $BC14)*$AY14, ""))</f>
        <v/>
      </c>
      <c r="DJ14" s="32" t="str">
        <f>IF($BC14="", "", IFERROR(INDEX(Products!EM$9:EM$108, $BC14)*$AY14, ""))</f>
        <v/>
      </c>
      <c r="DK14" s="32" t="str">
        <f>IF($BC14="", "", IFERROR(INDEX(Products!EN$9:EN$108, $BC14)*$AY14, ""))</f>
        <v/>
      </c>
      <c r="DL14" s="32" t="str">
        <f>IF($BC14="", "", IFERROR(INDEX(Products!EO$9:EO$108, $BC14)*$AY14, ""))</f>
        <v/>
      </c>
      <c r="DM14" s="51" t="str">
        <f>IF($BC14="", "", IFERROR(INDEX(Products!EP$9:EP$108, $BC14)*$AY14, ""))</f>
        <v/>
      </c>
      <c r="DO14" s="9">
        <v>11</v>
      </c>
      <c r="DP14" s="9" t="str">
        <f>IFERROR(INDEX(Materials!$X$9:$X$2508, MATCH($DO14, Materials!$Z$9:$Z$2508, 0)), "")</f>
        <v/>
      </c>
      <c r="DQ14" s="9" t="str">
        <f t="shared" si="0"/>
        <v/>
      </c>
    </row>
    <row r="15" spans="1:121" x14ac:dyDescent="0.25">
      <c r="A15" s="24"/>
      <c r="B15" s="173">
        <f t="shared" si="3"/>
        <v>5</v>
      </c>
      <c r="C15" s="174"/>
      <c r="D15" s="173" t="str">
        <f t="shared" si="1"/>
        <v/>
      </c>
      <c r="E15" s="174"/>
      <c r="F15" s="174"/>
      <c r="G15" s="174"/>
      <c r="H15" s="174"/>
      <c r="I15" s="175"/>
      <c r="J15" s="344" t="str">
        <f>IF($D15="", "", IF(IFERROR(INDEX(Materials!$C$9:$C$2508, MATCH($D15, Materials!$B$9:$B$2508, 0)), "")="", "", IFERROR(INDEX(Materials!$C$9:$C$2508, MATCH($D15, Materials!$B$9:$B$2508, 0)), "")))</f>
        <v/>
      </c>
      <c r="K15" s="344"/>
      <c r="L15" s="344"/>
      <c r="M15" s="344"/>
      <c r="N15" s="344"/>
      <c r="O15" s="344"/>
      <c r="P15" s="344"/>
      <c r="Q15" s="344"/>
      <c r="R15" s="344"/>
      <c r="S15" s="344"/>
      <c r="T15" s="344"/>
      <c r="U15" s="344"/>
      <c r="V15" s="173" t="str">
        <f t="shared" si="2"/>
        <v/>
      </c>
      <c r="W15" s="175"/>
      <c r="X15" s="174" t="str">
        <f>IF($D15="", "", IF(IFERROR(INDEX(Materials!$E$9:$E$2508, MATCH($D15, Materials!$B$9:$B$2508, 0)), "")="", "", IFERROR(INDEX(Materials!$E$9:$E$2508, MATCH($D15, Materials!$B$9:$B$2508, 0)), "")))</f>
        <v/>
      </c>
      <c r="Y15" s="174"/>
      <c r="Z15" s="174"/>
      <c r="AA15" s="345" t="str">
        <f>IF($D15="", "", IF(IFERROR(INDEX(Materials!$F$9:$F$2508, MATCH($D15, Materials!$B$9:$B$2508, 0)), "")="", "", IFERROR(INDEX(Materials!$F$9:$F$2508, MATCH($D15, Materials!$B$9:$B$2508, 0)), "")))</f>
        <v/>
      </c>
      <c r="AB15" s="346"/>
      <c r="AC15" s="346"/>
      <c r="AD15" s="346"/>
      <c r="AE15" s="347"/>
      <c r="AF15" s="344" t="str">
        <f>IF($D15="", "", IF(IFERROR(INDEX(Materials!$G$9:$G$2508, MATCH($D15, Materials!$B$9:$B$2508, 0)), "")="", "", IFERROR(INDEX(Materials!$G$9:$G$2508, MATCH($D15, Materials!$B$9:$B$2508, 0)), "")))</f>
        <v/>
      </c>
      <c r="AG15" s="344"/>
      <c r="AH15" s="344"/>
      <c r="AI15" s="344"/>
      <c r="AJ15" s="344"/>
      <c r="AK15" s="344"/>
      <c r="AL15" s="344"/>
      <c r="AM15" s="344"/>
      <c r="AN15" s="173" t="str">
        <f>IF($D15="", "", IF(IFERROR(INDEX(Materials!$H$9:$H$2508, MATCH($D15, Materials!$B$9:$B$2508, 0)), "")="", "", IFERROR(INDEX(Materials!$H$9:$H$2508, MATCH($D15, Materials!$B$9:$B$2508, 0)), "")))</f>
        <v/>
      </c>
      <c r="AO15" s="174"/>
      <c r="AP15" s="174"/>
      <c r="AQ15" s="174"/>
      <c r="AR15" s="174"/>
      <c r="AS15" s="175"/>
      <c r="AT15" s="24"/>
      <c r="AY15" s="9" t="str">
        <f>IF('Order Sheet'!B22="", "", 'Order Sheet'!B22)</f>
        <v/>
      </c>
      <c r="BA15" s="9" t="str">
        <f>IF('Order Sheet'!C22="", "", 'Order Sheet'!C22)</f>
        <v/>
      </c>
      <c r="BB15" s="32"/>
      <c r="BC15" s="9" t="str">
        <f>IF($BA15="", "", MATCH($BA15, Products!$E$9:$E$108, 0))</f>
        <v/>
      </c>
      <c r="BD15" s="127" t="s">
        <v>24</v>
      </c>
      <c r="BE15" s="50" t="str">
        <f>IF($BC15="", "", INDEX(Products!CH$9:CH$108, $BC15))</f>
        <v/>
      </c>
      <c r="BF15" s="32" t="str">
        <f>IF($BC15="", "", INDEX(Products!CI$9:CI$108, $BC15))</f>
        <v/>
      </c>
      <c r="BG15" s="32" t="str">
        <f>IF($BC15="", "", INDEX(Products!CJ$9:CJ$108, $BC15))</f>
        <v/>
      </c>
      <c r="BH15" s="32" t="str">
        <f>IF($BC15="", "", INDEX(Products!CK$9:CK$108, $BC15))</f>
        <v/>
      </c>
      <c r="BI15" s="32" t="str">
        <f>IF($BC15="", "", INDEX(Products!CL$9:CL$108, $BC15))</f>
        <v/>
      </c>
      <c r="BJ15" s="32" t="str">
        <f>IF($BC15="", "", INDEX(Products!CM$9:CM$108, $BC15))</f>
        <v/>
      </c>
      <c r="BK15" s="32" t="str">
        <f>IF($BC15="", "", INDEX(Products!CN$9:CN$108, $BC15))</f>
        <v/>
      </c>
      <c r="BL15" s="32" t="str">
        <f>IF($BC15="", "", INDEX(Products!CO$9:CO$108, $BC15))</f>
        <v/>
      </c>
      <c r="BM15" s="32" t="str">
        <f>IF($BC15="", "", INDEX(Products!CP$9:CP$108, $BC15))</f>
        <v/>
      </c>
      <c r="BN15" s="32" t="str">
        <f>IF($BC15="", "", INDEX(Products!CQ$9:CQ$108, $BC15))</f>
        <v/>
      </c>
      <c r="BO15" s="32" t="str">
        <f>IF($BC15="", "", INDEX(Products!CR$9:CR$108, $BC15))</f>
        <v/>
      </c>
      <c r="BP15" s="32" t="str">
        <f>IF($BC15="", "", INDEX(Products!CS$9:CS$108, $BC15))</f>
        <v/>
      </c>
      <c r="BQ15" s="32" t="str">
        <f>IF($BC15="", "", INDEX(Products!CT$9:CT$108, $BC15))</f>
        <v/>
      </c>
      <c r="BR15" s="32" t="str">
        <f>IF($BC15="", "", INDEX(Products!CU$9:CU$108, $BC15))</f>
        <v/>
      </c>
      <c r="BS15" s="32" t="str">
        <f>IF($BC15="", "", INDEX(Products!CV$9:CV$108, $BC15))</f>
        <v/>
      </c>
      <c r="BT15" s="32" t="str">
        <f>IF($BC15="", "", INDEX(Products!CW$9:CW$108, $BC15))</f>
        <v/>
      </c>
      <c r="BU15" s="32" t="str">
        <f>IF($BC15="", "", INDEX(Products!CX$9:CX$108, $BC15))</f>
        <v/>
      </c>
      <c r="BV15" s="32" t="str">
        <f>IF($BC15="", "", INDEX(Products!CY$9:CY$108, $BC15))</f>
        <v/>
      </c>
      <c r="BW15" s="32" t="str">
        <f>IF($BC15="", "", INDEX(Products!CZ$9:CZ$108, $BC15))</f>
        <v/>
      </c>
      <c r="BX15" s="32" t="str">
        <f>IF($BC15="", "", INDEX(Products!DA$9:DA$108, $BC15))</f>
        <v/>
      </c>
      <c r="BY15" s="32" t="str">
        <f>IF($BC15="", "", INDEX(Products!DB$9:DB$108, $BC15))</f>
        <v/>
      </c>
      <c r="BZ15" s="32" t="str">
        <f>IF($BC15="", "", INDEX(Products!DC$9:DC$108, $BC15))</f>
        <v/>
      </c>
      <c r="CA15" s="32" t="str">
        <f>IF($BC15="", "", INDEX(Products!DD$9:DD$108, $BC15))</f>
        <v/>
      </c>
      <c r="CB15" s="32" t="str">
        <f>IF($BC15="", "", INDEX(Products!DE$9:DE$108, $BC15))</f>
        <v/>
      </c>
      <c r="CC15" s="32" t="str">
        <f>IF($BC15="", "", INDEX(Products!DF$9:DF$108, $BC15))</f>
        <v/>
      </c>
      <c r="CD15" s="32" t="str">
        <f>IF($BC15="", "", INDEX(Products!DG$9:DG$108, $BC15))</f>
        <v/>
      </c>
      <c r="CE15" s="32" t="str">
        <f>IF($BC15="", "", INDEX(Products!DH$9:DH$108, $BC15))</f>
        <v/>
      </c>
      <c r="CF15" s="32" t="str">
        <f>IF($BC15="", "", INDEX(Products!DI$9:DI$108, $BC15))</f>
        <v/>
      </c>
      <c r="CG15" s="32" t="str">
        <f>IF($BC15="", "", INDEX(Products!DJ$9:DJ$108, $BC15))</f>
        <v/>
      </c>
      <c r="CH15" s="51" t="str">
        <f>IF($BC15="", "", INDEX(Products!DK$9:DK$108, $BC15))</f>
        <v/>
      </c>
      <c r="CI15" s="32"/>
      <c r="CJ15" s="50" t="str">
        <f>IF($BC15="", "", IFERROR(INDEX(Products!DM$9:DM$108, $BC15)*$AY15, ""))</f>
        <v/>
      </c>
      <c r="CK15" s="32" t="str">
        <f>IF($BC15="", "", IFERROR(INDEX(Products!DN$9:DN$108, $BC15)*$AY15, ""))</f>
        <v/>
      </c>
      <c r="CL15" s="32" t="str">
        <f>IF($BC15="", "", IFERROR(INDEX(Products!DO$9:DO$108, $BC15)*$AY15, ""))</f>
        <v/>
      </c>
      <c r="CM15" s="32" t="str">
        <f>IF($BC15="", "", IFERROR(INDEX(Products!DP$9:DP$108, $BC15)*$AY15, ""))</f>
        <v/>
      </c>
      <c r="CN15" s="32" t="str">
        <f>IF($BC15="", "", IFERROR(INDEX(Products!DQ$9:DQ$108, $BC15)*$AY15, ""))</f>
        <v/>
      </c>
      <c r="CO15" s="32" t="str">
        <f>IF($BC15="", "", IFERROR(INDEX(Products!DR$9:DR$108, $BC15)*$AY15, ""))</f>
        <v/>
      </c>
      <c r="CP15" s="32" t="str">
        <f>IF($BC15="", "", IFERROR(INDEX(Products!DS$9:DS$108, $BC15)*$AY15, ""))</f>
        <v/>
      </c>
      <c r="CQ15" s="32" t="str">
        <f>IF($BC15="", "", IFERROR(INDEX(Products!DT$9:DT$108, $BC15)*$AY15, ""))</f>
        <v/>
      </c>
      <c r="CR15" s="32" t="str">
        <f>IF($BC15="", "", IFERROR(INDEX(Products!DU$9:DU$108, $BC15)*$AY15, ""))</f>
        <v/>
      </c>
      <c r="CS15" s="32" t="str">
        <f>IF($BC15="", "", IFERROR(INDEX(Products!DV$9:DV$108, $BC15)*$AY15, ""))</f>
        <v/>
      </c>
      <c r="CT15" s="32" t="str">
        <f>IF($BC15="", "", IFERROR(INDEX(Products!DW$9:DW$108, $BC15)*$AY15, ""))</f>
        <v/>
      </c>
      <c r="CU15" s="32" t="str">
        <f>IF($BC15="", "", IFERROR(INDEX(Products!DX$9:DX$108, $BC15)*$AY15, ""))</f>
        <v/>
      </c>
      <c r="CV15" s="32" t="str">
        <f>IF($BC15="", "", IFERROR(INDEX(Products!DY$9:DY$108, $BC15)*$AY15, ""))</f>
        <v/>
      </c>
      <c r="CW15" s="32" t="str">
        <f>IF($BC15="", "", IFERROR(INDEX(Products!DZ$9:DZ$108, $BC15)*$AY15, ""))</f>
        <v/>
      </c>
      <c r="CX15" s="32" t="str">
        <f>IF($BC15="", "", IFERROR(INDEX(Products!EA$9:EA$108, $BC15)*$AY15, ""))</f>
        <v/>
      </c>
      <c r="CY15" s="32" t="str">
        <f>IF($BC15="", "", IFERROR(INDEX(Products!EB$9:EB$108, $BC15)*$AY15, ""))</f>
        <v/>
      </c>
      <c r="CZ15" s="32" t="str">
        <f>IF($BC15="", "", IFERROR(INDEX(Products!EC$9:EC$108, $BC15)*$AY15, ""))</f>
        <v/>
      </c>
      <c r="DA15" s="32" t="str">
        <f>IF($BC15="", "", IFERROR(INDEX(Products!ED$9:ED$108, $BC15)*$AY15, ""))</f>
        <v/>
      </c>
      <c r="DB15" s="32" t="str">
        <f>IF($BC15="", "", IFERROR(INDEX(Products!EE$9:EE$108, $BC15)*$AY15, ""))</f>
        <v/>
      </c>
      <c r="DC15" s="32" t="str">
        <f>IF($BC15="", "", IFERROR(INDEX(Products!EF$9:EF$108, $BC15)*$AY15, ""))</f>
        <v/>
      </c>
      <c r="DD15" s="32" t="str">
        <f>IF($BC15="", "", IFERROR(INDEX(Products!EG$9:EG$108, $BC15)*$AY15, ""))</f>
        <v/>
      </c>
      <c r="DE15" s="32" t="str">
        <f>IF($BC15="", "", IFERROR(INDEX(Products!EH$9:EH$108, $BC15)*$AY15, ""))</f>
        <v/>
      </c>
      <c r="DF15" s="32" t="str">
        <f>IF($BC15="", "", IFERROR(INDEX(Products!EI$9:EI$108, $BC15)*$AY15, ""))</f>
        <v/>
      </c>
      <c r="DG15" s="32" t="str">
        <f>IF($BC15="", "", IFERROR(INDEX(Products!EJ$9:EJ$108, $BC15)*$AY15, ""))</f>
        <v/>
      </c>
      <c r="DH15" s="32" t="str">
        <f>IF($BC15="", "", IFERROR(INDEX(Products!EK$9:EK$108, $BC15)*$AY15, ""))</f>
        <v/>
      </c>
      <c r="DI15" s="32" t="str">
        <f>IF($BC15="", "", IFERROR(INDEX(Products!EL$9:EL$108, $BC15)*$AY15, ""))</f>
        <v/>
      </c>
      <c r="DJ15" s="32" t="str">
        <f>IF($BC15="", "", IFERROR(INDEX(Products!EM$9:EM$108, $BC15)*$AY15, ""))</f>
        <v/>
      </c>
      <c r="DK15" s="32" t="str">
        <f>IF($BC15="", "", IFERROR(INDEX(Products!EN$9:EN$108, $BC15)*$AY15, ""))</f>
        <v/>
      </c>
      <c r="DL15" s="32" t="str">
        <f>IF($BC15="", "", IFERROR(INDEX(Products!EO$9:EO$108, $BC15)*$AY15, ""))</f>
        <v/>
      </c>
      <c r="DM15" s="51" t="str">
        <f>IF($BC15="", "", IFERROR(INDEX(Products!EP$9:EP$108, $BC15)*$AY15, ""))</f>
        <v/>
      </c>
      <c r="DO15" s="9">
        <v>12</v>
      </c>
      <c r="DP15" s="9" t="str">
        <f>IFERROR(INDEX(Materials!$X$9:$X$2508, MATCH($DO15, Materials!$Z$9:$Z$2508, 0)), "")</f>
        <v/>
      </c>
      <c r="DQ15" s="9" t="str">
        <f t="shared" si="0"/>
        <v/>
      </c>
    </row>
    <row r="16" spans="1:121" x14ac:dyDescent="0.25">
      <c r="A16" s="24"/>
      <c r="B16" s="173">
        <f t="shared" si="3"/>
        <v>6</v>
      </c>
      <c r="C16" s="174"/>
      <c r="D16" s="173" t="str">
        <f t="shared" si="1"/>
        <v/>
      </c>
      <c r="E16" s="174"/>
      <c r="F16" s="174"/>
      <c r="G16" s="174"/>
      <c r="H16" s="174"/>
      <c r="I16" s="175"/>
      <c r="J16" s="344" t="str">
        <f>IF($D16="", "", IF(IFERROR(INDEX(Materials!$C$9:$C$2508, MATCH($D16, Materials!$B$9:$B$2508, 0)), "")="", "", IFERROR(INDEX(Materials!$C$9:$C$2508, MATCH($D16, Materials!$B$9:$B$2508, 0)), "")))</f>
        <v/>
      </c>
      <c r="K16" s="344"/>
      <c r="L16" s="344"/>
      <c r="M16" s="344"/>
      <c r="N16" s="344"/>
      <c r="O16" s="344"/>
      <c r="P16" s="344"/>
      <c r="Q16" s="344"/>
      <c r="R16" s="344"/>
      <c r="S16" s="344"/>
      <c r="T16" s="344"/>
      <c r="U16" s="344"/>
      <c r="V16" s="173" t="str">
        <f t="shared" si="2"/>
        <v/>
      </c>
      <c r="W16" s="175"/>
      <c r="X16" s="174" t="str">
        <f>IF($D16="", "", IF(IFERROR(INDEX(Materials!$E$9:$E$2508, MATCH($D16, Materials!$B$9:$B$2508, 0)), "")="", "", IFERROR(INDEX(Materials!$E$9:$E$2508, MATCH($D16, Materials!$B$9:$B$2508, 0)), "")))</f>
        <v/>
      </c>
      <c r="Y16" s="174"/>
      <c r="Z16" s="174"/>
      <c r="AA16" s="345" t="str">
        <f>IF($D16="", "", IF(IFERROR(INDEX(Materials!$F$9:$F$2508, MATCH($D16, Materials!$B$9:$B$2508, 0)), "")="", "", IFERROR(INDEX(Materials!$F$9:$F$2508, MATCH($D16, Materials!$B$9:$B$2508, 0)), "")))</f>
        <v/>
      </c>
      <c r="AB16" s="346"/>
      <c r="AC16" s="346"/>
      <c r="AD16" s="346"/>
      <c r="AE16" s="347"/>
      <c r="AF16" s="344" t="str">
        <f>IF($D16="", "", IF(IFERROR(INDEX(Materials!$G$9:$G$2508, MATCH($D16, Materials!$B$9:$B$2508, 0)), "")="", "", IFERROR(INDEX(Materials!$G$9:$G$2508, MATCH($D16, Materials!$B$9:$B$2508, 0)), "")))</f>
        <v/>
      </c>
      <c r="AG16" s="344"/>
      <c r="AH16" s="344"/>
      <c r="AI16" s="344"/>
      <c r="AJ16" s="344"/>
      <c r="AK16" s="344"/>
      <c r="AL16" s="344"/>
      <c r="AM16" s="344"/>
      <c r="AN16" s="173" t="str">
        <f>IF($D16="", "", IF(IFERROR(INDEX(Materials!$H$9:$H$2508, MATCH($D16, Materials!$B$9:$B$2508, 0)), "")="", "", IFERROR(INDEX(Materials!$H$9:$H$2508, MATCH($D16, Materials!$B$9:$B$2508, 0)), "")))</f>
        <v/>
      </c>
      <c r="AO16" s="174"/>
      <c r="AP16" s="174"/>
      <c r="AQ16" s="174"/>
      <c r="AR16" s="174"/>
      <c r="AS16" s="175"/>
      <c r="AT16" s="24"/>
      <c r="AY16" s="9" t="str">
        <f>IF('Order Sheet'!B23="", "", 'Order Sheet'!B23)</f>
        <v/>
      </c>
      <c r="BA16" s="9" t="str">
        <f>IF('Order Sheet'!C23="", "", 'Order Sheet'!C23)</f>
        <v/>
      </c>
      <c r="BB16" s="32"/>
      <c r="BC16" s="9" t="str">
        <f>IF($BA16="", "", MATCH($BA16, Products!$E$9:$E$108, 0))</f>
        <v/>
      </c>
      <c r="BD16" s="127" t="s">
        <v>24</v>
      </c>
      <c r="BE16" s="50" t="str">
        <f>IF($BC16="", "", INDEX(Products!CH$9:CH$108, $BC16))</f>
        <v/>
      </c>
      <c r="BF16" s="32" t="str">
        <f>IF($BC16="", "", INDEX(Products!CI$9:CI$108, $BC16))</f>
        <v/>
      </c>
      <c r="BG16" s="32" t="str">
        <f>IF($BC16="", "", INDEX(Products!CJ$9:CJ$108, $BC16))</f>
        <v/>
      </c>
      <c r="BH16" s="32" t="str">
        <f>IF($BC16="", "", INDEX(Products!CK$9:CK$108, $BC16))</f>
        <v/>
      </c>
      <c r="BI16" s="32" t="str">
        <f>IF($BC16="", "", INDEX(Products!CL$9:CL$108, $BC16))</f>
        <v/>
      </c>
      <c r="BJ16" s="32" t="str">
        <f>IF($BC16="", "", INDEX(Products!CM$9:CM$108, $BC16))</f>
        <v/>
      </c>
      <c r="BK16" s="32" t="str">
        <f>IF($BC16="", "", INDEX(Products!CN$9:CN$108, $BC16))</f>
        <v/>
      </c>
      <c r="BL16" s="32" t="str">
        <f>IF($BC16="", "", INDEX(Products!CO$9:CO$108, $BC16))</f>
        <v/>
      </c>
      <c r="BM16" s="32" t="str">
        <f>IF($BC16="", "", INDEX(Products!CP$9:CP$108, $BC16))</f>
        <v/>
      </c>
      <c r="BN16" s="32" t="str">
        <f>IF($BC16="", "", INDEX(Products!CQ$9:CQ$108, $BC16))</f>
        <v/>
      </c>
      <c r="BO16" s="32" t="str">
        <f>IF($BC16="", "", INDEX(Products!CR$9:CR$108, $BC16))</f>
        <v/>
      </c>
      <c r="BP16" s="32" t="str">
        <f>IF($BC16="", "", INDEX(Products!CS$9:CS$108, $BC16))</f>
        <v/>
      </c>
      <c r="BQ16" s="32" t="str">
        <f>IF($BC16="", "", INDEX(Products!CT$9:CT$108, $BC16))</f>
        <v/>
      </c>
      <c r="BR16" s="32" t="str">
        <f>IF($BC16="", "", INDEX(Products!CU$9:CU$108, $BC16))</f>
        <v/>
      </c>
      <c r="BS16" s="32" t="str">
        <f>IF($BC16="", "", INDEX(Products!CV$9:CV$108, $BC16))</f>
        <v/>
      </c>
      <c r="BT16" s="32" t="str">
        <f>IF($BC16="", "", INDEX(Products!CW$9:CW$108, $BC16))</f>
        <v/>
      </c>
      <c r="BU16" s="32" t="str">
        <f>IF($BC16="", "", INDEX(Products!CX$9:CX$108, $BC16))</f>
        <v/>
      </c>
      <c r="BV16" s="32" t="str">
        <f>IF($BC16="", "", INDEX(Products!CY$9:CY$108, $BC16))</f>
        <v/>
      </c>
      <c r="BW16" s="32" t="str">
        <f>IF($BC16="", "", INDEX(Products!CZ$9:CZ$108, $BC16))</f>
        <v/>
      </c>
      <c r="BX16" s="32" t="str">
        <f>IF($BC16="", "", INDEX(Products!DA$9:DA$108, $BC16))</f>
        <v/>
      </c>
      <c r="BY16" s="32" t="str">
        <f>IF($BC16="", "", INDEX(Products!DB$9:DB$108, $BC16))</f>
        <v/>
      </c>
      <c r="BZ16" s="32" t="str">
        <f>IF($BC16="", "", INDEX(Products!DC$9:DC$108, $BC16))</f>
        <v/>
      </c>
      <c r="CA16" s="32" t="str">
        <f>IF($BC16="", "", INDEX(Products!DD$9:DD$108, $BC16))</f>
        <v/>
      </c>
      <c r="CB16" s="32" t="str">
        <f>IF($BC16="", "", INDEX(Products!DE$9:DE$108, $BC16))</f>
        <v/>
      </c>
      <c r="CC16" s="32" t="str">
        <f>IF($BC16="", "", INDEX(Products!DF$9:DF$108, $BC16))</f>
        <v/>
      </c>
      <c r="CD16" s="32" t="str">
        <f>IF($BC16="", "", INDEX(Products!DG$9:DG$108, $BC16))</f>
        <v/>
      </c>
      <c r="CE16" s="32" t="str">
        <f>IF($BC16="", "", INDEX(Products!DH$9:DH$108, $BC16))</f>
        <v/>
      </c>
      <c r="CF16" s="32" t="str">
        <f>IF($BC16="", "", INDEX(Products!DI$9:DI$108, $BC16))</f>
        <v/>
      </c>
      <c r="CG16" s="32" t="str">
        <f>IF($BC16="", "", INDEX(Products!DJ$9:DJ$108, $BC16))</f>
        <v/>
      </c>
      <c r="CH16" s="51" t="str">
        <f>IF($BC16="", "", INDEX(Products!DK$9:DK$108, $BC16))</f>
        <v/>
      </c>
      <c r="CI16" s="32"/>
      <c r="CJ16" s="50" t="str">
        <f>IF($BC16="", "", IFERROR(INDEX(Products!DM$9:DM$108, $BC16)*$AY16, ""))</f>
        <v/>
      </c>
      <c r="CK16" s="32" t="str">
        <f>IF($BC16="", "", IFERROR(INDEX(Products!DN$9:DN$108, $BC16)*$AY16, ""))</f>
        <v/>
      </c>
      <c r="CL16" s="32" t="str">
        <f>IF($BC16="", "", IFERROR(INDEX(Products!DO$9:DO$108, $BC16)*$AY16, ""))</f>
        <v/>
      </c>
      <c r="CM16" s="32" t="str">
        <f>IF($BC16="", "", IFERROR(INDEX(Products!DP$9:DP$108, $BC16)*$AY16, ""))</f>
        <v/>
      </c>
      <c r="CN16" s="32" t="str">
        <f>IF($BC16="", "", IFERROR(INDEX(Products!DQ$9:DQ$108, $BC16)*$AY16, ""))</f>
        <v/>
      </c>
      <c r="CO16" s="32" t="str">
        <f>IF($BC16="", "", IFERROR(INDEX(Products!DR$9:DR$108, $BC16)*$AY16, ""))</f>
        <v/>
      </c>
      <c r="CP16" s="32" t="str">
        <f>IF($BC16="", "", IFERROR(INDEX(Products!DS$9:DS$108, $BC16)*$AY16, ""))</f>
        <v/>
      </c>
      <c r="CQ16" s="32" t="str">
        <f>IF($BC16="", "", IFERROR(INDEX(Products!DT$9:DT$108, $BC16)*$AY16, ""))</f>
        <v/>
      </c>
      <c r="CR16" s="32" t="str">
        <f>IF($BC16="", "", IFERROR(INDEX(Products!DU$9:DU$108, $BC16)*$AY16, ""))</f>
        <v/>
      </c>
      <c r="CS16" s="32" t="str">
        <f>IF($BC16="", "", IFERROR(INDEX(Products!DV$9:DV$108, $BC16)*$AY16, ""))</f>
        <v/>
      </c>
      <c r="CT16" s="32" t="str">
        <f>IF($BC16="", "", IFERROR(INDEX(Products!DW$9:DW$108, $BC16)*$AY16, ""))</f>
        <v/>
      </c>
      <c r="CU16" s="32" t="str">
        <f>IF($BC16="", "", IFERROR(INDEX(Products!DX$9:DX$108, $BC16)*$AY16, ""))</f>
        <v/>
      </c>
      <c r="CV16" s="32" t="str">
        <f>IF($BC16="", "", IFERROR(INDEX(Products!DY$9:DY$108, $BC16)*$AY16, ""))</f>
        <v/>
      </c>
      <c r="CW16" s="32" t="str">
        <f>IF($BC16="", "", IFERROR(INDEX(Products!DZ$9:DZ$108, $BC16)*$AY16, ""))</f>
        <v/>
      </c>
      <c r="CX16" s="32" t="str">
        <f>IF($BC16="", "", IFERROR(INDEX(Products!EA$9:EA$108, $BC16)*$AY16, ""))</f>
        <v/>
      </c>
      <c r="CY16" s="32" t="str">
        <f>IF($BC16="", "", IFERROR(INDEX(Products!EB$9:EB$108, $BC16)*$AY16, ""))</f>
        <v/>
      </c>
      <c r="CZ16" s="32" t="str">
        <f>IF($BC16="", "", IFERROR(INDEX(Products!EC$9:EC$108, $BC16)*$AY16, ""))</f>
        <v/>
      </c>
      <c r="DA16" s="32" t="str">
        <f>IF($BC16="", "", IFERROR(INDEX(Products!ED$9:ED$108, $BC16)*$AY16, ""))</f>
        <v/>
      </c>
      <c r="DB16" s="32" t="str">
        <f>IF($BC16="", "", IFERROR(INDEX(Products!EE$9:EE$108, $BC16)*$AY16, ""))</f>
        <v/>
      </c>
      <c r="DC16" s="32" t="str">
        <f>IF($BC16="", "", IFERROR(INDEX(Products!EF$9:EF$108, $BC16)*$AY16, ""))</f>
        <v/>
      </c>
      <c r="DD16" s="32" t="str">
        <f>IF($BC16="", "", IFERROR(INDEX(Products!EG$9:EG$108, $BC16)*$AY16, ""))</f>
        <v/>
      </c>
      <c r="DE16" s="32" t="str">
        <f>IF($BC16="", "", IFERROR(INDEX(Products!EH$9:EH$108, $BC16)*$AY16, ""))</f>
        <v/>
      </c>
      <c r="DF16" s="32" t="str">
        <f>IF($BC16="", "", IFERROR(INDEX(Products!EI$9:EI$108, $BC16)*$AY16, ""))</f>
        <v/>
      </c>
      <c r="DG16" s="32" t="str">
        <f>IF($BC16="", "", IFERROR(INDEX(Products!EJ$9:EJ$108, $BC16)*$AY16, ""))</f>
        <v/>
      </c>
      <c r="DH16" s="32" t="str">
        <f>IF($BC16="", "", IFERROR(INDEX(Products!EK$9:EK$108, $BC16)*$AY16, ""))</f>
        <v/>
      </c>
      <c r="DI16" s="32" t="str">
        <f>IF($BC16="", "", IFERROR(INDEX(Products!EL$9:EL$108, $BC16)*$AY16, ""))</f>
        <v/>
      </c>
      <c r="DJ16" s="32" t="str">
        <f>IF($BC16="", "", IFERROR(INDEX(Products!EM$9:EM$108, $BC16)*$AY16, ""))</f>
        <v/>
      </c>
      <c r="DK16" s="32" t="str">
        <f>IF($BC16="", "", IFERROR(INDEX(Products!EN$9:EN$108, $BC16)*$AY16, ""))</f>
        <v/>
      </c>
      <c r="DL16" s="32" t="str">
        <f>IF($BC16="", "", IFERROR(INDEX(Products!EO$9:EO$108, $BC16)*$AY16, ""))</f>
        <v/>
      </c>
      <c r="DM16" s="51" t="str">
        <f>IF($BC16="", "", IFERROR(INDEX(Products!EP$9:EP$108, $BC16)*$AY16, ""))</f>
        <v/>
      </c>
      <c r="DO16" s="9">
        <v>13</v>
      </c>
      <c r="DP16" s="9" t="str">
        <f>IFERROR(INDEX(Materials!$X$9:$X$2508, MATCH($DO16, Materials!$Z$9:$Z$2508, 0)), "")</f>
        <v/>
      </c>
      <c r="DQ16" s="9" t="str">
        <f t="shared" si="0"/>
        <v/>
      </c>
    </row>
    <row r="17" spans="1:121" x14ac:dyDescent="0.25">
      <c r="A17" s="24"/>
      <c r="B17" s="173">
        <f t="shared" si="3"/>
        <v>7</v>
      </c>
      <c r="C17" s="174"/>
      <c r="D17" s="173" t="str">
        <f t="shared" si="1"/>
        <v/>
      </c>
      <c r="E17" s="174"/>
      <c r="F17" s="174"/>
      <c r="G17" s="174"/>
      <c r="H17" s="174"/>
      <c r="I17" s="175"/>
      <c r="J17" s="344" t="str">
        <f>IF($D17="", "", IF(IFERROR(INDEX(Materials!$C$9:$C$2508, MATCH($D17, Materials!$B$9:$B$2508, 0)), "")="", "", IFERROR(INDEX(Materials!$C$9:$C$2508, MATCH($D17, Materials!$B$9:$B$2508, 0)), "")))</f>
        <v/>
      </c>
      <c r="K17" s="344"/>
      <c r="L17" s="344"/>
      <c r="M17" s="344"/>
      <c r="N17" s="344"/>
      <c r="O17" s="344"/>
      <c r="P17" s="344"/>
      <c r="Q17" s="344"/>
      <c r="R17" s="344"/>
      <c r="S17" s="344"/>
      <c r="T17" s="344"/>
      <c r="U17" s="344"/>
      <c r="V17" s="173" t="str">
        <f t="shared" si="2"/>
        <v/>
      </c>
      <c r="W17" s="175"/>
      <c r="X17" s="174" t="str">
        <f>IF($D17="", "", IF(IFERROR(INDEX(Materials!$E$9:$E$2508, MATCH($D17, Materials!$B$9:$B$2508, 0)), "")="", "", IFERROR(INDEX(Materials!$E$9:$E$2508, MATCH($D17, Materials!$B$9:$B$2508, 0)), "")))</f>
        <v/>
      </c>
      <c r="Y17" s="174"/>
      <c r="Z17" s="174"/>
      <c r="AA17" s="345" t="str">
        <f>IF($D17="", "", IF(IFERROR(INDEX(Materials!$F$9:$F$2508, MATCH($D17, Materials!$B$9:$B$2508, 0)), "")="", "", IFERROR(INDEX(Materials!$F$9:$F$2508, MATCH($D17, Materials!$B$9:$B$2508, 0)), "")))</f>
        <v/>
      </c>
      <c r="AB17" s="346"/>
      <c r="AC17" s="346"/>
      <c r="AD17" s="346"/>
      <c r="AE17" s="347"/>
      <c r="AF17" s="344" t="str">
        <f>IF($D17="", "", IF(IFERROR(INDEX(Materials!$G$9:$G$2508, MATCH($D17, Materials!$B$9:$B$2508, 0)), "")="", "", IFERROR(INDEX(Materials!$G$9:$G$2508, MATCH($D17, Materials!$B$9:$B$2508, 0)), "")))</f>
        <v/>
      </c>
      <c r="AG17" s="344"/>
      <c r="AH17" s="344"/>
      <c r="AI17" s="344"/>
      <c r="AJ17" s="344"/>
      <c r="AK17" s="344"/>
      <c r="AL17" s="344"/>
      <c r="AM17" s="344"/>
      <c r="AN17" s="173" t="str">
        <f>IF($D17="", "", IF(IFERROR(INDEX(Materials!$H$9:$H$2508, MATCH($D17, Materials!$B$9:$B$2508, 0)), "")="", "", IFERROR(INDEX(Materials!$H$9:$H$2508, MATCH($D17, Materials!$B$9:$B$2508, 0)), "")))</f>
        <v/>
      </c>
      <c r="AO17" s="174"/>
      <c r="AP17" s="174"/>
      <c r="AQ17" s="174"/>
      <c r="AR17" s="174"/>
      <c r="AS17" s="175"/>
      <c r="AT17" s="24"/>
      <c r="AY17" s="9" t="str">
        <f>IF('Order Sheet'!B24="", "", 'Order Sheet'!B24)</f>
        <v/>
      </c>
      <c r="BA17" s="9" t="str">
        <f>IF('Order Sheet'!C24="", "", 'Order Sheet'!C24)</f>
        <v/>
      </c>
      <c r="BB17" s="32"/>
      <c r="BC17" s="9" t="str">
        <f>IF($BA17="", "", MATCH($BA17, Products!$E$9:$E$108, 0))</f>
        <v/>
      </c>
      <c r="BD17" s="127" t="s">
        <v>24</v>
      </c>
      <c r="BE17" s="50" t="str">
        <f>IF($BC17="", "", INDEX(Products!CH$9:CH$108, $BC17))</f>
        <v/>
      </c>
      <c r="BF17" s="32" t="str">
        <f>IF($BC17="", "", INDEX(Products!CI$9:CI$108, $BC17))</f>
        <v/>
      </c>
      <c r="BG17" s="32" t="str">
        <f>IF($BC17="", "", INDEX(Products!CJ$9:CJ$108, $BC17))</f>
        <v/>
      </c>
      <c r="BH17" s="32" t="str">
        <f>IF($BC17="", "", INDEX(Products!CK$9:CK$108, $BC17))</f>
        <v/>
      </c>
      <c r="BI17" s="32" t="str">
        <f>IF($BC17="", "", INDEX(Products!CL$9:CL$108, $BC17))</f>
        <v/>
      </c>
      <c r="BJ17" s="32" t="str">
        <f>IF($BC17="", "", INDEX(Products!CM$9:CM$108, $BC17))</f>
        <v/>
      </c>
      <c r="BK17" s="32" t="str">
        <f>IF($BC17="", "", INDEX(Products!CN$9:CN$108, $BC17))</f>
        <v/>
      </c>
      <c r="BL17" s="32" t="str">
        <f>IF($BC17="", "", INDEX(Products!CO$9:CO$108, $BC17))</f>
        <v/>
      </c>
      <c r="BM17" s="32" t="str">
        <f>IF($BC17="", "", INDEX(Products!CP$9:CP$108, $BC17))</f>
        <v/>
      </c>
      <c r="BN17" s="32" t="str">
        <f>IF($BC17="", "", INDEX(Products!CQ$9:CQ$108, $BC17))</f>
        <v/>
      </c>
      <c r="BO17" s="32" t="str">
        <f>IF($BC17="", "", INDEX(Products!CR$9:CR$108, $BC17))</f>
        <v/>
      </c>
      <c r="BP17" s="32" t="str">
        <f>IF($BC17="", "", INDEX(Products!CS$9:CS$108, $BC17))</f>
        <v/>
      </c>
      <c r="BQ17" s="32" t="str">
        <f>IF($BC17="", "", INDEX(Products!CT$9:CT$108, $BC17))</f>
        <v/>
      </c>
      <c r="BR17" s="32" t="str">
        <f>IF($BC17="", "", INDEX(Products!CU$9:CU$108, $BC17))</f>
        <v/>
      </c>
      <c r="BS17" s="32" t="str">
        <f>IF($BC17="", "", INDEX(Products!CV$9:CV$108, $BC17))</f>
        <v/>
      </c>
      <c r="BT17" s="32" t="str">
        <f>IF($BC17="", "", INDEX(Products!CW$9:CW$108, $BC17))</f>
        <v/>
      </c>
      <c r="BU17" s="32" t="str">
        <f>IF($BC17="", "", INDEX(Products!CX$9:CX$108, $BC17))</f>
        <v/>
      </c>
      <c r="BV17" s="32" t="str">
        <f>IF($BC17="", "", INDEX(Products!CY$9:CY$108, $BC17))</f>
        <v/>
      </c>
      <c r="BW17" s="32" t="str">
        <f>IF($BC17="", "", INDEX(Products!CZ$9:CZ$108, $BC17))</f>
        <v/>
      </c>
      <c r="BX17" s="32" t="str">
        <f>IF($BC17="", "", INDEX(Products!DA$9:DA$108, $BC17))</f>
        <v/>
      </c>
      <c r="BY17" s="32" t="str">
        <f>IF($BC17="", "", INDEX(Products!DB$9:DB$108, $BC17))</f>
        <v/>
      </c>
      <c r="BZ17" s="32" t="str">
        <f>IF($BC17="", "", INDEX(Products!DC$9:DC$108, $BC17))</f>
        <v/>
      </c>
      <c r="CA17" s="32" t="str">
        <f>IF($BC17="", "", INDEX(Products!DD$9:DD$108, $BC17))</f>
        <v/>
      </c>
      <c r="CB17" s="32" t="str">
        <f>IF($BC17="", "", INDEX(Products!DE$9:DE$108, $BC17))</f>
        <v/>
      </c>
      <c r="CC17" s="32" t="str">
        <f>IF($BC17="", "", INDEX(Products!DF$9:DF$108, $BC17))</f>
        <v/>
      </c>
      <c r="CD17" s="32" t="str">
        <f>IF($BC17="", "", INDEX(Products!DG$9:DG$108, $BC17))</f>
        <v/>
      </c>
      <c r="CE17" s="32" t="str">
        <f>IF($BC17="", "", INDEX(Products!DH$9:DH$108, $BC17))</f>
        <v/>
      </c>
      <c r="CF17" s="32" t="str">
        <f>IF($BC17="", "", INDEX(Products!DI$9:DI$108, $BC17))</f>
        <v/>
      </c>
      <c r="CG17" s="32" t="str">
        <f>IF($BC17="", "", INDEX(Products!DJ$9:DJ$108, $BC17))</f>
        <v/>
      </c>
      <c r="CH17" s="51" t="str">
        <f>IF($BC17="", "", INDEX(Products!DK$9:DK$108, $BC17))</f>
        <v/>
      </c>
      <c r="CI17" s="32"/>
      <c r="CJ17" s="50" t="str">
        <f>IF($BC17="", "", IFERROR(INDEX(Products!DM$9:DM$108, $BC17)*$AY17, ""))</f>
        <v/>
      </c>
      <c r="CK17" s="32" t="str">
        <f>IF($BC17="", "", IFERROR(INDEX(Products!DN$9:DN$108, $BC17)*$AY17, ""))</f>
        <v/>
      </c>
      <c r="CL17" s="32" t="str">
        <f>IF($BC17="", "", IFERROR(INDEX(Products!DO$9:DO$108, $BC17)*$AY17, ""))</f>
        <v/>
      </c>
      <c r="CM17" s="32" t="str">
        <f>IF($BC17="", "", IFERROR(INDEX(Products!DP$9:DP$108, $BC17)*$AY17, ""))</f>
        <v/>
      </c>
      <c r="CN17" s="32" t="str">
        <f>IF($BC17="", "", IFERROR(INDEX(Products!DQ$9:DQ$108, $BC17)*$AY17, ""))</f>
        <v/>
      </c>
      <c r="CO17" s="32" t="str">
        <f>IF($BC17="", "", IFERROR(INDEX(Products!DR$9:DR$108, $BC17)*$AY17, ""))</f>
        <v/>
      </c>
      <c r="CP17" s="32" t="str">
        <f>IF($BC17="", "", IFERROR(INDEX(Products!DS$9:DS$108, $BC17)*$AY17, ""))</f>
        <v/>
      </c>
      <c r="CQ17" s="32" t="str">
        <f>IF($BC17="", "", IFERROR(INDEX(Products!DT$9:DT$108, $BC17)*$AY17, ""))</f>
        <v/>
      </c>
      <c r="CR17" s="32" t="str">
        <f>IF($BC17="", "", IFERROR(INDEX(Products!DU$9:DU$108, $BC17)*$AY17, ""))</f>
        <v/>
      </c>
      <c r="CS17" s="32" t="str">
        <f>IF($BC17="", "", IFERROR(INDEX(Products!DV$9:DV$108, $BC17)*$AY17, ""))</f>
        <v/>
      </c>
      <c r="CT17" s="32" t="str">
        <f>IF($BC17="", "", IFERROR(INDEX(Products!DW$9:DW$108, $BC17)*$AY17, ""))</f>
        <v/>
      </c>
      <c r="CU17" s="32" t="str">
        <f>IF($BC17="", "", IFERROR(INDEX(Products!DX$9:DX$108, $BC17)*$AY17, ""))</f>
        <v/>
      </c>
      <c r="CV17" s="32" t="str">
        <f>IF($BC17="", "", IFERROR(INDEX(Products!DY$9:DY$108, $BC17)*$AY17, ""))</f>
        <v/>
      </c>
      <c r="CW17" s="32" t="str">
        <f>IF($BC17="", "", IFERROR(INDEX(Products!DZ$9:DZ$108, $BC17)*$AY17, ""))</f>
        <v/>
      </c>
      <c r="CX17" s="32" t="str">
        <f>IF($BC17="", "", IFERROR(INDEX(Products!EA$9:EA$108, $BC17)*$AY17, ""))</f>
        <v/>
      </c>
      <c r="CY17" s="32" t="str">
        <f>IF($BC17="", "", IFERROR(INDEX(Products!EB$9:EB$108, $BC17)*$AY17, ""))</f>
        <v/>
      </c>
      <c r="CZ17" s="32" t="str">
        <f>IF($BC17="", "", IFERROR(INDEX(Products!EC$9:EC$108, $BC17)*$AY17, ""))</f>
        <v/>
      </c>
      <c r="DA17" s="32" t="str">
        <f>IF($BC17="", "", IFERROR(INDEX(Products!ED$9:ED$108, $BC17)*$AY17, ""))</f>
        <v/>
      </c>
      <c r="DB17" s="32" t="str">
        <f>IF($BC17="", "", IFERROR(INDEX(Products!EE$9:EE$108, $BC17)*$AY17, ""))</f>
        <v/>
      </c>
      <c r="DC17" s="32" t="str">
        <f>IF($BC17="", "", IFERROR(INDEX(Products!EF$9:EF$108, $BC17)*$AY17, ""))</f>
        <v/>
      </c>
      <c r="DD17" s="32" t="str">
        <f>IF($BC17="", "", IFERROR(INDEX(Products!EG$9:EG$108, $BC17)*$AY17, ""))</f>
        <v/>
      </c>
      <c r="DE17" s="32" t="str">
        <f>IF($BC17="", "", IFERROR(INDEX(Products!EH$9:EH$108, $BC17)*$AY17, ""))</f>
        <v/>
      </c>
      <c r="DF17" s="32" t="str">
        <f>IF($BC17="", "", IFERROR(INDEX(Products!EI$9:EI$108, $BC17)*$AY17, ""))</f>
        <v/>
      </c>
      <c r="DG17" s="32" t="str">
        <f>IF($BC17="", "", IFERROR(INDEX(Products!EJ$9:EJ$108, $BC17)*$AY17, ""))</f>
        <v/>
      </c>
      <c r="DH17" s="32" t="str">
        <f>IF($BC17="", "", IFERROR(INDEX(Products!EK$9:EK$108, $BC17)*$AY17, ""))</f>
        <v/>
      </c>
      <c r="DI17" s="32" t="str">
        <f>IF($BC17="", "", IFERROR(INDEX(Products!EL$9:EL$108, $BC17)*$AY17, ""))</f>
        <v/>
      </c>
      <c r="DJ17" s="32" t="str">
        <f>IF($BC17="", "", IFERROR(INDEX(Products!EM$9:EM$108, $BC17)*$AY17, ""))</f>
        <v/>
      </c>
      <c r="DK17" s="32" t="str">
        <f>IF($BC17="", "", IFERROR(INDEX(Products!EN$9:EN$108, $BC17)*$AY17, ""))</f>
        <v/>
      </c>
      <c r="DL17" s="32" t="str">
        <f>IF($BC17="", "", IFERROR(INDEX(Products!EO$9:EO$108, $BC17)*$AY17, ""))</f>
        <v/>
      </c>
      <c r="DM17" s="51" t="str">
        <f>IF($BC17="", "", IFERROR(INDEX(Products!EP$9:EP$108, $BC17)*$AY17, ""))</f>
        <v/>
      </c>
      <c r="DO17" s="9">
        <v>14</v>
      </c>
      <c r="DP17" s="9" t="str">
        <f>IFERROR(INDEX(Materials!$X$9:$X$2508, MATCH($DO17, Materials!$Z$9:$Z$2508, 0)), "")</f>
        <v/>
      </c>
      <c r="DQ17" s="9" t="str">
        <f t="shared" si="0"/>
        <v/>
      </c>
    </row>
    <row r="18" spans="1:121" x14ac:dyDescent="0.25">
      <c r="A18" s="24"/>
      <c r="B18" s="173">
        <f t="shared" si="3"/>
        <v>8</v>
      </c>
      <c r="C18" s="174"/>
      <c r="D18" s="173" t="str">
        <f t="shared" si="1"/>
        <v/>
      </c>
      <c r="E18" s="174"/>
      <c r="F18" s="174"/>
      <c r="G18" s="174"/>
      <c r="H18" s="174"/>
      <c r="I18" s="175"/>
      <c r="J18" s="344" t="str">
        <f>IF($D18="", "", IF(IFERROR(INDEX(Materials!$C$9:$C$2508, MATCH($D18, Materials!$B$9:$B$2508, 0)), "")="", "", IFERROR(INDEX(Materials!$C$9:$C$2508, MATCH($D18, Materials!$B$9:$B$2508, 0)), "")))</f>
        <v/>
      </c>
      <c r="K18" s="344"/>
      <c r="L18" s="344"/>
      <c r="M18" s="344"/>
      <c r="N18" s="344"/>
      <c r="O18" s="344"/>
      <c r="P18" s="344"/>
      <c r="Q18" s="344"/>
      <c r="R18" s="344"/>
      <c r="S18" s="344"/>
      <c r="T18" s="344"/>
      <c r="U18" s="344"/>
      <c r="V18" s="173" t="str">
        <f t="shared" si="2"/>
        <v/>
      </c>
      <c r="W18" s="175"/>
      <c r="X18" s="174" t="str">
        <f>IF($D18="", "", IF(IFERROR(INDEX(Materials!$E$9:$E$2508, MATCH($D18, Materials!$B$9:$B$2508, 0)), "")="", "", IFERROR(INDEX(Materials!$E$9:$E$2508, MATCH($D18, Materials!$B$9:$B$2508, 0)), "")))</f>
        <v/>
      </c>
      <c r="Y18" s="174"/>
      <c r="Z18" s="174"/>
      <c r="AA18" s="345" t="str">
        <f>IF($D18="", "", IF(IFERROR(INDEX(Materials!$F$9:$F$2508, MATCH($D18, Materials!$B$9:$B$2508, 0)), "")="", "", IFERROR(INDEX(Materials!$F$9:$F$2508, MATCH($D18, Materials!$B$9:$B$2508, 0)), "")))</f>
        <v/>
      </c>
      <c r="AB18" s="346"/>
      <c r="AC18" s="346"/>
      <c r="AD18" s="346"/>
      <c r="AE18" s="347"/>
      <c r="AF18" s="344" t="str">
        <f>IF($D18="", "", IF(IFERROR(INDEX(Materials!$G$9:$G$2508, MATCH($D18, Materials!$B$9:$B$2508, 0)), "")="", "", IFERROR(INDEX(Materials!$G$9:$G$2508, MATCH($D18, Materials!$B$9:$B$2508, 0)), "")))</f>
        <v/>
      </c>
      <c r="AG18" s="344"/>
      <c r="AH18" s="344"/>
      <c r="AI18" s="344"/>
      <c r="AJ18" s="344"/>
      <c r="AK18" s="344"/>
      <c r="AL18" s="344"/>
      <c r="AM18" s="344"/>
      <c r="AN18" s="173" t="str">
        <f>IF($D18="", "", IF(IFERROR(INDEX(Materials!$H$9:$H$2508, MATCH($D18, Materials!$B$9:$B$2508, 0)), "")="", "", IFERROR(INDEX(Materials!$H$9:$H$2508, MATCH($D18, Materials!$B$9:$B$2508, 0)), "")))</f>
        <v/>
      </c>
      <c r="AO18" s="174"/>
      <c r="AP18" s="174"/>
      <c r="AQ18" s="174"/>
      <c r="AR18" s="174"/>
      <c r="AS18" s="175"/>
      <c r="AT18" s="24"/>
      <c r="AY18" s="9" t="str">
        <f>IF('Order Sheet'!B25="", "", 'Order Sheet'!B25)</f>
        <v/>
      </c>
      <c r="BA18" s="9" t="str">
        <f>IF('Order Sheet'!C25="", "", 'Order Sheet'!C25)</f>
        <v/>
      </c>
      <c r="BB18" s="32"/>
      <c r="BC18" s="9" t="str">
        <f>IF($BA18="", "", MATCH($BA18, Products!$E$9:$E$108, 0))</f>
        <v/>
      </c>
      <c r="BD18" s="127" t="s">
        <v>24</v>
      </c>
      <c r="BE18" s="50" t="str">
        <f>IF($BC18="", "", INDEX(Products!CH$9:CH$108, $BC18))</f>
        <v/>
      </c>
      <c r="BF18" s="32" t="str">
        <f>IF($BC18="", "", INDEX(Products!CI$9:CI$108, $BC18))</f>
        <v/>
      </c>
      <c r="BG18" s="32" t="str">
        <f>IF($BC18="", "", INDEX(Products!CJ$9:CJ$108, $BC18))</f>
        <v/>
      </c>
      <c r="BH18" s="32" t="str">
        <f>IF($BC18="", "", INDEX(Products!CK$9:CK$108, $BC18))</f>
        <v/>
      </c>
      <c r="BI18" s="32" t="str">
        <f>IF($BC18="", "", INDEX(Products!CL$9:CL$108, $BC18))</f>
        <v/>
      </c>
      <c r="BJ18" s="32" t="str">
        <f>IF($BC18="", "", INDEX(Products!CM$9:CM$108, $BC18))</f>
        <v/>
      </c>
      <c r="BK18" s="32" t="str">
        <f>IF($BC18="", "", INDEX(Products!CN$9:CN$108, $BC18))</f>
        <v/>
      </c>
      <c r="BL18" s="32" t="str">
        <f>IF($BC18="", "", INDEX(Products!CO$9:CO$108, $BC18))</f>
        <v/>
      </c>
      <c r="BM18" s="32" t="str">
        <f>IF($BC18="", "", INDEX(Products!CP$9:CP$108, $BC18))</f>
        <v/>
      </c>
      <c r="BN18" s="32" t="str">
        <f>IF($BC18="", "", INDEX(Products!CQ$9:CQ$108, $BC18))</f>
        <v/>
      </c>
      <c r="BO18" s="32" t="str">
        <f>IF($BC18="", "", INDEX(Products!CR$9:CR$108, $BC18))</f>
        <v/>
      </c>
      <c r="BP18" s="32" t="str">
        <f>IF($BC18="", "", INDEX(Products!CS$9:CS$108, $BC18))</f>
        <v/>
      </c>
      <c r="BQ18" s="32" t="str">
        <f>IF($BC18="", "", INDEX(Products!CT$9:CT$108, $BC18))</f>
        <v/>
      </c>
      <c r="BR18" s="32" t="str">
        <f>IF($BC18="", "", INDEX(Products!CU$9:CU$108, $BC18))</f>
        <v/>
      </c>
      <c r="BS18" s="32" t="str">
        <f>IF($BC18="", "", INDEX(Products!CV$9:CV$108, $BC18))</f>
        <v/>
      </c>
      <c r="BT18" s="32" t="str">
        <f>IF($BC18="", "", INDEX(Products!CW$9:CW$108, $BC18))</f>
        <v/>
      </c>
      <c r="BU18" s="32" t="str">
        <f>IF($BC18="", "", INDEX(Products!CX$9:CX$108, $BC18))</f>
        <v/>
      </c>
      <c r="BV18" s="32" t="str">
        <f>IF($BC18="", "", INDEX(Products!CY$9:CY$108, $BC18))</f>
        <v/>
      </c>
      <c r="BW18" s="32" t="str">
        <f>IF($BC18="", "", INDEX(Products!CZ$9:CZ$108, $BC18))</f>
        <v/>
      </c>
      <c r="BX18" s="32" t="str">
        <f>IF($BC18="", "", INDEX(Products!DA$9:DA$108, $BC18))</f>
        <v/>
      </c>
      <c r="BY18" s="32" t="str">
        <f>IF($BC18="", "", INDEX(Products!DB$9:DB$108, $BC18))</f>
        <v/>
      </c>
      <c r="BZ18" s="32" t="str">
        <f>IF($BC18="", "", INDEX(Products!DC$9:DC$108, $BC18))</f>
        <v/>
      </c>
      <c r="CA18" s="32" t="str">
        <f>IF($BC18="", "", INDEX(Products!DD$9:DD$108, $BC18))</f>
        <v/>
      </c>
      <c r="CB18" s="32" t="str">
        <f>IF($BC18="", "", INDEX(Products!DE$9:DE$108, $BC18))</f>
        <v/>
      </c>
      <c r="CC18" s="32" t="str">
        <f>IF($BC18="", "", INDEX(Products!DF$9:DF$108, $BC18))</f>
        <v/>
      </c>
      <c r="CD18" s="32" t="str">
        <f>IF($BC18="", "", INDEX(Products!DG$9:DG$108, $BC18))</f>
        <v/>
      </c>
      <c r="CE18" s="32" t="str">
        <f>IF($BC18="", "", INDEX(Products!DH$9:DH$108, $BC18))</f>
        <v/>
      </c>
      <c r="CF18" s="32" t="str">
        <f>IF($BC18="", "", INDEX(Products!DI$9:DI$108, $BC18))</f>
        <v/>
      </c>
      <c r="CG18" s="32" t="str">
        <f>IF($BC18="", "", INDEX(Products!DJ$9:DJ$108, $BC18))</f>
        <v/>
      </c>
      <c r="CH18" s="51" t="str">
        <f>IF($BC18="", "", INDEX(Products!DK$9:DK$108, $BC18))</f>
        <v/>
      </c>
      <c r="CI18" s="32"/>
      <c r="CJ18" s="50" t="str">
        <f>IF($BC18="", "", IFERROR(INDEX(Products!DM$9:DM$108, $BC18)*$AY18, ""))</f>
        <v/>
      </c>
      <c r="CK18" s="32" t="str">
        <f>IF($BC18="", "", IFERROR(INDEX(Products!DN$9:DN$108, $BC18)*$AY18, ""))</f>
        <v/>
      </c>
      <c r="CL18" s="32" t="str">
        <f>IF($BC18="", "", IFERROR(INDEX(Products!DO$9:DO$108, $BC18)*$AY18, ""))</f>
        <v/>
      </c>
      <c r="CM18" s="32" t="str">
        <f>IF($BC18="", "", IFERROR(INDEX(Products!DP$9:DP$108, $BC18)*$AY18, ""))</f>
        <v/>
      </c>
      <c r="CN18" s="32" t="str">
        <f>IF($BC18="", "", IFERROR(INDEX(Products!DQ$9:DQ$108, $BC18)*$AY18, ""))</f>
        <v/>
      </c>
      <c r="CO18" s="32" t="str">
        <f>IF($BC18="", "", IFERROR(INDEX(Products!DR$9:DR$108, $BC18)*$AY18, ""))</f>
        <v/>
      </c>
      <c r="CP18" s="32" t="str">
        <f>IF($BC18="", "", IFERROR(INDEX(Products!DS$9:DS$108, $BC18)*$AY18, ""))</f>
        <v/>
      </c>
      <c r="CQ18" s="32" t="str">
        <f>IF($BC18="", "", IFERROR(INDEX(Products!DT$9:DT$108, $BC18)*$AY18, ""))</f>
        <v/>
      </c>
      <c r="CR18" s="32" t="str">
        <f>IF($BC18="", "", IFERROR(INDEX(Products!DU$9:DU$108, $BC18)*$AY18, ""))</f>
        <v/>
      </c>
      <c r="CS18" s="32" t="str">
        <f>IF($BC18="", "", IFERROR(INDEX(Products!DV$9:DV$108, $BC18)*$AY18, ""))</f>
        <v/>
      </c>
      <c r="CT18" s="32" t="str">
        <f>IF($BC18="", "", IFERROR(INDEX(Products!DW$9:DW$108, $BC18)*$AY18, ""))</f>
        <v/>
      </c>
      <c r="CU18" s="32" t="str">
        <f>IF($BC18="", "", IFERROR(INDEX(Products!DX$9:DX$108, $BC18)*$AY18, ""))</f>
        <v/>
      </c>
      <c r="CV18" s="32" t="str">
        <f>IF($BC18="", "", IFERROR(INDEX(Products!DY$9:DY$108, $BC18)*$AY18, ""))</f>
        <v/>
      </c>
      <c r="CW18" s="32" t="str">
        <f>IF($BC18="", "", IFERROR(INDEX(Products!DZ$9:DZ$108, $BC18)*$AY18, ""))</f>
        <v/>
      </c>
      <c r="CX18" s="32" t="str">
        <f>IF($BC18="", "", IFERROR(INDEX(Products!EA$9:EA$108, $BC18)*$AY18, ""))</f>
        <v/>
      </c>
      <c r="CY18" s="32" t="str">
        <f>IF($BC18="", "", IFERROR(INDEX(Products!EB$9:EB$108, $BC18)*$AY18, ""))</f>
        <v/>
      </c>
      <c r="CZ18" s="32" t="str">
        <f>IF($BC18="", "", IFERROR(INDEX(Products!EC$9:EC$108, $BC18)*$AY18, ""))</f>
        <v/>
      </c>
      <c r="DA18" s="32" t="str">
        <f>IF($BC18="", "", IFERROR(INDEX(Products!ED$9:ED$108, $BC18)*$AY18, ""))</f>
        <v/>
      </c>
      <c r="DB18" s="32" t="str">
        <f>IF($BC18="", "", IFERROR(INDEX(Products!EE$9:EE$108, $BC18)*$AY18, ""))</f>
        <v/>
      </c>
      <c r="DC18" s="32" t="str">
        <f>IF($BC18="", "", IFERROR(INDEX(Products!EF$9:EF$108, $BC18)*$AY18, ""))</f>
        <v/>
      </c>
      <c r="DD18" s="32" t="str">
        <f>IF($BC18="", "", IFERROR(INDEX(Products!EG$9:EG$108, $BC18)*$AY18, ""))</f>
        <v/>
      </c>
      <c r="DE18" s="32" t="str">
        <f>IF($BC18="", "", IFERROR(INDEX(Products!EH$9:EH$108, $BC18)*$AY18, ""))</f>
        <v/>
      </c>
      <c r="DF18" s="32" t="str">
        <f>IF($BC18="", "", IFERROR(INDEX(Products!EI$9:EI$108, $BC18)*$AY18, ""))</f>
        <v/>
      </c>
      <c r="DG18" s="32" t="str">
        <f>IF($BC18="", "", IFERROR(INDEX(Products!EJ$9:EJ$108, $BC18)*$AY18, ""))</f>
        <v/>
      </c>
      <c r="DH18" s="32" t="str">
        <f>IF($BC18="", "", IFERROR(INDEX(Products!EK$9:EK$108, $BC18)*$AY18, ""))</f>
        <v/>
      </c>
      <c r="DI18" s="32" t="str">
        <f>IF($BC18="", "", IFERROR(INDEX(Products!EL$9:EL$108, $BC18)*$AY18, ""))</f>
        <v/>
      </c>
      <c r="DJ18" s="32" t="str">
        <f>IF($BC18="", "", IFERROR(INDEX(Products!EM$9:EM$108, $BC18)*$AY18, ""))</f>
        <v/>
      </c>
      <c r="DK18" s="32" t="str">
        <f>IF($BC18="", "", IFERROR(INDEX(Products!EN$9:EN$108, $BC18)*$AY18, ""))</f>
        <v/>
      </c>
      <c r="DL18" s="32" t="str">
        <f>IF($BC18="", "", IFERROR(INDEX(Products!EO$9:EO$108, $BC18)*$AY18, ""))</f>
        <v/>
      </c>
      <c r="DM18" s="51" t="str">
        <f>IF($BC18="", "", IFERROR(INDEX(Products!EP$9:EP$108, $BC18)*$AY18, ""))</f>
        <v/>
      </c>
      <c r="DO18" s="9">
        <v>15</v>
      </c>
      <c r="DP18" s="9" t="str">
        <f>IFERROR(INDEX(Materials!$X$9:$X$2508, MATCH($DO18, Materials!$Z$9:$Z$2508, 0)), "")</f>
        <v/>
      </c>
      <c r="DQ18" s="9" t="str">
        <f t="shared" si="0"/>
        <v/>
      </c>
    </row>
    <row r="19" spans="1:121" x14ac:dyDescent="0.25">
      <c r="A19" s="24"/>
      <c r="B19" s="173">
        <f t="shared" si="3"/>
        <v>9</v>
      </c>
      <c r="C19" s="174"/>
      <c r="D19" s="173" t="str">
        <f t="shared" si="1"/>
        <v/>
      </c>
      <c r="E19" s="174"/>
      <c r="F19" s="174"/>
      <c r="G19" s="174"/>
      <c r="H19" s="174"/>
      <c r="I19" s="175"/>
      <c r="J19" s="344" t="str">
        <f>IF($D19="", "", IF(IFERROR(INDEX(Materials!$C$9:$C$2508, MATCH($D19, Materials!$B$9:$B$2508, 0)), "")="", "", IFERROR(INDEX(Materials!$C$9:$C$2508, MATCH($D19, Materials!$B$9:$B$2508, 0)), "")))</f>
        <v/>
      </c>
      <c r="K19" s="344"/>
      <c r="L19" s="344"/>
      <c r="M19" s="344"/>
      <c r="N19" s="344"/>
      <c r="O19" s="344"/>
      <c r="P19" s="344"/>
      <c r="Q19" s="344"/>
      <c r="R19" s="344"/>
      <c r="S19" s="344"/>
      <c r="T19" s="344"/>
      <c r="U19" s="344"/>
      <c r="V19" s="173" t="str">
        <f t="shared" si="2"/>
        <v/>
      </c>
      <c r="W19" s="175"/>
      <c r="X19" s="174" t="str">
        <f>IF($D19="", "", IF(IFERROR(INDEX(Materials!$E$9:$E$2508, MATCH($D19, Materials!$B$9:$B$2508, 0)), "")="", "", IFERROR(INDEX(Materials!$E$9:$E$2508, MATCH($D19, Materials!$B$9:$B$2508, 0)), "")))</f>
        <v/>
      </c>
      <c r="Y19" s="174"/>
      <c r="Z19" s="174"/>
      <c r="AA19" s="345" t="str">
        <f>IF($D19="", "", IF(IFERROR(INDEX(Materials!$F$9:$F$2508, MATCH($D19, Materials!$B$9:$B$2508, 0)), "")="", "", IFERROR(INDEX(Materials!$F$9:$F$2508, MATCH($D19, Materials!$B$9:$B$2508, 0)), "")))</f>
        <v/>
      </c>
      <c r="AB19" s="346"/>
      <c r="AC19" s="346"/>
      <c r="AD19" s="346"/>
      <c r="AE19" s="347"/>
      <c r="AF19" s="344" t="str">
        <f>IF($D19="", "", IF(IFERROR(INDEX(Materials!$G$9:$G$2508, MATCH($D19, Materials!$B$9:$B$2508, 0)), "")="", "", IFERROR(INDEX(Materials!$G$9:$G$2508, MATCH($D19, Materials!$B$9:$B$2508, 0)), "")))</f>
        <v/>
      </c>
      <c r="AG19" s="344"/>
      <c r="AH19" s="344"/>
      <c r="AI19" s="344"/>
      <c r="AJ19" s="344"/>
      <c r="AK19" s="344"/>
      <c r="AL19" s="344"/>
      <c r="AM19" s="344"/>
      <c r="AN19" s="173" t="str">
        <f>IF($D19="", "", IF(IFERROR(INDEX(Materials!$H$9:$H$2508, MATCH($D19, Materials!$B$9:$B$2508, 0)), "")="", "", IFERROR(INDEX(Materials!$H$9:$H$2508, MATCH($D19, Materials!$B$9:$B$2508, 0)), "")))</f>
        <v/>
      </c>
      <c r="AO19" s="174"/>
      <c r="AP19" s="174"/>
      <c r="AQ19" s="174"/>
      <c r="AR19" s="174"/>
      <c r="AS19" s="175"/>
      <c r="AT19" s="24"/>
      <c r="AY19" s="9" t="str">
        <f>IF('Order Sheet'!B26="", "", 'Order Sheet'!B26)</f>
        <v/>
      </c>
      <c r="BA19" s="9" t="str">
        <f>IF('Order Sheet'!C26="", "", 'Order Sheet'!C26)</f>
        <v/>
      </c>
      <c r="BB19" s="32"/>
      <c r="BC19" s="9" t="str">
        <f>IF($BA19="", "", MATCH($BA19, Products!$E$9:$E$108, 0))</f>
        <v/>
      </c>
      <c r="BD19" s="127" t="s">
        <v>24</v>
      </c>
      <c r="BE19" s="50" t="str">
        <f>IF($BC19="", "", INDEX(Products!CH$9:CH$108, $BC19))</f>
        <v/>
      </c>
      <c r="BF19" s="32" t="str">
        <f>IF($BC19="", "", INDEX(Products!CI$9:CI$108, $BC19))</f>
        <v/>
      </c>
      <c r="BG19" s="32" t="str">
        <f>IF($BC19="", "", INDEX(Products!CJ$9:CJ$108, $BC19))</f>
        <v/>
      </c>
      <c r="BH19" s="32" t="str">
        <f>IF($BC19="", "", INDEX(Products!CK$9:CK$108, $BC19))</f>
        <v/>
      </c>
      <c r="BI19" s="32" t="str">
        <f>IF($BC19="", "", INDEX(Products!CL$9:CL$108, $BC19))</f>
        <v/>
      </c>
      <c r="BJ19" s="32" t="str">
        <f>IF($BC19="", "", INDEX(Products!CM$9:CM$108, $BC19))</f>
        <v/>
      </c>
      <c r="BK19" s="32" t="str">
        <f>IF($BC19="", "", INDEX(Products!CN$9:CN$108, $BC19))</f>
        <v/>
      </c>
      <c r="BL19" s="32" t="str">
        <f>IF($BC19="", "", INDEX(Products!CO$9:CO$108, $BC19))</f>
        <v/>
      </c>
      <c r="BM19" s="32" t="str">
        <f>IF($BC19="", "", INDEX(Products!CP$9:CP$108, $BC19))</f>
        <v/>
      </c>
      <c r="BN19" s="32" t="str">
        <f>IF($BC19="", "", INDEX(Products!CQ$9:CQ$108, $BC19))</f>
        <v/>
      </c>
      <c r="BO19" s="32" t="str">
        <f>IF($BC19="", "", INDEX(Products!CR$9:CR$108, $BC19))</f>
        <v/>
      </c>
      <c r="BP19" s="32" t="str">
        <f>IF($BC19="", "", INDEX(Products!CS$9:CS$108, $BC19))</f>
        <v/>
      </c>
      <c r="BQ19" s="32" t="str">
        <f>IF($BC19="", "", INDEX(Products!CT$9:CT$108, $BC19))</f>
        <v/>
      </c>
      <c r="BR19" s="32" t="str">
        <f>IF($BC19="", "", INDEX(Products!CU$9:CU$108, $BC19))</f>
        <v/>
      </c>
      <c r="BS19" s="32" t="str">
        <f>IF($BC19="", "", INDEX(Products!CV$9:CV$108, $BC19))</f>
        <v/>
      </c>
      <c r="BT19" s="32" t="str">
        <f>IF($BC19="", "", INDEX(Products!CW$9:CW$108, $BC19))</f>
        <v/>
      </c>
      <c r="BU19" s="32" t="str">
        <f>IF($BC19="", "", INDEX(Products!CX$9:CX$108, $BC19))</f>
        <v/>
      </c>
      <c r="BV19" s="32" t="str">
        <f>IF($BC19="", "", INDEX(Products!CY$9:CY$108, $BC19))</f>
        <v/>
      </c>
      <c r="BW19" s="32" t="str">
        <f>IF($BC19="", "", INDEX(Products!CZ$9:CZ$108, $BC19))</f>
        <v/>
      </c>
      <c r="BX19" s="32" t="str">
        <f>IF($BC19="", "", INDEX(Products!DA$9:DA$108, $BC19))</f>
        <v/>
      </c>
      <c r="BY19" s="32" t="str">
        <f>IF($BC19="", "", INDEX(Products!DB$9:DB$108, $BC19))</f>
        <v/>
      </c>
      <c r="BZ19" s="32" t="str">
        <f>IF($BC19="", "", INDEX(Products!DC$9:DC$108, $BC19))</f>
        <v/>
      </c>
      <c r="CA19" s="32" t="str">
        <f>IF($BC19="", "", INDEX(Products!DD$9:DD$108, $BC19))</f>
        <v/>
      </c>
      <c r="CB19" s="32" t="str">
        <f>IF($BC19="", "", INDEX(Products!DE$9:DE$108, $BC19))</f>
        <v/>
      </c>
      <c r="CC19" s="32" t="str">
        <f>IF($BC19="", "", INDEX(Products!DF$9:DF$108, $BC19))</f>
        <v/>
      </c>
      <c r="CD19" s="32" t="str">
        <f>IF($BC19="", "", INDEX(Products!DG$9:DG$108, $BC19))</f>
        <v/>
      </c>
      <c r="CE19" s="32" t="str">
        <f>IF($BC19="", "", INDEX(Products!DH$9:DH$108, $BC19))</f>
        <v/>
      </c>
      <c r="CF19" s="32" t="str">
        <f>IF($BC19="", "", INDEX(Products!DI$9:DI$108, $BC19))</f>
        <v/>
      </c>
      <c r="CG19" s="32" t="str">
        <f>IF($BC19="", "", INDEX(Products!DJ$9:DJ$108, $BC19))</f>
        <v/>
      </c>
      <c r="CH19" s="51" t="str">
        <f>IF($BC19="", "", INDEX(Products!DK$9:DK$108, $BC19))</f>
        <v/>
      </c>
      <c r="CI19" s="32"/>
      <c r="CJ19" s="50" t="str">
        <f>IF($BC19="", "", IFERROR(INDEX(Products!DM$9:DM$108, $BC19)*$AY19, ""))</f>
        <v/>
      </c>
      <c r="CK19" s="32" t="str">
        <f>IF($BC19="", "", IFERROR(INDEX(Products!DN$9:DN$108, $BC19)*$AY19, ""))</f>
        <v/>
      </c>
      <c r="CL19" s="32" t="str">
        <f>IF($BC19="", "", IFERROR(INDEX(Products!DO$9:DO$108, $BC19)*$AY19, ""))</f>
        <v/>
      </c>
      <c r="CM19" s="32" t="str">
        <f>IF($BC19="", "", IFERROR(INDEX(Products!DP$9:DP$108, $BC19)*$AY19, ""))</f>
        <v/>
      </c>
      <c r="CN19" s="32" t="str">
        <f>IF($BC19="", "", IFERROR(INDEX(Products!DQ$9:DQ$108, $BC19)*$AY19, ""))</f>
        <v/>
      </c>
      <c r="CO19" s="32" t="str">
        <f>IF($BC19="", "", IFERROR(INDEX(Products!DR$9:DR$108, $BC19)*$AY19, ""))</f>
        <v/>
      </c>
      <c r="CP19" s="32" t="str">
        <f>IF($BC19="", "", IFERROR(INDEX(Products!DS$9:DS$108, $BC19)*$AY19, ""))</f>
        <v/>
      </c>
      <c r="CQ19" s="32" t="str">
        <f>IF($BC19="", "", IFERROR(INDEX(Products!DT$9:DT$108, $BC19)*$AY19, ""))</f>
        <v/>
      </c>
      <c r="CR19" s="32" t="str">
        <f>IF($BC19="", "", IFERROR(INDEX(Products!DU$9:DU$108, $BC19)*$AY19, ""))</f>
        <v/>
      </c>
      <c r="CS19" s="32" t="str">
        <f>IF($BC19="", "", IFERROR(INDEX(Products!DV$9:DV$108, $BC19)*$AY19, ""))</f>
        <v/>
      </c>
      <c r="CT19" s="32" t="str">
        <f>IF($BC19="", "", IFERROR(INDEX(Products!DW$9:DW$108, $BC19)*$AY19, ""))</f>
        <v/>
      </c>
      <c r="CU19" s="32" t="str">
        <f>IF($BC19="", "", IFERROR(INDEX(Products!DX$9:DX$108, $BC19)*$AY19, ""))</f>
        <v/>
      </c>
      <c r="CV19" s="32" t="str">
        <f>IF($BC19="", "", IFERROR(INDEX(Products!DY$9:DY$108, $BC19)*$AY19, ""))</f>
        <v/>
      </c>
      <c r="CW19" s="32" t="str">
        <f>IF($BC19="", "", IFERROR(INDEX(Products!DZ$9:DZ$108, $BC19)*$AY19, ""))</f>
        <v/>
      </c>
      <c r="CX19" s="32" t="str">
        <f>IF($BC19="", "", IFERROR(INDEX(Products!EA$9:EA$108, $BC19)*$AY19, ""))</f>
        <v/>
      </c>
      <c r="CY19" s="32" t="str">
        <f>IF($BC19="", "", IFERROR(INDEX(Products!EB$9:EB$108, $BC19)*$AY19, ""))</f>
        <v/>
      </c>
      <c r="CZ19" s="32" t="str">
        <f>IF($BC19="", "", IFERROR(INDEX(Products!EC$9:EC$108, $BC19)*$AY19, ""))</f>
        <v/>
      </c>
      <c r="DA19" s="32" t="str">
        <f>IF($BC19="", "", IFERROR(INDEX(Products!ED$9:ED$108, $BC19)*$AY19, ""))</f>
        <v/>
      </c>
      <c r="DB19" s="32" t="str">
        <f>IF($BC19="", "", IFERROR(INDEX(Products!EE$9:EE$108, $BC19)*$AY19, ""))</f>
        <v/>
      </c>
      <c r="DC19" s="32" t="str">
        <f>IF($BC19="", "", IFERROR(INDEX(Products!EF$9:EF$108, $BC19)*$AY19, ""))</f>
        <v/>
      </c>
      <c r="DD19" s="32" t="str">
        <f>IF($BC19="", "", IFERROR(INDEX(Products!EG$9:EG$108, $BC19)*$AY19, ""))</f>
        <v/>
      </c>
      <c r="DE19" s="32" t="str">
        <f>IF($BC19="", "", IFERROR(INDEX(Products!EH$9:EH$108, $BC19)*$AY19, ""))</f>
        <v/>
      </c>
      <c r="DF19" s="32" t="str">
        <f>IF($BC19="", "", IFERROR(INDEX(Products!EI$9:EI$108, $BC19)*$AY19, ""))</f>
        <v/>
      </c>
      <c r="DG19" s="32" t="str">
        <f>IF($BC19="", "", IFERROR(INDEX(Products!EJ$9:EJ$108, $BC19)*$AY19, ""))</f>
        <v/>
      </c>
      <c r="DH19" s="32" t="str">
        <f>IF($BC19="", "", IFERROR(INDEX(Products!EK$9:EK$108, $BC19)*$AY19, ""))</f>
        <v/>
      </c>
      <c r="DI19" s="32" t="str">
        <f>IF($BC19="", "", IFERROR(INDEX(Products!EL$9:EL$108, $BC19)*$AY19, ""))</f>
        <v/>
      </c>
      <c r="DJ19" s="32" t="str">
        <f>IF($BC19="", "", IFERROR(INDEX(Products!EM$9:EM$108, $BC19)*$AY19, ""))</f>
        <v/>
      </c>
      <c r="DK19" s="32" t="str">
        <f>IF($BC19="", "", IFERROR(INDEX(Products!EN$9:EN$108, $BC19)*$AY19, ""))</f>
        <v/>
      </c>
      <c r="DL19" s="32" t="str">
        <f>IF($BC19="", "", IFERROR(INDEX(Products!EO$9:EO$108, $BC19)*$AY19, ""))</f>
        <v/>
      </c>
      <c r="DM19" s="51" t="str">
        <f>IF($BC19="", "", IFERROR(INDEX(Products!EP$9:EP$108, $BC19)*$AY19, ""))</f>
        <v/>
      </c>
      <c r="DO19" s="9">
        <v>16</v>
      </c>
      <c r="DP19" s="9" t="str">
        <f>IFERROR(INDEX(Materials!$X$9:$X$2508, MATCH($DO19, Materials!$Z$9:$Z$2508, 0)), "")</f>
        <v/>
      </c>
      <c r="DQ19" s="9" t="str">
        <f t="shared" si="0"/>
        <v/>
      </c>
    </row>
    <row r="20" spans="1:121" x14ac:dyDescent="0.25">
      <c r="A20" s="24"/>
      <c r="B20" s="173">
        <f t="shared" si="3"/>
        <v>10</v>
      </c>
      <c r="C20" s="174"/>
      <c r="D20" s="173" t="str">
        <f t="shared" si="1"/>
        <v/>
      </c>
      <c r="E20" s="174"/>
      <c r="F20" s="174"/>
      <c r="G20" s="174"/>
      <c r="H20" s="174"/>
      <c r="I20" s="175"/>
      <c r="J20" s="344" t="str">
        <f>IF($D20="", "", IF(IFERROR(INDEX(Materials!$C$9:$C$2508, MATCH($D20, Materials!$B$9:$B$2508, 0)), "")="", "", IFERROR(INDEX(Materials!$C$9:$C$2508, MATCH($D20, Materials!$B$9:$B$2508, 0)), "")))</f>
        <v/>
      </c>
      <c r="K20" s="344"/>
      <c r="L20" s="344"/>
      <c r="M20" s="344"/>
      <c r="N20" s="344"/>
      <c r="O20" s="344"/>
      <c r="P20" s="344"/>
      <c r="Q20" s="344"/>
      <c r="R20" s="344"/>
      <c r="S20" s="344"/>
      <c r="T20" s="344"/>
      <c r="U20" s="344"/>
      <c r="V20" s="173" t="str">
        <f t="shared" si="2"/>
        <v/>
      </c>
      <c r="W20" s="175"/>
      <c r="X20" s="174" t="str">
        <f>IF($D20="", "", IF(IFERROR(INDEX(Materials!$E$9:$E$2508, MATCH($D20, Materials!$B$9:$B$2508, 0)), "")="", "", IFERROR(INDEX(Materials!$E$9:$E$2508, MATCH($D20, Materials!$B$9:$B$2508, 0)), "")))</f>
        <v/>
      </c>
      <c r="Y20" s="174"/>
      <c r="Z20" s="174"/>
      <c r="AA20" s="345" t="str">
        <f>IF($D20="", "", IF(IFERROR(INDEX(Materials!$F$9:$F$2508, MATCH($D20, Materials!$B$9:$B$2508, 0)), "")="", "", IFERROR(INDEX(Materials!$F$9:$F$2508, MATCH($D20, Materials!$B$9:$B$2508, 0)), "")))</f>
        <v/>
      </c>
      <c r="AB20" s="346"/>
      <c r="AC20" s="346"/>
      <c r="AD20" s="346"/>
      <c r="AE20" s="347"/>
      <c r="AF20" s="344" t="str">
        <f>IF($D20="", "", IF(IFERROR(INDEX(Materials!$G$9:$G$2508, MATCH($D20, Materials!$B$9:$B$2508, 0)), "")="", "", IFERROR(INDEX(Materials!$G$9:$G$2508, MATCH($D20, Materials!$B$9:$B$2508, 0)), "")))</f>
        <v/>
      </c>
      <c r="AG20" s="344"/>
      <c r="AH20" s="344"/>
      <c r="AI20" s="344"/>
      <c r="AJ20" s="344"/>
      <c r="AK20" s="344"/>
      <c r="AL20" s="344"/>
      <c r="AM20" s="344"/>
      <c r="AN20" s="173" t="str">
        <f>IF($D20="", "", IF(IFERROR(INDEX(Materials!$H$9:$H$2508, MATCH($D20, Materials!$B$9:$B$2508, 0)), "")="", "", IFERROR(INDEX(Materials!$H$9:$H$2508, MATCH($D20, Materials!$B$9:$B$2508, 0)), "")))</f>
        <v/>
      </c>
      <c r="AO20" s="174"/>
      <c r="AP20" s="174"/>
      <c r="AQ20" s="174"/>
      <c r="AR20" s="174"/>
      <c r="AS20" s="175"/>
      <c r="AT20" s="24"/>
      <c r="AY20" s="9" t="str">
        <f>IF('Order Sheet'!B27="", "", 'Order Sheet'!B27)</f>
        <v/>
      </c>
      <c r="BA20" s="9" t="str">
        <f>IF('Order Sheet'!C27="", "", 'Order Sheet'!C27)</f>
        <v/>
      </c>
      <c r="BB20" s="32"/>
      <c r="BC20" s="9" t="str">
        <f>IF($BA20="", "", MATCH($BA20, Products!$E$9:$E$108, 0))</f>
        <v/>
      </c>
      <c r="BD20" s="127" t="s">
        <v>24</v>
      </c>
      <c r="BE20" s="50" t="str">
        <f>IF($BC20="", "", INDEX(Products!CH$9:CH$108, $BC20))</f>
        <v/>
      </c>
      <c r="BF20" s="32" t="str">
        <f>IF($BC20="", "", INDEX(Products!CI$9:CI$108, $BC20))</f>
        <v/>
      </c>
      <c r="BG20" s="32" t="str">
        <f>IF($BC20="", "", INDEX(Products!CJ$9:CJ$108, $BC20))</f>
        <v/>
      </c>
      <c r="BH20" s="32" t="str">
        <f>IF($BC20="", "", INDEX(Products!CK$9:CK$108, $BC20))</f>
        <v/>
      </c>
      <c r="BI20" s="32" t="str">
        <f>IF($BC20="", "", INDEX(Products!CL$9:CL$108, $BC20))</f>
        <v/>
      </c>
      <c r="BJ20" s="32" t="str">
        <f>IF($BC20="", "", INDEX(Products!CM$9:CM$108, $BC20))</f>
        <v/>
      </c>
      <c r="BK20" s="32" t="str">
        <f>IF($BC20="", "", INDEX(Products!CN$9:CN$108, $BC20))</f>
        <v/>
      </c>
      <c r="BL20" s="32" t="str">
        <f>IF($BC20="", "", INDEX(Products!CO$9:CO$108, $BC20))</f>
        <v/>
      </c>
      <c r="BM20" s="32" t="str">
        <f>IF($BC20="", "", INDEX(Products!CP$9:CP$108, $BC20))</f>
        <v/>
      </c>
      <c r="BN20" s="32" t="str">
        <f>IF($BC20="", "", INDEX(Products!CQ$9:CQ$108, $BC20))</f>
        <v/>
      </c>
      <c r="BO20" s="32" t="str">
        <f>IF($BC20="", "", INDEX(Products!CR$9:CR$108, $BC20))</f>
        <v/>
      </c>
      <c r="BP20" s="32" t="str">
        <f>IF($BC20="", "", INDEX(Products!CS$9:CS$108, $BC20))</f>
        <v/>
      </c>
      <c r="BQ20" s="32" t="str">
        <f>IF($BC20="", "", INDEX(Products!CT$9:CT$108, $BC20))</f>
        <v/>
      </c>
      <c r="BR20" s="32" t="str">
        <f>IF($BC20="", "", INDEX(Products!CU$9:CU$108, $BC20))</f>
        <v/>
      </c>
      <c r="BS20" s="32" t="str">
        <f>IF($BC20="", "", INDEX(Products!CV$9:CV$108, $BC20))</f>
        <v/>
      </c>
      <c r="BT20" s="32" t="str">
        <f>IF($BC20="", "", INDEX(Products!CW$9:CW$108, $BC20))</f>
        <v/>
      </c>
      <c r="BU20" s="32" t="str">
        <f>IF($BC20="", "", INDEX(Products!CX$9:CX$108, $BC20))</f>
        <v/>
      </c>
      <c r="BV20" s="32" t="str">
        <f>IF($BC20="", "", INDEX(Products!CY$9:CY$108, $BC20))</f>
        <v/>
      </c>
      <c r="BW20" s="32" t="str">
        <f>IF($BC20="", "", INDEX(Products!CZ$9:CZ$108, $BC20))</f>
        <v/>
      </c>
      <c r="BX20" s="32" t="str">
        <f>IF($BC20="", "", INDEX(Products!DA$9:DA$108, $BC20))</f>
        <v/>
      </c>
      <c r="BY20" s="32" t="str">
        <f>IF($BC20="", "", INDEX(Products!DB$9:DB$108, $BC20))</f>
        <v/>
      </c>
      <c r="BZ20" s="32" t="str">
        <f>IF($BC20="", "", INDEX(Products!DC$9:DC$108, $BC20))</f>
        <v/>
      </c>
      <c r="CA20" s="32" t="str">
        <f>IF($BC20="", "", INDEX(Products!DD$9:DD$108, $BC20))</f>
        <v/>
      </c>
      <c r="CB20" s="32" t="str">
        <f>IF($BC20="", "", INDEX(Products!DE$9:DE$108, $BC20))</f>
        <v/>
      </c>
      <c r="CC20" s="32" t="str">
        <f>IF($BC20="", "", INDEX(Products!DF$9:DF$108, $BC20))</f>
        <v/>
      </c>
      <c r="CD20" s="32" t="str">
        <f>IF($BC20="", "", INDEX(Products!DG$9:DG$108, $BC20))</f>
        <v/>
      </c>
      <c r="CE20" s="32" t="str">
        <f>IF($BC20="", "", INDEX(Products!DH$9:DH$108, $BC20))</f>
        <v/>
      </c>
      <c r="CF20" s="32" t="str">
        <f>IF($BC20="", "", INDEX(Products!DI$9:DI$108, $BC20))</f>
        <v/>
      </c>
      <c r="CG20" s="32" t="str">
        <f>IF($BC20="", "", INDEX(Products!DJ$9:DJ$108, $BC20))</f>
        <v/>
      </c>
      <c r="CH20" s="51" t="str">
        <f>IF($BC20="", "", INDEX(Products!DK$9:DK$108, $BC20))</f>
        <v/>
      </c>
      <c r="CI20" s="32"/>
      <c r="CJ20" s="50" t="str">
        <f>IF($BC20="", "", IFERROR(INDEX(Products!DM$9:DM$108, $BC20)*$AY20, ""))</f>
        <v/>
      </c>
      <c r="CK20" s="32" t="str">
        <f>IF($BC20="", "", IFERROR(INDEX(Products!DN$9:DN$108, $BC20)*$AY20, ""))</f>
        <v/>
      </c>
      <c r="CL20" s="32" t="str">
        <f>IF($BC20="", "", IFERROR(INDEX(Products!DO$9:DO$108, $BC20)*$AY20, ""))</f>
        <v/>
      </c>
      <c r="CM20" s="32" t="str">
        <f>IF($BC20="", "", IFERROR(INDEX(Products!DP$9:DP$108, $BC20)*$AY20, ""))</f>
        <v/>
      </c>
      <c r="CN20" s="32" t="str">
        <f>IF($BC20="", "", IFERROR(INDEX(Products!DQ$9:DQ$108, $BC20)*$AY20, ""))</f>
        <v/>
      </c>
      <c r="CO20" s="32" t="str">
        <f>IF($BC20="", "", IFERROR(INDEX(Products!DR$9:DR$108, $BC20)*$AY20, ""))</f>
        <v/>
      </c>
      <c r="CP20" s="32" t="str">
        <f>IF($BC20="", "", IFERROR(INDEX(Products!DS$9:DS$108, $BC20)*$AY20, ""))</f>
        <v/>
      </c>
      <c r="CQ20" s="32" t="str">
        <f>IF($BC20="", "", IFERROR(INDEX(Products!DT$9:DT$108, $BC20)*$AY20, ""))</f>
        <v/>
      </c>
      <c r="CR20" s="32" t="str">
        <f>IF($BC20="", "", IFERROR(INDEX(Products!DU$9:DU$108, $BC20)*$AY20, ""))</f>
        <v/>
      </c>
      <c r="CS20" s="32" t="str">
        <f>IF($BC20="", "", IFERROR(INDEX(Products!DV$9:DV$108, $BC20)*$AY20, ""))</f>
        <v/>
      </c>
      <c r="CT20" s="32" t="str">
        <f>IF($BC20="", "", IFERROR(INDEX(Products!DW$9:DW$108, $BC20)*$AY20, ""))</f>
        <v/>
      </c>
      <c r="CU20" s="32" t="str">
        <f>IF($BC20="", "", IFERROR(INDEX(Products!DX$9:DX$108, $BC20)*$AY20, ""))</f>
        <v/>
      </c>
      <c r="CV20" s="32" t="str">
        <f>IF($BC20="", "", IFERROR(INDEX(Products!DY$9:DY$108, $BC20)*$AY20, ""))</f>
        <v/>
      </c>
      <c r="CW20" s="32" t="str">
        <f>IF($BC20="", "", IFERROR(INDEX(Products!DZ$9:DZ$108, $BC20)*$AY20, ""))</f>
        <v/>
      </c>
      <c r="CX20" s="32" t="str">
        <f>IF($BC20="", "", IFERROR(INDEX(Products!EA$9:EA$108, $BC20)*$AY20, ""))</f>
        <v/>
      </c>
      <c r="CY20" s="32" t="str">
        <f>IF($BC20="", "", IFERROR(INDEX(Products!EB$9:EB$108, $BC20)*$AY20, ""))</f>
        <v/>
      </c>
      <c r="CZ20" s="32" t="str">
        <f>IF($BC20="", "", IFERROR(INDEX(Products!EC$9:EC$108, $BC20)*$AY20, ""))</f>
        <v/>
      </c>
      <c r="DA20" s="32" t="str">
        <f>IF($BC20="", "", IFERROR(INDEX(Products!ED$9:ED$108, $BC20)*$AY20, ""))</f>
        <v/>
      </c>
      <c r="DB20" s="32" t="str">
        <f>IF($BC20="", "", IFERROR(INDEX(Products!EE$9:EE$108, $BC20)*$AY20, ""))</f>
        <v/>
      </c>
      <c r="DC20" s="32" t="str">
        <f>IF($BC20="", "", IFERROR(INDEX(Products!EF$9:EF$108, $BC20)*$AY20, ""))</f>
        <v/>
      </c>
      <c r="DD20" s="32" t="str">
        <f>IF($BC20="", "", IFERROR(INDEX(Products!EG$9:EG$108, $BC20)*$AY20, ""))</f>
        <v/>
      </c>
      <c r="DE20" s="32" t="str">
        <f>IF($BC20="", "", IFERROR(INDEX(Products!EH$9:EH$108, $BC20)*$AY20, ""))</f>
        <v/>
      </c>
      <c r="DF20" s="32" t="str">
        <f>IF($BC20="", "", IFERROR(INDEX(Products!EI$9:EI$108, $BC20)*$AY20, ""))</f>
        <v/>
      </c>
      <c r="DG20" s="32" t="str">
        <f>IF($BC20="", "", IFERROR(INDEX(Products!EJ$9:EJ$108, $BC20)*$AY20, ""))</f>
        <v/>
      </c>
      <c r="DH20" s="32" t="str">
        <f>IF($BC20="", "", IFERROR(INDEX(Products!EK$9:EK$108, $BC20)*$AY20, ""))</f>
        <v/>
      </c>
      <c r="DI20" s="32" t="str">
        <f>IF($BC20="", "", IFERROR(INDEX(Products!EL$9:EL$108, $BC20)*$AY20, ""))</f>
        <v/>
      </c>
      <c r="DJ20" s="32" t="str">
        <f>IF($BC20="", "", IFERROR(INDEX(Products!EM$9:EM$108, $BC20)*$AY20, ""))</f>
        <v/>
      </c>
      <c r="DK20" s="32" t="str">
        <f>IF($BC20="", "", IFERROR(INDEX(Products!EN$9:EN$108, $BC20)*$AY20, ""))</f>
        <v/>
      </c>
      <c r="DL20" s="32" t="str">
        <f>IF($BC20="", "", IFERROR(INDEX(Products!EO$9:EO$108, $BC20)*$AY20, ""))</f>
        <v/>
      </c>
      <c r="DM20" s="51" t="str">
        <f>IF($BC20="", "", IFERROR(INDEX(Products!EP$9:EP$108, $BC20)*$AY20, ""))</f>
        <v/>
      </c>
      <c r="DO20" s="9">
        <v>17</v>
      </c>
      <c r="DP20" s="9" t="str">
        <f>IFERROR(INDEX(Materials!$X$9:$X$2508, MATCH($DO20, Materials!$Z$9:$Z$2508, 0)), "")</f>
        <v/>
      </c>
      <c r="DQ20" s="9" t="str">
        <f t="shared" si="0"/>
        <v/>
      </c>
    </row>
    <row r="21" spans="1:121" x14ac:dyDescent="0.25">
      <c r="A21" s="24"/>
      <c r="B21" s="173">
        <f t="shared" si="3"/>
        <v>11</v>
      </c>
      <c r="C21" s="174"/>
      <c r="D21" s="173" t="str">
        <f t="shared" si="1"/>
        <v/>
      </c>
      <c r="E21" s="174"/>
      <c r="F21" s="174"/>
      <c r="G21" s="174"/>
      <c r="H21" s="174"/>
      <c r="I21" s="175"/>
      <c r="J21" s="344" t="str">
        <f>IF($D21="", "", IF(IFERROR(INDEX(Materials!$C$9:$C$2508, MATCH($D21, Materials!$B$9:$B$2508, 0)), "")="", "", IFERROR(INDEX(Materials!$C$9:$C$2508, MATCH($D21, Materials!$B$9:$B$2508, 0)), "")))</f>
        <v/>
      </c>
      <c r="K21" s="344"/>
      <c r="L21" s="344"/>
      <c r="M21" s="344"/>
      <c r="N21" s="344"/>
      <c r="O21" s="344"/>
      <c r="P21" s="344"/>
      <c r="Q21" s="344"/>
      <c r="R21" s="344"/>
      <c r="S21" s="344"/>
      <c r="T21" s="344"/>
      <c r="U21" s="344"/>
      <c r="V21" s="173" t="str">
        <f t="shared" si="2"/>
        <v/>
      </c>
      <c r="W21" s="175"/>
      <c r="X21" s="174" t="str">
        <f>IF($D21="", "", IF(IFERROR(INDEX(Materials!$E$9:$E$2508, MATCH($D21, Materials!$B$9:$B$2508, 0)), "")="", "", IFERROR(INDEX(Materials!$E$9:$E$2508, MATCH($D21, Materials!$B$9:$B$2508, 0)), "")))</f>
        <v/>
      </c>
      <c r="Y21" s="174"/>
      <c r="Z21" s="174"/>
      <c r="AA21" s="345" t="str">
        <f>IF($D21="", "", IF(IFERROR(INDEX(Materials!$F$9:$F$2508, MATCH($D21, Materials!$B$9:$B$2508, 0)), "")="", "", IFERROR(INDEX(Materials!$F$9:$F$2508, MATCH($D21, Materials!$B$9:$B$2508, 0)), "")))</f>
        <v/>
      </c>
      <c r="AB21" s="346"/>
      <c r="AC21" s="346"/>
      <c r="AD21" s="346"/>
      <c r="AE21" s="347"/>
      <c r="AF21" s="344" t="str">
        <f>IF($D21="", "", IF(IFERROR(INDEX(Materials!$G$9:$G$2508, MATCH($D21, Materials!$B$9:$B$2508, 0)), "")="", "", IFERROR(INDEX(Materials!$G$9:$G$2508, MATCH($D21, Materials!$B$9:$B$2508, 0)), "")))</f>
        <v/>
      </c>
      <c r="AG21" s="344"/>
      <c r="AH21" s="344"/>
      <c r="AI21" s="344"/>
      <c r="AJ21" s="344"/>
      <c r="AK21" s="344"/>
      <c r="AL21" s="344"/>
      <c r="AM21" s="344"/>
      <c r="AN21" s="173" t="str">
        <f>IF($D21="", "", IF(IFERROR(INDEX(Materials!$H$9:$H$2508, MATCH($D21, Materials!$B$9:$B$2508, 0)), "")="", "", IFERROR(INDEX(Materials!$H$9:$H$2508, MATCH($D21, Materials!$B$9:$B$2508, 0)), "")))</f>
        <v/>
      </c>
      <c r="AO21" s="174"/>
      <c r="AP21" s="174"/>
      <c r="AQ21" s="174"/>
      <c r="AR21" s="174"/>
      <c r="AS21" s="175"/>
      <c r="AT21" s="24"/>
      <c r="AY21" s="9" t="str">
        <f>IF('Order Sheet'!B28="", "", 'Order Sheet'!B28)</f>
        <v/>
      </c>
      <c r="BA21" s="9" t="str">
        <f>IF('Order Sheet'!C28="", "", 'Order Sheet'!C28)</f>
        <v/>
      </c>
      <c r="BB21" s="32"/>
      <c r="BC21" s="9" t="str">
        <f>IF($BA21="", "", MATCH($BA21, Products!$E$9:$E$108, 0))</f>
        <v/>
      </c>
      <c r="BD21" s="127" t="s">
        <v>24</v>
      </c>
      <c r="BE21" s="50" t="str">
        <f>IF($BC21="", "", INDEX(Products!CH$9:CH$108, $BC21))</f>
        <v/>
      </c>
      <c r="BF21" s="32" t="str">
        <f>IF($BC21="", "", INDEX(Products!CI$9:CI$108, $BC21))</f>
        <v/>
      </c>
      <c r="BG21" s="32" t="str">
        <f>IF($BC21="", "", INDEX(Products!CJ$9:CJ$108, $BC21))</f>
        <v/>
      </c>
      <c r="BH21" s="32" t="str">
        <f>IF($BC21="", "", INDEX(Products!CK$9:CK$108, $BC21))</f>
        <v/>
      </c>
      <c r="BI21" s="32" t="str">
        <f>IF($BC21="", "", INDEX(Products!CL$9:CL$108, $BC21))</f>
        <v/>
      </c>
      <c r="BJ21" s="32" t="str">
        <f>IF($BC21="", "", INDEX(Products!CM$9:CM$108, $BC21))</f>
        <v/>
      </c>
      <c r="BK21" s="32" t="str">
        <f>IF($BC21="", "", INDEX(Products!CN$9:CN$108, $BC21))</f>
        <v/>
      </c>
      <c r="BL21" s="32" t="str">
        <f>IF($BC21="", "", INDEX(Products!CO$9:CO$108, $BC21))</f>
        <v/>
      </c>
      <c r="BM21" s="32" t="str">
        <f>IF($BC21="", "", INDEX(Products!CP$9:CP$108, $BC21))</f>
        <v/>
      </c>
      <c r="BN21" s="32" t="str">
        <f>IF($BC21="", "", INDEX(Products!CQ$9:CQ$108, $BC21))</f>
        <v/>
      </c>
      <c r="BO21" s="32" t="str">
        <f>IF($BC21="", "", INDEX(Products!CR$9:CR$108, $BC21))</f>
        <v/>
      </c>
      <c r="BP21" s="32" t="str">
        <f>IF($BC21="", "", INDEX(Products!CS$9:CS$108, $BC21))</f>
        <v/>
      </c>
      <c r="BQ21" s="32" t="str">
        <f>IF($BC21="", "", INDEX(Products!CT$9:CT$108, $BC21))</f>
        <v/>
      </c>
      <c r="BR21" s="32" t="str">
        <f>IF($BC21="", "", INDEX(Products!CU$9:CU$108, $BC21))</f>
        <v/>
      </c>
      <c r="BS21" s="32" t="str">
        <f>IF($BC21="", "", INDEX(Products!CV$9:CV$108, $BC21))</f>
        <v/>
      </c>
      <c r="BT21" s="32" t="str">
        <f>IF($BC21="", "", INDEX(Products!CW$9:CW$108, $BC21))</f>
        <v/>
      </c>
      <c r="BU21" s="32" t="str">
        <f>IF($BC21="", "", INDEX(Products!CX$9:CX$108, $BC21))</f>
        <v/>
      </c>
      <c r="BV21" s="32" t="str">
        <f>IF($BC21="", "", INDEX(Products!CY$9:CY$108, $BC21))</f>
        <v/>
      </c>
      <c r="BW21" s="32" t="str">
        <f>IF($BC21="", "", INDEX(Products!CZ$9:CZ$108, $BC21))</f>
        <v/>
      </c>
      <c r="BX21" s="32" t="str">
        <f>IF($BC21="", "", INDEX(Products!DA$9:DA$108, $BC21))</f>
        <v/>
      </c>
      <c r="BY21" s="32" t="str">
        <f>IF($BC21="", "", INDEX(Products!DB$9:DB$108, $BC21))</f>
        <v/>
      </c>
      <c r="BZ21" s="32" t="str">
        <f>IF($BC21="", "", INDEX(Products!DC$9:DC$108, $BC21))</f>
        <v/>
      </c>
      <c r="CA21" s="32" t="str">
        <f>IF($BC21="", "", INDEX(Products!DD$9:DD$108, $BC21))</f>
        <v/>
      </c>
      <c r="CB21" s="32" t="str">
        <f>IF($BC21="", "", INDEX(Products!DE$9:DE$108, $BC21))</f>
        <v/>
      </c>
      <c r="CC21" s="32" t="str">
        <f>IF($BC21="", "", INDEX(Products!DF$9:DF$108, $BC21))</f>
        <v/>
      </c>
      <c r="CD21" s="32" t="str">
        <f>IF($BC21="", "", INDEX(Products!DG$9:DG$108, $BC21))</f>
        <v/>
      </c>
      <c r="CE21" s="32" t="str">
        <f>IF($BC21="", "", INDEX(Products!DH$9:DH$108, $BC21))</f>
        <v/>
      </c>
      <c r="CF21" s="32" t="str">
        <f>IF($BC21="", "", INDEX(Products!DI$9:DI$108, $BC21))</f>
        <v/>
      </c>
      <c r="CG21" s="32" t="str">
        <f>IF($BC21="", "", INDEX(Products!DJ$9:DJ$108, $BC21))</f>
        <v/>
      </c>
      <c r="CH21" s="51" t="str">
        <f>IF($BC21="", "", INDEX(Products!DK$9:DK$108, $BC21))</f>
        <v/>
      </c>
      <c r="CI21" s="32"/>
      <c r="CJ21" s="50" t="str">
        <f>IF($BC21="", "", IFERROR(INDEX(Products!DM$9:DM$108, $BC21)*$AY21, ""))</f>
        <v/>
      </c>
      <c r="CK21" s="32" t="str">
        <f>IF($BC21="", "", IFERROR(INDEX(Products!DN$9:DN$108, $BC21)*$AY21, ""))</f>
        <v/>
      </c>
      <c r="CL21" s="32" t="str">
        <f>IF($BC21="", "", IFERROR(INDEX(Products!DO$9:DO$108, $BC21)*$AY21, ""))</f>
        <v/>
      </c>
      <c r="CM21" s="32" t="str">
        <f>IF($BC21="", "", IFERROR(INDEX(Products!DP$9:DP$108, $BC21)*$AY21, ""))</f>
        <v/>
      </c>
      <c r="CN21" s="32" t="str">
        <f>IF($BC21="", "", IFERROR(INDEX(Products!DQ$9:DQ$108, $BC21)*$AY21, ""))</f>
        <v/>
      </c>
      <c r="CO21" s="32" t="str">
        <f>IF($BC21="", "", IFERROR(INDEX(Products!DR$9:DR$108, $BC21)*$AY21, ""))</f>
        <v/>
      </c>
      <c r="CP21" s="32" t="str">
        <f>IF($BC21="", "", IFERROR(INDEX(Products!DS$9:DS$108, $BC21)*$AY21, ""))</f>
        <v/>
      </c>
      <c r="CQ21" s="32" t="str">
        <f>IF($BC21="", "", IFERROR(INDEX(Products!DT$9:DT$108, $BC21)*$AY21, ""))</f>
        <v/>
      </c>
      <c r="CR21" s="32" t="str">
        <f>IF($BC21="", "", IFERROR(INDEX(Products!DU$9:DU$108, $BC21)*$AY21, ""))</f>
        <v/>
      </c>
      <c r="CS21" s="32" t="str">
        <f>IF($BC21="", "", IFERROR(INDEX(Products!DV$9:DV$108, $BC21)*$AY21, ""))</f>
        <v/>
      </c>
      <c r="CT21" s="32" t="str">
        <f>IF($BC21="", "", IFERROR(INDEX(Products!DW$9:DW$108, $BC21)*$AY21, ""))</f>
        <v/>
      </c>
      <c r="CU21" s="32" t="str">
        <f>IF($BC21="", "", IFERROR(INDEX(Products!DX$9:DX$108, $BC21)*$AY21, ""))</f>
        <v/>
      </c>
      <c r="CV21" s="32" t="str">
        <f>IF($BC21="", "", IFERROR(INDEX(Products!DY$9:DY$108, $BC21)*$AY21, ""))</f>
        <v/>
      </c>
      <c r="CW21" s="32" t="str">
        <f>IF($BC21="", "", IFERROR(INDEX(Products!DZ$9:DZ$108, $BC21)*$AY21, ""))</f>
        <v/>
      </c>
      <c r="CX21" s="32" t="str">
        <f>IF($BC21="", "", IFERROR(INDEX(Products!EA$9:EA$108, $BC21)*$AY21, ""))</f>
        <v/>
      </c>
      <c r="CY21" s="32" t="str">
        <f>IF($BC21="", "", IFERROR(INDEX(Products!EB$9:EB$108, $BC21)*$AY21, ""))</f>
        <v/>
      </c>
      <c r="CZ21" s="32" t="str">
        <f>IF($BC21="", "", IFERROR(INDEX(Products!EC$9:EC$108, $BC21)*$AY21, ""))</f>
        <v/>
      </c>
      <c r="DA21" s="32" t="str">
        <f>IF($BC21="", "", IFERROR(INDEX(Products!ED$9:ED$108, $BC21)*$AY21, ""))</f>
        <v/>
      </c>
      <c r="DB21" s="32" t="str">
        <f>IF($BC21="", "", IFERROR(INDEX(Products!EE$9:EE$108, $BC21)*$AY21, ""))</f>
        <v/>
      </c>
      <c r="DC21" s="32" t="str">
        <f>IF($BC21="", "", IFERROR(INDEX(Products!EF$9:EF$108, $BC21)*$AY21, ""))</f>
        <v/>
      </c>
      <c r="DD21" s="32" t="str">
        <f>IF($BC21="", "", IFERROR(INDEX(Products!EG$9:EG$108, $BC21)*$AY21, ""))</f>
        <v/>
      </c>
      <c r="DE21" s="32" t="str">
        <f>IF($BC21="", "", IFERROR(INDEX(Products!EH$9:EH$108, $BC21)*$AY21, ""))</f>
        <v/>
      </c>
      <c r="DF21" s="32" t="str">
        <f>IF($BC21="", "", IFERROR(INDEX(Products!EI$9:EI$108, $BC21)*$AY21, ""))</f>
        <v/>
      </c>
      <c r="DG21" s="32" t="str">
        <f>IF($BC21="", "", IFERROR(INDEX(Products!EJ$9:EJ$108, $BC21)*$AY21, ""))</f>
        <v/>
      </c>
      <c r="DH21" s="32" t="str">
        <f>IF($BC21="", "", IFERROR(INDEX(Products!EK$9:EK$108, $BC21)*$AY21, ""))</f>
        <v/>
      </c>
      <c r="DI21" s="32" t="str">
        <f>IF($BC21="", "", IFERROR(INDEX(Products!EL$9:EL$108, $BC21)*$AY21, ""))</f>
        <v/>
      </c>
      <c r="DJ21" s="32" t="str">
        <f>IF($BC21="", "", IFERROR(INDEX(Products!EM$9:EM$108, $BC21)*$AY21, ""))</f>
        <v/>
      </c>
      <c r="DK21" s="32" t="str">
        <f>IF($BC21="", "", IFERROR(INDEX(Products!EN$9:EN$108, $BC21)*$AY21, ""))</f>
        <v/>
      </c>
      <c r="DL21" s="32" t="str">
        <f>IF($BC21="", "", IFERROR(INDEX(Products!EO$9:EO$108, $BC21)*$AY21, ""))</f>
        <v/>
      </c>
      <c r="DM21" s="51" t="str">
        <f>IF($BC21="", "", IFERROR(INDEX(Products!EP$9:EP$108, $BC21)*$AY21, ""))</f>
        <v/>
      </c>
      <c r="DO21" s="9">
        <v>18</v>
      </c>
      <c r="DP21" s="9" t="str">
        <f>IFERROR(INDEX(Materials!$X$9:$X$2508, MATCH($DO21, Materials!$Z$9:$Z$2508, 0)), "")</f>
        <v/>
      </c>
      <c r="DQ21" s="9" t="str">
        <f t="shared" si="0"/>
        <v/>
      </c>
    </row>
    <row r="22" spans="1:121" x14ac:dyDescent="0.25">
      <c r="A22" s="24"/>
      <c r="B22" s="173">
        <f t="shared" si="3"/>
        <v>12</v>
      </c>
      <c r="C22" s="174"/>
      <c r="D22" s="173" t="str">
        <f t="shared" si="1"/>
        <v/>
      </c>
      <c r="E22" s="174"/>
      <c r="F22" s="174"/>
      <c r="G22" s="174"/>
      <c r="H22" s="174"/>
      <c r="I22" s="175"/>
      <c r="J22" s="344" t="str">
        <f>IF($D22="", "", IF(IFERROR(INDEX(Materials!$C$9:$C$2508, MATCH($D22, Materials!$B$9:$B$2508, 0)), "")="", "", IFERROR(INDEX(Materials!$C$9:$C$2508, MATCH($D22, Materials!$B$9:$B$2508, 0)), "")))</f>
        <v/>
      </c>
      <c r="K22" s="344"/>
      <c r="L22" s="344"/>
      <c r="M22" s="344"/>
      <c r="N22" s="344"/>
      <c r="O22" s="344"/>
      <c r="P22" s="344"/>
      <c r="Q22" s="344"/>
      <c r="R22" s="344"/>
      <c r="S22" s="344"/>
      <c r="T22" s="344"/>
      <c r="U22" s="344"/>
      <c r="V22" s="173" t="str">
        <f t="shared" si="2"/>
        <v/>
      </c>
      <c r="W22" s="175"/>
      <c r="X22" s="174" t="str">
        <f>IF($D22="", "", IF(IFERROR(INDEX(Materials!$E$9:$E$2508, MATCH($D22, Materials!$B$9:$B$2508, 0)), "")="", "", IFERROR(INDEX(Materials!$E$9:$E$2508, MATCH($D22, Materials!$B$9:$B$2508, 0)), "")))</f>
        <v/>
      </c>
      <c r="Y22" s="174"/>
      <c r="Z22" s="174"/>
      <c r="AA22" s="345" t="str">
        <f>IF($D22="", "", IF(IFERROR(INDEX(Materials!$F$9:$F$2508, MATCH($D22, Materials!$B$9:$B$2508, 0)), "")="", "", IFERROR(INDEX(Materials!$F$9:$F$2508, MATCH($D22, Materials!$B$9:$B$2508, 0)), "")))</f>
        <v/>
      </c>
      <c r="AB22" s="346"/>
      <c r="AC22" s="346"/>
      <c r="AD22" s="346"/>
      <c r="AE22" s="347"/>
      <c r="AF22" s="344" t="str">
        <f>IF($D22="", "", IF(IFERROR(INDEX(Materials!$G$9:$G$2508, MATCH($D22, Materials!$B$9:$B$2508, 0)), "")="", "", IFERROR(INDEX(Materials!$G$9:$G$2508, MATCH($D22, Materials!$B$9:$B$2508, 0)), "")))</f>
        <v/>
      </c>
      <c r="AG22" s="344"/>
      <c r="AH22" s="344"/>
      <c r="AI22" s="344"/>
      <c r="AJ22" s="344"/>
      <c r="AK22" s="344"/>
      <c r="AL22" s="344"/>
      <c r="AM22" s="344"/>
      <c r="AN22" s="173" t="str">
        <f>IF($D22="", "", IF(IFERROR(INDEX(Materials!$H$9:$H$2508, MATCH($D22, Materials!$B$9:$B$2508, 0)), "")="", "", IFERROR(INDEX(Materials!$H$9:$H$2508, MATCH($D22, Materials!$B$9:$B$2508, 0)), "")))</f>
        <v/>
      </c>
      <c r="AO22" s="174"/>
      <c r="AP22" s="174"/>
      <c r="AQ22" s="174"/>
      <c r="AR22" s="174"/>
      <c r="AS22" s="175"/>
      <c r="AT22" s="24"/>
      <c r="AY22" s="9" t="str">
        <f>IF('Order Sheet'!B29="", "", 'Order Sheet'!B29)</f>
        <v/>
      </c>
      <c r="BA22" s="9" t="str">
        <f>IF('Order Sheet'!C29="", "", 'Order Sheet'!C29)</f>
        <v/>
      </c>
      <c r="BB22" s="32"/>
      <c r="BC22" s="9" t="str">
        <f>IF($BA22="", "", MATCH($BA22, Products!$E$9:$E$108, 0))</f>
        <v/>
      </c>
      <c r="BD22" s="127" t="s">
        <v>24</v>
      </c>
      <c r="BE22" s="50" t="str">
        <f>IF($BC22="", "", INDEX(Products!CH$9:CH$108, $BC22))</f>
        <v/>
      </c>
      <c r="BF22" s="32" t="str">
        <f>IF($BC22="", "", INDEX(Products!CI$9:CI$108, $BC22))</f>
        <v/>
      </c>
      <c r="BG22" s="32" t="str">
        <f>IF($BC22="", "", INDEX(Products!CJ$9:CJ$108, $BC22))</f>
        <v/>
      </c>
      <c r="BH22" s="32" t="str">
        <f>IF($BC22="", "", INDEX(Products!CK$9:CK$108, $BC22))</f>
        <v/>
      </c>
      <c r="BI22" s="32" t="str">
        <f>IF($BC22="", "", INDEX(Products!CL$9:CL$108, $BC22))</f>
        <v/>
      </c>
      <c r="BJ22" s="32" t="str">
        <f>IF($BC22="", "", INDEX(Products!CM$9:CM$108, $BC22))</f>
        <v/>
      </c>
      <c r="BK22" s="32" t="str">
        <f>IF($BC22="", "", INDEX(Products!CN$9:CN$108, $BC22))</f>
        <v/>
      </c>
      <c r="BL22" s="32" t="str">
        <f>IF($BC22="", "", INDEX(Products!CO$9:CO$108, $BC22))</f>
        <v/>
      </c>
      <c r="BM22" s="32" t="str">
        <f>IF($BC22="", "", INDEX(Products!CP$9:CP$108, $BC22))</f>
        <v/>
      </c>
      <c r="BN22" s="32" t="str">
        <f>IF($BC22="", "", INDEX(Products!CQ$9:CQ$108, $BC22))</f>
        <v/>
      </c>
      <c r="BO22" s="32" t="str">
        <f>IF($BC22="", "", INDEX(Products!CR$9:CR$108, $BC22))</f>
        <v/>
      </c>
      <c r="BP22" s="32" t="str">
        <f>IF($BC22="", "", INDEX(Products!CS$9:CS$108, $BC22))</f>
        <v/>
      </c>
      <c r="BQ22" s="32" t="str">
        <f>IF($BC22="", "", INDEX(Products!CT$9:CT$108, $BC22))</f>
        <v/>
      </c>
      <c r="BR22" s="32" t="str">
        <f>IF($BC22="", "", INDEX(Products!CU$9:CU$108, $BC22))</f>
        <v/>
      </c>
      <c r="BS22" s="32" t="str">
        <f>IF($BC22="", "", INDEX(Products!CV$9:CV$108, $BC22))</f>
        <v/>
      </c>
      <c r="BT22" s="32" t="str">
        <f>IF($BC22="", "", INDEX(Products!CW$9:CW$108, $BC22))</f>
        <v/>
      </c>
      <c r="BU22" s="32" t="str">
        <f>IF($BC22="", "", INDEX(Products!CX$9:CX$108, $BC22))</f>
        <v/>
      </c>
      <c r="BV22" s="32" t="str">
        <f>IF($BC22="", "", INDEX(Products!CY$9:CY$108, $BC22))</f>
        <v/>
      </c>
      <c r="BW22" s="32" t="str">
        <f>IF($BC22="", "", INDEX(Products!CZ$9:CZ$108, $BC22))</f>
        <v/>
      </c>
      <c r="BX22" s="32" t="str">
        <f>IF($BC22="", "", INDEX(Products!DA$9:DA$108, $BC22))</f>
        <v/>
      </c>
      <c r="BY22" s="32" t="str">
        <f>IF($BC22="", "", INDEX(Products!DB$9:DB$108, $BC22))</f>
        <v/>
      </c>
      <c r="BZ22" s="32" t="str">
        <f>IF($BC22="", "", INDEX(Products!DC$9:DC$108, $BC22))</f>
        <v/>
      </c>
      <c r="CA22" s="32" t="str">
        <f>IF($BC22="", "", INDEX(Products!DD$9:DD$108, $BC22))</f>
        <v/>
      </c>
      <c r="CB22" s="32" t="str">
        <f>IF($BC22="", "", INDEX(Products!DE$9:DE$108, $BC22))</f>
        <v/>
      </c>
      <c r="CC22" s="32" t="str">
        <f>IF($BC22="", "", INDEX(Products!DF$9:DF$108, $BC22))</f>
        <v/>
      </c>
      <c r="CD22" s="32" t="str">
        <f>IF($BC22="", "", INDEX(Products!DG$9:DG$108, $BC22))</f>
        <v/>
      </c>
      <c r="CE22" s="32" t="str">
        <f>IF($BC22="", "", INDEX(Products!DH$9:DH$108, $BC22))</f>
        <v/>
      </c>
      <c r="CF22" s="32" t="str">
        <f>IF($BC22="", "", INDEX(Products!DI$9:DI$108, $BC22))</f>
        <v/>
      </c>
      <c r="CG22" s="32" t="str">
        <f>IF($BC22="", "", INDEX(Products!DJ$9:DJ$108, $BC22))</f>
        <v/>
      </c>
      <c r="CH22" s="51" t="str">
        <f>IF($BC22="", "", INDEX(Products!DK$9:DK$108, $BC22))</f>
        <v/>
      </c>
      <c r="CI22" s="32"/>
      <c r="CJ22" s="50" t="str">
        <f>IF($BC22="", "", IFERROR(INDEX(Products!DM$9:DM$108, $BC22)*$AY22, ""))</f>
        <v/>
      </c>
      <c r="CK22" s="32" t="str">
        <f>IF($BC22="", "", IFERROR(INDEX(Products!DN$9:DN$108, $BC22)*$AY22, ""))</f>
        <v/>
      </c>
      <c r="CL22" s="32" t="str">
        <f>IF($BC22="", "", IFERROR(INDEX(Products!DO$9:DO$108, $BC22)*$AY22, ""))</f>
        <v/>
      </c>
      <c r="CM22" s="32" t="str">
        <f>IF($BC22="", "", IFERROR(INDEX(Products!DP$9:DP$108, $BC22)*$AY22, ""))</f>
        <v/>
      </c>
      <c r="CN22" s="32" t="str">
        <f>IF($BC22="", "", IFERROR(INDEX(Products!DQ$9:DQ$108, $BC22)*$AY22, ""))</f>
        <v/>
      </c>
      <c r="CO22" s="32" t="str">
        <f>IF($BC22="", "", IFERROR(INDEX(Products!DR$9:DR$108, $BC22)*$AY22, ""))</f>
        <v/>
      </c>
      <c r="CP22" s="32" t="str">
        <f>IF($BC22="", "", IFERROR(INDEX(Products!DS$9:DS$108, $BC22)*$AY22, ""))</f>
        <v/>
      </c>
      <c r="CQ22" s="32" t="str">
        <f>IF($BC22="", "", IFERROR(INDEX(Products!DT$9:DT$108, $BC22)*$AY22, ""))</f>
        <v/>
      </c>
      <c r="CR22" s="32" t="str">
        <f>IF($BC22="", "", IFERROR(INDEX(Products!DU$9:DU$108, $BC22)*$AY22, ""))</f>
        <v/>
      </c>
      <c r="CS22" s="32" t="str">
        <f>IF($BC22="", "", IFERROR(INDEX(Products!DV$9:DV$108, $BC22)*$AY22, ""))</f>
        <v/>
      </c>
      <c r="CT22" s="32" t="str">
        <f>IF($BC22="", "", IFERROR(INDEX(Products!DW$9:DW$108, $BC22)*$AY22, ""))</f>
        <v/>
      </c>
      <c r="CU22" s="32" t="str">
        <f>IF($BC22="", "", IFERROR(INDEX(Products!DX$9:DX$108, $BC22)*$AY22, ""))</f>
        <v/>
      </c>
      <c r="CV22" s="32" t="str">
        <f>IF($BC22="", "", IFERROR(INDEX(Products!DY$9:DY$108, $BC22)*$AY22, ""))</f>
        <v/>
      </c>
      <c r="CW22" s="32" t="str">
        <f>IF($BC22="", "", IFERROR(INDEX(Products!DZ$9:DZ$108, $BC22)*$AY22, ""))</f>
        <v/>
      </c>
      <c r="CX22" s="32" t="str">
        <f>IF($BC22="", "", IFERROR(INDEX(Products!EA$9:EA$108, $BC22)*$AY22, ""))</f>
        <v/>
      </c>
      <c r="CY22" s="32" t="str">
        <f>IF($BC22="", "", IFERROR(INDEX(Products!EB$9:EB$108, $BC22)*$AY22, ""))</f>
        <v/>
      </c>
      <c r="CZ22" s="32" t="str">
        <f>IF($BC22="", "", IFERROR(INDEX(Products!EC$9:EC$108, $BC22)*$AY22, ""))</f>
        <v/>
      </c>
      <c r="DA22" s="32" t="str">
        <f>IF($BC22="", "", IFERROR(INDEX(Products!ED$9:ED$108, $BC22)*$AY22, ""))</f>
        <v/>
      </c>
      <c r="DB22" s="32" t="str">
        <f>IF($BC22="", "", IFERROR(INDEX(Products!EE$9:EE$108, $BC22)*$AY22, ""))</f>
        <v/>
      </c>
      <c r="DC22" s="32" t="str">
        <f>IF($BC22="", "", IFERROR(INDEX(Products!EF$9:EF$108, $BC22)*$AY22, ""))</f>
        <v/>
      </c>
      <c r="DD22" s="32" t="str">
        <f>IF($BC22="", "", IFERROR(INDEX(Products!EG$9:EG$108, $BC22)*$AY22, ""))</f>
        <v/>
      </c>
      <c r="DE22" s="32" t="str">
        <f>IF($BC22="", "", IFERROR(INDEX(Products!EH$9:EH$108, $BC22)*$AY22, ""))</f>
        <v/>
      </c>
      <c r="DF22" s="32" t="str">
        <f>IF($BC22="", "", IFERROR(INDEX(Products!EI$9:EI$108, $BC22)*$AY22, ""))</f>
        <v/>
      </c>
      <c r="DG22" s="32" t="str">
        <f>IF($BC22="", "", IFERROR(INDEX(Products!EJ$9:EJ$108, $BC22)*$AY22, ""))</f>
        <v/>
      </c>
      <c r="DH22" s="32" t="str">
        <f>IF($BC22="", "", IFERROR(INDEX(Products!EK$9:EK$108, $BC22)*$AY22, ""))</f>
        <v/>
      </c>
      <c r="DI22" s="32" t="str">
        <f>IF($BC22="", "", IFERROR(INDEX(Products!EL$9:EL$108, $BC22)*$AY22, ""))</f>
        <v/>
      </c>
      <c r="DJ22" s="32" t="str">
        <f>IF($BC22="", "", IFERROR(INDEX(Products!EM$9:EM$108, $BC22)*$AY22, ""))</f>
        <v/>
      </c>
      <c r="DK22" s="32" t="str">
        <f>IF($BC22="", "", IFERROR(INDEX(Products!EN$9:EN$108, $BC22)*$AY22, ""))</f>
        <v/>
      </c>
      <c r="DL22" s="32" t="str">
        <f>IF($BC22="", "", IFERROR(INDEX(Products!EO$9:EO$108, $BC22)*$AY22, ""))</f>
        <v/>
      </c>
      <c r="DM22" s="51" t="str">
        <f>IF($BC22="", "", IFERROR(INDEX(Products!EP$9:EP$108, $BC22)*$AY22, ""))</f>
        <v/>
      </c>
      <c r="DO22" s="9">
        <v>19</v>
      </c>
      <c r="DP22" s="9" t="str">
        <f>IFERROR(INDEX(Materials!$X$9:$X$2508, MATCH($DO22, Materials!$Z$9:$Z$2508, 0)), "")</f>
        <v/>
      </c>
      <c r="DQ22" s="9" t="str">
        <f t="shared" si="0"/>
        <v/>
      </c>
    </row>
    <row r="23" spans="1:121" x14ac:dyDescent="0.25">
      <c r="A23" s="24"/>
      <c r="B23" s="173">
        <f t="shared" si="3"/>
        <v>13</v>
      </c>
      <c r="C23" s="174"/>
      <c r="D23" s="173" t="str">
        <f t="shared" si="1"/>
        <v/>
      </c>
      <c r="E23" s="174"/>
      <c r="F23" s="174"/>
      <c r="G23" s="174"/>
      <c r="H23" s="174"/>
      <c r="I23" s="175"/>
      <c r="J23" s="344" t="str">
        <f>IF($D23="", "", IF(IFERROR(INDEX(Materials!$C$9:$C$2508, MATCH($D23, Materials!$B$9:$B$2508, 0)), "")="", "", IFERROR(INDEX(Materials!$C$9:$C$2508, MATCH($D23, Materials!$B$9:$B$2508, 0)), "")))</f>
        <v/>
      </c>
      <c r="K23" s="344"/>
      <c r="L23" s="344"/>
      <c r="M23" s="344"/>
      <c r="N23" s="344"/>
      <c r="O23" s="344"/>
      <c r="P23" s="344"/>
      <c r="Q23" s="344"/>
      <c r="R23" s="344"/>
      <c r="S23" s="344"/>
      <c r="T23" s="344"/>
      <c r="U23" s="344"/>
      <c r="V23" s="173" t="str">
        <f t="shared" si="2"/>
        <v/>
      </c>
      <c r="W23" s="175"/>
      <c r="X23" s="174" t="str">
        <f>IF($D23="", "", IF(IFERROR(INDEX(Materials!$E$9:$E$2508, MATCH($D23, Materials!$B$9:$B$2508, 0)), "")="", "", IFERROR(INDEX(Materials!$E$9:$E$2508, MATCH($D23, Materials!$B$9:$B$2508, 0)), "")))</f>
        <v/>
      </c>
      <c r="Y23" s="174"/>
      <c r="Z23" s="174"/>
      <c r="AA23" s="345" t="str">
        <f>IF($D23="", "", IF(IFERROR(INDEX(Materials!$F$9:$F$2508, MATCH($D23, Materials!$B$9:$B$2508, 0)), "")="", "", IFERROR(INDEX(Materials!$F$9:$F$2508, MATCH($D23, Materials!$B$9:$B$2508, 0)), "")))</f>
        <v/>
      </c>
      <c r="AB23" s="346"/>
      <c r="AC23" s="346"/>
      <c r="AD23" s="346"/>
      <c r="AE23" s="347"/>
      <c r="AF23" s="344" t="str">
        <f>IF($D23="", "", IF(IFERROR(INDEX(Materials!$G$9:$G$2508, MATCH($D23, Materials!$B$9:$B$2508, 0)), "")="", "", IFERROR(INDEX(Materials!$G$9:$G$2508, MATCH($D23, Materials!$B$9:$B$2508, 0)), "")))</f>
        <v/>
      </c>
      <c r="AG23" s="344"/>
      <c r="AH23" s="344"/>
      <c r="AI23" s="344"/>
      <c r="AJ23" s="344"/>
      <c r="AK23" s="344"/>
      <c r="AL23" s="344"/>
      <c r="AM23" s="344"/>
      <c r="AN23" s="173" t="str">
        <f>IF($D23="", "", IF(IFERROR(INDEX(Materials!$H$9:$H$2508, MATCH($D23, Materials!$B$9:$B$2508, 0)), "")="", "", IFERROR(INDEX(Materials!$H$9:$H$2508, MATCH($D23, Materials!$B$9:$B$2508, 0)), "")))</f>
        <v/>
      </c>
      <c r="AO23" s="174"/>
      <c r="AP23" s="174"/>
      <c r="AQ23" s="174"/>
      <c r="AR23" s="174"/>
      <c r="AS23" s="175"/>
      <c r="AT23" s="24"/>
      <c r="AY23" s="9" t="str">
        <f>IF('Order Sheet'!B30="", "", 'Order Sheet'!B30)</f>
        <v/>
      </c>
      <c r="BA23" s="9" t="str">
        <f>IF('Order Sheet'!C30="", "", 'Order Sheet'!C30)</f>
        <v/>
      </c>
      <c r="BB23" s="32"/>
      <c r="BC23" s="9" t="str">
        <f>IF($BA23="", "", MATCH($BA23, Products!$E$9:$E$108, 0))</f>
        <v/>
      </c>
      <c r="BD23" s="127" t="s">
        <v>24</v>
      </c>
      <c r="BE23" s="50" t="str">
        <f>IF($BC23="", "", INDEX(Products!CH$9:CH$108, $BC23))</f>
        <v/>
      </c>
      <c r="BF23" s="32" t="str">
        <f>IF($BC23="", "", INDEX(Products!CI$9:CI$108, $BC23))</f>
        <v/>
      </c>
      <c r="BG23" s="32" t="str">
        <f>IF($BC23="", "", INDEX(Products!CJ$9:CJ$108, $BC23))</f>
        <v/>
      </c>
      <c r="BH23" s="32" t="str">
        <f>IF($BC23="", "", INDEX(Products!CK$9:CK$108, $BC23))</f>
        <v/>
      </c>
      <c r="BI23" s="32" t="str">
        <f>IF($BC23="", "", INDEX(Products!CL$9:CL$108, $BC23))</f>
        <v/>
      </c>
      <c r="BJ23" s="32" t="str">
        <f>IF($BC23="", "", INDEX(Products!CM$9:CM$108, $BC23))</f>
        <v/>
      </c>
      <c r="BK23" s="32" t="str">
        <f>IF($BC23="", "", INDEX(Products!CN$9:CN$108, $BC23))</f>
        <v/>
      </c>
      <c r="BL23" s="32" t="str">
        <f>IF($BC23="", "", INDEX(Products!CO$9:CO$108, $BC23))</f>
        <v/>
      </c>
      <c r="BM23" s="32" t="str">
        <f>IF($BC23="", "", INDEX(Products!CP$9:CP$108, $BC23))</f>
        <v/>
      </c>
      <c r="BN23" s="32" t="str">
        <f>IF($BC23="", "", INDEX(Products!CQ$9:CQ$108, $BC23))</f>
        <v/>
      </c>
      <c r="BO23" s="32" t="str">
        <f>IF($BC23="", "", INDEX(Products!CR$9:CR$108, $BC23))</f>
        <v/>
      </c>
      <c r="BP23" s="32" t="str">
        <f>IF($BC23="", "", INDEX(Products!CS$9:CS$108, $BC23))</f>
        <v/>
      </c>
      <c r="BQ23" s="32" t="str">
        <f>IF($BC23="", "", INDEX(Products!CT$9:CT$108, $BC23))</f>
        <v/>
      </c>
      <c r="BR23" s="32" t="str">
        <f>IF($BC23="", "", INDEX(Products!CU$9:CU$108, $BC23))</f>
        <v/>
      </c>
      <c r="BS23" s="32" t="str">
        <f>IF($BC23="", "", INDEX(Products!CV$9:CV$108, $BC23))</f>
        <v/>
      </c>
      <c r="BT23" s="32" t="str">
        <f>IF($BC23="", "", INDEX(Products!CW$9:CW$108, $BC23))</f>
        <v/>
      </c>
      <c r="BU23" s="32" t="str">
        <f>IF($BC23="", "", INDEX(Products!CX$9:CX$108, $BC23))</f>
        <v/>
      </c>
      <c r="BV23" s="32" t="str">
        <f>IF($BC23="", "", INDEX(Products!CY$9:CY$108, $BC23))</f>
        <v/>
      </c>
      <c r="BW23" s="32" t="str">
        <f>IF($BC23="", "", INDEX(Products!CZ$9:CZ$108, $BC23))</f>
        <v/>
      </c>
      <c r="BX23" s="32" t="str">
        <f>IF($BC23="", "", INDEX(Products!DA$9:DA$108, $BC23))</f>
        <v/>
      </c>
      <c r="BY23" s="32" t="str">
        <f>IF($BC23="", "", INDEX(Products!DB$9:DB$108, $BC23))</f>
        <v/>
      </c>
      <c r="BZ23" s="32" t="str">
        <f>IF($BC23="", "", INDEX(Products!DC$9:DC$108, $BC23))</f>
        <v/>
      </c>
      <c r="CA23" s="32" t="str">
        <f>IF($BC23="", "", INDEX(Products!DD$9:DD$108, $BC23))</f>
        <v/>
      </c>
      <c r="CB23" s="32" t="str">
        <f>IF($BC23="", "", INDEX(Products!DE$9:DE$108, $BC23))</f>
        <v/>
      </c>
      <c r="CC23" s="32" t="str">
        <f>IF($BC23="", "", INDEX(Products!DF$9:DF$108, $BC23))</f>
        <v/>
      </c>
      <c r="CD23" s="32" t="str">
        <f>IF($BC23="", "", INDEX(Products!DG$9:DG$108, $BC23))</f>
        <v/>
      </c>
      <c r="CE23" s="32" t="str">
        <f>IF($BC23="", "", INDEX(Products!DH$9:DH$108, $BC23))</f>
        <v/>
      </c>
      <c r="CF23" s="32" t="str">
        <f>IF($BC23="", "", INDEX(Products!DI$9:DI$108, $BC23))</f>
        <v/>
      </c>
      <c r="CG23" s="32" t="str">
        <f>IF($BC23="", "", INDEX(Products!DJ$9:DJ$108, $BC23))</f>
        <v/>
      </c>
      <c r="CH23" s="51" t="str">
        <f>IF($BC23="", "", INDEX(Products!DK$9:DK$108, $BC23))</f>
        <v/>
      </c>
      <c r="CI23" s="32"/>
      <c r="CJ23" s="50" t="str">
        <f>IF($BC23="", "", IFERROR(INDEX(Products!DM$9:DM$108, $BC23)*$AY23, ""))</f>
        <v/>
      </c>
      <c r="CK23" s="32" t="str">
        <f>IF($BC23="", "", IFERROR(INDEX(Products!DN$9:DN$108, $BC23)*$AY23, ""))</f>
        <v/>
      </c>
      <c r="CL23" s="32" t="str">
        <f>IF($BC23="", "", IFERROR(INDEX(Products!DO$9:DO$108, $BC23)*$AY23, ""))</f>
        <v/>
      </c>
      <c r="CM23" s="32" t="str">
        <f>IF($BC23="", "", IFERROR(INDEX(Products!DP$9:DP$108, $BC23)*$AY23, ""))</f>
        <v/>
      </c>
      <c r="CN23" s="32" t="str">
        <f>IF($BC23="", "", IFERROR(INDEX(Products!DQ$9:DQ$108, $BC23)*$AY23, ""))</f>
        <v/>
      </c>
      <c r="CO23" s="32" t="str">
        <f>IF($BC23="", "", IFERROR(INDEX(Products!DR$9:DR$108, $BC23)*$AY23, ""))</f>
        <v/>
      </c>
      <c r="CP23" s="32" t="str">
        <f>IF($BC23="", "", IFERROR(INDEX(Products!DS$9:DS$108, $BC23)*$AY23, ""))</f>
        <v/>
      </c>
      <c r="CQ23" s="32" t="str">
        <f>IF($BC23="", "", IFERROR(INDEX(Products!DT$9:DT$108, $BC23)*$AY23, ""))</f>
        <v/>
      </c>
      <c r="CR23" s="32" t="str">
        <f>IF($BC23="", "", IFERROR(INDEX(Products!DU$9:DU$108, $BC23)*$AY23, ""))</f>
        <v/>
      </c>
      <c r="CS23" s="32" t="str">
        <f>IF($BC23="", "", IFERROR(INDEX(Products!DV$9:DV$108, $BC23)*$AY23, ""))</f>
        <v/>
      </c>
      <c r="CT23" s="32" t="str">
        <f>IF($BC23="", "", IFERROR(INDEX(Products!DW$9:DW$108, $BC23)*$AY23, ""))</f>
        <v/>
      </c>
      <c r="CU23" s="32" t="str">
        <f>IF($BC23="", "", IFERROR(INDEX(Products!DX$9:DX$108, $BC23)*$AY23, ""))</f>
        <v/>
      </c>
      <c r="CV23" s="32" t="str">
        <f>IF($BC23="", "", IFERROR(INDEX(Products!DY$9:DY$108, $BC23)*$AY23, ""))</f>
        <v/>
      </c>
      <c r="CW23" s="32" t="str">
        <f>IF($BC23="", "", IFERROR(INDEX(Products!DZ$9:DZ$108, $BC23)*$AY23, ""))</f>
        <v/>
      </c>
      <c r="CX23" s="32" t="str">
        <f>IF($BC23="", "", IFERROR(INDEX(Products!EA$9:EA$108, $BC23)*$AY23, ""))</f>
        <v/>
      </c>
      <c r="CY23" s="32" t="str">
        <f>IF($BC23="", "", IFERROR(INDEX(Products!EB$9:EB$108, $BC23)*$AY23, ""))</f>
        <v/>
      </c>
      <c r="CZ23" s="32" t="str">
        <f>IF($BC23="", "", IFERROR(INDEX(Products!EC$9:EC$108, $BC23)*$AY23, ""))</f>
        <v/>
      </c>
      <c r="DA23" s="32" t="str">
        <f>IF($BC23="", "", IFERROR(INDEX(Products!ED$9:ED$108, $BC23)*$AY23, ""))</f>
        <v/>
      </c>
      <c r="DB23" s="32" t="str">
        <f>IF($BC23="", "", IFERROR(INDEX(Products!EE$9:EE$108, $BC23)*$AY23, ""))</f>
        <v/>
      </c>
      <c r="DC23" s="32" t="str">
        <f>IF($BC23="", "", IFERROR(INDEX(Products!EF$9:EF$108, $BC23)*$AY23, ""))</f>
        <v/>
      </c>
      <c r="DD23" s="32" t="str">
        <f>IF($BC23="", "", IFERROR(INDEX(Products!EG$9:EG$108, $BC23)*$AY23, ""))</f>
        <v/>
      </c>
      <c r="DE23" s="32" t="str">
        <f>IF($BC23="", "", IFERROR(INDEX(Products!EH$9:EH$108, $BC23)*$AY23, ""))</f>
        <v/>
      </c>
      <c r="DF23" s="32" t="str">
        <f>IF($BC23="", "", IFERROR(INDEX(Products!EI$9:EI$108, $BC23)*$AY23, ""))</f>
        <v/>
      </c>
      <c r="DG23" s="32" t="str">
        <f>IF($BC23="", "", IFERROR(INDEX(Products!EJ$9:EJ$108, $BC23)*$AY23, ""))</f>
        <v/>
      </c>
      <c r="DH23" s="32" t="str">
        <f>IF($BC23="", "", IFERROR(INDEX(Products!EK$9:EK$108, $BC23)*$AY23, ""))</f>
        <v/>
      </c>
      <c r="DI23" s="32" t="str">
        <f>IF($BC23="", "", IFERROR(INDEX(Products!EL$9:EL$108, $BC23)*$AY23, ""))</f>
        <v/>
      </c>
      <c r="DJ23" s="32" t="str">
        <f>IF($BC23="", "", IFERROR(INDEX(Products!EM$9:EM$108, $BC23)*$AY23, ""))</f>
        <v/>
      </c>
      <c r="DK23" s="32" t="str">
        <f>IF($BC23="", "", IFERROR(INDEX(Products!EN$9:EN$108, $BC23)*$AY23, ""))</f>
        <v/>
      </c>
      <c r="DL23" s="32" t="str">
        <f>IF($BC23="", "", IFERROR(INDEX(Products!EO$9:EO$108, $BC23)*$AY23, ""))</f>
        <v/>
      </c>
      <c r="DM23" s="51" t="str">
        <f>IF($BC23="", "", IFERROR(INDEX(Products!EP$9:EP$108, $BC23)*$AY23, ""))</f>
        <v/>
      </c>
      <c r="DO23" s="9">
        <v>20</v>
      </c>
      <c r="DP23" s="9" t="str">
        <f>IFERROR(INDEX(Materials!$X$9:$X$2508, MATCH($DO23, Materials!$Z$9:$Z$2508, 0)), "")</f>
        <v/>
      </c>
      <c r="DQ23" s="9" t="str">
        <f t="shared" si="0"/>
        <v/>
      </c>
    </row>
    <row r="24" spans="1:121" x14ac:dyDescent="0.25">
      <c r="A24" s="24"/>
      <c r="B24" s="173">
        <f t="shared" si="3"/>
        <v>14</v>
      </c>
      <c r="C24" s="174"/>
      <c r="D24" s="173" t="str">
        <f t="shared" si="1"/>
        <v/>
      </c>
      <c r="E24" s="174"/>
      <c r="F24" s="174"/>
      <c r="G24" s="174"/>
      <c r="H24" s="174"/>
      <c r="I24" s="175"/>
      <c r="J24" s="344" t="str">
        <f>IF($D24="", "", IF(IFERROR(INDEX(Materials!$C$9:$C$2508, MATCH($D24, Materials!$B$9:$B$2508, 0)), "")="", "", IFERROR(INDEX(Materials!$C$9:$C$2508, MATCH($D24, Materials!$B$9:$B$2508, 0)), "")))</f>
        <v/>
      </c>
      <c r="K24" s="344"/>
      <c r="L24" s="344"/>
      <c r="M24" s="344"/>
      <c r="N24" s="344"/>
      <c r="O24" s="344"/>
      <c r="P24" s="344"/>
      <c r="Q24" s="344"/>
      <c r="R24" s="344"/>
      <c r="S24" s="344"/>
      <c r="T24" s="344"/>
      <c r="U24" s="344"/>
      <c r="V24" s="173" t="str">
        <f t="shared" si="2"/>
        <v/>
      </c>
      <c r="W24" s="175"/>
      <c r="X24" s="174" t="str">
        <f>IF($D24="", "", IF(IFERROR(INDEX(Materials!$E$9:$E$2508, MATCH($D24, Materials!$B$9:$B$2508, 0)), "")="", "", IFERROR(INDEX(Materials!$E$9:$E$2508, MATCH($D24, Materials!$B$9:$B$2508, 0)), "")))</f>
        <v/>
      </c>
      <c r="Y24" s="174"/>
      <c r="Z24" s="174"/>
      <c r="AA24" s="345" t="str">
        <f>IF($D24="", "", IF(IFERROR(INDEX(Materials!$F$9:$F$2508, MATCH($D24, Materials!$B$9:$B$2508, 0)), "")="", "", IFERROR(INDEX(Materials!$F$9:$F$2508, MATCH($D24, Materials!$B$9:$B$2508, 0)), "")))</f>
        <v/>
      </c>
      <c r="AB24" s="346"/>
      <c r="AC24" s="346"/>
      <c r="AD24" s="346"/>
      <c r="AE24" s="347"/>
      <c r="AF24" s="344" t="str">
        <f>IF($D24="", "", IF(IFERROR(INDEX(Materials!$G$9:$G$2508, MATCH($D24, Materials!$B$9:$B$2508, 0)), "")="", "", IFERROR(INDEX(Materials!$G$9:$G$2508, MATCH($D24, Materials!$B$9:$B$2508, 0)), "")))</f>
        <v/>
      </c>
      <c r="AG24" s="344"/>
      <c r="AH24" s="344"/>
      <c r="AI24" s="344"/>
      <c r="AJ24" s="344"/>
      <c r="AK24" s="344"/>
      <c r="AL24" s="344"/>
      <c r="AM24" s="344"/>
      <c r="AN24" s="173" t="str">
        <f>IF($D24="", "", IF(IFERROR(INDEX(Materials!$H$9:$H$2508, MATCH($D24, Materials!$B$9:$B$2508, 0)), "")="", "", IFERROR(INDEX(Materials!$H$9:$H$2508, MATCH($D24, Materials!$B$9:$B$2508, 0)), "")))</f>
        <v/>
      </c>
      <c r="AO24" s="174"/>
      <c r="AP24" s="174"/>
      <c r="AQ24" s="174"/>
      <c r="AR24" s="174"/>
      <c r="AS24" s="175"/>
      <c r="AT24" s="24"/>
      <c r="AY24" s="9" t="str">
        <f>IF('Order Sheet'!B31="", "", 'Order Sheet'!B31)</f>
        <v/>
      </c>
      <c r="BA24" s="9" t="str">
        <f>IF('Order Sheet'!C31="", "", 'Order Sheet'!C31)</f>
        <v/>
      </c>
      <c r="BB24" s="32"/>
      <c r="BC24" s="9" t="str">
        <f>IF($BA24="", "", MATCH($BA24, Products!$E$9:$E$108, 0))</f>
        <v/>
      </c>
      <c r="BD24" s="127" t="s">
        <v>24</v>
      </c>
      <c r="BE24" s="50" t="str">
        <f>IF($BC24="", "", INDEX(Products!CH$9:CH$108, $BC24))</f>
        <v/>
      </c>
      <c r="BF24" s="32" t="str">
        <f>IF($BC24="", "", INDEX(Products!CI$9:CI$108, $BC24))</f>
        <v/>
      </c>
      <c r="BG24" s="32" t="str">
        <f>IF($BC24="", "", INDEX(Products!CJ$9:CJ$108, $BC24))</f>
        <v/>
      </c>
      <c r="BH24" s="32" t="str">
        <f>IF($BC24="", "", INDEX(Products!CK$9:CK$108, $BC24))</f>
        <v/>
      </c>
      <c r="BI24" s="32" t="str">
        <f>IF($BC24="", "", INDEX(Products!CL$9:CL$108, $BC24))</f>
        <v/>
      </c>
      <c r="BJ24" s="32" t="str">
        <f>IF($BC24="", "", INDEX(Products!CM$9:CM$108, $BC24))</f>
        <v/>
      </c>
      <c r="BK24" s="32" t="str">
        <f>IF($BC24="", "", INDEX(Products!CN$9:CN$108, $BC24))</f>
        <v/>
      </c>
      <c r="BL24" s="32" t="str">
        <f>IF($BC24="", "", INDEX(Products!CO$9:CO$108, $BC24))</f>
        <v/>
      </c>
      <c r="BM24" s="32" t="str">
        <f>IF($BC24="", "", INDEX(Products!CP$9:CP$108, $BC24))</f>
        <v/>
      </c>
      <c r="BN24" s="32" t="str">
        <f>IF($BC24="", "", INDEX(Products!CQ$9:CQ$108, $BC24))</f>
        <v/>
      </c>
      <c r="BO24" s="32" t="str">
        <f>IF($BC24="", "", INDEX(Products!CR$9:CR$108, $BC24))</f>
        <v/>
      </c>
      <c r="BP24" s="32" t="str">
        <f>IF($BC24="", "", INDEX(Products!CS$9:CS$108, $BC24))</f>
        <v/>
      </c>
      <c r="BQ24" s="32" t="str">
        <f>IF($BC24="", "", INDEX(Products!CT$9:CT$108, $BC24))</f>
        <v/>
      </c>
      <c r="BR24" s="32" t="str">
        <f>IF($BC24="", "", INDEX(Products!CU$9:CU$108, $BC24))</f>
        <v/>
      </c>
      <c r="BS24" s="32" t="str">
        <f>IF($BC24="", "", INDEX(Products!CV$9:CV$108, $BC24))</f>
        <v/>
      </c>
      <c r="BT24" s="32" t="str">
        <f>IF($BC24="", "", INDEX(Products!CW$9:CW$108, $BC24))</f>
        <v/>
      </c>
      <c r="BU24" s="32" t="str">
        <f>IF($BC24="", "", INDEX(Products!CX$9:CX$108, $BC24))</f>
        <v/>
      </c>
      <c r="BV24" s="32" t="str">
        <f>IF($BC24="", "", INDEX(Products!CY$9:CY$108, $BC24))</f>
        <v/>
      </c>
      <c r="BW24" s="32" t="str">
        <f>IF($BC24="", "", INDEX(Products!CZ$9:CZ$108, $BC24))</f>
        <v/>
      </c>
      <c r="BX24" s="32" t="str">
        <f>IF($BC24="", "", INDEX(Products!DA$9:DA$108, $BC24))</f>
        <v/>
      </c>
      <c r="BY24" s="32" t="str">
        <f>IF($BC24="", "", INDEX(Products!DB$9:DB$108, $BC24))</f>
        <v/>
      </c>
      <c r="BZ24" s="32" t="str">
        <f>IF($BC24="", "", INDEX(Products!DC$9:DC$108, $BC24))</f>
        <v/>
      </c>
      <c r="CA24" s="32" t="str">
        <f>IF($BC24="", "", INDEX(Products!DD$9:DD$108, $BC24))</f>
        <v/>
      </c>
      <c r="CB24" s="32" t="str">
        <f>IF($BC24="", "", INDEX(Products!DE$9:DE$108, $BC24))</f>
        <v/>
      </c>
      <c r="CC24" s="32" t="str">
        <f>IF($BC24="", "", INDEX(Products!DF$9:DF$108, $BC24))</f>
        <v/>
      </c>
      <c r="CD24" s="32" t="str">
        <f>IF($BC24="", "", INDEX(Products!DG$9:DG$108, $BC24))</f>
        <v/>
      </c>
      <c r="CE24" s="32" t="str">
        <f>IF($BC24="", "", INDEX(Products!DH$9:DH$108, $BC24))</f>
        <v/>
      </c>
      <c r="CF24" s="32" t="str">
        <f>IF($BC24="", "", INDEX(Products!DI$9:DI$108, $BC24))</f>
        <v/>
      </c>
      <c r="CG24" s="32" t="str">
        <f>IF($BC24="", "", INDEX(Products!DJ$9:DJ$108, $BC24))</f>
        <v/>
      </c>
      <c r="CH24" s="51" t="str">
        <f>IF($BC24="", "", INDEX(Products!DK$9:DK$108, $BC24))</f>
        <v/>
      </c>
      <c r="CI24" s="32"/>
      <c r="CJ24" s="50" t="str">
        <f>IF($BC24="", "", IFERROR(INDEX(Products!DM$9:DM$108, $BC24)*$AY24, ""))</f>
        <v/>
      </c>
      <c r="CK24" s="32" t="str">
        <f>IF($BC24="", "", IFERROR(INDEX(Products!DN$9:DN$108, $BC24)*$AY24, ""))</f>
        <v/>
      </c>
      <c r="CL24" s="32" t="str">
        <f>IF($BC24="", "", IFERROR(INDEX(Products!DO$9:DO$108, $BC24)*$AY24, ""))</f>
        <v/>
      </c>
      <c r="CM24" s="32" t="str">
        <f>IF($BC24="", "", IFERROR(INDEX(Products!DP$9:DP$108, $BC24)*$AY24, ""))</f>
        <v/>
      </c>
      <c r="CN24" s="32" t="str">
        <f>IF($BC24="", "", IFERROR(INDEX(Products!DQ$9:DQ$108, $BC24)*$AY24, ""))</f>
        <v/>
      </c>
      <c r="CO24" s="32" t="str">
        <f>IF($BC24="", "", IFERROR(INDEX(Products!DR$9:DR$108, $BC24)*$AY24, ""))</f>
        <v/>
      </c>
      <c r="CP24" s="32" t="str">
        <f>IF($BC24="", "", IFERROR(INDEX(Products!DS$9:DS$108, $BC24)*$AY24, ""))</f>
        <v/>
      </c>
      <c r="CQ24" s="32" t="str">
        <f>IF($BC24="", "", IFERROR(INDEX(Products!DT$9:DT$108, $BC24)*$AY24, ""))</f>
        <v/>
      </c>
      <c r="CR24" s="32" t="str">
        <f>IF($BC24="", "", IFERROR(INDEX(Products!DU$9:DU$108, $BC24)*$AY24, ""))</f>
        <v/>
      </c>
      <c r="CS24" s="32" t="str">
        <f>IF($BC24="", "", IFERROR(INDEX(Products!DV$9:DV$108, $BC24)*$AY24, ""))</f>
        <v/>
      </c>
      <c r="CT24" s="32" t="str">
        <f>IF($BC24="", "", IFERROR(INDEX(Products!DW$9:DW$108, $BC24)*$AY24, ""))</f>
        <v/>
      </c>
      <c r="CU24" s="32" t="str">
        <f>IF($BC24="", "", IFERROR(INDEX(Products!DX$9:DX$108, $BC24)*$AY24, ""))</f>
        <v/>
      </c>
      <c r="CV24" s="32" t="str">
        <f>IF($BC24="", "", IFERROR(INDEX(Products!DY$9:DY$108, $BC24)*$AY24, ""))</f>
        <v/>
      </c>
      <c r="CW24" s="32" t="str">
        <f>IF($BC24="", "", IFERROR(INDEX(Products!DZ$9:DZ$108, $BC24)*$AY24, ""))</f>
        <v/>
      </c>
      <c r="CX24" s="32" t="str">
        <f>IF($BC24="", "", IFERROR(INDEX(Products!EA$9:EA$108, $BC24)*$AY24, ""))</f>
        <v/>
      </c>
      <c r="CY24" s="32" t="str">
        <f>IF($BC24="", "", IFERROR(INDEX(Products!EB$9:EB$108, $BC24)*$AY24, ""))</f>
        <v/>
      </c>
      <c r="CZ24" s="32" t="str">
        <f>IF($BC24="", "", IFERROR(INDEX(Products!EC$9:EC$108, $BC24)*$AY24, ""))</f>
        <v/>
      </c>
      <c r="DA24" s="32" t="str">
        <f>IF($BC24="", "", IFERROR(INDEX(Products!ED$9:ED$108, $BC24)*$AY24, ""))</f>
        <v/>
      </c>
      <c r="DB24" s="32" t="str">
        <f>IF($BC24="", "", IFERROR(INDEX(Products!EE$9:EE$108, $BC24)*$AY24, ""))</f>
        <v/>
      </c>
      <c r="DC24" s="32" t="str">
        <f>IF($BC24="", "", IFERROR(INDEX(Products!EF$9:EF$108, $BC24)*$AY24, ""))</f>
        <v/>
      </c>
      <c r="DD24" s="32" t="str">
        <f>IF($BC24="", "", IFERROR(INDEX(Products!EG$9:EG$108, $BC24)*$AY24, ""))</f>
        <v/>
      </c>
      <c r="DE24" s="32" t="str">
        <f>IF($BC24="", "", IFERROR(INDEX(Products!EH$9:EH$108, $BC24)*$AY24, ""))</f>
        <v/>
      </c>
      <c r="DF24" s="32" t="str">
        <f>IF($BC24="", "", IFERROR(INDEX(Products!EI$9:EI$108, $BC24)*$AY24, ""))</f>
        <v/>
      </c>
      <c r="DG24" s="32" t="str">
        <f>IF($BC24="", "", IFERROR(INDEX(Products!EJ$9:EJ$108, $BC24)*$AY24, ""))</f>
        <v/>
      </c>
      <c r="DH24" s="32" t="str">
        <f>IF($BC24="", "", IFERROR(INDEX(Products!EK$9:EK$108, $BC24)*$AY24, ""))</f>
        <v/>
      </c>
      <c r="DI24" s="32" t="str">
        <f>IF($BC24="", "", IFERROR(INDEX(Products!EL$9:EL$108, $BC24)*$AY24, ""))</f>
        <v/>
      </c>
      <c r="DJ24" s="32" t="str">
        <f>IF($BC24="", "", IFERROR(INDEX(Products!EM$9:EM$108, $BC24)*$AY24, ""))</f>
        <v/>
      </c>
      <c r="DK24" s="32" t="str">
        <f>IF($BC24="", "", IFERROR(INDEX(Products!EN$9:EN$108, $BC24)*$AY24, ""))</f>
        <v/>
      </c>
      <c r="DL24" s="32" t="str">
        <f>IF($BC24="", "", IFERROR(INDEX(Products!EO$9:EO$108, $BC24)*$AY24, ""))</f>
        <v/>
      </c>
      <c r="DM24" s="51" t="str">
        <f>IF($BC24="", "", IFERROR(INDEX(Products!EP$9:EP$108, $BC24)*$AY24, ""))</f>
        <v/>
      </c>
      <c r="DO24" s="9">
        <v>21</v>
      </c>
      <c r="DP24" s="9" t="str">
        <f>IFERROR(INDEX(Materials!$X$9:$X$2508, MATCH($DO24, Materials!$Z$9:$Z$2508, 0)), "")</f>
        <v/>
      </c>
      <c r="DQ24" s="9" t="str">
        <f t="shared" si="0"/>
        <v/>
      </c>
    </row>
    <row r="25" spans="1:121" x14ac:dyDescent="0.25">
      <c r="A25" s="24"/>
      <c r="B25" s="173">
        <f t="shared" si="3"/>
        <v>15</v>
      </c>
      <c r="C25" s="174"/>
      <c r="D25" s="173" t="str">
        <f t="shared" si="1"/>
        <v/>
      </c>
      <c r="E25" s="174"/>
      <c r="F25" s="174"/>
      <c r="G25" s="174"/>
      <c r="H25" s="174"/>
      <c r="I25" s="175"/>
      <c r="J25" s="344" t="str">
        <f>IF($D25="", "", IF(IFERROR(INDEX(Materials!$C$9:$C$2508, MATCH($D25, Materials!$B$9:$B$2508, 0)), "")="", "", IFERROR(INDEX(Materials!$C$9:$C$2508, MATCH($D25, Materials!$B$9:$B$2508, 0)), "")))</f>
        <v/>
      </c>
      <c r="K25" s="344"/>
      <c r="L25" s="344"/>
      <c r="M25" s="344"/>
      <c r="N25" s="344"/>
      <c r="O25" s="344"/>
      <c r="P25" s="344"/>
      <c r="Q25" s="344"/>
      <c r="R25" s="344"/>
      <c r="S25" s="344"/>
      <c r="T25" s="344"/>
      <c r="U25" s="344"/>
      <c r="V25" s="173" t="str">
        <f t="shared" si="2"/>
        <v/>
      </c>
      <c r="W25" s="175"/>
      <c r="X25" s="174" t="str">
        <f>IF($D25="", "", IF(IFERROR(INDEX(Materials!$E$9:$E$2508, MATCH($D25, Materials!$B$9:$B$2508, 0)), "")="", "", IFERROR(INDEX(Materials!$E$9:$E$2508, MATCH($D25, Materials!$B$9:$B$2508, 0)), "")))</f>
        <v/>
      </c>
      <c r="Y25" s="174"/>
      <c r="Z25" s="174"/>
      <c r="AA25" s="345" t="str">
        <f>IF($D25="", "", IF(IFERROR(INDEX(Materials!$F$9:$F$2508, MATCH($D25, Materials!$B$9:$B$2508, 0)), "")="", "", IFERROR(INDEX(Materials!$F$9:$F$2508, MATCH($D25, Materials!$B$9:$B$2508, 0)), "")))</f>
        <v/>
      </c>
      <c r="AB25" s="346"/>
      <c r="AC25" s="346"/>
      <c r="AD25" s="346"/>
      <c r="AE25" s="347"/>
      <c r="AF25" s="344" t="str">
        <f>IF($D25="", "", IF(IFERROR(INDEX(Materials!$G$9:$G$2508, MATCH($D25, Materials!$B$9:$B$2508, 0)), "")="", "", IFERROR(INDEX(Materials!$G$9:$G$2508, MATCH($D25, Materials!$B$9:$B$2508, 0)), "")))</f>
        <v/>
      </c>
      <c r="AG25" s="344"/>
      <c r="AH25" s="344"/>
      <c r="AI25" s="344"/>
      <c r="AJ25" s="344"/>
      <c r="AK25" s="344"/>
      <c r="AL25" s="344"/>
      <c r="AM25" s="344"/>
      <c r="AN25" s="173" t="str">
        <f>IF($D25="", "", IF(IFERROR(INDEX(Materials!$H$9:$H$2508, MATCH($D25, Materials!$B$9:$B$2508, 0)), "")="", "", IFERROR(INDEX(Materials!$H$9:$H$2508, MATCH($D25, Materials!$B$9:$B$2508, 0)), "")))</f>
        <v/>
      </c>
      <c r="AO25" s="174"/>
      <c r="AP25" s="174"/>
      <c r="AQ25" s="174"/>
      <c r="AR25" s="174"/>
      <c r="AS25" s="175"/>
      <c r="AT25" s="24"/>
      <c r="AY25" s="9" t="str">
        <f>IF('Order Sheet'!B32="", "", 'Order Sheet'!B32)</f>
        <v/>
      </c>
      <c r="BA25" s="9" t="str">
        <f>IF('Order Sheet'!C32="", "", 'Order Sheet'!C32)</f>
        <v/>
      </c>
      <c r="BB25" s="32"/>
      <c r="BC25" s="9" t="str">
        <f>IF($BA25="", "", MATCH($BA25, Products!$E$9:$E$108, 0))</f>
        <v/>
      </c>
      <c r="BD25" s="127" t="s">
        <v>24</v>
      </c>
      <c r="BE25" s="50" t="str">
        <f>IF($BC25="", "", INDEX(Products!CH$9:CH$108, $BC25))</f>
        <v/>
      </c>
      <c r="BF25" s="32" t="str">
        <f>IF($BC25="", "", INDEX(Products!CI$9:CI$108, $BC25))</f>
        <v/>
      </c>
      <c r="BG25" s="32" t="str">
        <f>IF($BC25="", "", INDEX(Products!CJ$9:CJ$108, $BC25))</f>
        <v/>
      </c>
      <c r="BH25" s="32" t="str">
        <f>IF($BC25="", "", INDEX(Products!CK$9:CK$108, $BC25))</f>
        <v/>
      </c>
      <c r="BI25" s="32" t="str">
        <f>IF($BC25="", "", INDEX(Products!CL$9:CL$108, $BC25))</f>
        <v/>
      </c>
      <c r="BJ25" s="32" t="str">
        <f>IF($BC25="", "", INDEX(Products!CM$9:CM$108, $BC25))</f>
        <v/>
      </c>
      <c r="BK25" s="32" t="str">
        <f>IF($BC25="", "", INDEX(Products!CN$9:CN$108, $BC25))</f>
        <v/>
      </c>
      <c r="BL25" s="32" t="str">
        <f>IF($BC25="", "", INDEX(Products!CO$9:CO$108, $BC25))</f>
        <v/>
      </c>
      <c r="BM25" s="32" t="str">
        <f>IF($BC25="", "", INDEX(Products!CP$9:CP$108, $BC25))</f>
        <v/>
      </c>
      <c r="BN25" s="32" t="str">
        <f>IF($BC25="", "", INDEX(Products!CQ$9:CQ$108, $BC25))</f>
        <v/>
      </c>
      <c r="BO25" s="32" t="str">
        <f>IF($BC25="", "", INDEX(Products!CR$9:CR$108, $BC25))</f>
        <v/>
      </c>
      <c r="BP25" s="32" t="str">
        <f>IF($BC25="", "", INDEX(Products!CS$9:CS$108, $BC25))</f>
        <v/>
      </c>
      <c r="BQ25" s="32" t="str">
        <f>IF($BC25="", "", INDEX(Products!CT$9:CT$108, $BC25))</f>
        <v/>
      </c>
      <c r="BR25" s="32" t="str">
        <f>IF($BC25="", "", INDEX(Products!CU$9:CU$108, $BC25))</f>
        <v/>
      </c>
      <c r="BS25" s="32" t="str">
        <f>IF($BC25="", "", INDEX(Products!CV$9:CV$108, $BC25))</f>
        <v/>
      </c>
      <c r="BT25" s="32" t="str">
        <f>IF($BC25="", "", INDEX(Products!CW$9:CW$108, $BC25))</f>
        <v/>
      </c>
      <c r="BU25" s="32" t="str">
        <f>IF($BC25="", "", INDEX(Products!CX$9:CX$108, $BC25))</f>
        <v/>
      </c>
      <c r="BV25" s="32" t="str">
        <f>IF($BC25="", "", INDEX(Products!CY$9:CY$108, $BC25))</f>
        <v/>
      </c>
      <c r="BW25" s="32" t="str">
        <f>IF($BC25="", "", INDEX(Products!CZ$9:CZ$108, $BC25))</f>
        <v/>
      </c>
      <c r="BX25" s="32" t="str">
        <f>IF($BC25="", "", INDEX(Products!DA$9:DA$108, $BC25))</f>
        <v/>
      </c>
      <c r="BY25" s="32" t="str">
        <f>IF($BC25="", "", INDEX(Products!DB$9:DB$108, $BC25))</f>
        <v/>
      </c>
      <c r="BZ25" s="32" t="str">
        <f>IF($BC25="", "", INDEX(Products!DC$9:DC$108, $BC25))</f>
        <v/>
      </c>
      <c r="CA25" s="32" t="str">
        <f>IF($BC25="", "", INDEX(Products!DD$9:DD$108, $BC25))</f>
        <v/>
      </c>
      <c r="CB25" s="32" t="str">
        <f>IF($BC25="", "", INDEX(Products!DE$9:DE$108, $BC25))</f>
        <v/>
      </c>
      <c r="CC25" s="32" t="str">
        <f>IF($BC25="", "", INDEX(Products!DF$9:DF$108, $BC25))</f>
        <v/>
      </c>
      <c r="CD25" s="32" t="str">
        <f>IF($BC25="", "", INDEX(Products!DG$9:DG$108, $BC25))</f>
        <v/>
      </c>
      <c r="CE25" s="32" t="str">
        <f>IF($BC25="", "", INDEX(Products!DH$9:DH$108, $BC25))</f>
        <v/>
      </c>
      <c r="CF25" s="32" t="str">
        <f>IF($BC25="", "", INDEX(Products!DI$9:DI$108, $BC25))</f>
        <v/>
      </c>
      <c r="CG25" s="32" t="str">
        <f>IF($BC25="", "", INDEX(Products!DJ$9:DJ$108, $BC25))</f>
        <v/>
      </c>
      <c r="CH25" s="51" t="str">
        <f>IF($BC25="", "", INDEX(Products!DK$9:DK$108, $BC25))</f>
        <v/>
      </c>
      <c r="CI25" s="32"/>
      <c r="CJ25" s="50" t="str">
        <f>IF($BC25="", "", IFERROR(INDEX(Products!DM$9:DM$108, $BC25)*$AY25, ""))</f>
        <v/>
      </c>
      <c r="CK25" s="32" t="str">
        <f>IF($BC25="", "", IFERROR(INDEX(Products!DN$9:DN$108, $BC25)*$AY25, ""))</f>
        <v/>
      </c>
      <c r="CL25" s="32" t="str">
        <f>IF($BC25="", "", IFERROR(INDEX(Products!DO$9:DO$108, $BC25)*$AY25, ""))</f>
        <v/>
      </c>
      <c r="CM25" s="32" t="str">
        <f>IF($BC25="", "", IFERROR(INDEX(Products!DP$9:DP$108, $BC25)*$AY25, ""))</f>
        <v/>
      </c>
      <c r="CN25" s="32" t="str">
        <f>IF($BC25="", "", IFERROR(INDEX(Products!DQ$9:DQ$108, $BC25)*$AY25, ""))</f>
        <v/>
      </c>
      <c r="CO25" s="32" t="str">
        <f>IF($BC25="", "", IFERROR(INDEX(Products!DR$9:DR$108, $BC25)*$AY25, ""))</f>
        <v/>
      </c>
      <c r="CP25" s="32" t="str">
        <f>IF($BC25="", "", IFERROR(INDEX(Products!DS$9:DS$108, $BC25)*$AY25, ""))</f>
        <v/>
      </c>
      <c r="CQ25" s="32" t="str">
        <f>IF($BC25="", "", IFERROR(INDEX(Products!DT$9:DT$108, $BC25)*$AY25, ""))</f>
        <v/>
      </c>
      <c r="CR25" s="32" t="str">
        <f>IF($BC25="", "", IFERROR(INDEX(Products!DU$9:DU$108, $BC25)*$AY25, ""))</f>
        <v/>
      </c>
      <c r="CS25" s="32" t="str">
        <f>IF($BC25="", "", IFERROR(INDEX(Products!DV$9:DV$108, $BC25)*$AY25, ""))</f>
        <v/>
      </c>
      <c r="CT25" s="32" t="str">
        <f>IF($BC25="", "", IFERROR(INDEX(Products!DW$9:DW$108, $BC25)*$AY25, ""))</f>
        <v/>
      </c>
      <c r="CU25" s="32" t="str">
        <f>IF($BC25="", "", IFERROR(INDEX(Products!DX$9:DX$108, $BC25)*$AY25, ""))</f>
        <v/>
      </c>
      <c r="CV25" s="32" t="str">
        <f>IF($BC25="", "", IFERROR(INDEX(Products!DY$9:DY$108, $BC25)*$AY25, ""))</f>
        <v/>
      </c>
      <c r="CW25" s="32" t="str">
        <f>IF($BC25="", "", IFERROR(INDEX(Products!DZ$9:DZ$108, $BC25)*$AY25, ""))</f>
        <v/>
      </c>
      <c r="CX25" s="32" t="str">
        <f>IF($BC25="", "", IFERROR(INDEX(Products!EA$9:EA$108, $BC25)*$AY25, ""))</f>
        <v/>
      </c>
      <c r="CY25" s="32" t="str">
        <f>IF($BC25="", "", IFERROR(INDEX(Products!EB$9:EB$108, $BC25)*$AY25, ""))</f>
        <v/>
      </c>
      <c r="CZ25" s="32" t="str">
        <f>IF($BC25="", "", IFERROR(INDEX(Products!EC$9:EC$108, $BC25)*$AY25, ""))</f>
        <v/>
      </c>
      <c r="DA25" s="32" t="str">
        <f>IF($BC25="", "", IFERROR(INDEX(Products!ED$9:ED$108, $BC25)*$AY25, ""))</f>
        <v/>
      </c>
      <c r="DB25" s="32" t="str">
        <f>IF($BC25="", "", IFERROR(INDEX(Products!EE$9:EE$108, $BC25)*$AY25, ""))</f>
        <v/>
      </c>
      <c r="DC25" s="32" t="str">
        <f>IF($BC25="", "", IFERROR(INDEX(Products!EF$9:EF$108, $BC25)*$AY25, ""))</f>
        <v/>
      </c>
      <c r="DD25" s="32" t="str">
        <f>IF($BC25="", "", IFERROR(INDEX(Products!EG$9:EG$108, $BC25)*$AY25, ""))</f>
        <v/>
      </c>
      <c r="DE25" s="32" t="str">
        <f>IF($BC25="", "", IFERROR(INDEX(Products!EH$9:EH$108, $BC25)*$AY25, ""))</f>
        <v/>
      </c>
      <c r="DF25" s="32" t="str">
        <f>IF($BC25="", "", IFERROR(INDEX(Products!EI$9:EI$108, $BC25)*$AY25, ""))</f>
        <v/>
      </c>
      <c r="DG25" s="32" t="str">
        <f>IF($BC25="", "", IFERROR(INDEX(Products!EJ$9:EJ$108, $BC25)*$AY25, ""))</f>
        <v/>
      </c>
      <c r="DH25" s="32" t="str">
        <f>IF($BC25="", "", IFERROR(INDEX(Products!EK$9:EK$108, $BC25)*$AY25, ""))</f>
        <v/>
      </c>
      <c r="DI25" s="32" t="str">
        <f>IF($BC25="", "", IFERROR(INDEX(Products!EL$9:EL$108, $BC25)*$AY25, ""))</f>
        <v/>
      </c>
      <c r="DJ25" s="32" t="str">
        <f>IF($BC25="", "", IFERROR(INDEX(Products!EM$9:EM$108, $BC25)*$AY25, ""))</f>
        <v/>
      </c>
      <c r="DK25" s="32" t="str">
        <f>IF($BC25="", "", IFERROR(INDEX(Products!EN$9:EN$108, $BC25)*$AY25, ""))</f>
        <v/>
      </c>
      <c r="DL25" s="32" t="str">
        <f>IF($BC25="", "", IFERROR(INDEX(Products!EO$9:EO$108, $BC25)*$AY25, ""))</f>
        <v/>
      </c>
      <c r="DM25" s="51" t="str">
        <f>IF($BC25="", "", IFERROR(INDEX(Products!EP$9:EP$108, $BC25)*$AY25, ""))</f>
        <v/>
      </c>
      <c r="DO25" s="9">
        <v>22</v>
      </c>
      <c r="DP25" s="9" t="str">
        <f>IFERROR(INDEX(Materials!$X$9:$X$2508, MATCH($DO25, Materials!$Z$9:$Z$2508, 0)), "")</f>
        <v/>
      </c>
      <c r="DQ25" s="9" t="str">
        <f t="shared" si="0"/>
        <v/>
      </c>
    </row>
    <row r="26" spans="1:121" x14ac:dyDescent="0.25">
      <c r="A26" s="24"/>
      <c r="B26" s="173">
        <f t="shared" si="3"/>
        <v>16</v>
      </c>
      <c r="C26" s="174"/>
      <c r="D26" s="173" t="str">
        <f t="shared" si="1"/>
        <v/>
      </c>
      <c r="E26" s="174"/>
      <c r="F26" s="174"/>
      <c r="G26" s="174"/>
      <c r="H26" s="174"/>
      <c r="I26" s="175"/>
      <c r="J26" s="344" t="str">
        <f>IF($D26="", "", IF(IFERROR(INDEX(Materials!$C$9:$C$2508, MATCH($D26, Materials!$B$9:$B$2508, 0)), "")="", "", IFERROR(INDEX(Materials!$C$9:$C$2508, MATCH($D26, Materials!$B$9:$B$2508, 0)), "")))</f>
        <v/>
      </c>
      <c r="K26" s="344"/>
      <c r="L26" s="344"/>
      <c r="M26" s="344"/>
      <c r="N26" s="344"/>
      <c r="O26" s="344"/>
      <c r="P26" s="344"/>
      <c r="Q26" s="344"/>
      <c r="R26" s="344"/>
      <c r="S26" s="344"/>
      <c r="T26" s="344"/>
      <c r="U26" s="344"/>
      <c r="V26" s="173" t="str">
        <f t="shared" si="2"/>
        <v/>
      </c>
      <c r="W26" s="175"/>
      <c r="X26" s="174" t="str">
        <f>IF($D26="", "", IF(IFERROR(INDEX(Materials!$E$9:$E$2508, MATCH($D26, Materials!$B$9:$B$2508, 0)), "")="", "", IFERROR(INDEX(Materials!$E$9:$E$2508, MATCH($D26, Materials!$B$9:$B$2508, 0)), "")))</f>
        <v/>
      </c>
      <c r="Y26" s="174"/>
      <c r="Z26" s="174"/>
      <c r="AA26" s="345" t="str">
        <f>IF($D26="", "", IF(IFERROR(INDEX(Materials!$F$9:$F$2508, MATCH($D26, Materials!$B$9:$B$2508, 0)), "")="", "", IFERROR(INDEX(Materials!$F$9:$F$2508, MATCH($D26, Materials!$B$9:$B$2508, 0)), "")))</f>
        <v/>
      </c>
      <c r="AB26" s="346"/>
      <c r="AC26" s="346"/>
      <c r="AD26" s="346"/>
      <c r="AE26" s="347"/>
      <c r="AF26" s="344" t="str">
        <f>IF($D26="", "", IF(IFERROR(INDEX(Materials!$G$9:$G$2508, MATCH($D26, Materials!$B$9:$B$2508, 0)), "")="", "", IFERROR(INDEX(Materials!$G$9:$G$2508, MATCH($D26, Materials!$B$9:$B$2508, 0)), "")))</f>
        <v/>
      </c>
      <c r="AG26" s="344"/>
      <c r="AH26" s="344"/>
      <c r="AI26" s="344"/>
      <c r="AJ26" s="344"/>
      <c r="AK26" s="344"/>
      <c r="AL26" s="344"/>
      <c r="AM26" s="344"/>
      <c r="AN26" s="173" t="str">
        <f>IF($D26="", "", IF(IFERROR(INDEX(Materials!$H$9:$H$2508, MATCH($D26, Materials!$B$9:$B$2508, 0)), "")="", "", IFERROR(INDEX(Materials!$H$9:$H$2508, MATCH($D26, Materials!$B$9:$B$2508, 0)), "")))</f>
        <v/>
      </c>
      <c r="AO26" s="174"/>
      <c r="AP26" s="174"/>
      <c r="AQ26" s="174"/>
      <c r="AR26" s="174"/>
      <c r="AS26" s="175"/>
      <c r="AT26" s="24"/>
      <c r="AY26" s="9" t="str">
        <f>IF('Order Sheet'!B33="", "", 'Order Sheet'!B33)</f>
        <v/>
      </c>
      <c r="BA26" s="9" t="str">
        <f>IF('Order Sheet'!C33="", "", 'Order Sheet'!C33)</f>
        <v/>
      </c>
      <c r="BB26" s="32"/>
      <c r="BC26" s="9" t="str">
        <f>IF($BA26="", "", MATCH($BA26, Products!$E$9:$E$108, 0))</f>
        <v/>
      </c>
      <c r="BD26" s="127" t="s">
        <v>24</v>
      </c>
      <c r="BE26" s="50" t="str">
        <f>IF($BC26="", "", INDEX(Products!CH$9:CH$108, $BC26))</f>
        <v/>
      </c>
      <c r="BF26" s="32" t="str">
        <f>IF($BC26="", "", INDEX(Products!CI$9:CI$108, $BC26))</f>
        <v/>
      </c>
      <c r="BG26" s="32" t="str">
        <f>IF($BC26="", "", INDEX(Products!CJ$9:CJ$108, $BC26))</f>
        <v/>
      </c>
      <c r="BH26" s="32" t="str">
        <f>IF($BC26="", "", INDEX(Products!CK$9:CK$108, $BC26))</f>
        <v/>
      </c>
      <c r="BI26" s="32" t="str">
        <f>IF($BC26="", "", INDEX(Products!CL$9:CL$108, $BC26))</f>
        <v/>
      </c>
      <c r="BJ26" s="32" t="str">
        <f>IF($BC26="", "", INDEX(Products!CM$9:CM$108, $BC26))</f>
        <v/>
      </c>
      <c r="BK26" s="32" t="str">
        <f>IF($BC26="", "", INDEX(Products!CN$9:CN$108, $BC26))</f>
        <v/>
      </c>
      <c r="BL26" s="32" t="str">
        <f>IF($BC26="", "", INDEX(Products!CO$9:CO$108, $BC26))</f>
        <v/>
      </c>
      <c r="BM26" s="32" t="str">
        <f>IF($BC26="", "", INDEX(Products!CP$9:CP$108, $BC26))</f>
        <v/>
      </c>
      <c r="BN26" s="32" t="str">
        <f>IF($BC26="", "", INDEX(Products!CQ$9:CQ$108, $BC26))</f>
        <v/>
      </c>
      <c r="BO26" s="32" t="str">
        <f>IF($BC26="", "", INDEX(Products!CR$9:CR$108, $BC26))</f>
        <v/>
      </c>
      <c r="BP26" s="32" t="str">
        <f>IF($BC26="", "", INDEX(Products!CS$9:CS$108, $BC26))</f>
        <v/>
      </c>
      <c r="BQ26" s="32" t="str">
        <f>IF($BC26="", "", INDEX(Products!CT$9:CT$108, $BC26))</f>
        <v/>
      </c>
      <c r="BR26" s="32" t="str">
        <f>IF($BC26="", "", INDEX(Products!CU$9:CU$108, $BC26))</f>
        <v/>
      </c>
      <c r="BS26" s="32" t="str">
        <f>IF($BC26="", "", INDEX(Products!CV$9:CV$108, $BC26))</f>
        <v/>
      </c>
      <c r="BT26" s="32" t="str">
        <f>IF($BC26="", "", INDEX(Products!CW$9:CW$108, $BC26))</f>
        <v/>
      </c>
      <c r="BU26" s="32" t="str">
        <f>IF($BC26="", "", INDEX(Products!CX$9:CX$108, $BC26))</f>
        <v/>
      </c>
      <c r="BV26" s="32" t="str">
        <f>IF($BC26="", "", INDEX(Products!CY$9:CY$108, $BC26))</f>
        <v/>
      </c>
      <c r="BW26" s="32" t="str">
        <f>IF($BC26="", "", INDEX(Products!CZ$9:CZ$108, $BC26))</f>
        <v/>
      </c>
      <c r="BX26" s="32" t="str">
        <f>IF($BC26="", "", INDEX(Products!DA$9:DA$108, $BC26))</f>
        <v/>
      </c>
      <c r="BY26" s="32" t="str">
        <f>IF($BC26="", "", INDEX(Products!DB$9:DB$108, $BC26))</f>
        <v/>
      </c>
      <c r="BZ26" s="32" t="str">
        <f>IF($BC26="", "", INDEX(Products!DC$9:DC$108, $BC26))</f>
        <v/>
      </c>
      <c r="CA26" s="32" t="str">
        <f>IF($BC26="", "", INDEX(Products!DD$9:DD$108, $BC26))</f>
        <v/>
      </c>
      <c r="CB26" s="32" t="str">
        <f>IF($BC26="", "", INDEX(Products!DE$9:DE$108, $BC26))</f>
        <v/>
      </c>
      <c r="CC26" s="32" t="str">
        <f>IF($BC26="", "", INDEX(Products!DF$9:DF$108, $BC26))</f>
        <v/>
      </c>
      <c r="CD26" s="32" t="str">
        <f>IF($BC26="", "", INDEX(Products!DG$9:DG$108, $BC26))</f>
        <v/>
      </c>
      <c r="CE26" s="32" t="str">
        <f>IF($BC26="", "", INDEX(Products!DH$9:DH$108, $BC26))</f>
        <v/>
      </c>
      <c r="CF26" s="32" t="str">
        <f>IF($BC26="", "", INDEX(Products!DI$9:DI$108, $BC26))</f>
        <v/>
      </c>
      <c r="CG26" s="32" t="str">
        <f>IF($BC26="", "", INDEX(Products!DJ$9:DJ$108, $BC26))</f>
        <v/>
      </c>
      <c r="CH26" s="51" t="str">
        <f>IF($BC26="", "", INDEX(Products!DK$9:DK$108, $BC26))</f>
        <v/>
      </c>
      <c r="CI26" s="32"/>
      <c r="CJ26" s="50" t="str">
        <f>IF($BC26="", "", IFERROR(INDEX(Products!DM$9:DM$108, $BC26)*$AY26, ""))</f>
        <v/>
      </c>
      <c r="CK26" s="32" t="str">
        <f>IF($BC26="", "", IFERROR(INDEX(Products!DN$9:DN$108, $BC26)*$AY26, ""))</f>
        <v/>
      </c>
      <c r="CL26" s="32" t="str">
        <f>IF($BC26="", "", IFERROR(INDEX(Products!DO$9:DO$108, $BC26)*$AY26, ""))</f>
        <v/>
      </c>
      <c r="CM26" s="32" t="str">
        <f>IF($BC26="", "", IFERROR(INDEX(Products!DP$9:DP$108, $BC26)*$AY26, ""))</f>
        <v/>
      </c>
      <c r="CN26" s="32" t="str">
        <f>IF($BC26="", "", IFERROR(INDEX(Products!DQ$9:DQ$108, $BC26)*$AY26, ""))</f>
        <v/>
      </c>
      <c r="CO26" s="32" t="str">
        <f>IF($BC26="", "", IFERROR(INDEX(Products!DR$9:DR$108, $BC26)*$AY26, ""))</f>
        <v/>
      </c>
      <c r="CP26" s="32" t="str">
        <f>IF($BC26="", "", IFERROR(INDEX(Products!DS$9:DS$108, $BC26)*$AY26, ""))</f>
        <v/>
      </c>
      <c r="CQ26" s="32" t="str">
        <f>IF($BC26="", "", IFERROR(INDEX(Products!DT$9:DT$108, $BC26)*$AY26, ""))</f>
        <v/>
      </c>
      <c r="CR26" s="32" t="str">
        <f>IF($BC26="", "", IFERROR(INDEX(Products!DU$9:DU$108, $BC26)*$AY26, ""))</f>
        <v/>
      </c>
      <c r="CS26" s="32" t="str">
        <f>IF($BC26="", "", IFERROR(INDEX(Products!DV$9:DV$108, $BC26)*$AY26, ""))</f>
        <v/>
      </c>
      <c r="CT26" s="32" t="str">
        <f>IF($BC26="", "", IFERROR(INDEX(Products!DW$9:DW$108, $BC26)*$AY26, ""))</f>
        <v/>
      </c>
      <c r="CU26" s="32" t="str">
        <f>IF($BC26="", "", IFERROR(INDEX(Products!DX$9:DX$108, $BC26)*$AY26, ""))</f>
        <v/>
      </c>
      <c r="CV26" s="32" t="str">
        <f>IF($BC26="", "", IFERROR(INDEX(Products!DY$9:DY$108, $BC26)*$AY26, ""))</f>
        <v/>
      </c>
      <c r="CW26" s="32" t="str">
        <f>IF($BC26="", "", IFERROR(INDEX(Products!DZ$9:DZ$108, $BC26)*$AY26, ""))</f>
        <v/>
      </c>
      <c r="CX26" s="32" t="str">
        <f>IF($BC26="", "", IFERROR(INDEX(Products!EA$9:EA$108, $BC26)*$AY26, ""))</f>
        <v/>
      </c>
      <c r="CY26" s="32" t="str">
        <f>IF($BC26="", "", IFERROR(INDEX(Products!EB$9:EB$108, $BC26)*$AY26, ""))</f>
        <v/>
      </c>
      <c r="CZ26" s="32" t="str">
        <f>IF($BC26="", "", IFERROR(INDEX(Products!EC$9:EC$108, $BC26)*$AY26, ""))</f>
        <v/>
      </c>
      <c r="DA26" s="32" t="str">
        <f>IF($BC26="", "", IFERROR(INDEX(Products!ED$9:ED$108, $BC26)*$AY26, ""))</f>
        <v/>
      </c>
      <c r="DB26" s="32" t="str">
        <f>IF($BC26="", "", IFERROR(INDEX(Products!EE$9:EE$108, $BC26)*$AY26, ""))</f>
        <v/>
      </c>
      <c r="DC26" s="32" t="str">
        <f>IF($BC26="", "", IFERROR(INDEX(Products!EF$9:EF$108, $BC26)*$AY26, ""))</f>
        <v/>
      </c>
      <c r="DD26" s="32" t="str">
        <f>IF($BC26="", "", IFERROR(INDEX(Products!EG$9:EG$108, $BC26)*$AY26, ""))</f>
        <v/>
      </c>
      <c r="DE26" s="32" t="str">
        <f>IF($BC26="", "", IFERROR(INDEX(Products!EH$9:EH$108, $BC26)*$AY26, ""))</f>
        <v/>
      </c>
      <c r="DF26" s="32" t="str">
        <f>IF($BC26="", "", IFERROR(INDEX(Products!EI$9:EI$108, $BC26)*$AY26, ""))</f>
        <v/>
      </c>
      <c r="DG26" s="32" t="str">
        <f>IF($BC26="", "", IFERROR(INDEX(Products!EJ$9:EJ$108, $BC26)*$AY26, ""))</f>
        <v/>
      </c>
      <c r="DH26" s="32" t="str">
        <f>IF($BC26="", "", IFERROR(INDEX(Products!EK$9:EK$108, $BC26)*$AY26, ""))</f>
        <v/>
      </c>
      <c r="DI26" s="32" t="str">
        <f>IF($BC26="", "", IFERROR(INDEX(Products!EL$9:EL$108, $BC26)*$AY26, ""))</f>
        <v/>
      </c>
      <c r="DJ26" s="32" t="str">
        <f>IF($BC26="", "", IFERROR(INDEX(Products!EM$9:EM$108, $BC26)*$AY26, ""))</f>
        <v/>
      </c>
      <c r="DK26" s="32" t="str">
        <f>IF($BC26="", "", IFERROR(INDEX(Products!EN$9:EN$108, $BC26)*$AY26, ""))</f>
        <v/>
      </c>
      <c r="DL26" s="32" t="str">
        <f>IF($BC26="", "", IFERROR(INDEX(Products!EO$9:EO$108, $BC26)*$AY26, ""))</f>
        <v/>
      </c>
      <c r="DM26" s="51" t="str">
        <f>IF($BC26="", "", IFERROR(INDEX(Products!EP$9:EP$108, $BC26)*$AY26, ""))</f>
        <v/>
      </c>
      <c r="DO26" s="9">
        <v>23</v>
      </c>
      <c r="DP26" s="9" t="str">
        <f>IFERROR(INDEX(Materials!$X$9:$X$2508, MATCH($DO26, Materials!$Z$9:$Z$2508, 0)), "")</f>
        <v/>
      </c>
      <c r="DQ26" s="9" t="str">
        <f t="shared" si="0"/>
        <v/>
      </c>
    </row>
    <row r="27" spans="1:121" x14ac:dyDescent="0.25">
      <c r="A27" s="24"/>
      <c r="B27" s="173">
        <f t="shared" si="3"/>
        <v>17</v>
      </c>
      <c r="C27" s="174"/>
      <c r="D27" s="173" t="str">
        <f t="shared" si="1"/>
        <v/>
      </c>
      <c r="E27" s="174"/>
      <c r="F27" s="174"/>
      <c r="G27" s="174"/>
      <c r="H27" s="174"/>
      <c r="I27" s="175"/>
      <c r="J27" s="344" t="str">
        <f>IF($D27="", "", IF(IFERROR(INDEX(Materials!$C$9:$C$2508, MATCH($D27, Materials!$B$9:$B$2508, 0)), "")="", "", IFERROR(INDEX(Materials!$C$9:$C$2508, MATCH($D27, Materials!$B$9:$B$2508, 0)), "")))</f>
        <v/>
      </c>
      <c r="K27" s="344"/>
      <c r="L27" s="344"/>
      <c r="M27" s="344"/>
      <c r="N27" s="344"/>
      <c r="O27" s="344"/>
      <c r="P27" s="344"/>
      <c r="Q27" s="344"/>
      <c r="R27" s="344"/>
      <c r="S27" s="344"/>
      <c r="T27" s="344"/>
      <c r="U27" s="344"/>
      <c r="V27" s="173" t="str">
        <f t="shared" si="2"/>
        <v/>
      </c>
      <c r="W27" s="175"/>
      <c r="X27" s="174" t="str">
        <f>IF($D27="", "", IF(IFERROR(INDEX(Materials!$E$9:$E$2508, MATCH($D27, Materials!$B$9:$B$2508, 0)), "")="", "", IFERROR(INDEX(Materials!$E$9:$E$2508, MATCH($D27, Materials!$B$9:$B$2508, 0)), "")))</f>
        <v/>
      </c>
      <c r="Y27" s="174"/>
      <c r="Z27" s="174"/>
      <c r="AA27" s="345" t="str">
        <f>IF($D27="", "", IF(IFERROR(INDEX(Materials!$F$9:$F$2508, MATCH($D27, Materials!$B$9:$B$2508, 0)), "")="", "", IFERROR(INDEX(Materials!$F$9:$F$2508, MATCH($D27, Materials!$B$9:$B$2508, 0)), "")))</f>
        <v/>
      </c>
      <c r="AB27" s="346"/>
      <c r="AC27" s="346"/>
      <c r="AD27" s="346"/>
      <c r="AE27" s="347"/>
      <c r="AF27" s="344" t="str">
        <f>IF($D27="", "", IF(IFERROR(INDEX(Materials!$G$9:$G$2508, MATCH($D27, Materials!$B$9:$B$2508, 0)), "")="", "", IFERROR(INDEX(Materials!$G$9:$G$2508, MATCH($D27, Materials!$B$9:$B$2508, 0)), "")))</f>
        <v/>
      </c>
      <c r="AG27" s="344"/>
      <c r="AH27" s="344"/>
      <c r="AI27" s="344"/>
      <c r="AJ27" s="344"/>
      <c r="AK27" s="344"/>
      <c r="AL27" s="344"/>
      <c r="AM27" s="344"/>
      <c r="AN27" s="173" t="str">
        <f>IF($D27="", "", IF(IFERROR(INDEX(Materials!$H$9:$H$2508, MATCH($D27, Materials!$B$9:$B$2508, 0)), "")="", "", IFERROR(INDEX(Materials!$H$9:$H$2508, MATCH($D27, Materials!$B$9:$B$2508, 0)), "")))</f>
        <v/>
      </c>
      <c r="AO27" s="174"/>
      <c r="AP27" s="174"/>
      <c r="AQ27" s="174"/>
      <c r="AR27" s="174"/>
      <c r="AS27" s="175"/>
      <c r="AT27" s="24"/>
      <c r="AY27" s="9" t="str">
        <f>IF('Order Sheet'!B34="", "", 'Order Sheet'!B34)</f>
        <v/>
      </c>
      <c r="BA27" s="9" t="str">
        <f>IF('Order Sheet'!C34="", "", 'Order Sheet'!C34)</f>
        <v/>
      </c>
      <c r="BB27" s="32"/>
      <c r="BC27" s="9" t="str">
        <f>IF($BA27="", "", MATCH($BA27, Products!$E$9:$E$108, 0))</f>
        <v/>
      </c>
      <c r="BD27" s="127" t="s">
        <v>24</v>
      </c>
      <c r="BE27" s="50" t="str">
        <f>IF($BC27="", "", INDEX(Products!CH$9:CH$108, $BC27))</f>
        <v/>
      </c>
      <c r="BF27" s="32" t="str">
        <f>IF($BC27="", "", INDEX(Products!CI$9:CI$108, $BC27))</f>
        <v/>
      </c>
      <c r="BG27" s="32" t="str">
        <f>IF($BC27="", "", INDEX(Products!CJ$9:CJ$108, $BC27))</f>
        <v/>
      </c>
      <c r="BH27" s="32" t="str">
        <f>IF($BC27="", "", INDEX(Products!CK$9:CK$108, $BC27))</f>
        <v/>
      </c>
      <c r="BI27" s="32" t="str">
        <f>IF($BC27="", "", INDEX(Products!CL$9:CL$108, $BC27))</f>
        <v/>
      </c>
      <c r="BJ27" s="32" t="str">
        <f>IF($BC27="", "", INDEX(Products!CM$9:CM$108, $BC27))</f>
        <v/>
      </c>
      <c r="BK27" s="32" t="str">
        <f>IF($BC27="", "", INDEX(Products!CN$9:CN$108, $BC27))</f>
        <v/>
      </c>
      <c r="BL27" s="32" t="str">
        <f>IF($BC27="", "", INDEX(Products!CO$9:CO$108, $BC27))</f>
        <v/>
      </c>
      <c r="BM27" s="32" t="str">
        <f>IF($BC27="", "", INDEX(Products!CP$9:CP$108, $BC27))</f>
        <v/>
      </c>
      <c r="BN27" s="32" t="str">
        <f>IF($BC27="", "", INDEX(Products!CQ$9:CQ$108, $BC27))</f>
        <v/>
      </c>
      <c r="BO27" s="32" t="str">
        <f>IF($BC27="", "", INDEX(Products!CR$9:CR$108, $BC27))</f>
        <v/>
      </c>
      <c r="BP27" s="32" t="str">
        <f>IF($BC27="", "", INDEX(Products!CS$9:CS$108, $BC27))</f>
        <v/>
      </c>
      <c r="BQ27" s="32" t="str">
        <f>IF($BC27="", "", INDEX(Products!CT$9:CT$108, $BC27))</f>
        <v/>
      </c>
      <c r="BR27" s="32" t="str">
        <f>IF($BC27="", "", INDEX(Products!CU$9:CU$108, $BC27))</f>
        <v/>
      </c>
      <c r="BS27" s="32" t="str">
        <f>IF($BC27="", "", INDEX(Products!CV$9:CV$108, $BC27))</f>
        <v/>
      </c>
      <c r="BT27" s="32" t="str">
        <f>IF($BC27="", "", INDEX(Products!CW$9:CW$108, $BC27))</f>
        <v/>
      </c>
      <c r="BU27" s="32" t="str">
        <f>IF($BC27="", "", INDEX(Products!CX$9:CX$108, $BC27))</f>
        <v/>
      </c>
      <c r="BV27" s="32" t="str">
        <f>IF($BC27="", "", INDEX(Products!CY$9:CY$108, $BC27))</f>
        <v/>
      </c>
      <c r="BW27" s="32" t="str">
        <f>IF($BC27="", "", INDEX(Products!CZ$9:CZ$108, $BC27))</f>
        <v/>
      </c>
      <c r="BX27" s="32" t="str">
        <f>IF($BC27="", "", INDEX(Products!DA$9:DA$108, $BC27))</f>
        <v/>
      </c>
      <c r="BY27" s="32" t="str">
        <f>IF($BC27="", "", INDEX(Products!DB$9:DB$108, $BC27))</f>
        <v/>
      </c>
      <c r="BZ27" s="32" t="str">
        <f>IF($BC27="", "", INDEX(Products!DC$9:DC$108, $BC27))</f>
        <v/>
      </c>
      <c r="CA27" s="32" t="str">
        <f>IF($BC27="", "", INDEX(Products!DD$9:DD$108, $BC27))</f>
        <v/>
      </c>
      <c r="CB27" s="32" t="str">
        <f>IF($BC27="", "", INDEX(Products!DE$9:DE$108, $BC27))</f>
        <v/>
      </c>
      <c r="CC27" s="32" t="str">
        <f>IF($BC27="", "", INDEX(Products!DF$9:DF$108, $BC27))</f>
        <v/>
      </c>
      <c r="CD27" s="32" t="str">
        <f>IF($BC27="", "", INDEX(Products!DG$9:DG$108, $BC27))</f>
        <v/>
      </c>
      <c r="CE27" s="32" t="str">
        <f>IF($BC27="", "", INDEX(Products!DH$9:DH$108, $BC27))</f>
        <v/>
      </c>
      <c r="CF27" s="32" t="str">
        <f>IF($BC27="", "", INDEX(Products!DI$9:DI$108, $BC27))</f>
        <v/>
      </c>
      <c r="CG27" s="32" t="str">
        <f>IF($BC27="", "", INDEX(Products!DJ$9:DJ$108, $BC27))</f>
        <v/>
      </c>
      <c r="CH27" s="51" t="str">
        <f>IF($BC27="", "", INDEX(Products!DK$9:DK$108, $BC27))</f>
        <v/>
      </c>
      <c r="CI27" s="32"/>
      <c r="CJ27" s="50" t="str">
        <f>IF($BC27="", "", IFERROR(INDEX(Products!DM$9:DM$108, $BC27)*$AY27, ""))</f>
        <v/>
      </c>
      <c r="CK27" s="32" t="str">
        <f>IF($BC27="", "", IFERROR(INDEX(Products!DN$9:DN$108, $BC27)*$AY27, ""))</f>
        <v/>
      </c>
      <c r="CL27" s="32" t="str">
        <f>IF($BC27="", "", IFERROR(INDEX(Products!DO$9:DO$108, $BC27)*$AY27, ""))</f>
        <v/>
      </c>
      <c r="CM27" s="32" t="str">
        <f>IF($BC27="", "", IFERROR(INDEX(Products!DP$9:DP$108, $BC27)*$AY27, ""))</f>
        <v/>
      </c>
      <c r="CN27" s="32" t="str">
        <f>IF($BC27="", "", IFERROR(INDEX(Products!DQ$9:DQ$108, $BC27)*$AY27, ""))</f>
        <v/>
      </c>
      <c r="CO27" s="32" t="str">
        <f>IF($BC27="", "", IFERROR(INDEX(Products!DR$9:DR$108, $BC27)*$AY27, ""))</f>
        <v/>
      </c>
      <c r="CP27" s="32" t="str">
        <f>IF($BC27="", "", IFERROR(INDEX(Products!DS$9:DS$108, $BC27)*$AY27, ""))</f>
        <v/>
      </c>
      <c r="CQ27" s="32" t="str">
        <f>IF($BC27="", "", IFERROR(INDEX(Products!DT$9:DT$108, $BC27)*$AY27, ""))</f>
        <v/>
      </c>
      <c r="CR27" s="32" t="str">
        <f>IF($BC27="", "", IFERROR(INDEX(Products!DU$9:DU$108, $BC27)*$AY27, ""))</f>
        <v/>
      </c>
      <c r="CS27" s="32" t="str">
        <f>IF($BC27="", "", IFERROR(INDEX(Products!DV$9:DV$108, $BC27)*$AY27, ""))</f>
        <v/>
      </c>
      <c r="CT27" s="32" t="str">
        <f>IF($BC27="", "", IFERROR(INDEX(Products!DW$9:DW$108, $BC27)*$AY27, ""))</f>
        <v/>
      </c>
      <c r="CU27" s="32" t="str">
        <f>IF($BC27="", "", IFERROR(INDEX(Products!DX$9:DX$108, $BC27)*$AY27, ""))</f>
        <v/>
      </c>
      <c r="CV27" s="32" t="str">
        <f>IF($BC27="", "", IFERROR(INDEX(Products!DY$9:DY$108, $BC27)*$AY27, ""))</f>
        <v/>
      </c>
      <c r="CW27" s="32" t="str">
        <f>IF($BC27="", "", IFERROR(INDEX(Products!DZ$9:DZ$108, $BC27)*$AY27, ""))</f>
        <v/>
      </c>
      <c r="CX27" s="32" t="str">
        <f>IF($BC27="", "", IFERROR(INDEX(Products!EA$9:EA$108, $BC27)*$AY27, ""))</f>
        <v/>
      </c>
      <c r="CY27" s="32" t="str">
        <f>IF($BC27="", "", IFERROR(INDEX(Products!EB$9:EB$108, $BC27)*$AY27, ""))</f>
        <v/>
      </c>
      <c r="CZ27" s="32" t="str">
        <f>IF($BC27="", "", IFERROR(INDEX(Products!EC$9:EC$108, $BC27)*$AY27, ""))</f>
        <v/>
      </c>
      <c r="DA27" s="32" t="str">
        <f>IF($BC27="", "", IFERROR(INDEX(Products!ED$9:ED$108, $BC27)*$AY27, ""))</f>
        <v/>
      </c>
      <c r="DB27" s="32" t="str">
        <f>IF($BC27="", "", IFERROR(INDEX(Products!EE$9:EE$108, $BC27)*$AY27, ""))</f>
        <v/>
      </c>
      <c r="DC27" s="32" t="str">
        <f>IF($BC27="", "", IFERROR(INDEX(Products!EF$9:EF$108, $BC27)*$AY27, ""))</f>
        <v/>
      </c>
      <c r="DD27" s="32" t="str">
        <f>IF($BC27="", "", IFERROR(INDEX(Products!EG$9:EG$108, $BC27)*$AY27, ""))</f>
        <v/>
      </c>
      <c r="DE27" s="32" t="str">
        <f>IF($BC27="", "", IFERROR(INDEX(Products!EH$9:EH$108, $BC27)*$AY27, ""))</f>
        <v/>
      </c>
      <c r="DF27" s="32" t="str">
        <f>IF($BC27="", "", IFERROR(INDEX(Products!EI$9:EI$108, $BC27)*$AY27, ""))</f>
        <v/>
      </c>
      <c r="DG27" s="32" t="str">
        <f>IF($BC27="", "", IFERROR(INDEX(Products!EJ$9:EJ$108, $BC27)*$AY27, ""))</f>
        <v/>
      </c>
      <c r="DH27" s="32" t="str">
        <f>IF($BC27="", "", IFERROR(INDEX(Products!EK$9:EK$108, $BC27)*$AY27, ""))</f>
        <v/>
      </c>
      <c r="DI27" s="32" t="str">
        <f>IF($BC27="", "", IFERROR(INDEX(Products!EL$9:EL$108, $BC27)*$AY27, ""))</f>
        <v/>
      </c>
      <c r="DJ27" s="32" t="str">
        <f>IF($BC27="", "", IFERROR(INDEX(Products!EM$9:EM$108, $BC27)*$AY27, ""))</f>
        <v/>
      </c>
      <c r="DK27" s="32" t="str">
        <f>IF($BC27="", "", IFERROR(INDEX(Products!EN$9:EN$108, $BC27)*$AY27, ""))</f>
        <v/>
      </c>
      <c r="DL27" s="32" t="str">
        <f>IF($BC27="", "", IFERROR(INDEX(Products!EO$9:EO$108, $BC27)*$AY27, ""))</f>
        <v/>
      </c>
      <c r="DM27" s="51" t="str">
        <f>IF($BC27="", "", IFERROR(INDEX(Products!EP$9:EP$108, $BC27)*$AY27, ""))</f>
        <v/>
      </c>
      <c r="DO27" s="9">
        <v>24</v>
      </c>
      <c r="DP27" s="9" t="str">
        <f>IFERROR(INDEX(Materials!$X$9:$X$2508, MATCH($DO27, Materials!$Z$9:$Z$2508, 0)), "")</f>
        <v/>
      </c>
      <c r="DQ27" s="9" t="str">
        <f t="shared" si="0"/>
        <v/>
      </c>
    </row>
    <row r="28" spans="1:121" x14ac:dyDescent="0.25">
      <c r="A28" s="24"/>
      <c r="B28" s="173">
        <f t="shared" si="3"/>
        <v>18</v>
      </c>
      <c r="C28" s="174"/>
      <c r="D28" s="173" t="str">
        <f t="shared" si="1"/>
        <v/>
      </c>
      <c r="E28" s="174"/>
      <c r="F28" s="174"/>
      <c r="G28" s="174"/>
      <c r="H28" s="174"/>
      <c r="I28" s="175"/>
      <c r="J28" s="344" t="str">
        <f>IF($D28="", "", IF(IFERROR(INDEX(Materials!$C$9:$C$2508, MATCH($D28, Materials!$B$9:$B$2508, 0)), "")="", "", IFERROR(INDEX(Materials!$C$9:$C$2508, MATCH($D28, Materials!$B$9:$B$2508, 0)), "")))</f>
        <v/>
      </c>
      <c r="K28" s="344"/>
      <c r="L28" s="344"/>
      <c r="M28" s="344"/>
      <c r="N28" s="344"/>
      <c r="O28" s="344"/>
      <c r="P28" s="344"/>
      <c r="Q28" s="344"/>
      <c r="R28" s="344"/>
      <c r="S28" s="344"/>
      <c r="T28" s="344"/>
      <c r="U28" s="344"/>
      <c r="V28" s="173" t="str">
        <f t="shared" si="2"/>
        <v/>
      </c>
      <c r="W28" s="175"/>
      <c r="X28" s="174" t="str">
        <f>IF($D28="", "", IF(IFERROR(INDEX(Materials!$E$9:$E$2508, MATCH($D28, Materials!$B$9:$B$2508, 0)), "")="", "", IFERROR(INDEX(Materials!$E$9:$E$2508, MATCH($D28, Materials!$B$9:$B$2508, 0)), "")))</f>
        <v/>
      </c>
      <c r="Y28" s="174"/>
      <c r="Z28" s="174"/>
      <c r="AA28" s="345" t="str">
        <f>IF($D28="", "", IF(IFERROR(INDEX(Materials!$F$9:$F$2508, MATCH($D28, Materials!$B$9:$B$2508, 0)), "")="", "", IFERROR(INDEX(Materials!$F$9:$F$2508, MATCH($D28, Materials!$B$9:$B$2508, 0)), "")))</f>
        <v/>
      </c>
      <c r="AB28" s="346"/>
      <c r="AC28" s="346"/>
      <c r="AD28" s="346"/>
      <c r="AE28" s="347"/>
      <c r="AF28" s="344" t="str">
        <f>IF($D28="", "", IF(IFERROR(INDEX(Materials!$G$9:$G$2508, MATCH($D28, Materials!$B$9:$B$2508, 0)), "")="", "", IFERROR(INDEX(Materials!$G$9:$G$2508, MATCH($D28, Materials!$B$9:$B$2508, 0)), "")))</f>
        <v/>
      </c>
      <c r="AG28" s="344"/>
      <c r="AH28" s="344"/>
      <c r="AI28" s="344"/>
      <c r="AJ28" s="344"/>
      <c r="AK28" s="344"/>
      <c r="AL28" s="344"/>
      <c r="AM28" s="344"/>
      <c r="AN28" s="173" t="str">
        <f>IF($D28="", "", IF(IFERROR(INDEX(Materials!$H$9:$H$2508, MATCH($D28, Materials!$B$9:$B$2508, 0)), "")="", "", IFERROR(INDEX(Materials!$H$9:$H$2508, MATCH($D28, Materials!$B$9:$B$2508, 0)), "")))</f>
        <v/>
      </c>
      <c r="AO28" s="174"/>
      <c r="AP28" s="174"/>
      <c r="AQ28" s="174"/>
      <c r="AR28" s="174"/>
      <c r="AS28" s="175"/>
      <c r="AT28" s="24"/>
      <c r="AY28" s="9" t="str">
        <f>IF('Order Sheet'!B35="", "", 'Order Sheet'!B35)</f>
        <v/>
      </c>
      <c r="BA28" s="9" t="str">
        <f>IF('Order Sheet'!C35="", "", 'Order Sheet'!C35)</f>
        <v/>
      </c>
      <c r="BB28" s="32"/>
      <c r="BC28" s="9" t="str">
        <f>IF($BA28="", "", MATCH($BA28, Products!$E$9:$E$108, 0))</f>
        <v/>
      </c>
      <c r="BD28" s="127" t="s">
        <v>24</v>
      </c>
      <c r="BE28" s="50" t="str">
        <f>IF($BC28="", "", INDEX(Products!CH$9:CH$108, $BC28))</f>
        <v/>
      </c>
      <c r="BF28" s="32" t="str">
        <f>IF($BC28="", "", INDEX(Products!CI$9:CI$108, $BC28))</f>
        <v/>
      </c>
      <c r="BG28" s="32" t="str">
        <f>IF($BC28="", "", INDEX(Products!CJ$9:CJ$108, $BC28))</f>
        <v/>
      </c>
      <c r="BH28" s="32" t="str">
        <f>IF($BC28="", "", INDEX(Products!CK$9:CK$108, $BC28))</f>
        <v/>
      </c>
      <c r="BI28" s="32" t="str">
        <f>IF($BC28="", "", INDEX(Products!CL$9:CL$108, $BC28))</f>
        <v/>
      </c>
      <c r="BJ28" s="32" t="str">
        <f>IF($BC28="", "", INDEX(Products!CM$9:CM$108, $BC28))</f>
        <v/>
      </c>
      <c r="BK28" s="32" t="str">
        <f>IF($BC28="", "", INDEX(Products!CN$9:CN$108, $BC28))</f>
        <v/>
      </c>
      <c r="BL28" s="32" t="str">
        <f>IF($BC28="", "", INDEX(Products!CO$9:CO$108, $BC28))</f>
        <v/>
      </c>
      <c r="BM28" s="32" t="str">
        <f>IF($BC28="", "", INDEX(Products!CP$9:CP$108, $BC28))</f>
        <v/>
      </c>
      <c r="BN28" s="32" t="str">
        <f>IF($BC28="", "", INDEX(Products!CQ$9:CQ$108, $BC28))</f>
        <v/>
      </c>
      <c r="BO28" s="32" t="str">
        <f>IF($BC28="", "", INDEX(Products!CR$9:CR$108, $BC28))</f>
        <v/>
      </c>
      <c r="BP28" s="32" t="str">
        <f>IF($BC28="", "", INDEX(Products!CS$9:CS$108, $BC28))</f>
        <v/>
      </c>
      <c r="BQ28" s="32" t="str">
        <f>IF($BC28="", "", INDEX(Products!CT$9:CT$108, $BC28))</f>
        <v/>
      </c>
      <c r="BR28" s="32" t="str">
        <f>IF($BC28="", "", INDEX(Products!CU$9:CU$108, $BC28))</f>
        <v/>
      </c>
      <c r="BS28" s="32" t="str">
        <f>IF($BC28="", "", INDEX(Products!CV$9:CV$108, $BC28))</f>
        <v/>
      </c>
      <c r="BT28" s="32" t="str">
        <f>IF($BC28="", "", INDEX(Products!CW$9:CW$108, $BC28))</f>
        <v/>
      </c>
      <c r="BU28" s="32" t="str">
        <f>IF($BC28="", "", INDEX(Products!CX$9:CX$108, $BC28))</f>
        <v/>
      </c>
      <c r="BV28" s="32" t="str">
        <f>IF($BC28="", "", INDEX(Products!CY$9:CY$108, $BC28))</f>
        <v/>
      </c>
      <c r="BW28" s="32" t="str">
        <f>IF($BC28="", "", INDEX(Products!CZ$9:CZ$108, $BC28))</f>
        <v/>
      </c>
      <c r="BX28" s="32" t="str">
        <f>IF($BC28="", "", INDEX(Products!DA$9:DA$108, $BC28))</f>
        <v/>
      </c>
      <c r="BY28" s="32" t="str">
        <f>IF($BC28="", "", INDEX(Products!DB$9:DB$108, $BC28))</f>
        <v/>
      </c>
      <c r="BZ28" s="32" t="str">
        <f>IF($BC28="", "", INDEX(Products!DC$9:DC$108, $BC28))</f>
        <v/>
      </c>
      <c r="CA28" s="32" t="str">
        <f>IF($BC28="", "", INDEX(Products!DD$9:DD$108, $BC28))</f>
        <v/>
      </c>
      <c r="CB28" s="32" t="str">
        <f>IF($BC28="", "", INDEX(Products!DE$9:DE$108, $BC28))</f>
        <v/>
      </c>
      <c r="CC28" s="32" t="str">
        <f>IF($BC28="", "", INDEX(Products!DF$9:DF$108, $BC28))</f>
        <v/>
      </c>
      <c r="CD28" s="32" t="str">
        <f>IF($BC28="", "", INDEX(Products!DG$9:DG$108, $BC28))</f>
        <v/>
      </c>
      <c r="CE28" s="32" t="str">
        <f>IF($BC28="", "", INDEX(Products!DH$9:DH$108, $BC28))</f>
        <v/>
      </c>
      <c r="CF28" s="32" t="str">
        <f>IF($BC28="", "", INDEX(Products!DI$9:DI$108, $BC28))</f>
        <v/>
      </c>
      <c r="CG28" s="32" t="str">
        <f>IF($BC28="", "", INDEX(Products!DJ$9:DJ$108, $BC28))</f>
        <v/>
      </c>
      <c r="CH28" s="51" t="str">
        <f>IF($BC28="", "", INDEX(Products!DK$9:DK$108, $BC28))</f>
        <v/>
      </c>
      <c r="CI28" s="32"/>
      <c r="CJ28" s="50" t="str">
        <f>IF($BC28="", "", IFERROR(INDEX(Products!DM$9:DM$108, $BC28)*$AY28, ""))</f>
        <v/>
      </c>
      <c r="CK28" s="32" t="str">
        <f>IF($BC28="", "", IFERROR(INDEX(Products!DN$9:DN$108, $BC28)*$AY28, ""))</f>
        <v/>
      </c>
      <c r="CL28" s="32" t="str">
        <f>IF($BC28="", "", IFERROR(INDEX(Products!DO$9:DO$108, $BC28)*$AY28, ""))</f>
        <v/>
      </c>
      <c r="CM28" s="32" t="str">
        <f>IF($BC28="", "", IFERROR(INDEX(Products!DP$9:DP$108, $BC28)*$AY28, ""))</f>
        <v/>
      </c>
      <c r="CN28" s="32" t="str">
        <f>IF($BC28="", "", IFERROR(INDEX(Products!DQ$9:DQ$108, $BC28)*$AY28, ""))</f>
        <v/>
      </c>
      <c r="CO28" s="32" t="str">
        <f>IF($BC28="", "", IFERROR(INDEX(Products!DR$9:DR$108, $BC28)*$AY28, ""))</f>
        <v/>
      </c>
      <c r="CP28" s="32" t="str">
        <f>IF($BC28="", "", IFERROR(INDEX(Products!DS$9:DS$108, $BC28)*$AY28, ""))</f>
        <v/>
      </c>
      <c r="CQ28" s="32" t="str">
        <f>IF($BC28="", "", IFERROR(INDEX(Products!DT$9:DT$108, $BC28)*$AY28, ""))</f>
        <v/>
      </c>
      <c r="CR28" s="32" t="str">
        <f>IF($BC28="", "", IFERROR(INDEX(Products!DU$9:DU$108, $BC28)*$AY28, ""))</f>
        <v/>
      </c>
      <c r="CS28" s="32" t="str">
        <f>IF($BC28="", "", IFERROR(INDEX(Products!DV$9:DV$108, $BC28)*$AY28, ""))</f>
        <v/>
      </c>
      <c r="CT28" s="32" t="str">
        <f>IF($BC28="", "", IFERROR(INDEX(Products!DW$9:DW$108, $BC28)*$AY28, ""))</f>
        <v/>
      </c>
      <c r="CU28" s="32" t="str">
        <f>IF($BC28="", "", IFERROR(INDEX(Products!DX$9:DX$108, $BC28)*$AY28, ""))</f>
        <v/>
      </c>
      <c r="CV28" s="32" t="str">
        <f>IF($BC28="", "", IFERROR(INDEX(Products!DY$9:DY$108, $BC28)*$AY28, ""))</f>
        <v/>
      </c>
      <c r="CW28" s="32" t="str">
        <f>IF($BC28="", "", IFERROR(INDEX(Products!DZ$9:DZ$108, $BC28)*$AY28, ""))</f>
        <v/>
      </c>
      <c r="CX28" s="32" t="str">
        <f>IF($BC28="", "", IFERROR(INDEX(Products!EA$9:EA$108, $BC28)*$AY28, ""))</f>
        <v/>
      </c>
      <c r="CY28" s="32" t="str">
        <f>IF($BC28="", "", IFERROR(INDEX(Products!EB$9:EB$108, $BC28)*$AY28, ""))</f>
        <v/>
      </c>
      <c r="CZ28" s="32" t="str">
        <f>IF($BC28="", "", IFERROR(INDEX(Products!EC$9:EC$108, $BC28)*$AY28, ""))</f>
        <v/>
      </c>
      <c r="DA28" s="32" t="str">
        <f>IF($BC28="", "", IFERROR(INDEX(Products!ED$9:ED$108, $BC28)*$AY28, ""))</f>
        <v/>
      </c>
      <c r="DB28" s="32" t="str">
        <f>IF($BC28="", "", IFERROR(INDEX(Products!EE$9:EE$108, $BC28)*$AY28, ""))</f>
        <v/>
      </c>
      <c r="DC28" s="32" t="str">
        <f>IF($BC28="", "", IFERROR(INDEX(Products!EF$9:EF$108, $BC28)*$AY28, ""))</f>
        <v/>
      </c>
      <c r="DD28" s="32" t="str">
        <f>IF($BC28="", "", IFERROR(INDEX(Products!EG$9:EG$108, $BC28)*$AY28, ""))</f>
        <v/>
      </c>
      <c r="DE28" s="32" t="str">
        <f>IF($BC28="", "", IFERROR(INDEX(Products!EH$9:EH$108, $BC28)*$AY28, ""))</f>
        <v/>
      </c>
      <c r="DF28" s="32" t="str">
        <f>IF($BC28="", "", IFERROR(INDEX(Products!EI$9:EI$108, $BC28)*$AY28, ""))</f>
        <v/>
      </c>
      <c r="DG28" s="32" t="str">
        <f>IF($BC28="", "", IFERROR(INDEX(Products!EJ$9:EJ$108, $BC28)*$AY28, ""))</f>
        <v/>
      </c>
      <c r="DH28" s="32" t="str">
        <f>IF($BC28="", "", IFERROR(INDEX(Products!EK$9:EK$108, $BC28)*$AY28, ""))</f>
        <v/>
      </c>
      <c r="DI28" s="32" t="str">
        <f>IF($BC28="", "", IFERROR(INDEX(Products!EL$9:EL$108, $BC28)*$AY28, ""))</f>
        <v/>
      </c>
      <c r="DJ28" s="32" t="str">
        <f>IF($BC28="", "", IFERROR(INDEX(Products!EM$9:EM$108, $BC28)*$AY28, ""))</f>
        <v/>
      </c>
      <c r="DK28" s="32" t="str">
        <f>IF($BC28="", "", IFERROR(INDEX(Products!EN$9:EN$108, $BC28)*$AY28, ""))</f>
        <v/>
      </c>
      <c r="DL28" s="32" t="str">
        <f>IF($BC28="", "", IFERROR(INDEX(Products!EO$9:EO$108, $BC28)*$AY28, ""))</f>
        <v/>
      </c>
      <c r="DM28" s="51" t="str">
        <f>IF($BC28="", "", IFERROR(INDEX(Products!EP$9:EP$108, $BC28)*$AY28, ""))</f>
        <v/>
      </c>
      <c r="DO28" s="9">
        <v>25</v>
      </c>
      <c r="DP28" s="9" t="str">
        <f>IFERROR(INDEX(Materials!$X$9:$X$2508, MATCH($DO28, Materials!$Z$9:$Z$2508, 0)), "")</f>
        <v/>
      </c>
      <c r="DQ28" s="9" t="str">
        <f t="shared" si="0"/>
        <v/>
      </c>
    </row>
    <row r="29" spans="1:121" x14ac:dyDescent="0.25">
      <c r="A29" s="24"/>
      <c r="B29" s="173">
        <f t="shared" si="3"/>
        <v>19</v>
      </c>
      <c r="C29" s="174"/>
      <c r="D29" s="173" t="str">
        <f t="shared" si="1"/>
        <v/>
      </c>
      <c r="E29" s="174"/>
      <c r="F29" s="174"/>
      <c r="G29" s="174"/>
      <c r="H29" s="174"/>
      <c r="I29" s="175"/>
      <c r="J29" s="344" t="str">
        <f>IF($D29="", "", IF(IFERROR(INDEX(Materials!$C$9:$C$2508, MATCH($D29, Materials!$B$9:$B$2508, 0)), "")="", "", IFERROR(INDEX(Materials!$C$9:$C$2508, MATCH($D29, Materials!$B$9:$B$2508, 0)), "")))</f>
        <v/>
      </c>
      <c r="K29" s="344"/>
      <c r="L29" s="344"/>
      <c r="M29" s="344"/>
      <c r="N29" s="344"/>
      <c r="O29" s="344"/>
      <c r="P29" s="344"/>
      <c r="Q29" s="344"/>
      <c r="R29" s="344"/>
      <c r="S29" s="344"/>
      <c r="T29" s="344"/>
      <c r="U29" s="344"/>
      <c r="V29" s="173" t="str">
        <f t="shared" si="2"/>
        <v/>
      </c>
      <c r="W29" s="175"/>
      <c r="X29" s="174" t="str">
        <f>IF($D29="", "", IF(IFERROR(INDEX(Materials!$E$9:$E$2508, MATCH($D29, Materials!$B$9:$B$2508, 0)), "")="", "", IFERROR(INDEX(Materials!$E$9:$E$2508, MATCH($D29, Materials!$B$9:$B$2508, 0)), "")))</f>
        <v/>
      </c>
      <c r="Y29" s="174"/>
      <c r="Z29" s="174"/>
      <c r="AA29" s="345" t="str">
        <f>IF($D29="", "", IF(IFERROR(INDEX(Materials!$F$9:$F$2508, MATCH($D29, Materials!$B$9:$B$2508, 0)), "")="", "", IFERROR(INDEX(Materials!$F$9:$F$2508, MATCH($D29, Materials!$B$9:$B$2508, 0)), "")))</f>
        <v/>
      </c>
      <c r="AB29" s="346"/>
      <c r="AC29" s="346"/>
      <c r="AD29" s="346"/>
      <c r="AE29" s="347"/>
      <c r="AF29" s="344" t="str">
        <f>IF($D29="", "", IF(IFERROR(INDEX(Materials!$G$9:$G$2508, MATCH($D29, Materials!$B$9:$B$2508, 0)), "")="", "", IFERROR(INDEX(Materials!$G$9:$G$2508, MATCH($D29, Materials!$B$9:$B$2508, 0)), "")))</f>
        <v/>
      </c>
      <c r="AG29" s="344"/>
      <c r="AH29" s="344"/>
      <c r="AI29" s="344"/>
      <c r="AJ29" s="344"/>
      <c r="AK29" s="344"/>
      <c r="AL29" s="344"/>
      <c r="AM29" s="344"/>
      <c r="AN29" s="173" t="str">
        <f>IF($D29="", "", IF(IFERROR(INDEX(Materials!$H$9:$H$2508, MATCH($D29, Materials!$B$9:$B$2508, 0)), "")="", "", IFERROR(INDEX(Materials!$H$9:$H$2508, MATCH($D29, Materials!$B$9:$B$2508, 0)), "")))</f>
        <v/>
      </c>
      <c r="AO29" s="174"/>
      <c r="AP29" s="174"/>
      <c r="AQ29" s="174"/>
      <c r="AR29" s="174"/>
      <c r="AS29" s="175"/>
      <c r="AT29" s="24"/>
      <c r="AY29" s="9" t="str">
        <f>IF('Order Sheet'!B36="", "", 'Order Sheet'!B36)</f>
        <v/>
      </c>
      <c r="BA29" s="9" t="str">
        <f>IF('Order Sheet'!C36="", "", 'Order Sheet'!C36)</f>
        <v/>
      </c>
      <c r="BB29" s="32"/>
      <c r="BC29" s="9" t="str">
        <f>IF($BA29="", "", MATCH($BA29, Products!$E$9:$E$108, 0))</f>
        <v/>
      </c>
      <c r="BD29" s="127" t="s">
        <v>24</v>
      </c>
      <c r="BE29" s="50" t="str">
        <f>IF($BC29="", "", INDEX(Products!CH$9:CH$108, $BC29))</f>
        <v/>
      </c>
      <c r="BF29" s="32" t="str">
        <f>IF($BC29="", "", INDEX(Products!CI$9:CI$108, $BC29))</f>
        <v/>
      </c>
      <c r="BG29" s="32" t="str">
        <f>IF($BC29="", "", INDEX(Products!CJ$9:CJ$108, $BC29))</f>
        <v/>
      </c>
      <c r="BH29" s="32" t="str">
        <f>IF($BC29="", "", INDEX(Products!CK$9:CK$108, $BC29))</f>
        <v/>
      </c>
      <c r="BI29" s="32" t="str">
        <f>IF($BC29="", "", INDEX(Products!CL$9:CL$108, $BC29))</f>
        <v/>
      </c>
      <c r="BJ29" s="32" t="str">
        <f>IF($BC29="", "", INDEX(Products!CM$9:CM$108, $BC29))</f>
        <v/>
      </c>
      <c r="BK29" s="32" t="str">
        <f>IF($BC29="", "", INDEX(Products!CN$9:CN$108, $BC29))</f>
        <v/>
      </c>
      <c r="BL29" s="32" t="str">
        <f>IF($BC29="", "", INDEX(Products!CO$9:CO$108, $BC29))</f>
        <v/>
      </c>
      <c r="BM29" s="32" t="str">
        <f>IF($BC29="", "", INDEX(Products!CP$9:CP$108, $BC29))</f>
        <v/>
      </c>
      <c r="BN29" s="32" t="str">
        <f>IF($BC29="", "", INDEX(Products!CQ$9:CQ$108, $BC29))</f>
        <v/>
      </c>
      <c r="BO29" s="32" t="str">
        <f>IF($BC29="", "", INDEX(Products!CR$9:CR$108, $BC29))</f>
        <v/>
      </c>
      <c r="BP29" s="32" t="str">
        <f>IF($BC29="", "", INDEX(Products!CS$9:CS$108, $BC29))</f>
        <v/>
      </c>
      <c r="BQ29" s="32" t="str">
        <f>IF($BC29="", "", INDEX(Products!CT$9:CT$108, $BC29))</f>
        <v/>
      </c>
      <c r="BR29" s="32" t="str">
        <f>IF($BC29="", "", INDEX(Products!CU$9:CU$108, $BC29))</f>
        <v/>
      </c>
      <c r="BS29" s="32" t="str">
        <f>IF($BC29="", "", INDEX(Products!CV$9:CV$108, $BC29))</f>
        <v/>
      </c>
      <c r="BT29" s="32" t="str">
        <f>IF($BC29="", "", INDEX(Products!CW$9:CW$108, $BC29))</f>
        <v/>
      </c>
      <c r="BU29" s="32" t="str">
        <f>IF($BC29="", "", INDEX(Products!CX$9:CX$108, $BC29))</f>
        <v/>
      </c>
      <c r="BV29" s="32" t="str">
        <f>IF($BC29="", "", INDEX(Products!CY$9:CY$108, $BC29))</f>
        <v/>
      </c>
      <c r="BW29" s="32" t="str">
        <f>IF($BC29="", "", INDEX(Products!CZ$9:CZ$108, $BC29))</f>
        <v/>
      </c>
      <c r="BX29" s="32" t="str">
        <f>IF($BC29="", "", INDEX(Products!DA$9:DA$108, $BC29))</f>
        <v/>
      </c>
      <c r="BY29" s="32" t="str">
        <f>IF($BC29="", "", INDEX(Products!DB$9:DB$108, $BC29))</f>
        <v/>
      </c>
      <c r="BZ29" s="32" t="str">
        <f>IF($BC29="", "", INDEX(Products!DC$9:DC$108, $BC29))</f>
        <v/>
      </c>
      <c r="CA29" s="32" t="str">
        <f>IF($BC29="", "", INDEX(Products!DD$9:DD$108, $BC29))</f>
        <v/>
      </c>
      <c r="CB29" s="32" t="str">
        <f>IF($BC29="", "", INDEX(Products!DE$9:DE$108, $BC29))</f>
        <v/>
      </c>
      <c r="CC29" s="32" t="str">
        <f>IF($BC29="", "", INDEX(Products!DF$9:DF$108, $BC29))</f>
        <v/>
      </c>
      <c r="CD29" s="32" t="str">
        <f>IF($BC29="", "", INDEX(Products!DG$9:DG$108, $BC29))</f>
        <v/>
      </c>
      <c r="CE29" s="32" t="str">
        <f>IF($BC29="", "", INDEX(Products!DH$9:DH$108, $BC29))</f>
        <v/>
      </c>
      <c r="CF29" s="32" t="str">
        <f>IF($BC29="", "", INDEX(Products!DI$9:DI$108, $BC29))</f>
        <v/>
      </c>
      <c r="CG29" s="32" t="str">
        <f>IF($BC29="", "", INDEX(Products!DJ$9:DJ$108, $BC29))</f>
        <v/>
      </c>
      <c r="CH29" s="51" t="str">
        <f>IF($BC29="", "", INDEX(Products!DK$9:DK$108, $BC29))</f>
        <v/>
      </c>
      <c r="CI29" s="32"/>
      <c r="CJ29" s="50" t="str">
        <f>IF($BC29="", "", IFERROR(INDEX(Products!DM$9:DM$108, $BC29)*$AY29, ""))</f>
        <v/>
      </c>
      <c r="CK29" s="32" t="str">
        <f>IF($BC29="", "", IFERROR(INDEX(Products!DN$9:DN$108, $BC29)*$AY29, ""))</f>
        <v/>
      </c>
      <c r="CL29" s="32" t="str">
        <f>IF($BC29="", "", IFERROR(INDEX(Products!DO$9:DO$108, $BC29)*$AY29, ""))</f>
        <v/>
      </c>
      <c r="CM29" s="32" t="str">
        <f>IF($BC29="", "", IFERROR(INDEX(Products!DP$9:DP$108, $BC29)*$AY29, ""))</f>
        <v/>
      </c>
      <c r="CN29" s="32" t="str">
        <f>IF($BC29="", "", IFERROR(INDEX(Products!DQ$9:DQ$108, $BC29)*$AY29, ""))</f>
        <v/>
      </c>
      <c r="CO29" s="32" t="str">
        <f>IF($BC29="", "", IFERROR(INDEX(Products!DR$9:DR$108, $BC29)*$AY29, ""))</f>
        <v/>
      </c>
      <c r="CP29" s="32" t="str">
        <f>IF($BC29="", "", IFERROR(INDEX(Products!DS$9:DS$108, $BC29)*$AY29, ""))</f>
        <v/>
      </c>
      <c r="CQ29" s="32" t="str">
        <f>IF($BC29="", "", IFERROR(INDEX(Products!DT$9:DT$108, $BC29)*$AY29, ""))</f>
        <v/>
      </c>
      <c r="CR29" s="32" t="str">
        <f>IF($BC29="", "", IFERROR(INDEX(Products!DU$9:DU$108, $BC29)*$AY29, ""))</f>
        <v/>
      </c>
      <c r="CS29" s="32" t="str">
        <f>IF($BC29="", "", IFERROR(INDEX(Products!DV$9:DV$108, $BC29)*$AY29, ""))</f>
        <v/>
      </c>
      <c r="CT29" s="32" t="str">
        <f>IF($BC29="", "", IFERROR(INDEX(Products!DW$9:DW$108, $BC29)*$AY29, ""))</f>
        <v/>
      </c>
      <c r="CU29" s="32" t="str">
        <f>IF($BC29="", "", IFERROR(INDEX(Products!DX$9:DX$108, $BC29)*$AY29, ""))</f>
        <v/>
      </c>
      <c r="CV29" s="32" t="str">
        <f>IF($BC29="", "", IFERROR(INDEX(Products!DY$9:DY$108, $BC29)*$AY29, ""))</f>
        <v/>
      </c>
      <c r="CW29" s="32" t="str">
        <f>IF($BC29="", "", IFERROR(INDEX(Products!DZ$9:DZ$108, $BC29)*$AY29, ""))</f>
        <v/>
      </c>
      <c r="CX29" s="32" t="str">
        <f>IF($BC29="", "", IFERROR(INDEX(Products!EA$9:EA$108, $BC29)*$AY29, ""))</f>
        <v/>
      </c>
      <c r="CY29" s="32" t="str">
        <f>IF($BC29="", "", IFERROR(INDEX(Products!EB$9:EB$108, $BC29)*$AY29, ""))</f>
        <v/>
      </c>
      <c r="CZ29" s="32" t="str">
        <f>IF($BC29="", "", IFERROR(INDEX(Products!EC$9:EC$108, $BC29)*$AY29, ""))</f>
        <v/>
      </c>
      <c r="DA29" s="32" t="str">
        <f>IF($BC29="", "", IFERROR(INDEX(Products!ED$9:ED$108, $BC29)*$AY29, ""))</f>
        <v/>
      </c>
      <c r="DB29" s="32" t="str">
        <f>IF($BC29="", "", IFERROR(INDEX(Products!EE$9:EE$108, $BC29)*$AY29, ""))</f>
        <v/>
      </c>
      <c r="DC29" s="32" t="str">
        <f>IF($BC29="", "", IFERROR(INDEX(Products!EF$9:EF$108, $BC29)*$AY29, ""))</f>
        <v/>
      </c>
      <c r="DD29" s="32" t="str">
        <f>IF($BC29="", "", IFERROR(INDEX(Products!EG$9:EG$108, $BC29)*$AY29, ""))</f>
        <v/>
      </c>
      <c r="DE29" s="32" t="str">
        <f>IF($BC29="", "", IFERROR(INDEX(Products!EH$9:EH$108, $BC29)*$AY29, ""))</f>
        <v/>
      </c>
      <c r="DF29" s="32" t="str">
        <f>IF($BC29="", "", IFERROR(INDEX(Products!EI$9:EI$108, $BC29)*$AY29, ""))</f>
        <v/>
      </c>
      <c r="DG29" s="32" t="str">
        <f>IF($BC29="", "", IFERROR(INDEX(Products!EJ$9:EJ$108, $BC29)*$AY29, ""))</f>
        <v/>
      </c>
      <c r="DH29" s="32" t="str">
        <f>IF($BC29="", "", IFERROR(INDEX(Products!EK$9:EK$108, $BC29)*$AY29, ""))</f>
        <v/>
      </c>
      <c r="DI29" s="32" t="str">
        <f>IF($BC29="", "", IFERROR(INDEX(Products!EL$9:EL$108, $BC29)*$AY29, ""))</f>
        <v/>
      </c>
      <c r="DJ29" s="32" t="str">
        <f>IF($BC29="", "", IFERROR(INDEX(Products!EM$9:EM$108, $BC29)*$AY29, ""))</f>
        <v/>
      </c>
      <c r="DK29" s="32" t="str">
        <f>IF($BC29="", "", IFERROR(INDEX(Products!EN$9:EN$108, $BC29)*$AY29, ""))</f>
        <v/>
      </c>
      <c r="DL29" s="32" t="str">
        <f>IF($BC29="", "", IFERROR(INDEX(Products!EO$9:EO$108, $BC29)*$AY29, ""))</f>
        <v/>
      </c>
      <c r="DM29" s="51" t="str">
        <f>IF($BC29="", "", IFERROR(INDEX(Products!EP$9:EP$108, $BC29)*$AY29, ""))</f>
        <v/>
      </c>
      <c r="DO29" s="9">
        <v>26</v>
      </c>
      <c r="DP29" s="9" t="str">
        <f>IFERROR(INDEX(Materials!$X$9:$X$2508, MATCH($DO29, Materials!$Z$9:$Z$2508, 0)), "")</f>
        <v/>
      </c>
      <c r="DQ29" s="9" t="str">
        <f t="shared" si="0"/>
        <v/>
      </c>
    </row>
    <row r="30" spans="1:121" x14ac:dyDescent="0.25">
      <c r="A30" s="24"/>
      <c r="B30" s="173">
        <f t="shared" si="3"/>
        <v>20</v>
      </c>
      <c r="C30" s="174"/>
      <c r="D30" s="173" t="str">
        <f t="shared" si="1"/>
        <v/>
      </c>
      <c r="E30" s="174"/>
      <c r="F30" s="174"/>
      <c r="G30" s="174"/>
      <c r="H30" s="174"/>
      <c r="I30" s="175"/>
      <c r="J30" s="344" t="str">
        <f>IF($D30="", "", IF(IFERROR(INDEX(Materials!$C$9:$C$2508, MATCH($D30, Materials!$B$9:$B$2508, 0)), "")="", "", IFERROR(INDEX(Materials!$C$9:$C$2508, MATCH($D30, Materials!$B$9:$B$2508, 0)), "")))</f>
        <v/>
      </c>
      <c r="K30" s="344"/>
      <c r="L30" s="344"/>
      <c r="M30" s="344"/>
      <c r="N30" s="344"/>
      <c r="O30" s="344"/>
      <c r="P30" s="344"/>
      <c r="Q30" s="344"/>
      <c r="R30" s="344"/>
      <c r="S30" s="344"/>
      <c r="T30" s="344"/>
      <c r="U30" s="344"/>
      <c r="V30" s="173" t="str">
        <f t="shared" si="2"/>
        <v/>
      </c>
      <c r="W30" s="175"/>
      <c r="X30" s="174" t="str">
        <f>IF($D30="", "", IF(IFERROR(INDEX(Materials!$E$9:$E$2508, MATCH($D30, Materials!$B$9:$B$2508, 0)), "")="", "", IFERROR(INDEX(Materials!$E$9:$E$2508, MATCH($D30, Materials!$B$9:$B$2508, 0)), "")))</f>
        <v/>
      </c>
      <c r="Y30" s="174"/>
      <c r="Z30" s="174"/>
      <c r="AA30" s="345" t="str">
        <f>IF($D30="", "", IF(IFERROR(INDEX(Materials!$F$9:$F$2508, MATCH($D30, Materials!$B$9:$B$2508, 0)), "")="", "", IFERROR(INDEX(Materials!$F$9:$F$2508, MATCH($D30, Materials!$B$9:$B$2508, 0)), "")))</f>
        <v/>
      </c>
      <c r="AB30" s="346"/>
      <c r="AC30" s="346"/>
      <c r="AD30" s="346"/>
      <c r="AE30" s="347"/>
      <c r="AF30" s="344" t="str">
        <f>IF($D30="", "", IF(IFERROR(INDEX(Materials!$G$9:$G$2508, MATCH($D30, Materials!$B$9:$B$2508, 0)), "")="", "", IFERROR(INDEX(Materials!$G$9:$G$2508, MATCH($D30, Materials!$B$9:$B$2508, 0)), "")))</f>
        <v/>
      </c>
      <c r="AG30" s="344"/>
      <c r="AH30" s="344"/>
      <c r="AI30" s="344"/>
      <c r="AJ30" s="344"/>
      <c r="AK30" s="344"/>
      <c r="AL30" s="344"/>
      <c r="AM30" s="344"/>
      <c r="AN30" s="173" t="str">
        <f>IF($D30="", "", IF(IFERROR(INDEX(Materials!$H$9:$H$2508, MATCH($D30, Materials!$B$9:$B$2508, 0)), "")="", "", IFERROR(INDEX(Materials!$H$9:$H$2508, MATCH($D30, Materials!$B$9:$B$2508, 0)), "")))</f>
        <v/>
      </c>
      <c r="AO30" s="174"/>
      <c r="AP30" s="174"/>
      <c r="AQ30" s="174"/>
      <c r="AR30" s="174"/>
      <c r="AS30" s="175"/>
      <c r="AT30" s="24"/>
      <c r="AY30" s="9" t="str">
        <f>IF('Order Sheet'!B37="", "", 'Order Sheet'!B37)</f>
        <v/>
      </c>
      <c r="BA30" s="9" t="str">
        <f>IF('Order Sheet'!C37="", "", 'Order Sheet'!C37)</f>
        <v/>
      </c>
      <c r="BB30" s="32"/>
      <c r="BC30" s="9" t="str">
        <f>IF($BA30="", "", MATCH($BA30, Products!$E$9:$E$108, 0))</f>
        <v/>
      </c>
      <c r="BD30" s="127" t="s">
        <v>24</v>
      </c>
      <c r="BE30" s="50" t="str">
        <f>IF($BC30="", "", INDEX(Products!CH$9:CH$108, $BC30))</f>
        <v/>
      </c>
      <c r="BF30" s="32" t="str">
        <f>IF($BC30="", "", INDEX(Products!CI$9:CI$108, $BC30))</f>
        <v/>
      </c>
      <c r="BG30" s="32" t="str">
        <f>IF($BC30="", "", INDEX(Products!CJ$9:CJ$108, $BC30))</f>
        <v/>
      </c>
      <c r="BH30" s="32" t="str">
        <f>IF($BC30="", "", INDEX(Products!CK$9:CK$108, $BC30))</f>
        <v/>
      </c>
      <c r="BI30" s="32" t="str">
        <f>IF($BC30="", "", INDEX(Products!CL$9:CL$108, $BC30))</f>
        <v/>
      </c>
      <c r="BJ30" s="32" t="str">
        <f>IF($BC30="", "", INDEX(Products!CM$9:CM$108, $BC30))</f>
        <v/>
      </c>
      <c r="BK30" s="32" t="str">
        <f>IF($BC30="", "", INDEX(Products!CN$9:CN$108, $BC30))</f>
        <v/>
      </c>
      <c r="BL30" s="32" t="str">
        <f>IF($BC30="", "", INDEX(Products!CO$9:CO$108, $BC30))</f>
        <v/>
      </c>
      <c r="BM30" s="32" t="str">
        <f>IF($BC30="", "", INDEX(Products!CP$9:CP$108, $BC30))</f>
        <v/>
      </c>
      <c r="BN30" s="32" t="str">
        <f>IF($BC30="", "", INDEX(Products!CQ$9:CQ$108, $BC30))</f>
        <v/>
      </c>
      <c r="BO30" s="32" t="str">
        <f>IF($BC30="", "", INDEX(Products!CR$9:CR$108, $BC30))</f>
        <v/>
      </c>
      <c r="BP30" s="32" t="str">
        <f>IF($BC30="", "", INDEX(Products!CS$9:CS$108, $BC30))</f>
        <v/>
      </c>
      <c r="BQ30" s="32" t="str">
        <f>IF($BC30="", "", INDEX(Products!CT$9:CT$108, $BC30))</f>
        <v/>
      </c>
      <c r="BR30" s="32" t="str">
        <f>IF($BC30="", "", INDEX(Products!CU$9:CU$108, $BC30))</f>
        <v/>
      </c>
      <c r="BS30" s="32" t="str">
        <f>IF($BC30="", "", INDEX(Products!CV$9:CV$108, $BC30))</f>
        <v/>
      </c>
      <c r="BT30" s="32" t="str">
        <f>IF($BC30="", "", INDEX(Products!CW$9:CW$108, $BC30))</f>
        <v/>
      </c>
      <c r="BU30" s="32" t="str">
        <f>IF($BC30="", "", INDEX(Products!CX$9:CX$108, $BC30))</f>
        <v/>
      </c>
      <c r="BV30" s="32" t="str">
        <f>IF($BC30="", "", INDEX(Products!CY$9:CY$108, $BC30))</f>
        <v/>
      </c>
      <c r="BW30" s="32" t="str">
        <f>IF($BC30="", "", INDEX(Products!CZ$9:CZ$108, $BC30))</f>
        <v/>
      </c>
      <c r="BX30" s="32" t="str">
        <f>IF($BC30="", "", INDEX(Products!DA$9:DA$108, $BC30))</f>
        <v/>
      </c>
      <c r="BY30" s="32" t="str">
        <f>IF($BC30="", "", INDEX(Products!DB$9:DB$108, $BC30))</f>
        <v/>
      </c>
      <c r="BZ30" s="32" t="str">
        <f>IF($BC30="", "", INDEX(Products!DC$9:DC$108, $BC30))</f>
        <v/>
      </c>
      <c r="CA30" s="32" t="str">
        <f>IF($BC30="", "", INDEX(Products!DD$9:DD$108, $BC30))</f>
        <v/>
      </c>
      <c r="CB30" s="32" t="str">
        <f>IF($BC30="", "", INDEX(Products!DE$9:DE$108, $BC30))</f>
        <v/>
      </c>
      <c r="CC30" s="32" t="str">
        <f>IF($BC30="", "", INDEX(Products!DF$9:DF$108, $BC30))</f>
        <v/>
      </c>
      <c r="CD30" s="32" t="str">
        <f>IF($BC30="", "", INDEX(Products!DG$9:DG$108, $BC30))</f>
        <v/>
      </c>
      <c r="CE30" s="32" t="str">
        <f>IF($BC30="", "", INDEX(Products!DH$9:DH$108, $BC30))</f>
        <v/>
      </c>
      <c r="CF30" s="32" t="str">
        <f>IF($BC30="", "", INDEX(Products!DI$9:DI$108, $BC30))</f>
        <v/>
      </c>
      <c r="CG30" s="32" t="str">
        <f>IF($BC30="", "", INDEX(Products!DJ$9:DJ$108, $BC30))</f>
        <v/>
      </c>
      <c r="CH30" s="51" t="str">
        <f>IF($BC30="", "", INDEX(Products!DK$9:DK$108, $BC30))</f>
        <v/>
      </c>
      <c r="CI30" s="32"/>
      <c r="CJ30" s="50" t="str">
        <f>IF($BC30="", "", IFERROR(INDEX(Products!DM$9:DM$108, $BC30)*$AY30, ""))</f>
        <v/>
      </c>
      <c r="CK30" s="32" t="str">
        <f>IF($BC30="", "", IFERROR(INDEX(Products!DN$9:DN$108, $BC30)*$AY30, ""))</f>
        <v/>
      </c>
      <c r="CL30" s="32" t="str">
        <f>IF($BC30="", "", IFERROR(INDEX(Products!DO$9:DO$108, $BC30)*$AY30, ""))</f>
        <v/>
      </c>
      <c r="CM30" s="32" t="str">
        <f>IF($BC30="", "", IFERROR(INDEX(Products!DP$9:DP$108, $BC30)*$AY30, ""))</f>
        <v/>
      </c>
      <c r="CN30" s="32" t="str">
        <f>IF($BC30="", "", IFERROR(INDEX(Products!DQ$9:DQ$108, $BC30)*$AY30, ""))</f>
        <v/>
      </c>
      <c r="CO30" s="32" t="str">
        <f>IF($BC30="", "", IFERROR(INDEX(Products!DR$9:DR$108, $BC30)*$AY30, ""))</f>
        <v/>
      </c>
      <c r="CP30" s="32" t="str">
        <f>IF($BC30="", "", IFERROR(INDEX(Products!DS$9:DS$108, $BC30)*$AY30, ""))</f>
        <v/>
      </c>
      <c r="CQ30" s="32" t="str">
        <f>IF($BC30="", "", IFERROR(INDEX(Products!DT$9:DT$108, $BC30)*$AY30, ""))</f>
        <v/>
      </c>
      <c r="CR30" s="32" t="str">
        <f>IF($BC30="", "", IFERROR(INDEX(Products!DU$9:DU$108, $BC30)*$AY30, ""))</f>
        <v/>
      </c>
      <c r="CS30" s="32" t="str">
        <f>IF($BC30="", "", IFERROR(INDEX(Products!DV$9:DV$108, $BC30)*$AY30, ""))</f>
        <v/>
      </c>
      <c r="CT30" s="32" t="str">
        <f>IF($BC30="", "", IFERROR(INDEX(Products!DW$9:DW$108, $BC30)*$AY30, ""))</f>
        <v/>
      </c>
      <c r="CU30" s="32" t="str">
        <f>IF($BC30="", "", IFERROR(INDEX(Products!DX$9:DX$108, $BC30)*$AY30, ""))</f>
        <v/>
      </c>
      <c r="CV30" s="32" t="str">
        <f>IF($BC30="", "", IFERROR(INDEX(Products!DY$9:DY$108, $BC30)*$AY30, ""))</f>
        <v/>
      </c>
      <c r="CW30" s="32" t="str">
        <f>IF($BC30="", "", IFERROR(INDEX(Products!DZ$9:DZ$108, $BC30)*$AY30, ""))</f>
        <v/>
      </c>
      <c r="CX30" s="32" t="str">
        <f>IF($BC30="", "", IFERROR(INDEX(Products!EA$9:EA$108, $BC30)*$AY30, ""))</f>
        <v/>
      </c>
      <c r="CY30" s="32" t="str">
        <f>IF($BC30="", "", IFERROR(INDEX(Products!EB$9:EB$108, $BC30)*$AY30, ""))</f>
        <v/>
      </c>
      <c r="CZ30" s="32" t="str">
        <f>IF($BC30="", "", IFERROR(INDEX(Products!EC$9:EC$108, $BC30)*$AY30, ""))</f>
        <v/>
      </c>
      <c r="DA30" s="32" t="str">
        <f>IF($BC30="", "", IFERROR(INDEX(Products!ED$9:ED$108, $BC30)*$AY30, ""))</f>
        <v/>
      </c>
      <c r="DB30" s="32" t="str">
        <f>IF($BC30="", "", IFERROR(INDEX(Products!EE$9:EE$108, $BC30)*$AY30, ""))</f>
        <v/>
      </c>
      <c r="DC30" s="32" t="str">
        <f>IF($BC30="", "", IFERROR(INDEX(Products!EF$9:EF$108, $BC30)*$AY30, ""))</f>
        <v/>
      </c>
      <c r="DD30" s="32" t="str">
        <f>IF($BC30="", "", IFERROR(INDEX(Products!EG$9:EG$108, $BC30)*$AY30, ""))</f>
        <v/>
      </c>
      <c r="DE30" s="32" t="str">
        <f>IF($BC30="", "", IFERROR(INDEX(Products!EH$9:EH$108, $BC30)*$AY30, ""))</f>
        <v/>
      </c>
      <c r="DF30" s="32" t="str">
        <f>IF($BC30="", "", IFERROR(INDEX(Products!EI$9:EI$108, $BC30)*$AY30, ""))</f>
        <v/>
      </c>
      <c r="DG30" s="32" t="str">
        <f>IF($BC30="", "", IFERROR(INDEX(Products!EJ$9:EJ$108, $BC30)*$AY30, ""))</f>
        <v/>
      </c>
      <c r="DH30" s="32" t="str">
        <f>IF($BC30="", "", IFERROR(INDEX(Products!EK$9:EK$108, $BC30)*$AY30, ""))</f>
        <v/>
      </c>
      <c r="DI30" s="32" t="str">
        <f>IF($BC30="", "", IFERROR(INDEX(Products!EL$9:EL$108, $BC30)*$AY30, ""))</f>
        <v/>
      </c>
      <c r="DJ30" s="32" t="str">
        <f>IF($BC30="", "", IFERROR(INDEX(Products!EM$9:EM$108, $BC30)*$AY30, ""))</f>
        <v/>
      </c>
      <c r="DK30" s="32" t="str">
        <f>IF($BC30="", "", IFERROR(INDEX(Products!EN$9:EN$108, $BC30)*$AY30, ""))</f>
        <v/>
      </c>
      <c r="DL30" s="32" t="str">
        <f>IF($BC30="", "", IFERROR(INDEX(Products!EO$9:EO$108, $BC30)*$AY30, ""))</f>
        <v/>
      </c>
      <c r="DM30" s="51" t="str">
        <f>IF($BC30="", "", IFERROR(INDEX(Products!EP$9:EP$108, $BC30)*$AY30, ""))</f>
        <v/>
      </c>
      <c r="DO30" s="9">
        <v>27</v>
      </c>
      <c r="DP30" s="9" t="str">
        <f>IFERROR(INDEX(Materials!$X$9:$X$2508, MATCH($DO30, Materials!$Z$9:$Z$2508, 0)), "")</f>
        <v/>
      </c>
      <c r="DQ30" s="9" t="str">
        <f t="shared" si="0"/>
        <v/>
      </c>
    </row>
    <row r="31" spans="1:121" x14ac:dyDescent="0.25">
      <c r="A31" s="24"/>
      <c r="B31" s="173">
        <f t="shared" si="3"/>
        <v>21</v>
      </c>
      <c r="C31" s="174"/>
      <c r="D31" s="173" t="str">
        <f t="shared" si="1"/>
        <v/>
      </c>
      <c r="E31" s="174"/>
      <c r="F31" s="174"/>
      <c r="G31" s="174"/>
      <c r="H31" s="174"/>
      <c r="I31" s="175"/>
      <c r="J31" s="344" t="str">
        <f>IF($D31="", "", IF(IFERROR(INDEX(Materials!$C$9:$C$2508, MATCH($D31, Materials!$B$9:$B$2508, 0)), "")="", "", IFERROR(INDEX(Materials!$C$9:$C$2508, MATCH($D31, Materials!$B$9:$B$2508, 0)), "")))</f>
        <v/>
      </c>
      <c r="K31" s="344"/>
      <c r="L31" s="344"/>
      <c r="M31" s="344"/>
      <c r="N31" s="344"/>
      <c r="O31" s="344"/>
      <c r="P31" s="344"/>
      <c r="Q31" s="344"/>
      <c r="R31" s="344"/>
      <c r="S31" s="344"/>
      <c r="T31" s="344"/>
      <c r="U31" s="344"/>
      <c r="V31" s="173" t="str">
        <f t="shared" si="2"/>
        <v/>
      </c>
      <c r="W31" s="175"/>
      <c r="X31" s="174" t="str">
        <f>IF($D31="", "", IF(IFERROR(INDEX(Materials!$E$9:$E$2508, MATCH($D31, Materials!$B$9:$B$2508, 0)), "")="", "", IFERROR(INDEX(Materials!$E$9:$E$2508, MATCH($D31, Materials!$B$9:$B$2508, 0)), "")))</f>
        <v/>
      </c>
      <c r="Y31" s="174"/>
      <c r="Z31" s="174"/>
      <c r="AA31" s="345" t="str">
        <f>IF($D31="", "", IF(IFERROR(INDEX(Materials!$F$9:$F$2508, MATCH($D31, Materials!$B$9:$B$2508, 0)), "")="", "", IFERROR(INDEX(Materials!$F$9:$F$2508, MATCH($D31, Materials!$B$9:$B$2508, 0)), "")))</f>
        <v/>
      </c>
      <c r="AB31" s="346"/>
      <c r="AC31" s="346"/>
      <c r="AD31" s="346"/>
      <c r="AE31" s="347"/>
      <c r="AF31" s="344" t="str">
        <f>IF($D31="", "", IF(IFERROR(INDEX(Materials!$G$9:$G$2508, MATCH($D31, Materials!$B$9:$B$2508, 0)), "")="", "", IFERROR(INDEX(Materials!$G$9:$G$2508, MATCH($D31, Materials!$B$9:$B$2508, 0)), "")))</f>
        <v/>
      </c>
      <c r="AG31" s="344"/>
      <c r="AH31" s="344"/>
      <c r="AI31" s="344"/>
      <c r="AJ31" s="344"/>
      <c r="AK31" s="344"/>
      <c r="AL31" s="344"/>
      <c r="AM31" s="344"/>
      <c r="AN31" s="173" t="str">
        <f>IF($D31="", "", IF(IFERROR(INDEX(Materials!$H$9:$H$2508, MATCH($D31, Materials!$B$9:$B$2508, 0)), "")="", "", IFERROR(INDEX(Materials!$H$9:$H$2508, MATCH($D31, Materials!$B$9:$B$2508, 0)), "")))</f>
        <v/>
      </c>
      <c r="AO31" s="174"/>
      <c r="AP31" s="174"/>
      <c r="AQ31" s="174"/>
      <c r="AR31" s="174"/>
      <c r="AS31" s="175"/>
      <c r="AT31" s="24"/>
      <c r="AY31" s="9" t="str">
        <f>IF('Order Sheet'!B38="", "", 'Order Sheet'!B38)</f>
        <v/>
      </c>
      <c r="BA31" s="9" t="str">
        <f>IF('Order Sheet'!C38="", "", 'Order Sheet'!C38)</f>
        <v/>
      </c>
      <c r="BB31" s="32"/>
      <c r="BC31" s="9" t="str">
        <f>IF($BA31="", "", MATCH($BA31, Products!$E$9:$E$108, 0))</f>
        <v/>
      </c>
      <c r="BD31" s="127" t="s">
        <v>24</v>
      </c>
      <c r="BE31" s="50" t="str">
        <f>IF($BC31="", "", INDEX(Products!CH$9:CH$108, $BC31))</f>
        <v/>
      </c>
      <c r="BF31" s="32" t="str">
        <f>IF($BC31="", "", INDEX(Products!CI$9:CI$108, $BC31))</f>
        <v/>
      </c>
      <c r="BG31" s="32" t="str">
        <f>IF($BC31="", "", INDEX(Products!CJ$9:CJ$108, $BC31))</f>
        <v/>
      </c>
      <c r="BH31" s="32" t="str">
        <f>IF($BC31="", "", INDEX(Products!CK$9:CK$108, $BC31))</f>
        <v/>
      </c>
      <c r="BI31" s="32" t="str">
        <f>IF($BC31="", "", INDEX(Products!CL$9:CL$108, $BC31))</f>
        <v/>
      </c>
      <c r="BJ31" s="32" t="str">
        <f>IF($BC31="", "", INDEX(Products!CM$9:CM$108, $BC31))</f>
        <v/>
      </c>
      <c r="BK31" s="32" t="str">
        <f>IF($BC31="", "", INDEX(Products!CN$9:CN$108, $BC31))</f>
        <v/>
      </c>
      <c r="BL31" s="32" t="str">
        <f>IF($BC31="", "", INDEX(Products!CO$9:CO$108, $BC31))</f>
        <v/>
      </c>
      <c r="BM31" s="32" t="str">
        <f>IF($BC31="", "", INDEX(Products!CP$9:CP$108, $BC31))</f>
        <v/>
      </c>
      <c r="BN31" s="32" t="str">
        <f>IF($BC31="", "", INDEX(Products!CQ$9:CQ$108, $BC31))</f>
        <v/>
      </c>
      <c r="BO31" s="32" t="str">
        <f>IF($BC31="", "", INDEX(Products!CR$9:CR$108, $BC31))</f>
        <v/>
      </c>
      <c r="BP31" s="32" t="str">
        <f>IF($BC31="", "", INDEX(Products!CS$9:CS$108, $BC31))</f>
        <v/>
      </c>
      <c r="BQ31" s="32" t="str">
        <f>IF($BC31="", "", INDEX(Products!CT$9:CT$108, $BC31))</f>
        <v/>
      </c>
      <c r="BR31" s="32" t="str">
        <f>IF($BC31="", "", INDEX(Products!CU$9:CU$108, $BC31))</f>
        <v/>
      </c>
      <c r="BS31" s="32" t="str">
        <f>IF($BC31="", "", INDEX(Products!CV$9:CV$108, $BC31))</f>
        <v/>
      </c>
      <c r="BT31" s="32" t="str">
        <f>IF($BC31="", "", INDEX(Products!CW$9:CW$108, $BC31))</f>
        <v/>
      </c>
      <c r="BU31" s="32" t="str">
        <f>IF($BC31="", "", INDEX(Products!CX$9:CX$108, $BC31))</f>
        <v/>
      </c>
      <c r="BV31" s="32" t="str">
        <f>IF($BC31="", "", INDEX(Products!CY$9:CY$108, $BC31))</f>
        <v/>
      </c>
      <c r="BW31" s="32" t="str">
        <f>IF($BC31="", "", INDEX(Products!CZ$9:CZ$108, $BC31))</f>
        <v/>
      </c>
      <c r="BX31" s="32" t="str">
        <f>IF($BC31="", "", INDEX(Products!DA$9:DA$108, $BC31))</f>
        <v/>
      </c>
      <c r="BY31" s="32" t="str">
        <f>IF($BC31="", "", INDEX(Products!DB$9:DB$108, $BC31))</f>
        <v/>
      </c>
      <c r="BZ31" s="32" t="str">
        <f>IF($BC31="", "", INDEX(Products!DC$9:DC$108, $BC31))</f>
        <v/>
      </c>
      <c r="CA31" s="32" t="str">
        <f>IF($BC31="", "", INDEX(Products!DD$9:DD$108, $BC31))</f>
        <v/>
      </c>
      <c r="CB31" s="32" t="str">
        <f>IF($BC31="", "", INDEX(Products!DE$9:DE$108, $BC31))</f>
        <v/>
      </c>
      <c r="CC31" s="32" t="str">
        <f>IF($BC31="", "", INDEX(Products!DF$9:DF$108, $BC31))</f>
        <v/>
      </c>
      <c r="CD31" s="32" t="str">
        <f>IF($BC31="", "", INDEX(Products!DG$9:DG$108, $BC31))</f>
        <v/>
      </c>
      <c r="CE31" s="32" t="str">
        <f>IF($BC31="", "", INDEX(Products!DH$9:DH$108, $BC31))</f>
        <v/>
      </c>
      <c r="CF31" s="32" t="str">
        <f>IF($BC31="", "", INDEX(Products!DI$9:DI$108, $BC31))</f>
        <v/>
      </c>
      <c r="CG31" s="32" t="str">
        <f>IF($BC31="", "", INDEX(Products!DJ$9:DJ$108, $BC31))</f>
        <v/>
      </c>
      <c r="CH31" s="51" t="str">
        <f>IF($BC31="", "", INDEX(Products!DK$9:DK$108, $BC31))</f>
        <v/>
      </c>
      <c r="CI31" s="32"/>
      <c r="CJ31" s="50" t="str">
        <f>IF($BC31="", "", IFERROR(INDEX(Products!DM$9:DM$108, $BC31)*$AY31, ""))</f>
        <v/>
      </c>
      <c r="CK31" s="32" t="str">
        <f>IF($BC31="", "", IFERROR(INDEX(Products!DN$9:DN$108, $BC31)*$AY31, ""))</f>
        <v/>
      </c>
      <c r="CL31" s="32" t="str">
        <f>IF($BC31="", "", IFERROR(INDEX(Products!DO$9:DO$108, $BC31)*$AY31, ""))</f>
        <v/>
      </c>
      <c r="CM31" s="32" t="str">
        <f>IF($BC31="", "", IFERROR(INDEX(Products!DP$9:DP$108, $BC31)*$AY31, ""))</f>
        <v/>
      </c>
      <c r="CN31" s="32" t="str">
        <f>IF($BC31="", "", IFERROR(INDEX(Products!DQ$9:DQ$108, $BC31)*$AY31, ""))</f>
        <v/>
      </c>
      <c r="CO31" s="32" t="str">
        <f>IF($BC31="", "", IFERROR(INDEX(Products!DR$9:DR$108, $BC31)*$AY31, ""))</f>
        <v/>
      </c>
      <c r="CP31" s="32" t="str">
        <f>IF($BC31="", "", IFERROR(INDEX(Products!DS$9:DS$108, $BC31)*$AY31, ""))</f>
        <v/>
      </c>
      <c r="CQ31" s="32" t="str">
        <f>IF($BC31="", "", IFERROR(INDEX(Products!DT$9:DT$108, $BC31)*$AY31, ""))</f>
        <v/>
      </c>
      <c r="CR31" s="32" t="str">
        <f>IF($BC31="", "", IFERROR(INDEX(Products!DU$9:DU$108, $BC31)*$AY31, ""))</f>
        <v/>
      </c>
      <c r="CS31" s="32" t="str">
        <f>IF($BC31="", "", IFERROR(INDEX(Products!DV$9:DV$108, $BC31)*$AY31, ""))</f>
        <v/>
      </c>
      <c r="CT31" s="32" t="str">
        <f>IF($BC31="", "", IFERROR(INDEX(Products!DW$9:DW$108, $BC31)*$AY31, ""))</f>
        <v/>
      </c>
      <c r="CU31" s="32" t="str">
        <f>IF($BC31="", "", IFERROR(INDEX(Products!DX$9:DX$108, $BC31)*$AY31, ""))</f>
        <v/>
      </c>
      <c r="CV31" s="32" t="str">
        <f>IF($BC31="", "", IFERROR(INDEX(Products!DY$9:DY$108, $BC31)*$AY31, ""))</f>
        <v/>
      </c>
      <c r="CW31" s="32" t="str">
        <f>IF($BC31="", "", IFERROR(INDEX(Products!DZ$9:DZ$108, $BC31)*$AY31, ""))</f>
        <v/>
      </c>
      <c r="CX31" s="32" t="str">
        <f>IF($BC31="", "", IFERROR(INDEX(Products!EA$9:EA$108, $BC31)*$AY31, ""))</f>
        <v/>
      </c>
      <c r="CY31" s="32" t="str">
        <f>IF($BC31="", "", IFERROR(INDEX(Products!EB$9:EB$108, $BC31)*$AY31, ""))</f>
        <v/>
      </c>
      <c r="CZ31" s="32" t="str">
        <f>IF($BC31="", "", IFERROR(INDEX(Products!EC$9:EC$108, $BC31)*$AY31, ""))</f>
        <v/>
      </c>
      <c r="DA31" s="32" t="str">
        <f>IF($BC31="", "", IFERROR(INDEX(Products!ED$9:ED$108, $BC31)*$AY31, ""))</f>
        <v/>
      </c>
      <c r="DB31" s="32" t="str">
        <f>IF($BC31="", "", IFERROR(INDEX(Products!EE$9:EE$108, $BC31)*$AY31, ""))</f>
        <v/>
      </c>
      <c r="DC31" s="32" t="str">
        <f>IF($BC31="", "", IFERROR(INDEX(Products!EF$9:EF$108, $BC31)*$AY31, ""))</f>
        <v/>
      </c>
      <c r="DD31" s="32" t="str">
        <f>IF($BC31="", "", IFERROR(INDEX(Products!EG$9:EG$108, $BC31)*$AY31, ""))</f>
        <v/>
      </c>
      <c r="DE31" s="32" t="str">
        <f>IF($BC31="", "", IFERROR(INDEX(Products!EH$9:EH$108, $BC31)*$AY31, ""))</f>
        <v/>
      </c>
      <c r="DF31" s="32" t="str">
        <f>IF($BC31="", "", IFERROR(INDEX(Products!EI$9:EI$108, $BC31)*$AY31, ""))</f>
        <v/>
      </c>
      <c r="DG31" s="32" t="str">
        <f>IF($BC31="", "", IFERROR(INDEX(Products!EJ$9:EJ$108, $BC31)*$AY31, ""))</f>
        <v/>
      </c>
      <c r="DH31" s="32" t="str">
        <f>IF($BC31="", "", IFERROR(INDEX(Products!EK$9:EK$108, $BC31)*$AY31, ""))</f>
        <v/>
      </c>
      <c r="DI31" s="32" t="str">
        <f>IF($BC31="", "", IFERROR(INDEX(Products!EL$9:EL$108, $BC31)*$AY31, ""))</f>
        <v/>
      </c>
      <c r="DJ31" s="32" t="str">
        <f>IF($BC31="", "", IFERROR(INDEX(Products!EM$9:EM$108, $BC31)*$AY31, ""))</f>
        <v/>
      </c>
      <c r="DK31" s="32" t="str">
        <f>IF($BC31="", "", IFERROR(INDEX(Products!EN$9:EN$108, $BC31)*$AY31, ""))</f>
        <v/>
      </c>
      <c r="DL31" s="32" t="str">
        <f>IF($BC31="", "", IFERROR(INDEX(Products!EO$9:EO$108, $BC31)*$AY31, ""))</f>
        <v/>
      </c>
      <c r="DM31" s="51" t="str">
        <f>IF($BC31="", "", IFERROR(INDEX(Products!EP$9:EP$108, $BC31)*$AY31, ""))</f>
        <v/>
      </c>
      <c r="DO31" s="9">
        <v>28</v>
      </c>
      <c r="DP31" s="9" t="str">
        <f>IFERROR(INDEX(Materials!$X$9:$X$2508, MATCH($DO31, Materials!$Z$9:$Z$2508, 0)), "")</f>
        <v/>
      </c>
      <c r="DQ31" s="9" t="str">
        <f t="shared" si="0"/>
        <v/>
      </c>
    </row>
    <row r="32" spans="1:121" x14ac:dyDescent="0.25">
      <c r="A32" s="24"/>
      <c r="B32" s="176">
        <f t="shared" si="3"/>
        <v>22</v>
      </c>
      <c r="C32" s="177"/>
      <c r="D32" s="176" t="str">
        <f t="shared" si="1"/>
        <v/>
      </c>
      <c r="E32" s="177"/>
      <c r="F32" s="177"/>
      <c r="G32" s="177"/>
      <c r="H32" s="177"/>
      <c r="I32" s="178"/>
      <c r="J32" s="353" t="str">
        <f>IF($D32="", "", IF(IFERROR(INDEX(Materials!$C$9:$C$2508, MATCH($D32, Materials!$B$9:$B$2508, 0)), "")="", "", IFERROR(INDEX(Materials!$C$9:$C$2508, MATCH($D32, Materials!$B$9:$B$2508, 0)), "")))</f>
        <v/>
      </c>
      <c r="K32" s="353"/>
      <c r="L32" s="353"/>
      <c r="M32" s="353"/>
      <c r="N32" s="353"/>
      <c r="O32" s="353"/>
      <c r="P32" s="353"/>
      <c r="Q32" s="353"/>
      <c r="R32" s="353"/>
      <c r="S32" s="353"/>
      <c r="T32" s="353"/>
      <c r="U32" s="353"/>
      <c r="V32" s="176" t="str">
        <f t="shared" si="2"/>
        <v/>
      </c>
      <c r="W32" s="178"/>
      <c r="X32" s="177" t="str">
        <f>IF($D32="", "", IF(IFERROR(INDEX(Materials!$E$9:$E$2508, MATCH($D32, Materials!$B$9:$B$2508, 0)), "")="", "", IFERROR(INDEX(Materials!$E$9:$E$2508, MATCH($D32, Materials!$B$9:$B$2508, 0)), "")))</f>
        <v/>
      </c>
      <c r="Y32" s="177"/>
      <c r="Z32" s="177"/>
      <c r="AA32" s="354" t="str">
        <f>IF($D32="", "", IF(IFERROR(INDEX(Materials!$F$9:$F$2508, MATCH($D32, Materials!$B$9:$B$2508, 0)), "")="", "", IFERROR(INDEX(Materials!$F$9:$F$2508, MATCH($D32, Materials!$B$9:$B$2508, 0)), "")))</f>
        <v/>
      </c>
      <c r="AB32" s="355"/>
      <c r="AC32" s="355"/>
      <c r="AD32" s="355"/>
      <c r="AE32" s="356"/>
      <c r="AF32" s="353" t="str">
        <f>IF($D32="", "", IF(IFERROR(INDEX(Materials!$G$9:$G$2508, MATCH($D32, Materials!$B$9:$B$2508, 0)), "")="", "", IFERROR(INDEX(Materials!$G$9:$G$2508, MATCH($D32, Materials!$B$9:$B$2508, 0)), "")))</f>
        <v/>
      </c>
      <c r="AG32" s="353"/>
      <c r="AH32" s="353"/>
      <c r="AI32" s="353"/>
      <c r="AJ32" s="353"/>
      <c r="AK32" s="353"/>
      <c r="AL32" s="353"/>
      <c r="AM32" s="353"/>
      <c r="AN32" s="176" t="str">
        <f>IF($D32="", "", IF(IFERROR(INDEX(Materials!$H$9:$H$2508, MATCH($D32, Materials!$B$9:$B$2508, 0)), "")="", "", IFERROR(INDEX(Materials!$H$9:$H$2508, MATCH($D32, Materials!$B$9:$B$2508, 0)), "")))</f>
        <v/>
      </c>
      <c r="AO32" s="177"/>
      <c r="AP32" s="177"/>
      <c r="AQ32" s="177"/>
      <c r="AR32" s="177"/>
      <c r="AS32" s="178"/>
      <c r="AT32" s="24"/>
      <c r="AY32" s="9" t="str">
        <f>IF('Order Sheet'!B39="", "", 'Order Sheet'!B39)</f>
        <v/>
      </c>
      <c r="BA32" s="9" t="str">
        <f>IF('Order Sheet'!C39="", "", 'Order Sheet'!C39)</f>
        <v/>
      </c>
      <c r="BB32" s="32"/>
      <c r="BC32" s="9" t="str">
        <f>IF($BA32="", "", MATCH($BA32, Products!$E$9:$E$108, 0))</f>
        <v/>
      </c>
      <c r="BD32" s="127" t="s">
        <v>24</v>
      </c>
      <c r="BE32" s="50" t="str">
        <f>IF($BC32="", "", INDEX(Products!CH$9:CH$108, $BC32))</f>
        <v/>
      </c>
      <c r="BF32" s="32" t="str">
        <f>IF($BC32="", "", INDEX(Products!CI$9:CI$108, $BC32))</f>
        <v/>
      </c>
      <c r="BG32" s="32" t="str">
        <f>IF($BC32="", "", INDEX(Products!CJ$9:CJ$108, $BC32))</f>
        <v/>
      </c>
      <c r="BH32" s="32" t="str">
        <f>IF($BC32="", "", INDEX(Products!CK$9:CK$108, $BC32))</f>
        <v/>
      </c>
      <c r="BI32" s="32" t="str">
        <f>IF($BC32="", "", INDEX(Products!CL$9:CL$108, $BC32))</f>
        <v/>
      </c>
      <c r="BJ32" s="32" t="str">
        <f>IF($BC32="", "", INDEX(Products!CM$9:CM$108, $BC32))</f>
        <v/>
      </c>
      <c r="BK32" s="32" t="str">
        <f>IF($BC32="", "", INDEX(Products!CN$9:CN$108, $BC32))</f>
        <v/>
      </c>
      <c r="BL32" s="32" t="str">
        <f>IF($BC32="", "", INDEX(Products!CO$9:CO$108, $BC32))</f>
        <v/>
      </c>
      <c r="BM32" s="32" t="str">
        <f>IF($BC32="", "", INDEX(Products!CP$9:CP$108, $BC32))</f>
        <v/>
      </c>
      <c r="BN32" s="32" t="str">
        <f>IF($BC32="", "", INDEX(Products!CQ$9:CQ$108, $BC32))</f>
        <v/>
      </c>
      <c r="BO32" s="32" t="str">
        <f>IF($BC32="", "", INDEX(Products!CR$9:CR$108, $BC32))</f>
        <v/>
      </c>
      <c r="BP32" s="32" t="str">
        <f>IF($BC32="", "", INDEX(Products!CS$9:CS$108, $BC32))</f>
        <v/>
      </c>
      <c r="BQ32" s="32" t="str">
        <f>IF($BC32="", "", INDEX(Products!CT$9:CT$108, $BC32))</f>
        <v/>
      </c>
      <c r="BR32" s="32" t="str">
        <f>IF($BC32="", "", INDEX(Products!CU$9:CU$108, $BC32))</f>
        <v/>
      </c>
      <c r="BS32" s="32" t="str">
        <f>IF($BC32="", "", INDEX(Products!CV$9:CV$108, $BC32))</f>
        <v/>
      </c>
      <c r="BT32" s="32" t="str">
        <f>IF($BC32="", "", INDEX(Products!CW$9:CW$108, $BC32))</f>
        <v/>
      </c>
      <c r="BU32" s="32" t="str">
        <f>IF($BC32="", "", INDEX(Products!CX$9:CX$108, $BC32))</f>
        <v/>
      </c>
      <c r="BV32" s="32" t="str">
        <f>IF($BC32="", "", INDEX(Products!CY$9:CY$108, $BC32))</f>
        <v/>
      </c>
      <c r="BW32" s="32" t="str">
        <f>IF($BC32="", "", INDEX(Products!CZ$9:CZ$108, $BC32))</f>
        <v/>
      </c>
      <c r="BX32" s="32" t="str">
        <f>IF($BC32="", "", INDEX(Products!DA$9:DA$108, $BC32))</f>
        <v/>
      </c>
      <c r="BY32" s="32" t="str">
        <f>IF($BC32="", "", INDEX(Products!DB$9:DB$108, $BC32))</f>
        <v/>
      </c>
      <c r="BZ32" s="32" t="str">
        <f>IF($BC32="", "", INDEX(Products!DC$9:DC$108, $BC32))</f>
        <v/>
      </c>
      <c r="CA32" s="32" t="str">
        <f>IF($BC32="", "", INDEX(Products!DD$9:DD$108, $BC32))</f>
        <v/>
      </c>
      <c r="CB32" s="32" t="str">
        <f>IF($BC32="", "", INDEX(Products!DE$9:DE$108, $BC32))</f>
        <v/>
      </c>
      <c r="CC32" s="32" t="str">
        <f>IF($BC32="", "", INDEX(Products!DF$9:DF$108, $BC32))</f>
        <v/>
      </c>
      <c r="CD32" s="32" t="str">
        <f>IF($BC32="", "", INDEX(Products!DG$9:DG$108, $BC32))</f>
        <v/>
      </c>
      <c r="CE32" s="32" t="str">
        <f>IF($BC32="", "", INDEX(Products!DH$9:DH$108, $BC32))</f>
        <v/>
      </c>
      <c r="CF32" s="32" t="str">
        <f>IF($BC32="", "", INDEX(Products!DI$9:DI$108, $BC32))</f>
        <v/>
      </c>
      <c r="CG32" s="32" t="str">
        <f>IF($BC32="", "", INDEX(Products!DJ$9:DJ$108, $BC32))</f>
        <v/>
      </c>
      <c r="CH32" s="51" t="str">
        <f>IF($BC32="", "", INDEX(Products!DK$9:DK$108, $BC32))</f>
        <v/>
      </c>
      <c r="CI32" s="32"/>
      <c r="CJ32" s="50" t="str">
        <f>IF($BC32="", "", IFERROR(INDEX(Products!DM$9:DM$108, $BC32)*$AY32, ""))</f>
        <v/>
      </c>
      <c r="CK32" s="32" t="str">
        <f>IF($BC32="", "", IFERROR(INDEX(Products!DN$9:DN$108, $BC32)*$AY32, ""))</f>
        <v/>
      </c>
      <c r="CL32" s="32" t="str">
        <f>IF($BC32="", "", IFERROR(INDEX(Products!DO$9:DO$108, $BC32)*$AY32, ""))</f>
        <v/>
      </c>
      <c r="CM32" s="32" t="str">
        <f>IF($BC32="", "", IFERROR(INDEX(Products!DP$9:DP$108, $BC32)*$AY32, ""))</f>
        <v/>
      </c>
      <c r="CN32" s="32" t="str">
        <f>IF($BC32="", "", IFERROR(INDEX(Products!DQ$9:DQ$108, $BC32)*$AY32, ""))</f>
        <v/>
      </c>
      <c r="CO32" s="32" t="str">
        <f>IF($BC32="", "", IFERROR(INDEX(Products!DR$9:DR$108, $BC32)*$AY32, ""))</f>
        <v/>
      </c>
      <c r="CP32" s="32" t="str">
        <f>IF($BC32="", "", IFERROR(INDEX(Products!DS$9:DS$108, $BC32)*$AY32, ""))</f>
        <v/>
      </c>
      <c r="CQ32" s="32" t="str">
        <f>IF($BC32="", "", IFERROR(INDEX(Products!DT$9:DT$108, $BC32)*$AY32, ""))</f>
        <v/>
      </c>
      <c r="CR32" s="32" t="str">
        <f>IF($BC32="", "", IFERROR(INDEX(Products!DU$9:DU$108, $BC32)*$AY32, ""))</f>
        <v/>
      </c>
      <c r="CS32" s="32" t="str">
        <f>IF($BC32="", "", IFERROR(INDEX(Products!DV$9:DV$108, $BC32)*$AY32, ""))</f>
        <v/>
      </c>
      <c r="CT32" s="32" t="str">
        <f>IF($BC32="", "", IFERROR(INDEX(Products!DW$9:DW$108, $BC32)*$AY32, ""))</f>
        <v/>
      </c>
      <c r="CU32" s="32" t="str">
        <f>IF($BC32="", "", IFERROR(INDEX(Products!DX$9:DX$108, $BC32)*$AY32, ""))</f>
        <v/>
      </c>
      <c r="CV32" s="32" t="str">
        <f>IF($BC32="", "", IFERROR(INDEX(Products!DY$9:DY$108, $BC32)*$AY32, ""))</f>
        <v/>
      </c>
      <c r="CW32" s="32" t="str">
        <f>IF($BC32="", "", IFERROR(INDEX(Products!DZ$9:DZ$108, $BC32)*$AY32, ""))</f>
        <v/>
      </c>
      <c r="CX32" s="32" t="str">
        <f>IF($BC32="", "", IFERROR(INDEX(Products!EA$9:EA$108, $BC32)*$AY32, ""))</f>
        <v/>
      </c>
      <c r="CY32" s="32" t="str">
        <f>IF($BC32="", "", IFERROR(INDEX(Products!EB$9:EB$108, $BC32)*$AY32, ""))</f>
        <v/>
      </c>
      <c r="CZ32" s="32" t="str">
        <f>IF($BC32="", "", IFERROR(INDEX(Products!EC$9:EC$108, $BC32)*$AY32, ""))</f>
        <v/>
      </c>
      <c r="DA32" s="32" t="str">
        <f>IF($BC32="", "", IFERROR(INDEX(Products!ED$9:ED$108, $BC32)*$AY32, ""))</f>
        <v/>
      </c>
      <c r="DB32" s="32" t="str">
        <f>IF($BC32="", "", IFERROR(INDEX(Products!EE$9:EE$108, $BC32)*$AY32, ""))</f>
        <v/>
      </c>
      <c r="DC32" s="32" t="str">
        <f>IF($BC32="", "", IFERROR(INDEX(Products!EF$9:EF$108, $BC32)*$AY32, ""))</f>
        <v/>
      </c>
      <c r="DD32" s="32" t="str">
        <f>IF($BC32="", "", IFERROR(INDEX(Products!EG$9:EG$108, $BC32)*$AY32, ""))</f>
        <v/>
      </c>
      <c r="DE32" s="32" t="str">
        <f>IF($BC32="", "", IFERROR(INDEX(Products!EH$9:EH$108, $BC32)*$AY32, ""))</f>
        <v/>
      </c>
      <c r="DF32" s="32" t="str">
        <f>IF($BC32="", "", IFERROR(INDEX(Products!EI$9:EI$108, $BC32)*$AY32, ""))</f>
        <v/>
      </c>
      <c r="DG32" s="32" t="str">
        <f>IF($BC32="", "", IFERROR(INDEX(Products!EJ$9:EJ$108, $BC32)*$AY32, ""))</f>
        <v/>
      </c>
      <c r="DH32" s="32" t="str">
        <f>IF($BC32="", "", IFERROR(INDEX(Products!EK$9:EK$108, $BC32)*$AY32, ""))</f>
        <v/>
      </c>
      <c r="DI32" s="32" t="str">
        <f>IF($BC32="", "", IFERROR(INDEX(Products!EL$9:EL$108, $BC32)*$AY32, ""))</f>
        <v/>
      </c>
      <c r="DJ32" s="32" t="str">
        <f>IF($BC32="", "", IFERROR(INDEX(Products!EM$9:EM$108, $BC32)*$AY32, ""))</f>
        <v/>
      </c>
      <c r="DK32" s="32" t="str">
        <f>IF($BC32="", "", IFERROR(INDEX(Products!EN$9:EN$108, $BC32)*$AY32, ""))</f>
        <v/>
      </c>
      <c r="DL32" s="32" t="str">
        <f>IF($BC32="", "", IFERROR(INDEX(Products!EO$9:EO$108, $BC32)*$AY32, ""))</f>
        <v/>
      </c>
      <c r="DM32" s="51" t="str">
        <f>IF($BC32="", "", IFERROR(INDEX(Products!EP$9:EP$108, $BC32)*$AY32, ""))</f>
        <v/>
      </c>
      <c r="DO32" s="9">
        <v>29</v>
      </c>
      <c r="DP32" s="9" t="str">
        <f>IFERROR(INDEX(Materials!$X$9:$X$2508, MATCH($DO32, Materials!$Z$9:$Z$2508, 0)), "")</f>
        <v/>
      </c>
      <c r="DQ32" s="9" t="str">
        <f t="shared" si="0"/>
        <v/>
      </c>
    </row>
    <row r="33" spans="1:121"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Y33" s="9" t="str">
        <f>IF('Order Sheet'!B40="", "", 'Order Sheet'!B40)</f>
        <v/>
      </c>
      <c r="BA33" s="9" t="str">
        <f>IF('Order Sheet'!C40="", "", 'Order Sheet'!C40)</f>
        <v/>
      </c>
      <c r="BB33" s="32"/>
      <c r="BC33" s="9" t="str">
        <f>IF($BA33="", "", MATCH($BA33, Products!$E$9:$E$108, 0))</f>
        <v/>
      </c>
      <c r="BD33" s="127" t="s">
        <v>24</v>
      </c>
      <c r="BE33" s="50" t="str">
        <f>IF($BC33="", "", INDEX(Products!CH$9:CH$108, $BC33))</f>
        <v/>
      </c>
      <c r="BF33" s="32" t="str">
        <f>IF($BC33="", "", INDEX(Products!CI$9:CI$108, $BC33))</f>
        <v/>
      </c>
      <c r="BG33" s="32" t="str">
        <f>IF($BC33="", "", INDEX(Products!CJ$9:CJ$108, $BC33))</f>
        <v/>
      </c>
      <c r="BH33" s="32" t="str">
        <f>IF($BC33="", "", INDEX(Products!CK$9:CK$108, $BC33))</f>
        <v/>
      </c>
      <c r="BI33" s="32" t="str">
        <f>IF($BC33="", "", INDEX(Products!CL$9:CL$108, $BC33))</f>
        <v/>
      </c>
      <c r="BJ33" s="32" t="str">
        <f>IF($BC33="", "", INDEX(Products!CM$9:CM$108, $BC33))</f>
        <v/>
      </c>
      <c r="BK33" s="32" t="str">
        <f>IF($BC33="", "", INDEX(Products!CN$9:CN$108, $BC33))</f>
        <v/>
      </c>
      <c r="BL33" s="32" t="str">
        <f>IF($BC33="", "", INDEX(Products!CO$9:CO$108, $BC33))</f>
        <v/>
      </c>
      <c r="BM33" s="32" t="str">
        <f>IF($BC33="", "", INDEX(Products!CP$9:CP$108, $BC33))</f>
        <v/>
      </c>
      <c r="BN33" s="32" t="str">
        <f>IF($BC33="", "", INDEX(Products!CQ$9:CQ$108, $BC33))</f>
        <v/>
      </c>
      <c r="BO33" s="32" t="str">
        <f>IF($BC33="", "", INDEX(Products!CR$9:CR$108, $BC33))</f>
        <v/>
      </c>
      <c r="BP33" s="32" t="str">
        <f>IF($BC33="", "", INDEX(Products!CS$9:CS$108, $BC33))</f>
        <v/>
      </c>
      <c r="BQ33" s="32" t="str">
        <f>IF($BC33="", "", INDEX(Products!CT$9:CT$108, $BC33))</f>
        <v/>
      </c>
      <c r="BR33" s="32" t="str">
        <f>IF($BC33="", "", INDEX(Products!CU$9:CU$108, $BC33))</f>
        <v/>
      </c>
      <c r="BS33" s="32" t="str">
        <f>IF($BC33="", "", INDEX(Products!CV$9:CV$108, $BC33))</f>
        <v/>
      </c>
      <c r="BT33" s="32" t="str">
        <f>IF($BC33="", "", INDEX(Products!CW$9:CW$108, $BC33))</f>
        <v/>
      </c>
      <c r="BU33" s="32" t="str">
        <f>IF($BC33="", "", INDEX(Products!CX$9:CX$108, $BC33))</f>
        <v/>
      </c>
      <c r="BV33" s="32" t="str">
        <f>IF($BC33="", "", INDEX(Products!CY$9:CY$108, $BC33))</f>
        <v/>
      </c>
      <c r="BW33" s="32" t="str">
        <f>IF($BC33="", "", INDEX(Products!CZ$9:CZ$108, $BC33))</f>
        <v/>
      </c>
      <c r="BX33" s="32" t="str">
        <f>IF($BC33="", "", INDEX(Products!DA$9:DA$108, $BC33))</f>
        <v/>
      </c>
      <c r="BY33" s="32" t="str">
        <f>IF($BC33="", "", INDEX(Products!DB$9:DB$108, $BC33))</f>
        <v/>
      </c>
      <c r="BZ33" s="32" t="str">
        <f>IF($BC33="", "", INDEX(Products!DC$9:DC$108, $BC33))</f>
        <v/>
      </c>
      <c r="CA33" s="32" t="str">
        <f>IF($BC33="", "", INDEX(Products!DD$9:DD$108, $BC33))</f>
        <v/>
      </c>
      <c r="CB33" s="32" t="str">
        <f>IF($BC33="", "", INDEX(Products!DE$9:DE$108, $BC33))</f>
        <v/>
      </c>
      <c r="CC33" s="32" t="str">
        <f>IF($BC33="", "", INDEX(Products!DF$9:DF$108, $BC33))</f>
        <v/>
      </c>
      <c r="CD33" s="32" t="str">
        <f>IF($BC33="", "", INDEX(Products!DG$9:DG$108, $BC33))</f>
        <v/>
      </c>
      <c r="CE33" s="32" t="str">
        <f>IF($BC33="", "", INDEX(Products!DH$9:DH$108, $BC33))</f>
        <v/>
      </c>
      <c r="CF33" s="32" t="str">
        <f>IF($BC33="", "", INDEX(Products!DI$9:DI$108, $BC33))</f>
        <v/>
      </c>
      <c r="CG33" s="32" t="str">
        <f>IF($BC33="", "", INDEX(Products!DJ$9:DJ$108, $BC33))</f>
        <v/>
      </c>
      <c r="CH33" s="51" t="str">
        <f>IF($BC33="", "", INDEX(Products!DK$9:DK$108, $BC33))</f>
        <v/>
      </c>
      <c r="CI33" s="32"/>
      <c r="CJ33" s="50" t="str">
        <f>IF($BC33="", "", IFERROR(INDEX(Products!DM$9:DM$108, $BC33)*$AY33, ""))</f>
        <v/>
      </c>
      <c r="CK33" s="32" t="str">
        <f>IF($BC33="", "", IFERROR(INDEX(Products!DN$9:DN$108, $BC33)*$AY33, ""))</f>
        <v/>
      </c>
      <c r="CL33" s="32" t="str">
        <f>IF($BC33="", "", IFERROR(INDEX(Products!DO$9:DO$108, $BC33)*$AY33, ""))</f>
        <v/>
      </c>
      <c r="CM33" s="32" t="str">
        <f>IF($BC33="", "", IFERROR(INDEX(Products!DP$9:DP$108, $BC33)*$AY33, ""))</f>
        <v/>
      </c>
      <c r="CN33" s="32" t="str">
        <f>IF($BC33="", "", IFERROR(INDEX(Products!DQ$9:DQ$108, $BC33)*$AY33, ""))</f>
        <v/>
      </c>
      <c r="CO33" s="32" t="str">
        <f>IF($BC33="", "", IFERROR(INDEX(Products!DR$9:DR$108, $BC33)*$AY33, ""))</f>
        <v/>
      </c>
      <c r="CP33" s="32" t="str">
        <f>IF($BC33="", "", IFERROR(INDEX(Products!DS$9:DS$108, $BC33)*$AY33, ""))</f>
        <v/>
      </c>
      <c r="CQ33" s="32" t="str">
        <f>IF($BC33="", "", IFERROR(INDEX(Products!DT$9:DT$108, $BC33)*$AY33, ""))</f>
        <v/>
      </c>
      <c r="CR33" s="32" t="str">
        <f>IF($BC33="", "", IFERROR(INDEX(Products!DU$9:DU$108, $BC33)*$AY33, ""))</f>
        <v/>
      </c>
      <c r="CS33" s="32" t="str">
        <f>IF($BC33="", "", IFERROR(INDEX(Products!DV$9:DV$108, $BC33)*$AY33, ""))</f>
        <v/>
      </c>
      <c r="CT33" s="32" t="str">
        <f>IF($BC33="", "", IFERROR(INDEX(Products!DW$9:DW$108, $BC33)*$AY33, ""))</f>
        <v/>
      </c>
      <c r="CU33" s="32" t="str">
        <f>IF($BC33="", "", IFERROR(INDEX(Products!DX$9:DX$108, $BC33)*$AY33, ""))</f>
        <v/>
      </c>
      <c r="CV33" s="32" t="str">
        <f>IF($BC33="", "", IFERROR(INDEX(Products!DY$9:DY$108, $BC33)*$AY33, ""))</f>
        <v/>
      </c>
      <c r="CW33" s="32" t="str">
        <f>IF($BC33="", "", IFERROR(INDEX(Products!DZ$9:DZ$108, $BC33)*$AY33, ""))</f>
        <v/>
      </c>
      <c r="CX33" s="32" t="str">
        <f>IF($BC33="", "", IFERROR(INDEX(Products!EA$9:EA$108, $BC33)*$AY33, ""))</f>
        <v/>
      </c>
      <c r="CY33" s="32" t="str">
        <f>IF($BC33="", "", IFERROR(INDEX(Products!EB$9:EB$108, $BC33)*$AY33, ""))</f>
        <v/>
      </c>
      <c r="CZ33" s="32" t="str">
        <f>IF($BC33="", "", IFERROR(INDEX(Products!EC$9:EC$108, $BC33)*$AY33, ""))</f>
        <v/>
      </c>
      <c r="DA33" s="32" t="str">
        <f>IF($BC33="", "", IFERROR(INDEX(Products!ED$9:ED$108, $BC33)*$AY33, ""))</f>
        <v/>
      </c>
      <c r="DB33" s="32" t="str">
        <f>IF($BC33="", "", IFERROR(INDEX(Products!EE$9:EE$108, $BC33)*$AY33, ""))</f>
        <v/>
      </c>
      <c r="DC33" s="32" t="str">
        <f>IF($BC33="", "", IFERROR(INDEX(Products!EF$9:EF$108, $BC33)*$AY33, ""))</f>
        <v/>
      </c>
      <c r="DD33" s="32" t="str">
        <f>IF($BC33="", "", IFERROR(INDEX(Products!EG$9:EG$108, $BC33)*$AY33, ""))</f>
        <v/>
      </c>
      <c r="DE33" s="32" t="str">
        <f>IF($BC33="", "", IFERROR(INDEX(Products!EH$9:EH$108, $BC33)*$AY33, ""))</f>
        <v/>
      </c>
      <c r="DF33" s="32" t="str">
        <f>IF($BC33="", "", IFERROR(INDEX(Products!EI$9:EI$108, $BC33)*$AY33, ""))</f>
        <v/>
      </c>
      <c r="DG33" s="32" t="str">
        <f>IF($BC33="", "", IFERROR(INDEX(Products!EJ$9:EJ$108, $BC33)*$AY33, ""))</f>
        <v/>
      </c>
      <c r="DH33" s="32" t="str">
        <f>IF($BC33="", "", IFERROR(INDEX(Products!EK$9:EK$108, $BC33)*$AY33, ""))</f>
        <v/>
      </c>
      <c r="DI33" s="32" t="str">
        <f>IF($BC33="", "", IFERROR(INDEX(Products!EL$9:EL$108, $BC33)*$AY33, ""))</f>
        <v/>
      </c>
      <c r="DJ33" s="32" t="str">
        <f>IF($BC33="", "", IFERROR(INDEX(Products!EM$9:EM$108, $BC33)*$AY33, ""))</f>
        <v/>
      </c>
      <c r="DK33" s="32" t="str">
        <f>IF($BC33="", "", IFERROR(INDEX(Products!EN$9:EN$108, $BC33)*$AY33, ""))</f>
        <v/>
      </c>
      <c r="DL33" s="32" t="str">
        <f>IF($BC33="", "", IFERROR(INDEX(Products!EO$9:EO$108, $BC33)*$AY33, ""))</f>
        <v/>
      </c>
      <c r="DM33" s="51" t="str">
        <f>IF($BC33="", "", IFERROR(INDEX(Products!EP$9:EP$108, $BC33)*$AY33, ""))</f>
        <v/>
      </c>
      <c r="DO33" s="9">
        <v>30</v>
      </c>
      <c r="DP33" s="9" t="str">
        <f>IFERROR(INDEX(Materials!$X$9:$X$2508, MATCH($DO33, Materials!$Z$9:$Z$2508, 0)), "")</f>
        <v/>
      </c>
      <c r="DQ33" s="9" t="str">
        <f t="shared" si="0"/>
        <v/>
      </c>
    </row>
    <row r="34" spans="1:121" x14ac:dyDescent="0.25">
      <c r="AY34" s="9" t="str">
        <f>IF('Order Sheet'!B41="", "", 'Order Sheet'!B41)</f>
        <v/>
      </c>
      <c r="BA34" s="9" t="str">
        <f>IF('Order Sheet'!C41="", "", 'Order Sheet'!C41)</f>
        <v/>
      </c>
      <c r="BB34" s="32"/>
      <c r="BC34" s="9" t="str">
        <f>IF($BA34="", "", MATCH($BA34, Products!$E$9:$E$108, 0))</f>
        <v/>
      </c>
      <c r="BD34" s="127" t="s">
        <v>24</v>
      </c>
      <c r="BE34" s="50" t="str">
        <f>IF($BC34="", "", INDEX(Products!CH$9:CH$108, $BC34))</f>
        <v/>
      </c>
      <c r="BF34" s="32" t="str">
        <f>IF($BC34="", "", INDEX(Products!CI$9:CI$108, $BC34))</f>
        <v/>
      </c>
      <c r="BG34" s="32" t="str">
        <f>IF($BC34="", "", INDEX(Products!CJ$9:CJ$108, $BC34))</f>
        <v/>
      </c>
      <c r="BH34" s="32" t="str">
        <f>IF($BC34="", "", INDEX(Products!CK$9:CK$108, $BC34))</f>
        <v/>
      </c>
      <c r="BI34" s="32" t="str">
        <f>IF($BC34="", "", INDEX(Products!CL$9:CL$108, $BC34))</f>
        <v/>
      </c>
      <c r="BJ34" s="32" t="str">
        <f>IF($BC34="", "", INDEX(Products!CM$9:CM$108, $BC34))</f>
        <v/>
      </c>
      <c r="BK34" s="32" t="str">
        <f>IF($BC34="", "", INDEX(Products!CN$9:CN$108, $BC34))</f>
        <v/>
      </c>
      <c r="BL34" s="32" t="str">
        <f>IF($BC34="", "", INDEX(Products!CO$9:CO$108, $BC34))</f>
        <v/>
      </c>
      <c r="BM34" s="32" t="str">
        <f>IF($BC34="", "", INDEX(Products!CP$9:CP$108, $BC34))</f>
        <v/>
      </c>
      <c r="BN34" s="32" t="str">
        <f>IF($BC34="", "", INDEX(Products!CQ$9:CQ$108, $BC34))</f>
        <v/>
      </c>
      <c r="BO34" s="32" t="str">
        <f>IF($BC34="", "", INDEX(Products!CR$9:CR$108, $BC34))</f>
        <v/>
      </c>
      <c r="BP34" s="32" t="str">
        <f>IF($BC34="", "", INDEX(Products!CS$9:CS$108, $BC34))</f>
        <v/>
      </c>
      <c r="BQ34" s="32" t="str">
        <f>IF($BC34="", "", INDEX(Products!CT$9:CT$108, $BC34))</f>
        <v/>
      </c>
      <c r="BR34" s="32" t="str">
        <f>IF($BC34="", "", INDEX(Products!CU$9:CU$108, $BC34))</f>
        <v/>
      </c>
      <c r="BS34" s="32" t="str">
        <f>IF($BC34="", "", INDEX(Products!CV$9:CV$108, $BC34))</f>
        <v/>
      </c>
      <c r="BT34" s="32" t="str">
        <f>IF($BC34="", "", INDEX(Products!CW$9:CW$108, $BC34))</f>
        <v/>
      </c>
      <c r="BU34" s="32" t="str">
        <f>IF($BC34="", "", INDEX(Products!CX$9:CX$108, $BC34))</f>
        <v/>
      </c>
      <c r="BV34" s="32" t="str">
        <f>IF($BC34="", "", INDEX(Products!CY$9:CY$108, $BC34))</f>
        <v/>
      </c>
      <c r="BW34" s="32" t="str">
        <f>IF($BC34="", "", INDEX(Products!CZ$9:CZ$108, $BC34))</f>
        <v/>
      </c>
      <c r="BX34" s="32" t="str">
        <f>IF($BC34="", "", INDEX(Products!DA$9:DA$108, $BC34))</f>
        <v/>
      </c>
      <c r="BY34" s="32" t="str">
        <f>IF($BC34="", "", INDEX(Products!DB$9:DB$108, $BC34))</f>
        <v/>
      </c>
      <c r="BZ34" s="32" t="str">
        <f>IF($BC34="", "", INDEX(Products!DC$9:DC$108, $BC34))</f>
        <v/>
      </c>
      <c r="CA34" s="32" t="str">
        <f>IF($BC34="", "", INDEX(Products!DD$9:DD$108, $BC34))</f>
        <v/>
      </c>
      <c r="CB34" s="32" t="str">
        <f>IF($BC34="", "", INDEX(Products!DE$9:DE$108, $BC34))</f>
        <v/>
      </c>
      <c r="CC34" s="32" t="str">
        <f>IF($BC34="", "", INDEX(Products!DF$9:DF$108, $BC34))</f>
        <v/>
      </c>
      <c r="CD34" s="32" t="str">
        <f>IF($BC34="", "", INDEX(Products!DG$9:DG$108, $BC34))</f>
        <v/>
      </c>
      <c r="CE34" s="32" t="str">
        <f>IF($BC34="", "", INDEX(Products!DH$9:DH$108, $BC34))</f>
        <v/>
      </c>
      <c r="CF34" s="32" t="str">
        <f>IF($BC34="", "", INDEX(Products!DI$9:DI$108, $BC34))</f>
        <v/>
      </c>
      <c r="CG34" s="32" t="str">
        <f>IF($BC34="", "", INDEX(Products!DJ$9:DJ$108, $BC34))</f>
        <v/>
      </c>
      <c r="CH34" s="51" t="str">
        <f>IF($BC34="", "", INDEX(Products!DK$9:DK$108, $BC34))</f>
        <v/>
      </c>
      <c r="CI34" s="32"/>
      <c r="CJ34" s="50" t="str">
        <f>IF($BC34="", "", IFERROR(INDEX(Products!DM$9:DM$108, $BC34)*$AY34, ""))</f>
        <v/>
      </c>
      <c r="CK34" s="32" t="str">
        <f>IF($BC34="", "", IFERROR(INDEX(Products!DN$9:DN$108, $BC34)*$AY34, ""))</f>
        <v/>
      </c>
      <c r="CL34" s="32" t="str">
        <f>IF($BC34="", "", IFERROR(INDEX(Products!DO$9:DO$108, $BC34)*$AY34, ""))</f>
        <v/>
      </c>
      <c r="CM34" s="32" t="str">
        <f>IF($BC34="", "", IFERROR(INDEX(Products!DP$9:DP$108, $BC34)*$AY34, ""))</f>
        <v/>
      </c>
      <c r="CN34" s="32" t="str">
        <f>IF($BC34="", "", IFERROR(INDEX(Products!DQ$9:DQ$108, $BC34)*$AY34, ""))</f>
        <v/>
      </c>
      <c r="CO34" s="32" t="str">
        <f>IF($BC34="", "", IFERROR(INDEX(Products!DR$9:DR$108, $BC34)*$AY34, ""))</f>
        <v/>
      </c>
      <c r="CP34" s="32" t="str">
        <f>IF($BC34="", "", IFERROR(INDEX(Products!DS$9:DS$108, $BC34)*$AY34, ""))</f>
        <v/>
      </c>
      <c r="CQ34" s="32" t="str">
        <f>IF($BC34="", "", IFERROR(INDEX(Products!DT$9:DT$108, $BC34)*$AY34, ""))</f>
        <v/>
      </c>
      <c r="CR34" s="32" t="str">
        <f>IF($BC34="", "", IFERROR(INDEX(Products!DU$9:DU$108, $BC34)*$AY34, ""))</f>
        <v/>
      </c>
      <c r="CS34" s="32" t="str">
        <f>IF($BC34="", "", IFERROR(INDEX(Products!DV$9:DV$108, $BC34)*$AY34, ""))</f>
        <v/>
      </c>
      <c r="CT34" s="32" t="str">
        <f>IF($BC34="", "", IFERROR(INDEX(Products!DW$9:DW$108, $BC34)*$AY34, ""))</f>
        <v/>
      </c>
      <c r="CU34" s="32" t="str">
        <f>IF($BC34="", "", IFERROR(INDEX(Products!DX$9:DX$108, $BC34)*$AY34, ""))</f>
        <v/>
      </c>
      <c r="CV34" s="32" t="str">
        <f>IF($BC34="", "", IFERROR(INDEX(Products!DY$9:DY$108, $BC34)*$AY34, ""))</f>
        <v/>
      </c>
      <c r="CW34" s="32" t="str">
        <f>IF($BC34="", "", IFERROR(INDEX(Products!DZ$9:DZ$108, $BC34)*$AY34, ""))</f>
        <v/>
      </c>
      <c r="CX34" s="32" t="str">
        <f>IF($BC34="", "", IFERROR(INDEX(Products!EA$9:EA$108, $BC34)*$AY34, ""))</f>
        <v/>
      </c>
      <c r="CY34" s="32" t="str">
        <f>IF($BC34="", "", IFERROR(INDEX(Products!EB$9:EB$108, $BC34)*$AY34, ""))</f>
        <v/>
      </c>
      <c r="CZ34" s="32" t="str">
        <f>IF($BC34="", "", IFERROR(INDEX(Products!EC$9:EC$108, $BC34)*$AY34, ""))</f>
        <v/>
      </c>
      <c r="DA34" s="32" t="str">
        <f>IF($BC34="", "", IFERROR(INDEX(Products!ED$9:ED$108, $BC34)*$AY34, ""))</f>
        <v/>
      </c>
      <c r="DB34" s="32" t="str">
        <f>IF($BC34="", "", IFERROR(INDEX(Products!EE$9:EE$108, $BC34)*$AY34, ""))</f>
        <v/>
      </c>
      <c r="DC34" s="32" t="str">
        <f>IF($BC34="", "", IFERROR(INDEX(Products!EF$9:EF$108, $BC34)*$AY34, ""))</f>
        <v/>
      </c>
      <c r="DD34" s="32" t="str">
        <f>IF($BC34="", "", IFERROR(INDEX(Products!EG$9:EG$108, $BC34)*$AY34, ""))</f>
        <v/>
      </c>
      <c r="DE34" s="32" t="str">
        <f>IF($BC34="", "", IFERROR(INDEX(Products!EH$9:EH$108, $BC34)*$AY34, ""))</f>
        <v/>
      </c>
      <c r="DF34" s="32" t="str">
        <f>IF($BC34="", "", IFERROR(INDEX(Products!EI$9:EI$108, $BC34)*$AY34, ""))</f>
        <v/>
      </c>
      <c r="DG34" s="32" t="str">
        <f>IF($BC34="", "", IFERROR(INDEX(Products!EJ$9:EJ$108, $BC34)*$AY34, ""))</f>
        <v/>
      </c>
      <c r="DH34" s="32" t="str">
        <f>IF($BC34="", "", IFERROR(INDEX(Products!EK$9:EK$108, $BC34)*$AY34, ""))</f>
        <v/>
      </c>
      <c r="DI34" s="32" t="str">
        <f>IF($BC34="", "", IFERROR(INDEX(Products!EL$9:EL$108, $BC34)*$AY34, ""))</f>
        <v/>
      </c>
      <c r="DJ34" s="32" t="str">
        <f>IF($BC34="", "", IFERROR(INDEX(Products!EM$9:EM$108, $BC34)*$AY34, ""))</f>
        <v/>
      </c>
      <c r="DK34" s="32" t="str">
        <f>IF($BC34="", "", IFERROR(INDEX(Products!EN$9:EN$108, $BC34)*$AY34, ""))</f>
        <v/>
      </c>
      <c r="DL34" s="32" t="str">
        <f>IF($BC34="", "", IFERROR(INDEX(Products!EO$9:EO$108, $BC34)*$AY34, ""))</f>
        <v/>
      </c>
      <c r="DM34" s="51" t="str">
        <f>IF($BC34="", "", IFERROR(INDEX(Products!EP$9:EP$108, $BC34)*$AY34, ""))</f>
        <v/>
      </c>
      <c r="DO34" s="9">
        <v>31</v>
      </c>
      <c r="DP34" s="9" t="str">
        <f>IFERROR(INDEX(Materials!$X$9:$X$2508, MATCH($DO34, Materials!$Z$9:$Z$2508, 0)), "")</f>
        <v/>
      </c>
      <c r="DQ34" s="9" t="str">
        <f t="shared" si="0"/>
        <v/>
      </c>
    </row>
    <row r="35" spans="1:121" x14ac:dyDescent="0.25">
      <c r="AY35" s="9" t="str">
        <f>IF('Order Sheet'!B42="", "", 'Order Sheet'!B42)</f>
        <v/>
      </c>
      <c r="BA35" s="9" t="str">
        <f>IF('Order Sheet'!C42="", "", 'Order Sheet'!C42)</f>
        <v/>
      </c>
      <c r="BB35" s="32"/>
      <c r="BC35" s="9" t="str">
        <f>IF($BA35="", "", MATCH($BA35, Products!$E$9:$E$108, 0))</f>
        <v/>
      </c>
      <c r="BD35" s="127" t="s">
        <v>24</v>
      </c>
      <c r="BE35" s="50" t="str">
        <f>IF($BC35="", "", INDEX(Products!CH$9:CH$108, $BC35))</f>
        <v/>
      </c>
      <c r="BF35" s="32" t="str">
        <f>IF($BC35="", "", INDEX(Products!CI$9:CI$108, $BC35))</f>
        <v/>
      </c>
      <c r="BG35" s="32" t="str">
        <f>IF($BC35="", "", INDEX(Products!CJ$9:CJ$108, $BC35))</f>
        <v/>
      </c>
      <c r="BH35" s="32" t="str">
        <f>IF($BC35="", "", INDEX(Products!CK$9:CK$108, $BC35))</f>
        <v/>
      </c>
      <c r="BI35" s="32" t="str">
        <f>IF($BC35="", "", INDEX(Products!CL$9:CL$108, $BC35))</f>
        <v/>
      </c>
      <c r="BJ35" s="32" t="str">
        <f>IF($BC35="", "", INDEX(Products!CM$9:CM$108, $BC35))</f>
        <v/>
      </c>
      <c r="BK35" s="32" t="str">
        <f>IF($BC35="", "", INDEX(Products!CN$9:CN$108, $BC35))</f>
        <v/>
      </c>
      <c r="BL35" s="32" t="str">
        <f>IF($BC35="", "", INDEX(Products!CO$9:CO$108, $BC35))</f>
        <v/>
      </c>
      <c r="BM35" s="32" t="str">
        <f>IF($BC35="", "", INDEX(Products!CP$9:CP$108, $BC35))</f>
        <v/>
      </c>
      <c r="BN35" s="32" t="str">
        <f>IF($BC35="", "", INDEX(Products!CQ$9:CQ$108, $BC35))</f>
        <v/>
      </c>
      <c r="BO35" s="32" t="str">
        <f>IF($BC35="", "", INDEX(Products!CR$9:CR$108, $BC35))</f>
        <v/>
      </c>
      <c r="BP35" s="32" t="str">
        <f>IF($BC35="", "", INDEX(Products!CS$9:CS$108, $BC35))</f>
        <v/>
      </c>
      <c r="BQ35" s="32" t="str">
        <f>IF($BC35="", "", INDEX(Products!CT$9:CT$108, $BC35))</f>
        <v/>
      </c>
      <c r="BR35" s="32" t="str">
        <f>IF($BC35="", "", INDEX(Products!CU$9:CU$108, $BC35))</f>
        <v/>
      </c>
      <c r="BS35" s="32" t="str">
        <f>IF($BC35="", "", INDEX(Products!CV$9:CV$108, $BC35))</f>
        <v/>
      </c>
      <c r="BT35" s="32" t="str">
        <f>IF($BC35="", "", INDEX(Products!CW$9:CW$108, $BC35))</f>
        <v/>
      </c>
      <c r="BU35" s="32" t="str">
        <f>IF($BC35="", "", INDEX(Products!CX$9:CX$108, $BC35))</f>
        <v/>
      </c>
      <c r="BV35" s="32" t="str">
        <f>IF($BC35="", "", INDEX(Products!CY$9:CY$108, $BC35))</f>
        <v/>
      </c>
      <c r="BW35" s="32" t="str">
        <f>IF($BC35="", "", INDEX(Products!CZ$9:CZ$108, $BC35))</f>
        <v/>
      </c>
      <c r="BX35" s="32" t="str">
        <f>IF($BC35="", "", INDEX(Products!DA$9:DA$108, $BC35))</f>
        <v/>
      </c>
      <c r="BY35" s="32" t="str">
        <f>IF($BC35="", "", INDEX(Products!DB$9:DB$108, $BC35))</f>
        <v/>
      </c>
      <c r="BZ35" s="32" t="str">
        <f>IF($BC35="", "", INDEX(Products!DC$9:DC$108, $BC35))</f>
        <v/>
      </c>
      <c r="CA35" s="32" t="str">
        <f>IF($BC35="", "", INDEX(Products!DD$9:DD$108, $BC35))</f>
        <v/>
      </c>
      <c r="CB35" s="32" t="str">
        <f>IF($BC35="", "", INDEX(Products!DE$9:DE$108, $BC35))</f>
        <v/>
      </c>
      <c r="CC35" s="32" t="str">
        <f>IF($BC35="", "", INDEX(Products!DF$9:DF$108, $BC35))</f>
        <v/>
      </c>
      <c r="CD35" s="32" t="str">
        <f>IF($BC35="", "", INDEX(Products!DG$9:DG$108, $BC35))</f>
        <v/>
      </c>
      <c r="CE35" s="32" t="str">
        <f>IF($BC35="", "", INDEX(Products!DH$9:DH$108, $BC35))</f>
        <v/>
      </c>
      <c r="CF35" s="32" t="str">
        <f>IF($BC35="", "", INDEX(Products!DI$9:DI$108, $BC35))</f>
        <v/>
      </c>
      <c r="CG35" s="32" t="str">
        <f>IF($BC35="", "", INDEX(Products!DJ$9:DJ$108, $BC35))</f>
        <v/>
      </c>
      <c r="CH35" s="51" t="str">
        <f>IF($BC35="", "", INDEX(Products!DK$9:DK$108, $BC35))</f>
        <v/>
      </c>
      <c r="CI35" s="32"/>
      <c r="CJ35" s="50" t="str">
        <f>IF($BC35="", "", IFERROR(INDEX(Products!DM$9:DM$108, $BC35)*$AY35, ""))</f>
        <v/>
      </c>
      <c r="CK35" s="32" t="str">
        <f>IF($BC35="", "", IFERROR(INDEX(Products!DN$9:DN$108, $BC35)*$AY35, ""))</f>
        <v/>
      </c>
      <c r="CL35" s="32" t="str">
        <f>IF($BC35="", "", IFERROR(INDEX(Products!DO$9:DO$108, $BC35)*$AY35, ""))</f>
        <v/>
      </c>
      <c r="CM35" s="32" t="str">
        <f>IF($BC35="", "", IFERROR(INDEX(Products!DP$9:DP$108, $BC35)*$AY35, ""))</f>
        <v/>
      </c>
      <c r="CN35" s="32" t="str">
        <f>IF($BC35="", "", IFERROR(INDEX(Products!DQ$9:DQ$108, $BC35)*$AY35, ""))</f>
        <v/>
      </c>
      <c r="CO35" s="32" t="str">
        <f>IF($BC35="", "", IFERROR(INDEX(Products!DR$9:DR$108, $BC35)*$AY35, ""))</f>
        <v/>
      </c>
      <c r="CP35" s="32" t="str">
        <f>IF($BC35="", "", IFERROR(INDEX(Products!DS$9:DS$108, $BC35)*$AY35, ""))</f>
        <v/>
      </c>
      <c r="CQ35" s="32" t="str">
        <f>IF($BC35="", "", IFERROR(INDEX(Products!DT$9:DT$108, $BC35)*$AY35, ""))</f>
        <v/>
      </c>
      <c r="CR35" s="32" t="str">
        <f>IF($BC35="", "", IFERROR(INDEX(Products!DU$9:DU$108, $BC35)*$AY35, ""))</f>
        <v/>
      </c>
      <c r="CS35" s="32" t="str">
        <f>IF($BC35="", "", IFERROR(INDEX(Products!DV$9:DV$108, $BC35)*$AY35, ""))</f>
        <v/>
      </c>
      <c r="CT35" s="32" t="str">
        <f>IF($BC35="", "", IFERROR(INDEX(Products!DW$9:DW$108, $BC35)*$AY35, ""))</f>
        <v/>
      </c>
      <c r="CU35" s="32" t="str">
        <f>IF($BC35="", "", IFERROR(INDEX(Products!DX$9:DX$108, $BC35)*$AY35, ""))</f>
        <v/>
      </c>
      <c r="CV35" s="32" t="str">
        <f>IF($BC35="", "", IFERROR(INDEX(Products!DY$9:DY$108, $BC35)*$AY35, ""))</f>
        <v/>
      </c>
      <c r="CW35" s="32" t="str">
        <f>IF($BC35="", "", IFERROR(INDEX(Products!DZ$9:DZ$108, $BC35)*$AY35, ""))</f>
        <v/>
      </c>
      <c r="CX35" s="32" t="str">
        <f>IF($BC35="", "", IFERROR(INDEX(Products!EA$9:EA$108, $BC35)*$AY35, ""))</f>
        <v/>
      </c>
      <c r="CY35" s="32" t="str">
        <f>IF($BC35="", "", IFERROR(INDEX(Products!EB$9:EB$108, $BC35)*$AY35, ""))</f>
        <v/>
      </c>
      <c r="CZ35" s="32" t="str">
        <f>IF($BC35="", "", IFERROR(INDEX(Products!EC$9:EC$108, $BC35)*$AY35, ""))</f>
        <v/>
      </c>
      <c r="DA35" s="32" t="str">
        <f>IF($BC35="", "", IFERROR(INDEX(Products!ED$9:ED$108, $BC35)*$AY35, ""))</f>
        <v/>
      </c>
      <c r="DB35" s="32" t="str">
        <f>IF($BC35="", "", IFERROR(INDEX(Products!EE$9:EE$108, $BC35)*$AY35, ""))</f>
        <v/>
      </c>
      <c r="DC35" s="32" t="str">
        <f>IF($BC35="", "", IFERROR(INDEX(Products!EF$9:EF$108, $BC35)*$AY35, ""))</f>
        <v/>
      </c>
      <c r="DD35" s="32" t="str">
        <f>IF($BC35="", "", IFERROR(INDEX(Products!EG$9:EG$108, $BC35)*$AY35, ""))</f>
        <v/>
      </c>
      <c r="DE35" s="32" t="str">
        <f>IF($BC35="", "", IFERROR(INDEX(Products!EH$9:EH$108, $BC35)*$AY35, ""))</f>
        <v/>
      </c>
      <c r="DF35" s="32" t="str">
        <f>IF($BC35="", "", IFERROR(INDEX(Products!EI$9:EI$108, $BC35)*$AY35, ""))</f>
        <v/>
      </c>
      <c r="DG35" s="32" t="str">
        <f>IF($BC35="", "", IFERROR(INDEX(Products!EJ$9:EJ$108, $BC35)*$AY35, ""))</f>
        <v/>
      </c>
      <c r="DH35" s="32" t="str">
        <f>IF($BC35="", "", IFERROR(INDEX(Products!EK$9:EK$108, $BC35)*$AY35, ""))</f>
        <v/>
      </c>
      <c r="DI35" s="32" t="str">
        <f>IF($BC35="", "", IFERROR(INDEX(Products!EL$9:EL$108, $BC35)*$AY35, ""))</f>
        <v/>
      </c>
      <c r="DJ35" s="32" t="str">
        <f>IF($BC35="", "", IFERROR(INDEX(Products!EM$9:EM$108, $BC35)*$AY35, ""))</f>
        <v/>
      </c>
      <c r="DK35" s="32" t="str">
        <f>IF($BC35="", "", IFERROR(INDEX(Products!EN$9:EN$108, $BC35)*$AY35, ""))</f>
        <v/>
      </c>
      <c r="DL35" s="32" t="str">
        <f>IF($BC35="", "", IFERROR(INDEX(Products!EO$9:EO$108, $BC35)*$AY35, ""))</f>
        <v/>
      </c>
      <c r="DM35" s="51" t="str">
        <f>IF($BC35="", "", IFERROR(INDEX(Products!EP$9:EP$108, $BC35)*$AY35, ""))</f>
        <v/>
      </c>
      <c r="DO35" s="9">
        <v>32</v>
      </c>
      <c r="DP35" s="9" t="str">
        <f>IFERROR(INDEX(Materials!$X$9:$X$2508, MATCH($DO35, Materials!$Z$9:$Z$2508, 0)), "")</f>
        <v/>
      </c>
      <c r="DQ35" s="9" t="str">
        <f t="shared" si="0"/>
        <v/>
      </c>
    </row>
    <row r="36" spans="1:121" x14ac:dyDescent="0.25">
      <c r="AY36" s="9" t="str">
        <f>IF('Order Sheet'!B43="", "", 'Order Sheet'!B43)</f>
        <v/>
      </c>
      <c r="BA36" s="9" t="str">
        <f>IF('Order Sheet'!C43="", "", 'Order Sheet'!C43)</f>
        <v/>
      </c>
      <c r="BB36" s="32"/>
      <c r="BC36" s="9" t="str">
        <f>IF($BA36="", "", MATCH($BA36, Products!$E$9:$E$108, 0))</f>
        <v/>
      </c>
      <c r="BD36" s="127" t="s">
        <v>24</v>
      </c>
      <c r="BE36" s="50" t="str">
        <f>IF($BC36="", "", INDEX(Products!CH$9:CH$108, $BC36))</f>
        <v/>
      </c>
      <c r="BF36" s="32" t="str">
        <f>IF($BC36="", "", INDEX(Products!CI$9:CI$108, $BC36))</f>
        <v/>
      </c>
      <c r="BG36" s="32" t="str">
        <f>IF($BC36="", "", INDEX(Products!CJ$9:CJ$108, $BC36))</f>
        <v/>
      </c>
      <c r="BH36" s="32" t="str">
        <f>IF($BC36="", "", INDEX(Products!CK$9:CK$108, $BC36))</f>
        <v/>
      </c>
      <c r="BI36" s="32" t="str">
        <f>IF($BC36="", "", INDEX(Products!CL$9:CL$108, $BC36))</f>
        <v/>
      </c>
      <c r="BJ36" s="32" t="str">
        <f>IF($BC36="", "", INDEX(Products!CM$9:CM$108, $BC36))</f>
        <v/>
      </c>
      <c r="BK36" s="32" t="str">
        <f>IF($BC36="", "", INDEX(Products!CN$9:CN$108, $BC36))</f>
        <v/>
      </c>
      <c r="BL36" s="32" t="str">
        <f>IF($BC36="", "", INDEX(Products!CO$9:CO$108, $BC36))</f>
        <v/>
      </c>
      <c r="BM36" s="32" t="str">
        <f>IF($BC36="", "", INDEX(Products!CP$9:CP$108, $BC36))</f>
        <v/>
      </c>
      <c r="BN36" s="32" t="str">
        <f>IF($BC36="", "", INDEX(Products!CQ$9:CQ$108, $BC36))</f>
        <v/>
      </c>
      <c r="BO36" s="32" t="str">
        <f>IF($BC36="", "", INDEX(Products!CR$9:CR$108, $BC36))</f>
        <v/>
      </c>
      <c r="BP36" s="32" t="str">
        <f>IF($BC36="", "", INDEX(Products!CS$9:CS$108, $BC36))</f>
        <v/>
      </c>
      <c r="BQ36" s="32" t="str">
        <f>IF($BC36="", "", INDEX(Products!CT$9:CT$108, $BC36))</f>
        <v/>
      </c>
      <c r="BR36" s="32" t="str">
        <f>IF($BC36="", "", INDEX(Products!CU$9:CU$108, $BC36))</f>
        <v/>
      </c>
      <c r="BS36" s="32" t="str">
        <f>IF($BC36="", "", INDEX(Products!CV$9:CV$108, $BC36))</f>
        <v/>
      </c>
      <c r="BT36" s="32" t="str">
        <f>IF($BC36="", "", INDEX(Products!CW$9:CW$108, $BC36))</f>
        <v/>
      </c>
      <c r="BU36" s="32" t="str">
        <f>IF($BC36="", "", INDEX(Products!CX$9:CX$108, $BC36))</f>
        <v/>
      </c>
      <c r="BV36" s="32" t="str">
        <f>IF($BC36="", "", INDEX(Products!CY$9:CY$108, $BC36))</f>
        <v/>
      </c>
      <c r="BW36" s="32" t="str">
        <f>IF($BC36="", "", INDEX(Products!CZ$9:CZ$108, $BC36))</f>
        <v/>
      </c>
      <c r="BX36" s="32" t="str">
        <f>IF($BC36="", "", INDEX(Products!DA$9:DA$108, $BC36))</f>
        <v/>
      </c>
      <c r="BY36" s="32" t="str">
        <f>IF($BC36="", "", INDEX(Products!DB$9:DB$108, $BC36))</f>
        <v/>
      </c>
      <c r="BZ36" s="32" t="str">
        <f>IF($BC36="", "", INDEX(Products!DC$9:DC$108, $BC36))</f>
        <v/>
      </c>
      <c r="CA36" s="32" t="str">
        <f>IF($BC36="", "", INDEX(Products!DD$9:DD$108, $BC36))</f>
        <v/>
      </c>
      <c r="CB36" s="32" t="str">
        <f>IF($BC36="", "", INDEX(Products!DE$9:DE$108, $BC36))</f>
        <v/>
      </c>
      <c r="CC36" s="32" t="str">
        <f>IF($BC36="", "", INDEX(Products!DF$9:DF$108, $BC36))</f>
        <v/>
      </c>
      <c r="CD36" s="32" t="str">
        <f>IF($BC36="", "", INDEX(Products!DG$9:DG$108, $BC36))</f>
        <v/>
      </c>
      <c r="CE36" s="32" t="str">
        <f>IF($BC36="", "", INDEX(Products!DH$9:DH$108, $BC36))</f>
        <v/>
      </c>
      <c r="CF36" s="32" t="str">
        <f>IF($BC36="", "", INDEX(Products!DI$9:DI$108, $BC36))</f>
        <v/>
      </c>
      <c r="CG36" s="32" t="str">
        <f>IF($BC36="", "", INDEX(Products!DJ$9:DJ$108, $BC36))</f>
        <v/>
      </c>
      <c r="CH36" s="51" t="str">
        <f>IF($BC36="", "", INDEX(Products!DK$9:DK$108, $BC36))</f>
        <v/>
      </c>
      <c r="CI36" s="32"/>
      <c r="CJ36" s="50" t="str">
        <f>IF($BC36="", "", IFERROR(INDEX(Products!DM$9:DM$108, $BC36)*$AY36, ""))</f>
        <v/>
      </c>
      <c r="CK36" s="32" t="str">
        <f>IF($BC36="", "", IFERROR(INDEX(Products!DN$9:DN$108, $BC36)*$AY36, ""))</f>
        <v/>
      </c>
      <c r="CL36" s="32" t="str">
        <f>IF($BC36="", "", IFERROR(INDEX(Products!DO$9:DO$108, $BC36)*$AY36, ""))</f>
        <v/>
      </c>
      <c r="CM36" s="32" t="str">
        <f>IF($BC36="", "", IFERROR(INDEX(Products!DP$9:DP$108, $BC36)*$AY36, ""))</f>
        <v/>
      </c>
      <c r="CN36" s="32" t="str">
        <f>IF($BC36="", "", IFERROR(INDEX(Products!DQ$9:DQ$108, $BC36)*$AY36, ""))</f>
        <v/>
      </c>
      <c r="CO36" s="32" t="str">
        <f>IF($BC36="", "", IFERROR(INDEX(Products!DR$9:DR$108, $BC36)*$AY36, ""))</f>
        <v/>
      </c>
      <c r="CP36" s="32" t="str">
        <f>IF($BC36="", "", IFERROR(INDEX(Products!DS$9:DS$108, $BC36)*$AY36, ""))</f>
        <v/>
      </c>
      <c r="CQ36" s="32" t="str">
        <f>IF($BC36="", "", IFERROR(INDEX(Products!DT$9:DT$108, $BC36)*$AY36, ""))</f>
        <v/>
      </c>
      <c r="CR36" s="32" t="str">
        <f>IF($BC36="", "", IFERROR(INDEX(Products!DU$9:DU$108, $BC36)*$AY36, ""))</f>
        <v/>
      </c>
      <c r="CS36" s="32" t="str">
        <f>IF($BC36="", "", IFERROR(INDEX(Products!DV$9:DV$108, $BC36)*$AY36, ""))</f>
        <v/>
      </c>
      <c r="CT36" s="32" t="str">
        <f>IF($BC36="", "", IFERROR(INDEX(Products!DW$9:DW$108, $BC36)*$AY36, ""))</f>
        <v/>
      </c>
      <c r="CU36" s="32" t="str">
        <f>IF($BC36="", "", IFERROR(INDEX(Products!DX$9:DX$108, $BC36)*$AY36, ""))</f>
        <v/>
      </c>
      <c r="CV36" s="32" t="str">
        <f>IF($BC36="", "", IFERROR(INDEX(Products!DY$9:DY$108, $BC36)*$AY36, ""))</f>
        <v/>
      </c>
      <c r="CW36" s="32" t="str">
        <f>IF($BC36="", "", IFERROR(INDEX(Products!DZ$9:DZ$108, $BC36)*$AY36, ""))</f>
        <v/>
      </c>
      <c r="CX36" s="32" t="str">
        <f>IF($BC36="", "", IFERROR(INDEX(Products!EA$9:EA$108, $BC36)*$AY36, ""))</f>
        <v/>
      </c>
      <c r="CY36" s="32" t="str">
        <f>IF($BC36="", "", IFERROR(INDEX(Products!EB$9:EB$108, $BC36)*$AY36, ""))</f>
        <v/>
      </c>
      <c r="CZ36" s="32" t="str">
        <f>IF($BC36="", "", IFERROR(INDEX(Products!EC$9:EC$108, $BC36)*$AY36, ""))</f>
        <v/>
      </c>
      <c r="DA36" s="32" t="str">
        <f>IF($BC36="", "", IFERROR(INDEX(Products!ED$9:ED$108, $BC36)*$AY36, ""))</f>
        <v/>
      </c>
      <c r="DB36" s="32" t="str">
        <f>IF($BC36="", "", IFERROR(INDEX(Products!EE$9:EE$108, $BC36)*$AY36, ""))</f>
        <v/>
      </c>
      <c r="DC36" s="32" t="str">
        <f>IF($BC36="", "", IFERROR(INDEX(Products!EF$9:EF$108, $BC36)*$AY36, ""))</f>
        <v/>
      </c>
      <c r="DD36" s="32" t="str">
        <f>IF($BC36="", "", IFERROR(INDEX(Products!EG$9:EG$108, $BC36)*$AY36, ""))</f>
        <v/>
      </c>
      <c r="DE36" s="32" t="str">
        <f>IF($BC36="", "", IFERROR(INDEX(Products!EH$9:EH$108, $BC36)*$AY36, ""))</f>
        <v/>
      </c>
      <c r="DF36" s="32" t="str">
        <f>IF($BC36="", "", IFERROR(INDEX(Products!EI$9:EI$108, $BC36)*$AY36, ""))</f>
        <v/>
      </c>
      <c r="DG36" s="32" t="str">
        <f>IF($BC36="", "", IFERROR(INDEX(Products!EJ$9:EJ$108, $BC36)*$AY36, ""))</f>
        <v/>
      </c>
      <c r="DH36" s="32" t="str">
        <f>IF($BC36="", "", IFERROR(INDEX(Products!EK$9:EK$108, $BC36)*$AY36, ""))</f>
        <v/>
      </c>
      <c r="DI36" s="32" t="str">
        <f>IF($BC36="", "", IFERROR(INDEX(Products!EL$9:EL$108, $BC36)*$AY36, ""))</f>
        <v/>
      </c>
      <c r="DJ36" s="32" t="str">
        <f>IF($BC36="", "", IFERROR(INDEX(Products!EM$9:EM$108, $BC36)*$AY36, ""))</f>
        <v/>
      </c>
      <c r="DK36" s="32" t="str">
        <f>IF($BC36="", "", IFERROR(INDEX(Products!EN$9:EN$108, $BC36)*$AY36, ""))</f>
        <v/>
      </c>
      <c r="DL36" s="32" t="str">
        <f>IF($BC36="", "", IFERROR(INDEX(Products!EO$9:EO$108, $BC36)*$AY36, ""))</f>
        <v/>
      </c>
      <c r="DM36" s="51" t="str">
        <f>IF($BC36="", "", IFERROR(INDEX(Products!EP$9:EP$108, $BC36)*$AY36, ""))</f>
        <v/>
      </c>
      <c r="DO36" s="9">
        <v>33</v>
      </c>
      <c r="DP36" s="9" t="str">
        <f>IFERROR(INDEX(Materials!$X$9:$X$2508, MATCH($DO36, Materials!$Z$9:$Z$2508, 0)), "")</f>
        <v/>
      </c>
      <c r="DQ36" s="9" t="str">
        <f t="shared" si="0"/>
        <v/>
      </c>
    </row>
    <row r="37" spans="1:121" x14ac:dyDescent="0.25">
      <c r="AY37" s="9" t="str">
        <f>IF('Order Sheet'!B44="", "", 'Order Sheet'!B44)</f>
        <v/>
      </c>
      <c r="BA37" s="9" t="str">
        <f>IF('Order Sheet'!C44="", "", 'Order Sheet'!C44)</f>
        <v/>
      </c>
      <c r="BB37" s="32"/>
      <c r="BC37" s="9" t="str">
        <f>IF($BA37="", "", MATCH($BA37, Products!$E$9:$E$108, 0))</f>
        <v/>
      </c>
      <c r="BD37" s="127" t="s">
        <v>24</v>
      </c>
      <c r="BE37" s="50" t="str">
        <f>IF($BC37="", "", INDEX(Products!CH$9:CH$108, $BC37))</f>
        <v/>
      </c>
      <c r="BF37" s="32" t="str">
        <f>IF($BC37="", "", INDEX(Products!CI$9:CI$108, $BC37))</f>
        <v/>
      </c>
      <c r="BG37" s="32" t="str">
        <f>IF($BC37="", "", INDEX(Products!CJ$9:CJ$108, $BC37))</f>
        <v/>
      </c>
      <c r="BH37" s="32" t="str">
        <f>IF($BC37="", "", INDEX(Products!CK$9:CK$108, $BC37))</f>
        <v/>
      </c>
      <c r="BI37" s="32" t="str">
        <f>IF($BC37="", "", INDEX(Products!CL$9:CL$108, $BC37))</f>
        <v/>
      </c>
      <c r="BJ37" s="32" t="str">
        <f>IF($BC37="", "", INDEX(Products!CM$9:CM$108, $BC37))</f>
        <v/>
      </c>
      <c r="BK37" s="32" t="str">
        <f>IF($BC37="", "", INDEX(Products!CN$9:CN$108, $BC37))</f>
        <v/>
      </c>
      <c r="BL37" s="32" t="str">
        <f>IF($BC37="", "", INDEX(Products!CO$9:CO$108, $BC37))</f>
        <v/>
      </c>
      <c r="BM37" s="32" t="str">
        <f>IF($BC37="", "", INDEX(Products!CP$9:CP$108, $BC37))</f>
        <v/>
      </c>
      <c r="BN37" s="32" t="str">
        <f>IF($BC37="", "", INDEX(Products!CQ$9:CQ$108, $BC37))</f>
        <v/>
      </c>
      <c r="BO37" s="32" t="str">
        <f>IF($BC37="", "", INDEX(Products!CR$9:CR$108, $BC37))</f>
        <v/>
      </c>
      <c r="BP37" s="32" t="str">
        <f>IF($BC37="", "", INDEX(Products!CS$9:CS$108, $BC37))</f>
        <v/>
      </c>
      <c r="BQ37" s="32" t="str">
        <f>IF($BC37="", "", INDEX(Products!CT$9:CT$108, $BC37))</f>
        <v/>
      </c>
      <c r="BR37" s="32" t="str">
        <f>IF($BC37="", "", INDEX(Products!CU$9:CU$108, $BC37))</f>
        <v/>
      </c>
      <c r="BS37" s="32" t="str">
        <f>IF($BC37="", "", INDEX(Products!CV$9:CV$108, $BC37))</f>
        <v/>
      </c>
      <c r="BT37" s="32" t="str">
        <f>IF($BC37="", "", INDEX(Products!CW$9:CW$108, $BC37))</f>
        <v/>
      </c>
      <c r="BU37" s="32" t="str">
        <f>IF($BC37="", "", INDEX(Products!CX$9:CX$108, $BC37))</f>
        <v/>
      </c>
      <c r="BV37" s="32" t="str">
        <f>IF($BC37="", "", INDEX(Products!CY$9:CY$108, $BC37))</f>
        <v/>
      </c>
      <c r="BW37" s="32" t="str">
        <f>IF($BC37="", "", INDEX(Products!CZ$9:CZ$108, $BC37))</f>
        <v/>
      </c>
      <c r="BX37" s="32" t="str">
        <f>IF($BC37="", "", INDEX(Products!DA$9:DA$108, $BC37))</f>
        <v/>
      </c>
      <c r="BY37" s="32" t="str">
        <f>IF($BC37="", "", INDEX(Products!DB$9:DB$108, $BC37))</f>
        <v/>
      </c>
      <c r="BZ37" s="32" t="str">
        <f>IF($BC37="", "", INDEX(Products!DC$9:DC$108, $BC37))</f>
        <v/>
      </c>
      <c r="CA37" s="32" t="str">
        <f>IF($BC37="", "", INDEX(Products!DD$9:DD$108, $BC37))</f>
        <v/>
      </c>
      <c r="CB37" s="32" t="str">
        <f>IF($BC37="", "", INDEX(Products!DE$9:DE$108, $BC37))</f>
        <v/>
      </c>
      <c r="CC37" s="32" t="str">
        <f>IF($BC37="", "", INDEX(Products!DF$9:DF$108, $BC37))</f>
        <v/>
      </c>
      <c r="CD37" s="32" t="str">
        <f>IF($BC37="", "", INDEX(Products!DG$9:DG$108, $BC37))</f>
        <v/>
      </c>
      <c r="CE37" s="32" t="str">
        <f>IF($BC37="", "", INDEX(Products!DH$9:DH$108, $BC37))</f>
        <v/>
      </c>
      <c r="CF37" s="32" t="str">
        <f>IF($BC37="", "", INDEX(Products!DI$9:DI$108, $BC37))</f>
        <v/>
      </c>
      <c r="CG37" s="32" t="str">
        <f>IF($BC37="", "", INDEX(Products!DJ$9:DJ$108, $BC37))</f>
        <v/>
      </c>
      <c r="CH37" s="51" t="str">
        <f>IF($BC37="", "", INDEX(Products!DK$9:DK$108, $BC37))</f>
        <v/>
      </c>
      <c r="CI37" s="32"/>
      <c r="CJ37" s="50" t="str">
        <f>IF($BC37="", "", IFERROR(INDEX(Products!DM$9:DM$108, $BC37)*$AY37, ""))</f>
        <v/>
      </c>
      <c r="CK37" s="32" t="str">
        <f>IF($BC37="", "", IFERROR(INDEX(Products!DN$9:DN$108, $BC37)*$AY37, ""))</f>
        <v/>
      </c>
      <c r="CL37" s="32" t="str">
        <f>IF($BC37="", "", IFERROR(INDEX(Products!DO$9:DO$108, $BC37)*$AY37, ""))</f>
        <v/>
      </c>
      <c r="CM37" s="32" t="str">
        <f>IF($BC37="", "", IFERROR(INDEX(Products!DP$9:DP$108, $BC37)*$AY37, ""))</f>
        <v/>
      </c>
      <c r="CN37" s="32" t="str">
        <f>IF($BC37="", "", IFERROR(INDEX(Products!DQ$9:DQ$108, $BC37)*$AY37, ""))</f>
        <v/>
      </c>
      <c r="CO37" s="32" t="str">
        <f>IF($BC37="", "", IFERROR(INDEX(Products!DR$9:DR$108, $BC37)*$AY37, ""))</f>
        <v/>
      </c>
      <c r="CP37" s="32" t="str">
        <f>IF($BC37="", "", IFERROR(INDEX(Products!DS$9:DS$108, $BC37)*$AY37, ""))</f>
        <v/>
      </c>
      <c r="CQ37" s="32" t="str">
        <f>IF($BC37="", "", IFERROR(INDEX(Products!DT$9:DT$108, $BC37)*$AY37, ""))</f>
        <v/>
      </c>
      <c r="CR37" s="32" t="str">
        <f>IF($BC37="", "", IFERROR(INDEX(Products!DU$9:DU$108, $BC37)*$AY37, ""))</f>
        <v/>
      </c>
      <c r="CS37" s="32" t="str">
        <f>IF($BC37="", "", IFERROR(INDEX(Products!DV$9:DV$108, $BC37)*$AY37, ""))</f>
        <v/>
      </c>
      <c r="CT37" s="32" t="str">
        <f>IF($BC37="", "", IFERROR(INDEX(Products!DW$9:DW$108, $BC37)*$AY37, ""))</f>
        <v/>
      </c>
      <c r="CU37" s="32" t="str">
        <f>IF($BC37="", "", IFERROR(INDEX(Products!DX$9:DX$108, $BC37)*$AY37, ""))</f>
        <v/>
      </c>
      <c r="CV37" s="32" t="str">
        <f>IF($BC37="", "", IFERROR(INDEX(Products!DY$9:DY$108, $BC37)*$AY37, ""))</f>
        <v/>
      </c>
      <c r="CW37" s="32" t="str">
        <f>IF($BC37="", "", IFERROR(INDEX(Products!DZ$9:DZ$108, $BC37)*$AY37, ""))</f>
        <v/>
      </c>
      <c r="CX37" s="32" t="str">
        <f>IF($BC37="", "", IFERROR(INDEX(Products!EA$9:EA$108, $BC37)*$AY37, ""))</f>
        <v/>
      </c>
      <c r="CY37" s="32" t="str">
        <f>IF($BC37="", "", IFERROR(INDEX(Products!EB$9:EB$108, $BC37)*$AY37, ""))</f>
        <v/>
      </c>
      <c r="CZ37" s="32" t="str">
        <f>IF($BC37="", "", IFERROR(INDEX(Products!EC$9:EC$108, $BC37)*$AY37, ""))</f>
        <v/>
      </c>
      <c r="DA37" s="32" t="str">
        <f>IF($BC37="", "", IFERROR(INDEX(Products!ED$9:ED$108, $BC37)*$AY37, ""))</f>
        <v/>
      </c>
      <c r="DB37" s="32" t="str">
        <f>IF($BC37="", "", IFERROR(INDEX(Products!EE$9:EE$108, $BC37)*$AY37, ""))</f>
        <v/>
      </c>
      <c r="DC37" s="32" t="str">
        <f>IF($BC37="", "", IFERROR(INDEX(Products!EF$9:EF$108, $BC37)*$AY37, ""))</f>
        <v/>
      </c>
      <c r="DD37" s="32" t="str">
        <f>IF($BC37="", "", IFERROR(INDEX(Products!EG$9:EG$108, $BC37)*$AY37, ""))</f>
        <v/>
      </c>
      <c r="DE37" s="32" t="str">
        <f>IF($BC37="", "", IFERROR(INDEX(Products!EH$9:EH$108, $BC37)*$AY37, ""))</f>
        <v/>
      </c>
      <c r="DF37" s="32" t="str">
        <f>IF($BC37="", "", IFERROR(INDEX(Products!EI$9:EI$108, $BC37)*$AY37, ""))</f>
        <v/>
      </c>
      <c r="DG37" s="32" t="str">
        <f>IF($BC37="", "", IFERROR(INDEX(Products!EJ$9:EJ$108, $BC37)*$AY37, ""))</f>
        <v/>
      </c>
      <c r="DH37" s="32" t="str">
        <f>IF($BC37="", "", IFERROR(INDEX(Products!EK$9:EK$108, $BC37)*$AY37, ""))</f>
        <v/>
      </c>
      <c r="DI37" s="32" t="str">
        <f>IF($BC37="", "", IFERROR(INDEX(Products!EL$9:EL$108, $BC37)*$AY37, ""))</f>
        <v/>
      </c>
      <c r="DJ37" s="32" t="str">
        <f>IF($BC37="", "", IFERROR(INDEX(Products!EM$9:EM$108, $BC37)*$AY37, ""))</f>
        <v/>
      </c>
      <c r="DK37" s="32" t="str">
        <f>IF($BC37="", "", IFERROR(INDEX(Products!EN$9:EN$108, $BC37)*$AY37, ""))</f>
        <v/>
      </c>
      <c r="DL37" s="32" t="str">
        <f>IF($BC37="", "", IFERROR(INDEX(Products!EO$9:EO$108, $BC37)*$AY37, ""))</f>
        <v/>
      </c>
      <c r="DM37" s="51" t="str">
        <f>IF($BC37="", "", IFERROR(INDEX(Products!EP$9:EP$108, $BC37)*$AY37, ""))</f>
        <v/>
      </c>
      <c r="DO37" s="9">
        <v>34</v>
      </c>
      <c r="DP37" s="9" t="str">
        <f>IFERROR(INDEX(Materials!$X$9:$X$2508, MATCH($DO37, Materials!$Z$9:$Z$2508, 0)), "")</f>
        <v/>
      </c>
      <c r="DQ37" s="9" t="str">
        <f t="shared" si="0"/>
        <v/>
      </c>
    </row>
    <row r="38" spans="1:121" x14ac:dyDescent="0.25">
      <c r="AY38" s="9" t="str">
        <f>IF('Order Sheet'!B45="", "", 'Order Sheet'!B45)</f>
        <v/>
      </c>
      <c r="BA38" s="9" t="str">
        <f>IF('Order Sheet'!C45="", "", 'Order Sheet'!C45)</f>
        <v/>
      </c>
      <c r="BB38" s="32"/>
      <c r="BC38" s="9" t="str">
        <f>IF($BA38="", "", MATCH($BA38, Products!$E$9:$E$108, 0))</f>
        <v/>
      </c>
      <c r="BD38" s="127" t="s">
        <v>24</v>
      </c>
      <c r="BE38" s="50" t="str">
        <f>IF($BC38="", "", INDEX(Products!CH$9:CH$108, $BC38))</f>
        <v/>
      </c>
      <c r="BF38" s="32" t="str">
        <f>IF($BC38="", "", INDEX(Products!CI$9:CI$108, $BC38))</f>
        <v/>
      </c>
      <c r="BG38" s="32" t="str">
        <f>IF($BC38="", "", INDEX(Products!CJ$9:CJ$108, $BC38))</f>
        <v/>
      </c>
      <c r="BH38" s="32" t="str">
        <f>IF($BC38="", "", INDEX(Products!CK$9:CK$108, $BC38))</f>
        <v/>
      </c>
      <c r="BI38" s="32" t="str">
        <f>IF($BC38="", "", INDEX(Products!CL$9:CL$108, $BC38))</f>
        <v/>
      </c>
      <c r="BJ38" s="32" t="str">
        <f>IF($BC38="", "", INDEX(Products!CM$9:CM$108, $BC38))</f>
        <v/>
      </c>
      <c r="BK38" s="32" t="str">
        <f>IF($BC38="", "", INDEX(Products!CN$9:CN$108, $BC38))</f>
        <v/>
      </c>
      <c r="BL38" s="32" t="str">
        <f>IF($BC38="", "", INDEX(Products!CO$9:CO$108, $BC38))</f>
        <v/>
      </c>
      <c r="BM38" s="32" t="str">
        <f>IF($BC38="", "", INDEX(Products!CP$9:CP$108, $BC38))</f>
        <v/>
      </c>
      <c r="BN38" s="32" t="str">
        <f>IF($BC38="", "", INDEX(Products!CQ$9:CQ$108, $BC38))</f>
        <v/>
      </c>
      <c r="BO38" s="32" t="str">
        <f>IF($BC38="", "", INDEX(Products!CR$9:CR$108, $BC38))</f>
        <v/>
      </c>
      <c r="BP38" s="32" t="str">
        <f>IF($BC38="", "", INDEX(Products!CS$9:CS$108, $BC38))</f>
        <v/>
      </c>
      <c r="BQ38" s="32" t="str">
        <f>IF($BC38="", "", INDEX(Products!CT$9:CT$108, $BC38))</f>
        <v/>
      </c>
      <c r="BR38" s="32" t="str">
        <f>IF($BC38="", "", INDEX(Products!CU$9:CU$108, $BC38))</f>
        <v/>
      </c>
      <c r="BS38" s="32" t="str">
        <f>IF($BC38="", "", INDEX(Products!CV$9:CV$108, $BC38))</f>
        <v/>
      </c>
      <c r="BT38" s="32" t="str">
        <f>IF($BC38="", "", INDEX(Products!CW$9:CW$108, $BC38))</f>
        <v/>
      </c>
      <c r="BU38" s="32" t="str">
        <f>IF($BC38="", "", INDEX(Products!CX$9:CX$108, $BC38))</f>
        <v/>
      </c>
      <c r="BV38" s="32" t="str">
        <f>IF($BC38="", "", INDEX(Products!CY$9:CY$108, $BC38))</f>
        <v/>
      </c>
      <c r="BW38" s="32" t="str">
        <f>IF($BC38="", "", INDEX(Products!CZ$9:CZ$108, $BC38))</f>
        <v/>
      </c>
      <c r="BX38" s="32" t="str">
        <f>IF($BC38="", "", INDEX(Products!DA$9:DA$108, $BC38))</f>
        <v/>
      </c>
      <c r="BY38" s="32" t="str">
        <f>IF($BC38="", "", INDEX(Products!DB$9:DB$108, $BC38))</f>
        <v/>
      </c>
      <c r="BZ38" s="32" t="str">
        <f>IF($BC38="", "", INDEX(Products!DC$9:DC$108, $BC38))</f>
        <v/>
      </c>
      <c r="CA38" s="32" t="str">
        <f>IF($BC38="", "", INDEX(Products!DD$9:DD$108, $BC38))</f>
        <v/>
      </c>
      <c r="CB38" s="32" t="str">
        <f>IF($BC38="", "", INDEX(Products!DE$9:DE$108, $BC38))</f>
        <v/>
      </c>
      <c r="CC38" s="32" t="str">
        <f>IF($BC38="", "", INDEX(Products!DF$9:DF$108, $BC38))</f>
        <v/>
      </c>
      <c r="CD38" s="32" t="str">
        <f>IF($BC38="", "", INDEX(Products!DG$9:DG$108, $BC38))</f>
        <v/>
      </c>
      <c r="CE38" s="32" t="str">
        <f>IF($BC38="", "", INDEX(Products!DH$9:DH$108, $BC38))</f>
        <v/>
      </c>
      <c r="CF38" s="32" t="str">
        <f>IF($BC38="", "", INDEX(Products!DI$9:DI$108, $BC38))</f>
        <v/>
      </c>
      <c r="CG38" s="32" t="str">
        <f>IF($BC38="", "", INDEX(Products!DJ$9:DJ$108, $BC38))</f>
        <v/>
      </c>
      <c r="CH38" s="51" t="str">
        <f>IF($BC38="", "", INDEX(Products!DK$9:DK$108, $BC38))</f>
        <v/>
      </c>
      <c r="CI38" s="32"/>
      <c r="CJ38" s="50" t="str">
        <f>IF($BC38="", "", IFERROR(INDEX(Products!DM$9:DM$108, $BC38)*$AY38, ""))</f>
        <v/>
      </c>
      <c r="CK38" s="32" t="str">
        <f>IF($BC38="", "", IFERROR(INDEX(Products!DN$9:DN$108, $BC38)*$AY38, ""))</f>
        <v/>
      </c>
      <c r="CL38" s="32" t="str">
        <f>IF($BC38="", "", IFERROR(INDEX(Products!DO$9:DO$108, $BC38)*$AY38, ""))</f>
        <v/>
      </c>
      <c r="CM38" s="32" t="str">
        <f>IF($BC38="", "", IFERROR(INDEX(Products!DP$9:DP$108, $BC38)*$AY38, ""))</f>
        <v/>
      </c>
      <c r="CN38" s="32" t="str">
        <f>IF($BC38="", "", IFERROR(INDEX(Products!DQ$9:DQ$108, $BC38)*$AY38, ""))</f>
        <v/>
      </c>
      <c r="CO38" s="32" t="str">
        <f>IF($BC38="", "", IFERROR(INDEX(Products!DR$9:DR$108, $BC38)*$AY38, ""))</f>
        <v/>
      </c>
      <c r="CP38" s="32" t="str">
        <f>IF($BC38="", "", IFERROR(INDEX(Products!DS$9:DS$108, $BC38)*$AY38, ""))</f>
        <v/>
      </c>
      <c r="CQ38" s="32" t="str">
        <f>IF($BC38="", "", IFERROR(INDEX(Products!DT$9:DT$108, $BC38)*$AY38, ""))</f>
        <v/>
      </c>
      <c r="CR38" s="32" t="str">
        <f>IF($BC38="", "", IFERROR(INDEX(Products!DU$9:DU$108, $BC38)*$AY38, ""))</f>
        <v/>
      </c>
      <c r="CS38" s="32" t="str">
        <f>IF($BC38="", "", IFERROR(INDEX(Products!DV$9:DV$108, $BC38)*$AY38, ""))</f>
        <v/>
      </c>
      <c r="CT38" s="32" t="str">
        <f>IF($BC38="", "", IFERROR(INDEX(Products!DW$9:DW$108, $BC38)*$AY38, ""))</f>
        <v/>
      </c>
      <c r="CU38" s="32" t="str">
        <f>IF($BC38="", "", IFERROR(INDEX(Products!DX$9:DX$108, $BC38)*$AY38, ""))</f>
        <v/>
      </c>
      <c r="CV38" s="32" t="str">
        <f>IF($BC38="", "", IFERROR(INDEX(Products!DY$9:DY$108, $BC38)*$AY38, ""))</f>
        <v/>
      </c>
      <c r="CW38" s="32" t="str">
        <f>IF($BC38="", "", IFERROR(INDEX(Products!DZ$9:DZ$108, $BC38)*$AY38, ""))</f>
        <v/>
      </c>
      <c r="CX38" s="32" t="str">
        <f>IF($BC38="", "", IFERROR(INDEX(Products!EA$9:EA$108, $BC38)*$AY38, ""))</f>
        <v/>
      </c>
      <c r="CY38" s="32" t="str">
        <f>IF($BC38="", "", IFERROR(INDEX(Products!EB$9:EB$108, $BC38)*$AY38, ""))</f>
        <v/>
      </c>
      <c r="CZ38" s="32" t="str">
        <f>IF($BC38="", "", IFERROR(INDEX(Products!EC$9:EC$108, $BC38)*$AY38, ""))</f>
        <v/>
      </c>
      <c r="DA38" s="32" t="str">
        <f>IF($BC38="", "", IFERROR(INDEX(Products!ED$9:ED$108, $BC38)*$AY38, ""))</f>
        <v/>
      </c>
      <c r="DB38" s="32" t="str">
        <f>IF($BC38="", "", IFERROR(INDEX(Products!EE$9:EE$108, $BC38)*$AY38, ""))</f>
        <v/>
      </c>
      <c r="DC38" s="32" t="str">
        <f>IF($BC38="", "", IFERROR(INDEX(Products!EF$9:EF$108, $BC38)*$AY38, ""))</f>
        <v/>
      </c>
      <c r="DD38" s="32" t="str">
        <f>IF($BC38="", "", IFERROR(INDEX(Products!EG$9:EG$108, $BC38)*$AY38, ""))</f>
        <v/>
      </c>
      <c r="DE38" s="32" t="str">
        <f>IF($BC38="", "", IFERROR(INDEX(Products!EH$9:EH$108, $BC38)*$AY38, ""))</f>
        <v/>
      </c>
      <c r="DF38" s="32" t="str">
        <f>IF($BC38="", "", IFERROR(INDEX(Products!EI$9:EI$108, $BC38)*$AY38, ""))</f>
        <v/>
      </c>
      <c r="DG38" s="32" t="str">
        <f>IF($BC38="", "", IFERROR(INDEX(Products!EJ$9:EJ$108, $BC38)*$AY38, ""))</f>
        <v/>
      </c>
      <c r="DH38" s="32" t="str">
        <f>IF($BC38="", "", IFERROR(INDEX(Products!EK$9:EK$108, $BC38)*$AY38, ""))</f>
        <v/>
      </c>
      <c r="DI38" s="32" t="str">
        <f>IF($BC38="", "", IFERROR(INDEX(Products!EL$9:EL$108, $BC38)*$AY38, ""))</f>
        <v/>
      </c>
      <c r="DJ38" s="32" t="str">
        <f>IF($BC38="", "", IFERROR(INDEX(Products!EM$9:EM$108, $BC38)*$AY38, ""))</f>
        <v/>
      </c>
      <c r="DK38" s="32" t="str">
        <f>IF($BC38="", "", IFERROR(INDEX(Products!EN$9:EN$108, $BC38)*$AY38, ""))</f>
        <v/>
      </c>
      <c r="DL38" s="32" t="str">
        <f>IF($BC38="", "", IFERROR(INDEX(Products!EO$9:EO$108, $BC38)*$AY38, ""))</f>
        <v/>
      </c>
      <c r="DM38" s="51" t="str">
        <f>IF($BC38="", "", IFERROR(INDEX(Products!EP$9:EP$108, $BC38)*$AY38, ""))</f>
        <v/>
      </c>
      <c r="DO38" s="9">
        <v>35</v>
      </c>
      <c r="DP38" s="9" t="str">
        <f>IFERROR(INDEX(Materials!$X$9:$X$2508, MATCH($DO38, Materials!$Z$9:$Z$2508, 0)), "")</f>
        <v/>
      </c>
      <c r="DQ38" s="9" t="str">
        <f t="shared" ref="DQ38:DQ43" si="4">IF($DP38="", "", SUMIF($BE$4:$CH$43, $DP38, $CJ$4:$DM$43))</f>
        <v/>
      </c>
    </row>
    <row r="39" spans="1:121" x14ac:dyDescent="0.25">
      <c r="AY39" s="9" t="str">
        <f>IF('Order Sheet'!B46="", "", 'Order Sheet'!B46)</f>
        <v/>
      </c>
      <c r="BA39" s="9" t="str">
        <f>IF('Order Sheet'!C46="", "", 'Order Sheet'!C46)</f>
        <v/>
      </c>
      <c r="BB39" s="32"/>
      <c r="BC39" s="9" t="str">
        <f>IF($BA39="", "", MATCH($BA39, Products!$E$9:$E$108, 0))</f>
        <v/>
      </c>
      <c r="BD39" s="127" t="s">
        <v>24</v>
      </c>
      <c r="BE39" s="50" t="str">
        <f>IF($BC39="", "", INDEX(Products!CH$9:CH$108, $BC39))</f>
        <v/>
      </c>
      <c r="BF39" s="32" t="str">
        <f>IF($BC39="", "", INDEX(Products!CI$9:CI$108, $BC39))</f>
        <v/>
      </c>
      <c r="BG39" s="32" t="str">
        <f>IF($BC39="", "", INDEX(Products!CJ$9:CJ$108, $BC39))</f>
        <v/>
      </c>
      <c r="BH39" s="32" t="str">
        <f>IF($BC39="", "", INDEX(Products!CK$9:CK$108, $BC39))</f>
        <v/>
      </c>
      <c r="BI39" s="32" t="str">
        <f>IF($BC39="", "", INDEX(Products!CL$9:CL$108, $BC39))</f>
        <v/>
      </c>
      <c r="BJ39" s="32" t="str">
        <f>IF($BC39="", "", INDEX(Products!CM$9:CM$108, $BC39))</f>
        <v/>
      </c>
      <c r="BK39" s="32" t="str">
        <f>IF($BC39="", "", INDEX(Products!CN$9:CN$108, $BC39))</f>
        <v/>
      </c>
      <c r="BL39" s="32" t="str">
        <f>IF($BC39="", "", INDEX(Products!CO$9:CO$108, $BC39))</f>
        <v/>
      </c>
      <c r="BM39" s="32" t="str">
        <f>IF($BC39="", "", INDEX(Products!CP$9:CP$108, $BC39))</f>
        <v/>
      </c>
      <c r="BN39" s="32" t="str">
        <f>IF($BC39="", "", INDEX(Products!CQ$9:CQ$108, $BC39))</f>
        <v/>
      </c>
      <c r="BO39" s="32" t="str">
        <f>IF($BC39="", "", INDEX(Products!CR$9:CR$108, $BC39))</f>
        <v/>
      </c>
      <c r="BP39" s="32" t="str">
        <f>IF($BC39="", "", INDEX(Products!CS$9:CS$108, $BC39))</f>
        <v/>
      </c>
      <c r="BQ39" s="32" t="str">
        <f>IF($BC39="", "", INDEX(Products!CT$9:CT$108, $BC39))</f>
        <v/>
      </c>
      <c r="BR39" s="32" t="str">
        <f>IF($BC39="", "", INDEX(Products!CU$9:CU$108, $BC39))</f>
        <v/>
      </c>
      <c r="BS39" s="32" t="str">
        <f>IF($BC39="", "", INDEX(Products!CV$9:CV$108, $BC39))</f>
        <v/>
      </c>
      <c r="BT39" s="32" t="str">
        <f>IF($BC39="", "", INDEX(Products!CW$9:CW$108, $BC39))</f>
        <v/>
      </c>
      <c r="BU39" s="32" t="str">
        <f>IF($BC39="", "", INDEX(Products!CX$9:CX$108, $BC39))</f>
        <v/>
      </c>
      <c r="BV39" s="32" t="str">
        <f>IF($BC39="", "", INDEX(Products!CY$9:CY$108, $BC39))</f>
        <v/>
      </c>
      <c r="BW39" s="32" t="str">
        <f>IF($BC39="", "", INDEX(Products!CZ$9:CZ$108, $BC39))</f>
        <v/>
      </c>
      <c r="BX39" s="32" t="str">
        <f>IF($BC39="", "", INDEX(Products!DA$9:DA$108, $BC39))</f>
        <v/>
      </c>
      <c r="BY39" s="32" t="str">
        <f>IF($BC39="", "", INDEX(Products!DB$9:DB$108, $BC39))</f>
        <v/>
      </c>
      <c r="BZ39" s="32" t="str">
        <f>IF($BC39="", "", INDEX(Products!DC$9:DC$108, $BC39))</f>
        <v/>
      </c>
      <c r="CA39" s="32" t="str">
        <f>IF($BC39="", "", INDEX(Products!DD$9:DD$108, $BC39))</f>
        <v/>
      </c>
      <c r="CB39" s="32" t="str">
        <f>IF($BC39="", "", INDEX(Products!DE$9:DE$108, $BC39))</f>
        <v/>
      </c>
      <c r="CC39" s="32" t="str">
        <f>IF($BC39="", "", INDEX(Products!DF$9:DF$108, $BC39))</f>
        <v/>
      </c>
      <c r="CD39" s="32" t="str">
        <f>IF($BC39="", "", INDEX(Products!DG$9:DG$108, $BC39))</f>
        <v/>
      </c>
      <c r="CE39" s="32" t="str">
        <f>IF($BC39="", "", INDEX(Products!DH$9:DH$108, $BC39))</f>
        <v/>
      </c>
      <c r="CF39" s="32" t="str">
        <f>IF($BC39="", "", INDEX(Products!DI$9:DI$108, $BC39))</f>
        <v/>
      </c>
      <c r="CG39" s="32" t="str">
        <f>IF($BC39="", "", INDEX(Products!DJ$9:DJ$108, $BC39))</f>
        <v/>
      </c>
      <c r="CH39" s="51" t="str">
        <f>IF($BC39="", "", INDEX(Products!DK$9:DK$108, $BC39))</f>
        <v/>
      </c>
      <c r="CI39" s="32"/>
      <c r="CJ39" s="50" t="str">
        <f>IF($BC39="", "", IFERROR(INDEX(Products!DM$9:DM$108, $BC39)*$AY39, ""))</f>
        <v/>
      </c>
      <c r="CK39" s="32" t="str">
        <f>IF($BC39="", "", IFERROR(INDEX(Products!DN$9:DN$108, $BC39)*$AY39, ""))</f>
        <v/>
      </c>
      <c r="CL39" s="32" t="str">
        <f>IF($BC39="", "", IFERROR(INDEX(Products!DO$9:DO$108, $BC39)*$AY39, ""))</f>
        <v/>
      </c>
      <c r="CM39" s="32" t="str">
        <f>IF($BC39="", "", IFERROR(INDEX(Products!DP$9:DP$108, $BC39)*$AY39, ""))</f>
        <v/>
      </c>
      <c r="CN39" s="32" t="str">
        <f>IF($BC39="", "", IFERROR(INDEX(Products!DQ$9:DQ$108, $BC39)*$AY39, ""))</f>
        <v/>
      </c>
      <c r="CO39" s="32" t="str">
        <f>IF($BC39="", "", IFERROR(INDEX(Products!DR$9:DR$108, $BC39)*$AY39, ""))</f>
        <v/>
      </c>
      <c r="CP39" s="32" t="str">
        <f>IF($BC39="", "", IFERROR(INDEX(Products!DS$9:DS$108, $BC39)*$AY39, ""))</f>
        <v/>
      </c>
      <c r="CQ39" s="32" t="str">
        <f>IF($BC39="", "", IFERROR(INDEX(Products!DT$9:DT$108, $BC39)*$AY39, ""))</f>
        <v/>
      </c>
      <c r="CR39" s="32" t="str">
        <f>IF($BC39="", "", IFERROR(INDEX(Products!DU$9:DU$108, $BC39)*$AY39, ""))</f>
        <v/>
      </c>
      <c r="CS39" s="32" t="str">
        <f>IF($BC39="", "", IFERROR(INDEX(Products!DV$9:DV$108, $BC39)*$AY39, ""))</f>
        <v/>
      </c>
      <c r="CT39" s="32" t="str">
        <f>IF($BC39="", "", IFERROR(INDEX(Products!DW$9:DW$108, $BC39)*$AY39, ""))</f>
        <v/>
      </c>
      <c r="CU39" s="32" t="str">
        <f>IF($BC39="", "", IFERROR(INDEX(Products!DX$9:DX$108, $BC39)*$AY39, ""))</f>
        <v/>
      </c>
      <c r="CV39" s="32" t="str">
        <f>IF($BC39="", "", IFERROR(INDEX(Products!DY$9:DY$108, $BC39)*$AY39, ""))</f>
        <v/>
      </c>
      <c r="CW39" s="32" t="str">
        <f>IF($BC39="", "", IFERROR(INDEX(Products!DZ$9:DZ$108, $BC39)*$AY39, ""))</f>
        <v/>
      </c>
      <c r="CX39" s="32" t="str">
        <f>IF($BC39="", "", IFERROR(INDEX(Products!EA$9:EA$108, $BC39)*$AY39, ""))</f>
        <v/>
      </c>
      <c r="CY39" s="32" t="str">
        <f>IF($BC39="", "", IFERROR(INDEX(Products!EB$9:EB$108, $BC39)*$AY39, ""))</f>
        <v/>
      </c>
      <c r="CZ39" s="32" t="str">
        <f>IF($BC39="", "", IFERROR(INDEX(Products!EC$9:EC$108, $BC39)*$AY39, ""))</f>
        <v/>
      </c>
      <c r="DA39" s="32" t="str">
        <f>IF($BC39="", "", IFERROR(INDEX(Products!ED$9:ED$108, $BC39)*$AY39, ""))</f>
        <v/>
      </c>
      <c r="DB39" s="32" t="str">
        <f>IF($BC39="", "", IFERROR(INDEX(Products!EE$9:EE$108, $BC39)*$AY39, ""))</f>
        <v/>
      </c>
      <c r="DC39" s="32" t="str">
        <f>IF($BC39="", "", IFERROR(INDEX(Products!EF$9:EF$108, $BC39)*$AY39, ""))</f>
        <v/>
      </c>
      <c r="DD39" s="32" t="str">
        <f>IF($BC39="", "", IFERROR(INDEX(Products!EG$9:EG$108, $BC39)*$AY39, ""))</f>
        <v/>
      </c>
      <c r="DE39" s="32" t="str">
        <f>IF($BC39="", "", IFERROR(INDEX(Products!EH$9:EH$108, $BC39)*$AY39, ""))</f>
        <v/>
      </c>
      <c r="DF39" s="32" t="str">
        <f>IF($BC39="", "", IFERROR(INDEX(Products!EI$9:EI$108, $BC39)*$AY39, ""))</f>
        <v/>
      </c>
      <c r="DG39" s="32" t="str">
        <f>IF($BC39="", "", IFERROR(INDEX(Products!EJ$9:EJ$108, $BC39)*$AY39, ""))</f>
        <v/>
      </c>
      <c r="DH39" s="32" t="str">
        <f>IF($BC39="", "", IFERROR(INDEX(Products!EK$9:EK$108, $BC39)*$AY39, ""))</f>
        <v/>
      </c>
      <c r="DI39" s="32" t="str">
        <f>IF($BC39="", "", IFERROR(INDEX(Products!EL$9:EL$108, $BC39)*$AY39, ""))</f>
        <v/>
      </c>
      <c r="DJ39" s="32" t="str">
        <f>IF($BC39="", "", IFERROR(INDEX(Products!EM$9:EM$108, $BC39)*$AY39, ""))</f>
        <v/>
      </c>
      <c r="DK39" s="32" t="str">
        <f>IF($BC39="", "", IFERROR(INDEX(Products!EN$9:EN$108, $BC39)*$AY39, ""))</f>
        <v/>
      </c>
      <c r="DL39" s="32" t="str">
        <f>IF($BC39="", "", IFERROR(INDEX(Products!EO$9:EO$108, $BC39)*$AY39, ""))</f>
        <v/>
      </c>
      <c r="DM39" s="51" t="str">
        <f>IF($BC39="", "", IFERROR(INDEX(Products!EP$9:EP$108, $BC39)*$AY39, ""))</f>
        <v/>
      </c>
      <c r="DO39" s="9">
        <v>36</v>
      </c>
      <c r="DP39" s="9" t="str">
        <f>IFERROR(INDEX(Materials!$X$9:$X$2508, MATCH($DO39, Materials!$Z$9:$Z$2508, 0)), "")</f>
        <v/>
      </c>
      <c r="DQ39" s="9" t="str">
        <f t="shared" si="4"/>
        <v/>
      </c>
    </row>
    <row r="40" spans="1:121" x14ac:dyDescent="0.25">
      <c r="AY40" s="9" t="str">
        <f>IF('Order Sheet'!B47="", "", 'Order Sheet'!B47)</f>
        <v/>
      </c>
      <c r="BA40" s="9" t="str">
        <f>IF('Order Sheet'!C47="", "", 'Order Sheet'!C47)</f>
        <v/>
      </c>
      <c r="BB40" s="32"/>
      <c r="BC40" s="9" t="str">
        <f>IF($BA40="", "", MATCH($BA40, Products!$E$9:$E$108, 0))</f>
        <v/>
      </c>
      <c r="BD40" s="127" t="s">
        <v>24</v>
      </c>
      <c r="BE40" s="50" t="str">
        <f>IF($BC40="", "", INDEX(Products!CH$9:CH$108, $BC40))</f>
        <v/>
      </c>
      <c r="BF40" s="32" t="str">
        <f>IF($BC40="", "", INDEX(Products!CI$9:CI$108, $BC40))</f>
        <v/>
      </c>
      <c r="BG40" s="32" t="str">
        <f>IF($BC40="", "", INDEX(Products!CJ$9:CJ$108, $BC40))</f>
        <v/>
      </c>
      <c r="BH40" s="32" t="str">
        <f>IF($BC40="", "", INDEX(Products!CK$9:CK$108, $BC40))</f>
        <v/>
      </c>
      <c r="BI40" s="32" t="str">
        <f>IF($BC40="", "", INDEX(Products!CL$9:CL$108, $BC40))</f>
        <v/>
      </c>
      <c r="BJ40" s="32" t="str">
        <f>IF($BC40="", "", INDEX(Products!CM$9:CM$108, $BC40))</f>
        <v/>
      </c>
      <c r="BK40" s="32" t="str">
        <f>IF($BC40="", "", INDEX(Products!CN$9:CN$108, $BC40))</f>
        <v/>
      </c>
      <c r="BL40" s="32" t="str">
        <f>IF($BC40="", "", INDEX(Products!CO$9:CO$108, $BC40))</f>
        <v/>
      </c>
      <c r="BM40" s="32" t="str">
        <f>IF($BC40="", "", INDEX(Products!CP$9:CP$108, $BC40))</f>
        <v/>
      </c>
      <c r="BN40" s="32" t="str">
        <f>IF($BC40="", "", INDEX(Products!CQ$9:CQ$108, $BC40))</f>
        <v/>
      </c>
      <c r="BO40" s="32" t="str">
        <f>IF($BC40="", "", INDEX(Products!CR$9:CR$108, $BC40))</f>
        <v/>
      </c>
      <c r="BP40" s="32" t="str">
        <f>IF($BC40="", "", INDEX(Products!CS$9:CS$108, $BC40))</f>
        <v/>
      </c>
      <c r="BQ40" s="32" t="str">
        <f>IF($BC40="", "", INDEX(Products!CT$9:CT$108, $BC40))</f>
        <v/>
      </c>
      <c r="BR40" s="32" t="str">
        <f>IF($BC40="", "", INDEX(Products!CU$9:CU$108, $BC40))</f>
        <v/>
      </c>
      <c r="BS40" s="32" t="str">
        <f>IF($BC40="", "", INDEX(Products!CV$9:CV$108, $BC40))</f>
        <v/>
      </c>
      <c r="BT40" s="32" t="str">
        <f>IF($BC40="", "", INDEX(Products!CW$9:CW$108, $BC40))</f>
        <v/>
      </c>
      <c r="BU40" s="32" t="str">
        <f>IF($BC40="", "", INDEX(Products!CX$9:CX$108, $BC40))</f>
        <v/>
      </c>
      <c r="BV40" s="32" t="str">
        <f>IF($BC40="", "", INDEX(Products!CY$9:CY$108, $BC40))</f>
        <v/>
      </c>
      <c r="BW40" s="32" t="str">
        <f>IF($BC40="", "", INDEX(Products!CZ$9:CZ$108, $BC40))</f>
        <v/>
      </c>
      <c r="BX40" s="32" t="str">
        <f>IF($BC40="", "", INDEX(Products!DA$9:DA$108, $BC40))</f>
        <v/>
      </c>
      <c r="BY40" s="32" t="str">
        <f>IF($BC40="", "", INDEX(Products!DB$9:DB$108, $BC40))</f>
        <v/>
      </c>
      <c r="BZ40" s="32" t="str">
        <f>IF($BC40="", "", INDEX(Products!DC$9:DC$108, $BC40))</f>
        <v/>
      </c>
      <c r="CA40" s="32" t="str">
        <f>IF($BC40="", "", INDEX(Products!DD$9:DD$108, $BC40))</f>
        <v/>
      </c>
      <c r="CB40" s="32" t="str">
        <f>IF($BC40="", "", INDEX(Products!DE$9:DE$108, $BC40))</f>
        <v/>
      </c>
      <c r="CC40" s="32" t="str">
        <f>IF($BC40="", "", INDEX(Products!DF$9:DF$108, $BC40))</f>
        <v/>
      </c>
      <c r="CD40" s="32" t="str">
        <f>IF($BC40="", "", INDEX(Products!DG$9:DG$108, $BC40))</f>
        <v/>
      </c>
      <c r="CE40" s="32" t="str">
        <f>IF($BC40="", "", INDEX(Products!DH$9:DH$108, $BC40))</f>
        <v/>
      </c>
      <c r="CF40" s="32" t="str">
        <f>IF($BC40="", "", INDEX(Products!DI$9:DI$108, $BC40))</f>
        <v/>
      </c>
      <c r="CG40" s="32" t="str">
        <f>IF($BC40="", "", INDEX(Products!DJ$9:DJ$108, $BC40))</f>
        <v/>
      </c>
      <c r="CH40" s="51" t="str">
        <f>IF($BC40="", "", INDEX(Products!DK$9:DK$108, $BC40))</f>
        <v/>
      </c>
      <c r="CI40" s="32"/>
      <c r="CJ40" s="50" t="str">
        <f>IF($BC40="", "", IFERROR(INDEX(Products!DM$9:DM$108, $BC40)*$AY40, ""))</f>
        <v/>
      </c>
      <c r="CK40" s="32" t="str">
        <f>IF($BC40="", "", IFERROR(INDEX(Products!DN$9:DN$108, $BC40)*$AY40, ""))</f>
        <v/>
      </c>
      <c r="CL40" s="32" t="str">
        <f>IF($BC40="", "", IFERROR(INDEX(Products!DO$9:DO$108, $BC40)*$AY40, ""))</f>
        <v/>
      </c>
      <c r="CM40" s="32" t="str">
        <f>IF($BC40="", "", IFERROR(INDEX(Products!DP$9:DP$108, $BC40)*$AY40, ""))</f>
        <v/>
      </c>
      <c r="CN40" s="32" t="str">
        <f>IF($BC40="", "", IFERROR(INDEX(Products!DQ$9:DQ$108, $BC40)*$AY40, ""))</f>
        <v/>
      </c>
      <c r="CO40" s="32" t="str">
        <f>IF($BC40="", "", IFERROR(INDEX(Products!DR$9:DR$108, $BC40)*$AY40, ""))</f>
        <v/>
      </c>
      <c r="CP40" s="32" t="str">
        <f>IF($BC40="", "", IFERROR(INDEX(Products!DS$9:DS$108, $BC40)*$AY40, ""))</f>
        <v/>
      </c>
      <c r="CQ40" s="32" t="str">
        <f>IF($BC40="", "", IFERROR(INDEX(Products!DT$9:DT$108, $BC40)*$AY40, ""))</f>
        <v/>
      </c>
      <c r="CR40" s="32" t="str">
        <f>IF($BC40="", "", IFERROR(INDEX(Products!DU$9:DU$108, $BC40)*$AY40, ""))</f>
        <v/>
      </c>
      <c r="CS40" s="32" t="str">
        <f>IF($BC40="", "", IFERROR(INDEX(Products!DV$9:DV$108, $BC40)*$AY40, ""))</f>
        <v/>
      </c>
      <c r="CT40" s="32" t="str">
        <f>IF($BC40="", "", IFERROR(INDEX(Products!DW$9:DW$108, $BC40)*$AY40, ""))</f>
        <v/>
      </c>
      <c r="CU40" s="32" t="str">
        <f>IF($BC40="", "", IFERROR(INDEX(Products!DX$9:DX$108, $BC40)*$AY40, ""))</f>
        <v/>
      </c>
      <c r="CV40" s="32" t="str">
        <f>IF($BC40="", "", IFERROR(INDEX(Products!DY$9:DY$108, $BC40)*$AY40, ""))</f>
        <v/>
      </c>
      <c r="CW40" s="32" t="str">
        <f>IF($BC40="", "", IFERROR(INDEX(Products!DZ$9:DZ$108, $BC40)*$AY40, ""))</f>
        <v/>
      </c>
      <c r="CX40" s="32" t="str">
        <f>IF($BC40="", "", IFERROR(INDEX(Products!EA$9:EA$108, $BC40)*$AY40, ""))</f>
        <v/>
      </c>
      <c r="CY40" s="32" t="str">
        <f>IF($BC40="", "", IFERROR(INDEX(Products!EB$9:EB$108, $BC40)*$AY40, ""))</f>
        <v/>
      </c>
      <c r="CZ40" s="32" t="str">
        <f>IF($BC40="", "", IFERROR(INDEX(Products!EC$9:EC$108, $BC40)*$AY40, ""))</f>
        <v/>
      </c>
      <c r="DA40" s="32" t="str">
        <f>IF($BC40="", "", IFERROR(INDEX(Products!ED$9:ED$108, $BC40)*$AY40, ""))</f>
        <v/>
      </c>
      <c r="DB40" s="32" t="str">
        <f>IF($BC40="", "", IFERROR(INDEX(Products!EE$9:EE$108, $BC40)*$AY40, ""))</f>
        <v/>
      </c>
      <c r="DC40" s="32" t="str">
        <f>IF($BC40="", "", IFERROR(INDEX(Products!EF$9:EF$108, $BC40)*$AY40, ""))</f>
        <v/>
      </c>
      <c r="DD40" s="32" t="str">
        <f>IF($BC40="", "", IFERROR(INDEX(Products!EG$9:EG$108, $BC40)*$AY40, ""))</f>
        <v/>
      </c>
      <c r="DE40" s="32" t="str">
        <f>IF($BC40="", "", IFERROR(INDEX(Products!EH$9:EH$108, $BC40)*$AY40, ""))</f>
        <v/>
      </c>
      <c r="DF40" s="32" t="str">
        <f>IF($BC40="", "", IFERROR(INDEX(Products!EI$9:EI$108, $BC40)*$AY40, ""))</f>
        <v/>
      </c>
      <c r="DG40" s="32" t="str">
        <f>IF($BC40="", "", IFERROR(INDEX(Products!EJ$9:EJ$108, $BC40)*$AY40, ""))</f>
        <v/>
      </c>
      <c r="DH40" s="32" t="str">
        <f>IF($BC40="", "", IFERROR(INDEX(Products!EK$9:EK$108, $BC40)*$AY40, ""))</f>
        <v/>
      </c>
      <c r="DI40" s="32" t="str">
        <f>IF($BC40="", "", IFERROR(INDEX(Products!EL$9:EL$108, $BC40)*$AY40, ""))</f>
        <v/>
      </c>
      <c r="DJ40" s="32" t="str">
        <f>IF($BC40="", "", IFERROR(INDEX(Products!EM$9:EM$108, $BC40)*$AY40, ""))</f>
        <v/>
      </c>
      <c r="DK40" s="32" t="str">
        <f>IF($BC40="", "", IFERROR(INDEX(Products!EN$9:EN$108, $BC40)*$AY40, ""))</f>
        <v/>
      </c>
      <c r="DL40" s="32" t="str">
        <f>IF($BC40="", "", IFERROR(INDEX(Products!EO$9:EO$108, $BC40)*$AY40, ""))</f>
        <v/>
      </c>
      <c r="DM40" s="51" t="str">
        <f>IF($BC40="", "", IFERROR(INDEX(Products!EP$9:EP$108, $BC40)*$AY40, ""))</f>
        <v/>
      </c>
      <c r="DO40" s="9">
        <v>37</v>
      </c>
      <c r="DP40" s="9" t="str">
        <f>IFERROR(INDEX(Materials!$X$9:$X$2508, MATCH($DO40, Materials!$Z$9:$Z$2508, 0)), "")</f>
        <v/>
      </c>
      <c r="DQ40" s="9" t="str">
        <f t="shared" si="4"/>
        <v/>
      </c>
    </row>
    <row r="41" spans="1:121" x14ac:dyDescent="0.25">
      <c r="AY41" s="9" t="str">
        <f>IF('Order Sheet'!B48="", "", 'Order Sheet'!B48)</f>
        <v/>
      </c>
      <c r="BA41" s="9" t="str">
        <f>IF('Order Sheet'!C48="", "", 'Order Sheet'!C48)</f>
        <v/>
      </c>
      <c r="BB41" s="32"/>
      <c r="BC41" s="9" t="str">
        <f>IF($BA41="", "", MATCH($BA41, Products!$E$9:$E$108, 0))</f>
        <v/>
      </c>
      <c r="BD41" s="127" t="s">
        <v>24</v>
      </c>
      <c r="BE41" s="50" t="str">
        <f>IF($BC41="", "", INDEX(Products!CH$9:CH$108, $BC41))</f>
        <v/>
      </c>
      <c r="BF41" s="32" t="str">
        <f>IF($BC41="", "", INDEX(Products!CI$9:CI$108, $BC41))</f>
        <v/>
      </c>
      <c r="BG41" s="32" t="str">
        <f>IF($BC41="", "", INDEX(Products!CJ$9:CJ$108, $BC41))</f>
        <v/>
      </c>
      <c r="BH41" s="32" t="str">
        <f>IF($BC41="", "", INDEX(Products!CK$9:CK$108, $BC41))</f>
        <v/>
      </c>
      <c r="BI41" s="32" t="str">
        <f>IF($BC41="", "", INDEX(Products!CL$9:CL$108, $BC41))</f>
        <v/>
      </c>
      <c r="BJ41" s="32" t="str">
        <f>IF($BC41="", "", INDEX(Products!CM$9:CM$108, $BC41))</f>
        <v/>
      </c>
      <c r="BK41" s="32" t="str">
        <f>IF($BC41="", "", INDEX(Products!CN$9:CN$108, $BC41))</f>
        <v/>
      </c>
      <c r="BL41" s="32" t="str">
        <f>IF($BC41="", "", INDEX(Products!CO$9:CO$108, $BC41))</f>
        <v/>
      </c>
      <c r="BM41" s="32" t="str">
        <f>IF($BC41="", "", INDEX(Products!CP$9:CP$108, $BC41))</f>
        <v/>
      </c>
      <c r="BN41" s="32" t="str">
        <f>IF($BC41="", "", INDEX(Products!CQ$9:CQ$108, $BC41))</f>
        <v/>
      </c>
      <c r="BO41" s="32" t="str">
        <f>IF($BC41="", "", INDEX(Products!CR$9:CR$108, $BC41))</f>
        <v/>
      </c>
      <c r="BP41" s="32" t="str">
        <f>IF($BC41="", "", INDEX(Products!CS$9:CS$108, $BC41))</f>
        <v/>
      </c>
      <c r="BQ41" s="32" t="str">
        <f>IF($BC41="", "", INDEX(Products!CT$9:CT$108, $BC41))</f>
        <v/>
      </c>
      <c r="BR41" s="32" t="str">
        <f>IF($BC41="", "", INDEX(Products!CU$9:CU$108, $BC41))</f>
        <v/>
      </c>
      <c r="BS41" s="32" t="str">
        <f>IF($BC41="", "", INDEX(Products!CV$9:CV$108, $BC41))</f>
        <v/>
      </c>
      <c r="BT41" s="32" t="str">
        <f>IF($BC41="", "", INDEX(Products!CW$9:CW$108, $BC41))</f>
        <v/>
      </c>
      <c r="BU41" s="32" t="str">
        <f>IF($BC41="", "", INDEX(Products!CX$9:CX$108, $BC41))</f>
        <v/>
      </c>
      <c r="BV41" s="32" t="str">
        <f>IF($BC41="", "", INDEX(Products!CY$9:CY$108, $BC41))</f>
        <v/>
      </c>
      <c r="BW41" s="32" t="str">
        <f>IF($BC41="", "", INDEX(Products!CZ$9:CZ$108, $BC41))</f>
        <v/>
      </c>
      <c r="BX41" s="32" t="str">
        <f>IF($BC41="", "", INDEX(Products!DA$9:DA$108, $BC41))</f>
        <v/>
      </c>
      <c r="BY41" s="32" t="str">
        <f>IF($BC41="", "", INDEX(Products!DB$9:DB$108, $BC41))</f>
        <v/>
      </c>
      <c r="BZ41" s="32" t="str">
        <f>IF($BC41="", "", INDEX(Products!DC$9:DC$108, $BC41))</f>
        <v/>
      </c>
      <c r="CA41" s="32" t="str">
        <f>IF($BC41="", "", INDEX(Products!DD$9:DD$108, $BC41))</f>
        <v/>
      </c>
      <c r="CB41" s="32" t="str">
        <f>IF($BC41="", "", INDEX(Products!DE$9:DE$108, $BC41))</f>
        <v/>
      </c>
      <c r="CC41" s="32" t="str">
        <f>IF($BC41="", "", INDEX(Products!DF$9:DF$108, $BC41))</f>
        <v/>
      </c>
      <c r="CD41" s="32" t="str">
        <f>IF($BC41="", "", INDEX(Products!DG$9:DG$108, $BC41))</f>
        <v/>
      </c>
      <c r="CE41" s="32" t="str">
        <f>IF($BC41="", "", INDEX(Products!DH$9:DH$108, $BC41))</f>
        <v/>
      </c>
      <c r="CF41" s="32" t="str">
        <f>IF($BC41="", "", INDEX(Products!DI$9:DI$108, $BC41))</f>
        <v/>
      </c>
      <c r="CG41" s="32" t="str">
        <f>IF($BC41="", "", INDEX(Products!DJ$9:DJ$108, $BC41))</f>
        <v/>
      </c>
      <c r="CH41" s="51" t="str">
        <f>IF($BC41="", "", INDEX(Products!DK$9:DK$108, $BC41))</f>
        <v/>
      </c>
      <c r="CI41" s="32"/>
      <c r="CJ41" s="50" t="str">
        <f>IF($BC41="", "", IFERROR(INDEX(Products!DM$9:DM$108, $BC41)*$AY41, ""))</f>
        <v/>
      </c>
      <c r="CK41" s="32" t="str">
        <f>IF($BC41="", "", IFERROR(INDEX(Products!DN$9:DN$108, $BC41)*$AY41, ""))</f>
        <v/>
      </c>
      <c r="CL41" s="32" t="str">
        <f>IF($BC41="", "", IFERROR(INDEX(Products!DO$9:DO$108, $BC41)*$AY41, ""))</f>
        <v/>
      </c>
      <c r="CM41" s="32" t="str">
        <f>IF($BC41="", "", IFERROR(INDEX(Products!DP$9:DP$108, $BC41)*$AY41, ""))</f>
        <v/>
      </c>
      <c r="CN41" s="32" t="str">
        <f>IF($BC41="", "", IFERROR(INDEX(Products!DQ$9:DQ$108, $BC41)*$AY41, ""))</f>
        <v/>
      </c>
      <c r="CO41" s="32" t="str">
        <f>IF($BC41="", "", IFERROR(INDEX(Products!DR$9:DR$108, $BC41)*$AY41, ""))</f>
        <v/>
      </c>
      <c r="CP41" s="32" t="str">
        <f>IF($BC41="", "", IFERROR(INDEX(Products!DS$9:DS$108, $BC41)*$AY41, ""))</f>
        <v/>
      </c>
      <c r="CQ41" s="32" t="str">
        <f>IF($BC41="", "", IFERROR(INDEX(Products!DT$9:DT$108, $BC41)*$AY41, ""))</f>
        <v/>
      </c>
      <c r="CR41" s="32" t="str">
        <f>IF($BC41="", "", IFERROR(INDEX(Products!DU$9:DU$108, $BC41)*$AY41, ""))</f>
        <v/>
      </c>
      <c r="CS41" s="32" t="str">
        <f>IF($BC41="", "", IFERROR(INDEX(Products!DV$9:DV$108, $BC41)*$AY41, ""))</f>
        <v/>
      </c>
      <c r="CT41" s="32" t="str">
        <f>IF($BC41="", "", IFERROR(INDEX(Products!DW$9:DW$108, $BC41)*$AY41, ""))</f>
        <v/>
      </c>
      <c r="CU41" s="32" t="str">
        <f>IF($BC41="", "", IFERROR(INDEX(Products!DX$9:DX$108, $BC41)*$AY41, ""))</f>
        <v/>
      </c>
      <c r="CV41" s="32" t="str">
        <f>IF($BC41="", "", IFERROR(INDEX(Products!DY$9:DY$108, $BC41)*$AY41, ""))</f>
        <v/>
      </c>
      <c r="CW41" s="32" t="str">
        <f>IF($BC41="", "", IFERROR(INDEX(Products!DZ$9:DZ$108, $BC41)*$AY41, ""))</f>
        <v/>
      </c>
      <c r="CX41" s="32" t="str">
        <f>IF($BC41="", "", IFERROR(INDEX(Products!EA$9:EA$108, $BC41)*$AY41, ""))</f>
        <v/>
      </c>
      <c r="CY41" s="32" t="str">
        <f>IF($BC41="", "", IFERROR(INDEX(Products!EB$9:EB$108, $BC41)*$AY41, ""))</f>
        <v/>
      </c>
      <c r="CZ41" s="32" t="str">
        <f>IF($BC41="", "", IFERROR(INDEX(Products!EC$9:EC$108, $BC41)*$AY41, ""))</f>
        <v/>
      </c>
      <c r="DA41" s="32" t="str">
        <f>IF($BC41="", "", IFERROR(INDEX(Products!ED$9:ED$108, $BC41)*$AY41, ""))</f>
        <v/>
      </c>
      <c r="DB41" s="32" t="str">
        <f>IF($BC41="", "", IFERROR(INDEX(Products!EE$9:EE$108, $BC41)*$AY41, ""))</f>
        <v/>
      </c>
      <c r="DC41" s="32" t="str">
        <f>IF($BC41="", "", IFERROR(INDEX(Products!EF$9:EF$108, $BC41)*$AY41, ""))</f>
        <v/>
      </c>
      <c r="DD41" s="32" t="str">
        <f>IF($BC41="", "", IFERROR(INDEX(Products!EG$9:EG$108, $BC41)*$AY41, ""))</f>
        <v/>
      </c>
      <c r="DE41" s="32" t="str">
        <f>IF($BC41="", "", IFERROR(INDEX(Products!EH$9:EH$108, $BC41)*$AY41, ""))</f>
        <v/>
      </c>
      <c r="DF41" s="32" t="str">
        <f>IF($BC41="", "", IFERROR(INDEX(Products!EI$9:EI$108, $BC41)*$AY41, ""))</f>
        <v/>
      </c>
      <c r="DG41" s="32" t="str">
        <f>IF($BC41="", "", IFERROR(INDEX(Products!EJ$9:EJ$108, $BC41)*$AY41, ""))</f>
        <v/>
      </c>
      <c r="DH41" s="32" t="str">
        <f>IF($BC41="", "", IFERROR(INDEX(Products!EK$9:EK$108, $BC41)*$AY41, ""))</f>
        <v/>
      </c>
      <c r="DI41" s="32" t="str">
        <f>IF($BC41="", "", IFERROR(INDEX(Products!EL$9:EL$108, $BC41)*$AY41, ""))</f>
        <v/>
      </c>
      <c r="DJ41" s="32" t="str">
        <f>IF($BC41="", "", IFERROR(INDEX(Products!EM$9:EM$108, $BC41)*$AY41, ""))</f>
        <v/>
      </c>
      <c r="DK41" s="32" t="str">
        <f>IF($BC41="", "", IFERROR(INDEX(Products!EN$9:EN$108, $BC41)*$AY41, ""))</f>
        <v/>
      </c>
      <c r="DL41" s="32" t="str">
        <f>IF($BC41="", "", IFERROR(INDEX(Products!EO$9:EO$108, $BC41)*$AY41, ""))</f>
        <v/>
      </c>
      <c r="DM41" s="51" t="str">
        <f>IF($BC41="", "", IFERROR(INDEX(Products!EP$9:EP$108, $BC41)*$AY41, ""))</f>
        <v/>
      </c>
      <c r="DO41" s="9">
        <v>38</v>
      </c>
      <c r="DP41" s="9" t="str">
        <f>IFERROR(INDEX(Materials!$X$9:$X$2508, MATCH($DO41, Materials!$Z$9:$Z$2508, 0)), "")</f>
        <v/>
      </c>
      <c r="DQ41" s="9" t="str">
        <f t="shared" si="4"/>
        <v/>
      </c>
    </row>
    <row r="42" spans="1:121" x14ac:dyDescent="0.25">
      <c r="AY42" s="9" t="str">
        <f>IF('Order Sheet'!B49="", "", 'Order Sheet'!B49)</f>
        <v/>
      </c>
      <c r="BA42" s="9" t="str">
        <f>IF('Order Sheet'!C49="", "", 'Order Sheet'!C49)</f>
        <v/>
      </c>
      <c r="BB42" s="32"/>
      <c r="BC42" s="9" t="str">
        <f>IF($BA42="", "", MATCH($BA42, Products!$E$9:$E$108, 0))</f>
        <v/>
      </c>
      <c r="BD42" s="127" t="s">
        <v>24</v>
      </c>
      <c r="BE42" s="50" t="str">
        <f>IF($BC42="", "", INDEX(Products!CH$9:CH$108, $BC42))</f>
        <v/>
      </c>
      <c r="BF42" s="32" t="str">
        <f>IF($BC42="", "", INDEX(Products!CI$9:CI$108, $BC42))</f>
        <v/>
      </c>
      <c r="BG42" s="32" t="str">
        <f>IF($BC42="", "", INDEX(Products!CJ$9:CJ$108, $BC42))</f>
        <v/>
      </c>
      <c r="BH42" s="32" t="str">
        <f>IF($BC42="", "", INDEX(Products!CK$9:CK$108, $BC42))</f>
        <v/>
      </c>
      <c r="BI42" s="32" t="str">
        <f>IF($BC42="", "", INDEX(Products!CL$9:CL$108, $BC42))</f>
        <v/>
      </c>
      <c r="BJ42" s="32" t="str">
        <f>IF($BC42="", "", INDEX(Products!CM$9:CM$108, $BC42))</f>
        <v/>
      </c>
      <c r="BK42" s="32" t="str">
        <f>IF($BC42="", "", INDEX(Products!CN$9:CN$108, $BC42))</f>
        <v/>
      </c>
      <c r="BL42" s="32" t="str">
        <f>IF($BC42="", "", INDEX(Products!CO$9:CO$108, $BC42))</f>
        <v/>
      </c>
      <c r="BM42" s="32" t="str">
        <f>IF($BC42="", "", INDEX(Products!CP$9:CP$108, $BC42))</f>
        <v/>
      </c>
      <c r="BN42" s="32" t="str">
        <f>IF($BC42="", "", INDEX(Products!CQ$9:CQ$108, $BC42))</f>
        <v/>
      </c>
      <c r="BO42" s="32" t="str">
        <f>IF($BC42="", "", INDEX(Products!CR$9:CR$108, $BC42))</f>
        <v/>
      </c>
      <c r="BP42" s="32" t="str">
        <f>IF($BC42="", "", INDEX(Products!CS$9:CS$108, $BC42))</f>
        <v/>
      </c>
      <c r="BQ42" s="32" t="str">
        <f>IF($BC42="", "", INDEX(Products!CT$9:CT$108, $BC42))</f>
        <v/>
      </c>
      <c r="BR42" s="32" t="str">
        <f>IF($BC42="", "", INDEX(Products!CU$9:CU$108, $BC42))</f>
        <v/>
      </c>
      <c r="BS42" s="32" t="str">
        <f>IF($BC42="", "", INDEX(Products!CV$9:CV$108, $BC42))</f>
        <v/>
      </c>
      <c r="BT42" s="32" t="str">
        <f>IF($BC42="", "", INDEX(Products!CW$9:CW$108, $BC42))</f>
        <v/>
      </c>
      <c r="BU42" s="32" t="str">
        <f>IF($BC42="", "", INDEX(Products!CX$9:CX$108, $BC42))</f>
        <v/>
      </c>
      <c r="BV42" s="32" t="str">
        <f>IF($BC42="", "", INDEX(Products!CY$9:CY$108, $BC42))</f>
        <v/>
      </c>
      <c r="BW42" s="32" t="str">
        <f>IF($BC42="", "", INDEX(Products!CZ$9:CZ$108, $BC42))</f>
        <v/>
      </c>
      <c r="BX42" s="32" t="str">
        <f>IF($BC42="", "", INDEX(Products!DA$9:DA$108, $BC42))</f>
        <v/>
      </c>
      <c r="BY42" s="32" t="str">
        <f>IF($BC42="", "", INDEX(Products!DB$9:DB$108, $BC42))</f>
        <v/>
      </c>
      <c r="BZ42" s="32" t="str">
        <f>IF($BC42="", "", INDEX(Products!DC$9:DC$108, $BC42))</f>
        <v/>
      </c>
      <c r="CA42" s="32" t="str">
        <f>IF($BC42="", "", INDEX(Products!DD$9:DD$108, $BC42))</f>
        <v/>
      </c>
      <c r="CB42" s="32" t="str">
        <f>IF($BC42="", "", INDEX(Products!DE$9:DE$108, $BC42))</f>
        <v/>
      </c>
      <c r="CC42" s="32" t="str">
        <f>IF($BC42="", "", INDEX(Products!DF$9:DF$108, $BC42))</f>
        <v/>
      </c>
      <c r="CD42" s="32" t="str">
        <f>IF($BC42="", "", INDEX(Products!DG$9:DG$108, $BC42))</f>
        <v/>
      </c>
      <c r="CE42" s="32" t="str">
        <f>IF($BC42="", "", INDEX(Products!DH$9:DH$108, $BC42))</f>
        <v/>
      </c>
      <c r="CF42" s="32" t="str">
        <f>IF($BC42="", "", INDEX(Products!DI$9:DI$108, $BC42))</f>
        <v/>
      </c>
      <c r="CG42" s="32" t="str">
        <f>IF($BC42="", "", INDEX(Products!DJ$9:DJ$108, $BC42))</f>
        <v/>
      </c>
      <c r="CH42" s="51" t="str">
        <f>IF($BC42="", "", INDEX(Products!DK$9:DK$108, $BC42))</f>
        <v/>
      </c>
      <c r="CI42" s="32"/>
      <c r="CJ42" s="50" t="str">
        <f>IF($BC42="", "", IFERROR(INDEX(Products!DM$9:DM$108, $BC42)*$AY42, ""))</f>
        <v/>
      </c>
      <c r="CK42" s="32" t="str">
        <f>IF($BC42="", "", IFERROR(INDEX(Products!DN$9:DN$108, $BC42)*$AY42, ""))</f>
        <v/>
      </c>
      <c r="CL42" s="32" t="str">
        <f>IF($BC42="", "", IFERROR(INDEX(Products!DO$9:DO$108, $BC42)*$AY42, ""))</f>
        <v/>
      </c>
      <c r="CM42" s="32" t="str">
        <f>IF($BC42="", "", IFERROR(INDEX(Products!DP$9:DP$108, $BC42)*$AY42, ""))</f>
        <v/>
      </c>
      <c r="CN42" s="32" t="str">
        <f>IF($BC42="", "", IFERROR(INDEX(Products!DQ$9:DQ$108, $BC42)*$AY42, ""))</f>
        <v/>
      </c>
      <c r="CO42" s="32" t="str">
        <f>IF($BC42="", "", IFERROR(INDEX(Products!DR$9:DR$108, $BC42)*$AY42, ""))</f>
        <v/>
      </c>
      <c r="CP42" s="32" t="str">
        <f>IF($BC42="", "", IFERROR(INDEX(Products!DS$9:DS$108, $BC42)*$AY42, ""))</f>
        <v/>
      </c>
      <c r="CQ42" s="32" t="str">
        <f>IF($BC42="", "", IFERROR(INDEX(Products!DT$9:DT$108, $BC42)*$AY42, ""))</f>
        <v/>
      </c>
      <c r="CR42" s="32" t="str">
        <f>IF($BC42="", "", IFERROR(INDEX(Products!DU$9:DU$108, $BC42)*$AY42, ""))</f>
        <v/>
      </c>
      <c r="CS42" s="32" t="str">
        <f>IF($BC42="", "", IFERROR(INDEX(Products!DV$9:DV$108, $BC42)*$AY42, ""))</f>
        <v/>
      </c>
      <c r="CT42" s="32" t="str">
        <f>IF($BC42="", "", IFERROR(INDEX(Products!DW$9:DW$108, $BC42)*$AY42, ""))</f>
        <v/>
      </c>
      <c r="CU42" s="32" t="str">
        <f>IF($BC42="", "", IFERROR(INDEX(Products!DX$9:DX$108, $BC42)*$AY42, ""))</f>
        <v/>
      </c>
      <c r="CV42" s="32" t="str">
        <f>IF($BC42="", "", IFERROR(INDEX(Products!DY$9:DY$108, $BC42)*$AY42, ""))</f>
        <v/>
      </c>
      <c r="CW42" s="32" t="str">
        <f>IF($BC42="", "", IFERROR(INDEX(Products!DZ$9:DZ$108, $BC42)*$AY42, ""))</f>
        <v/>
      </c>
      <c r="CX42" s="32" t="str">
        <f>IF($BC42="", "", IFERROR(INDEX(Products!EA$9:EA$108, $BC42)*$AY42, ""))</f>
        <v/>
      </c>
      <c r="CY42" s="32" t="str">
        <f>IF($BC42="", "", IFERROR(INDEX(Products!EB$9:EB$108, $BC42)*$AY42, ""))</f>
        <v/>
      </c>
      <c r="CZ42" s="32" t="str">
        <f>IF($BC42="", "", IFERROR(INDEX(Products!EC$9:EC$108, $BC42)*$AY42, ""))</f>
        <v/>
      </c>
      <c r="DA42" s="32" t="str">
        <f>IF($BC42="", "", IFERROR(INDEX(Products!ED$9:ED$108, $BC42)*$AY42, ""))</f>
        <v/>
      </c>
      <c r="DB42" s="32" t="str">
        <f>IF($BC42="", "", IFERROR(INDEX(Products!EE$9:EE$108, $BC42)*$AY42, ""))</f>
        <v/>
      </c>
      <c r="DC42" s="32" t="str">
        <f>IF($BC42="", "", IFERROR(INDEX(Products!EF$9:EF$108, $BC42)*$AY42, ""))</f>
        <v/>
      </c>
      <c r="DD42" s="32" t="str">
        <f>IF($BC42="", "", IFERROR(INDEX(Products!EG$9:EG$108, $BC42)*$AY42, ""))</f>
        <v/>
      </c>
      <c r="DE42" s="32" t="str">
        <f>IF($BC42="", "", IFERROR(INDEX(Products!EH$9:EH$108, $BC42)*$AY42, ""))</f>
        <v/>
      </c>
      <c r="DF42" s="32" t="str">
        <f>IF($BC42="", "", IFERROR(INDEX(Products!EI$9:EI$108, $BC42)*$AY42, ""))</f>
        <v/>
      </c>
      <c r="DG42" s="32" t="str">
        <f>IF($BC42="", "", IFERROR(INDEX(Products!EJ$9:EJ$108, $BC42)*$AY42, ""))</f>
        <v/>
      </c>
      <c r="DH42" s="32" t="str">
        <f>IF($BC42="", "", IFERROR(INDEX(Products!EK$9:EK$108, $BC42)*$AY42, ""))</f>
        <v/>
      </c>
      <c r="DI42" s="32" t="str">
        <f>IF($BC42="", "", IFERROR(INDEX(Products!EL$9:EL$108, $BC42)*$AY42, ""))</f>
        <v/>
      </c>
      <c r="DJ42" s="32" t="str">
        <f>IF($BC42="", "", IFERROR(INDEX(Products!EM$9:EM$108, $BC42)*$AY42, ""))</f>
        <v/>
      </c>
      <c r="DK42" s="32" t="str">
        <f>IF($BC42="", "", IFERROR(INDEX(Products!EN$9:EN$108, $BC42)*$AY42, ""))</f>
        <v/>
      </c>
      <c r="DL42" s="32" t="str">
        <f>IF($BC42="", "", IFERROR(INDEX(Products!EO$9:EO$108, $BC42)*$AY42, ""))</f>
        <v/>
      </c>
      <c r="DM42" s="51" t="str">
        <f>IF($BC42="", "", IFERROR(INDEX(Products!EP$9:EP$108, $BC42)*$AY42, ""))</f>
        <v/>
      </c>
      <c r="DO42" s="9">
        <v>39</v>
      </c>
      <c r="DP42" s="9" t="str">
        <f>IFERROR(INDEX(Materials!$X$9:$X$2508, MATCH($DO42, Materials!$Z$9:$Z$2508, 0)), "")</f>
        <v/>
      </c>
      <c r="DQ42" s="9" t="str">
        <f t="shared" si="4"/>
        <v/>
      </c>
    </row>
    <row r="43" spans="1:121" x14ac:dyDescent="0.25">
      <c r="AY43" s="4" t="str">
        <f>IF('Order Sheet'!B50="", "", 'Order Sheet'!B50)</f>
        <v/>
      </c>
      <c r="BA43" s="4" t="str">
        <f>IF('Order Sheet'!C50="", "", 'Order Sheet'!C50)</f>
        <v/>
      </c>
      <c r="BB43" s="32"/>
      <c r="BC43" s="4" t="str">
        <f>IF($BA43="", "", MATCH($BA43, Products!$E$9:$E$108, 0))</f>
        <v/>
      </c>
      <c r="BD43" s="127" t="s">
        <v>24</v>
      </c>
      <c r="BE43" s="52" t="str">
        <f>IF($BC43="", "", INDEX(Products!CH$9:CH$108, $BC43))</f>
        <v/>
      </c>
      <c r="BF43" s="53" t="str">
        <f>IF($BC43="", "", INDEX(Products!CI$9:CI$108, $BC43))</f>
        <v/>
      </c>
      <c r="BG43" s="53" t="str">
        <f>IF($BC43="", "", INDEX(Products!CJ$9:CJ$108, $BC43))</f>
        <v/>
      </c>
      <c r="BH43" s="53" t="str">
        <f>IF($BC43="", "", INDEX(Products!CK$9:CK$108, $BC43))</f>
        <v/>
      </c>
      <c r="BI43" s="53" t="str">
        <f>IF($BC43="", "", INDEX(Products!CL$9:CL$108, $BC43))</f>
        <v/>
      </c>
      <c r="BJ43" s="53" t="str">
        <f>IF($BC43="", "", INDEX(Products!CM$9:CM$108, $BC43))</f>
        <v/>
      </c>
      <c r="BK43" s="53" t="str">
        <f>IF($BC43="", "", INDEX(Products!CN$9:CN$108, $BC43))</f>
        <v/>
      </c>
      <c r="BL43" s="53" t="str">
        <f>IF($BC43="", "", INDEX(Products!CO$9:CO$108, $BC43))</f>
        <v/>
      </c>
      <c r="BM43" s="53" t="str">
        <f>IF($BC43="", "", INDEX(Products!CP$9:CP$108, $BC43))</f>
        <v/>
      </c>
      <c r="BN43" s="53" t="str">
        <f>IF($BC43="", "", INDEX(Products!CQ$9:CQ$108, $BC43))</f>
        <v/>
      </c>
      <c r="BO43" s="53" t="str">
        <f>IF($BC43="", "", INDEX(Products!CR$9:CR$108, $BC43))</f>
        <v/>
      </c>
      <c r="BP43" s="53" t="str">
        <f>IF($BC43="", "", INDEX(Products!CS$9:CS$108, $BC43))</f>
        <v/>
      </c>
      <c r="BQ43" s="53" t="str">
        <f>IF($BC43="", "", INDEX(Products!CT$9:CT$108, $BC43))</f>
        <v/>
      </c>
      <c r="BR43" s="53" t="str">
        <f>IF($BC43="", "", INDEX(Products!CU$9:CU$108, $BC43))</f>
        <v/>
      </c>
      <c r="BS43" s="53" t="str">
        <f>IF($BC43="", "", INDEX(Products!CV$9:CV$108, $BC43))</f>
        <v/>
      </c>
      <c r="BT43" s="53" t="str">
        <f>IF($BC43="", "", INDEX(Products!CW$9:CW$108, $BC43))</f>
        <v/>
      </c>
      <c r="BU43" s="53" t="str">
        <f>IF($BC43="", "", INDEX(Products!CX$9:CX$108, $BC43))</f>
        <v/>
      </c>
      <c r="BV43" s="53" t="str">
        <f>IF($BC43="", "", INDEX(Products!CY$9:CY$108, $BC43))</f>
        <v/>
      </c>
      <c r="BW43" s="53" t="str">
        <f>IF($BC43="", "", INDEX(Products!CZ$9:CZ$108, $BC43))</f>
        <v/>
      </c>
      <c r="BX43" s="53" t="str">
        <f>IF($BC43="", "", INDEX(Products!DA$9:DA$108, $BC43))</f>
        <v/>
      </c>
      <c r="BY43" s="53" t="str">
        <f>IF($BC43="", "", INDEX(Products!DB$9:DB$108, $BC43))</f>
        <v/>
      </c>
      <c r="BZ43" s="53" t="str">
        <f>IF($BC43="", "", INDEX(Products!DC$9:DC$108, $BC43))</f>
        <v/>
      </c>
      <c r="CA43" s="53" t="str">
        <f>IF($BC43="", "", INDEX(Products!DD$9:DD$108, $BC43))</f>
        <v/>
      </c>
      <c r="CB43" s="53" t="str">
        <f>IF($BC43="", "", INDEX(Products!DE$9:DE$108, $BC43))</f>
        <v/>
      </c>
      <c r="CC43" s="53" t="str">
        <f>IF($BC43="", "", INDEX(Products!DF$9:DF$108, $BC43))</f>
        <v/>
      </c>
      <c r="CD43" s="53" t="str">
        <f>IF($BC43="", "", INDEX(Products!DG$9:DG$108, $BC43))</f>
        <v/>
      </c>
      <c r="CE43" s="53" t="str">
        <f>IF($BC43="", "", INDEX(Products!DH$9:DH$108, $BC43))</f>
        <v/>
      </c>
      <c r="CF43" s="53" t="str">
        <f>IF($BC43="", "", INDEX(Products!DI$9:DI$108, $BC43))</f>
        <v/>
      </c>
      <c r="CG43" s="53" t="str">
        <f>IF($BC43="", "", INDEX(Products!DJ$9:DJ$108, $BC43))</f>
        <v/>
      </c>
      <c r="CH43" s="54" t="str">
        <f>IF($BC43="", "", INDEX(Products!DK$9:DK$108, $BC43))</f>
        <v/>
      </c>
      <c r="CI43" s="32"/>
      <c r="CJ43" s="52" t="str">
        <f>IF($BC43="", "", IFERROR(INDEX(Products!DM$9:DM$108, $BC43)*$AY43, ""))</f>
        <v/>
      </c>
      <c r="CK43" s="53" t="str">
        <f>IF($BC43="", "", IFERROR(INDEX(Products!DN$9:DN$108, $BC43)*$AY43, ""))</f>
        <v/>
      </c>
      <c r="CL43" s="53" t="str">
        <f>IF($BC43="", "", IFERROR(INDEX(Products!DO$9:DO$108, $BC43)*$AY43, ""))</f>
        <v/>
      </c>
      <c r="CM43" s="53" t="str">
        <f>IF($BC43="", "", IFERROR(INDEX(Products!DP$9:DP$108, $BC43)*$AY43, ""))</f>
        <v/>
      </c>
      <c r="CN43" s="53" t="str">
        <f>IF($BC43="", "", IFERROR(INDEX(Products!DQ$9:DQ$108, $BC43)*$AY43, ""))</f>
        <v/>
      </c>
      <c r="CO43" s="53" t="str">
        <f>IF($BC43="", "", IFERROR(INDEX(Products!DR$9:DR$108, $BC43)*$AY43, ""))</f>
        <v/>
      </c>
      <c r="CP43" s="53" t="str">
        <f>IF($BC43="", "", IFERROR(INDEX(Products!DS$9:DS$108, $BC43)*$AY43, ""))</f>
        <v/>
      </c>
      <c r="CQ43" s="53" t="str">
        <f>IF($BC43="", "", IFERROR(INDEX(Products!DT$9:DT$108, $BC43)*$AY43, ""))</f>
        <v/>
      </c>
      <c r="CR43" s="53" t="str">
        <f>IF($BC43="", "", IFERROR(INDEX(Products!DU$9:DU$108, $BC43)*$AY43, ""))</f>
        <v/>
      </c>
      <c r="CS43" s="53" t="str">
        <f>IF($BC43="", "", IFERROR(INDEX(Products!DV$9:DV$108, $BC43)*$AY43, ""))</f>
        <v/>
      </c>
      <c r="CT43" s="53" t="str">
        <f>IF($BC43="", "", IFERROR(INDEX(Products!DW$9:DW$108, $BC43)*$AY43, ""))</f>
        <v/>
      </c>
      <c r="CU43" s="53" t="str">
        <f>IF($BC43="", "", IFERROR(INDEX(Products!DX$9:DX$108, $BC43)*$AY43, ""))</f>
        <v/>
      </c>
      <c r="CV43" s="53" t="str">
        <f>IF($BC43="", "", IFERROR(INDEX(Products!DY$9:DY$108, $BC43)*$AY43, ""))</f>
        <v/>
      </c>
      <c r="CW43" s="53" t="str">
        <f>IF($BC43="", "", IFERROR(INDEX(Products!DZ$9:DZ$108, $BC43)*$AY43, ""))</f>
        <v/>
      </c>
      <c r="CX43" s="53" t="str">
        <f>IF($BC43="", "", IFERROR(INDEX(Products!EA$9:EA$108, $BC43)*$AY43, ""))</f>
        <v/>
      </c>
      <c r="CY43" s="53" t="str">
        <f>IF($BC43="", "", IFERROR(INDEX(Products!EB$9:EB$108, $BC43)*$AY43, ""))</f>
        <v/>
      </c>
      <c r="CZ43" s="53" t="str">
        <f>IF($BC43="", "", IFERROR(INDEX(Products!EC$9:EC$108, $BC43)*$AY43, ""))</f>
        <v/>
      </c>
      <c r="DA43" s="53" t="str">
        <f>IF($BC43="", "", IFERROR(INDEX(Products!ED$9:ED$108, $BC43)*$AY43, ""))</f>
        <v/>
      </c>
      <c r="DB43" s="53" t="str">
        <f>IF($BC43="", "", IFERROR(INDEX(Products!EE$9:EE$108, $BC43)*$AY43, ""))</f>
        <v/>
      </c>
      <c r="DC43" s="53" t="str">
        <f>IF($BC43="", "", IFERROR(INDEX(Products!EF$9:EF$108, $BC43)*$AY43, ""))</f>
        <v/>
      </c>
      <c r="DD43" s="53" t="str">
        <f>IF($BC43="", "", IFERROR(INDEX(Products!EG$9:EG$108, $BC43)*$AY43, ""))</f>
        <v/>
      </c>
      <c r="DE43" s="53" t="str">
        <f>IF($BC43="", "", IFERROR(INDEX(Products!EH$9:EH$108, $BC43)*$AY43, ""))</f>
        <v/>
      </c>
      <c r="DF43" s="53" t="str">
        <f>IF($BC43="", "", IFERROR(INDEX(Products!EI$9:EI$108, $BC43)*$AY43, ""))</f>
        <v/>
      </c>
      <c r="DG43" s="53" t="str">
        <f>IF($BC43="", "", IFERROR(INDEX(Products!EJ$9:EJ$108, $BC43)*$AY43, ""))</f>
        <v/>
      </c>
      <c r="DH43" s="53" t="str">
        <f>IF($BC43="", "", IFERROR(INDEX(Products!EK$9:EK$108, $BC43)*$AY43, ""))</f>
        <v/>
      </c>
      <c r="DI43" s="53" t="str">
        <f>IF($BC43="", "", IFERROR(INDEX(Products!EL$9:EL$108, $BC43)*$AY43, ""))</f>
        <v/>
      </c>
      <c r="DJ43" s="53" t="str">
        <f>IF($BC43="", "", IFERROR(INDEX(Products!EM$9:EM$108, $BC43)*$AY43, ""))</f>
        <v/>
      </c>
      <c r="DK43" s="53" t="str">
        <f>IF($BC43="", "", IFERROR(INDEX(Products!EN$9:EN$108, $BC43)*$AY43, ""))</f>
        <v/>
      </c>
      <c r="DL43" s="53" t="str">
        <f>IF($BC43="", "", IFERROR(INDEX(Products!EO$9:EO$108, $BC43)*$AY43, ""))</f>
        <v/>
      </c>
      <c r="DM43" s="54" t="str">
        <f>IF($BC43="", "", IFERROR(INDEX(Products!EP$9:EP$108, $BC43)*$AY43, ""))</f>
        <v/>
      </c>
      <c r="DO43" s="9">
        <v>40</v>
      </c>
      <c r="DP43" s="9" t="str">
        <f>IFERROR(INDEX(Materials!$X$9:$X$2508, MATCH($DO43, Materials!$Z$9:$Z$2508, 0)), "")</f>
        <v/>
      </c>
      <c r="DQ43" s="9" t="str">
        <f t="shared" si="4"/>
        <v/>
      </c>
    </row>
    <row r="44" spans="1:121" x14ac:dyDescent="0.25">
      <c r="DO44" s="9">
        <v>41</v>
      </c>
      <c r="DP44" s="9" t="str">
        <f>IFERROR(INDEX(Materials!$X$9:$X$2508, MATCH($DO44, Materials!$Z$9:$Z$2508, 0)), "")</f>
        <v/>
      </c>
      <c r="DQ44" s="9" t="str">
        <f t="shared" ref="DQ44:DQ107" si="5">IF($DP44="", "", SUMIF($BE$4:$CH$43, $DP44, $CJ$4:$DM$43))</f>
        <v/>
      </c>
    </row>
    <row r="45" spans="1:121" x14ac:dyDescent="0.25">
      <c r="DO45" s="9">
        <v>42</v>
      </c>
      <c r="DP45" s="9" t="str">
        <f>IFERROR(INDEX(Materials!$X$9:$X$2508, MATCH($DO45, Materials!$Z$9:$Z$2508, 0)), "")</f>
        <v/>
      </c>
      <c r="DQ45" s="9" t="str">
        <f t="shared" si="5"/>
        <v/>
      </c>
    </row>
    <row r="46" spans="1:121" x14ac:dyDescent="0.25">
      <c r="DO46" s="9">
        <v>43</v>
      </c>
      <c r="DP46" s="9" t="str">
        <f>IFERROR(INDEX(Materials!$X$9:$X$2508, MATCH($DO46, Materials!$Z$9:$Z$2508, 0)), "")</f>
        <v/>
      </c>
      <c r="DQ46" s="9" t="str">
        <f t="shared" si="5"/>
        <v/>
      </c>
    </row>
    <row r="47" spans="1:121" x14ac:dyDescent="0.25">
      <c r="DO47" s="9">
        <v>44</v>
      </c>
      <c r="DP47" s="9" t="str">
        <f>IFERROR(INDEX(Materials!$X$9:$X$2508, MATCH($DO47, Materials!$Z$9:$Z$2508, 0)), "")</f>
        <v/>
      </c>
      <c r="DQ47" s="9" t="str">
        <f t="shared" si="5"/>
        <v/>
      </c>
    </row>
    <row r="48" spans="1:121" x14ac:dyDescent="0.25">
      <c r="DO48" s="9">
        <v>45</v>
      </c>
      <c r="DP48" s="9" t="str">
        <f>IFERROR(INDEX(Materials!$X$9:$X$2508, MATCH($DO48, Materials!$Z$9:$Z$2508, 0)), "")</f>
        <v/>
      </c>
      <c r="DQ48" s="9" t="str">
        <f t="shared" si="5"/>
        <v/>
      </c>
    </row>
    <row r="49" spans="119:121" x14ac:dyDescent="0.25">
      <c r="DO49" s="9">
        <v>46</v>
      </c>
      <c r="DP49" s="9" t="str">
        <f>IFERROR(INDEX(Materials!$X$9:$X$2508, MATCH($DO49, Materials!$Z$9:$Z$2508, 0)), "")</f>
        <v/>
      </c>
      <c r="DQ49" s="9" t="str">
        <f t="shared" si="5"/>
        <v/>
      </c>
    </row>
    <row r="50" spans="119:121" x14ac:dyDescent="0.25">
      <c r="DO50" s="9">
        <v>47</v>
      </c>
      <c r="DP50" s="9" t="str">
        <f>IFERROR(INDEX(Materials!$X$9:$X$2508, MATCH($DO50, Materials!$Z$9:$Z$2508, 0)), "")</f>
        <v/>
      </c>
      <c r="DQ50" s="9" t="str">
        <f t="shared" si="5"/>
        <v/>
      </c>
    </row>
    <row r="51" spans="119:121" x14ac:dyDescent="0.25">
      <c r="DO51" s="9">
        <v>48</v>
      </c>
      <c r="DP51" s="9" t="str">
        <f>IFERROR(INDEX(Materials!$X$9:$X$2508, MATCH($DO51, Materials!$Z$9:$Z$2508, 0)), "")</f>
        <v/>
      </c>
      <c r="DQ51" s="9" t="str">
        <f t="shared" si="5"/>
        <v/>
      </c>
    </row>
    <row r="52" spans="119:121" x14ac:dyDescent="0.25">
      <c r="DO52" s="9">
        <v>49</v>
      </c>
      <c r="DP52" s="9" t="str">
        <f>IFERROR(INDEX(Materials!$X$9:$X$2508, MATCH($DO52, Materials!$Z$9:$Z$2508, 0)), "")</f>
        <v/>
      </c>
      <c r="DQ52" s="9" t="str">
        <f t="shared" si="5"/>
        <v/>
      </c>
    </row>
    <row r="53" spans="119:121" x14ac:dyDescent="0.25">
      <c r="DO53" s="9">
        <v>50</v>
      </c>
      <c r="DP53" s="9" t="str">
        <f>IFERROR(INDEX(Materials!$X$9:$X$2508, MATCH($DO53, Materials!$Z$9:$Z$2508, 0)), "")</f>
        <v/>
      </c>
      <c r="DQ53" s="9" t="str">
        <f t="shared" si="5"/>
        <v/>
      </c>
    </row>
    <row r="54" spans="119:121" x14ac:dyDescent="0.25">
      <c r="DO54" s="9">
        <v>51</v>
      </c>
      <c r="DP54" s="9" t="str">
        <f>IFERROR(INDEX(Materials!$X$9:$X$2508, MATCH($DO54, Materials!$Z$9:$Z$2508, 0)), "")</f>
        <v/>
      </c>
      <c r="DQ54" s="9" t="str">
        <f t="shared" si="5"/>
        <v/>
      </c>
    </row>
    <row r="55" spans="119:121" x14ac:dyDescent="0.25">
      <c r="DO55" s="9">
        <v>52</v>
      </c>
      <c r="DP55" s="9" t="str">
        <f>IFERROR(INDEX(Materials!$X$9:$X$2508, MATCH($DO55, Materials!$Z$9:$Z$2508, 0)), "")</f>
        <v/>
      </c>
      <c r="DQ55" s="9" t="str">
        <f t="shared" si="5"/>
        <v/>
      </c>
    </row>
    <row r="56" spans="119:121" x14ac:dyDescent="0.25">
      <c r="DO56" s="9">
        <v>53</v>
      </c>
      <c r="DP56" s="9" t="str">
        <f>IFERROR(INDEX(Materials!$X$9:$X$2508, MATCH($DO56, Materials!$Z$9:$Z$2508, 0)), "")</f>
        <v/>
      </c>
      <c r="DQ56" s="9" t="str">
        <f t="shared" si="5"/>
        <v/>
      </c>
    </row>
    <row r="57" spans="119:121" x14ac:dyDescent="0.25">
      <c r="DO57" s="9">
        <v>54</v>
      </c>
      <c r="DP57" s="9" t="str">
        <f>IFERROR(INDEX(Materials!$X$9:$X$2508, MATCH($DO57, Materials!$Z$9:$Z$2508, 0)), "")</f>
        <v/>
      </c>
      <c r="DQ57" s="9" t="str">
        <f t="shared" si="5"/>
        <v/>
      </c>
    </row>
    <row r="58" spans="119:121" x14ac:dyDescent="0.25">
      <c r="DO58" s="9">
        <v>55</v>
      </c>
      <c r="DP58" s="9" t="str">
        <f>IFERROR(INDEX(Materials!$X$9:$X$2508, MATCH($DO58, Materials!$Z$9:$Z$2508, 0)), "")</f>
        <v/>
      </c>
      <c r="DQ58" s="9" t="str">
        <f t="shared" si="5"/>
        <v/>
      </c>
    </row>
    <row r="59" spans="119:121" x14ac:dyDescent="0.25">
      <c r="DO59" s="9">
        <v>56</v>
      </c>
      <c r="DP59" s="9" t="str">
        <f>IFERROR(INDEX(Materials!$X$9:$X$2508, MATCH($DO59, Materials!$Z$9:$Z$2508, 0)), "")</f>
        <v/>
      </c>
      <c r="DQ59" s="9" t="str">
        <f t="shared" si="5"/>
        <v/>
      </c>
    </row>
    <row r="60" spans="119:121" x14ac:dyDescent="0.25">
      <c r="DO60" s="9">
        <v>57</v>
      </c>
      <c r="DP60" s="9" t="str">
        <f>IFERROR(INDEX(Materials!$X$9:$X$2508, MATCH($DO60, Materials!$Z$9:$Z$2508, 0)), "")</f>
        <v/>
      </c>
      <c r="DQ60" s="9" t="str">
        <f t="shared" si="5"/>
        <v/>
      </c>
    </row>
    <row r="61" spans="119:121" x14ac:dyDescent="0.25">
      <c r="DO61" s="9">
        <v>58</v>
      </c>
      <c r="DP61" s="9" t="str">
        <f>IFERROR(INDEX(Materials!$X$9:$X$2508, MATCH($DO61, Materials!$Z$9:$Z$2508, 0)), "")</f>
        <v/>
      </c>
      <c r="DQ61" s="9" t="str">
        <f t="shared" si="5"/>
        <v/>
      </c>
    </row>
    <row r="62" spans="119:121" x14ac:dyDescent="0.25">
      <c r="DO62" s="9">
        <v>59</v>
      </c>
      <c r="DP62" s="9" t="str">
        <f>IFERROR(INDEX(Materials!$X$9:$X$2508, MATCH($DO62, Materials!$Z$9:$Z$2508, 0)), "")</f>
        <v/>
      </c>
      <c r="DQ62" s="9" t="str">
        <f t="shared" si="5"/>
        <v/>
      </c>
    </row>
    <row r="63" spans="119:121" x14ac:dyDescent="0.25">
      <c r="DO63" s="9">
        <v>60</v>
      </c>
      <c r="DP63" s="9" t="str">
        <f>IFERROR(INDEX(Materials!$X$9:$X$2508, MATCH($DO63, Materials!$Z$9:$Z$2508, 0)), "")</f>
        <v/>
      </c>
      <c r="DQ63" s="9" t="str">
        <f t="shared" si="5"/>
        <v/>
      </c>
    </row>
    <row r="64" spans="119:121" x14ac:dyDescent="0.25">
      <c r="DO64" s="9">
        <v>61</v>
      </c>
      <c r="DP64" s="9" t="str">
        <f>IFERROR(INDEX(Materials!$X$9:$X$2508, MATCH($DO64, Materials!$Z$9:$Z$2508, 0)), "")</f>
        <v/>
      </c>
      <c r="DQ64" s="9" t="str">
        <f t="shared" si="5"/>
        <v/>
      </c>
    </row>
    <row r="65" spans="119:121" x14ac:dyDescent="0.25">
      <c r="DO65" s="9">
        <v>62</v>
      </c>
      <c r="DP65" s="9" t="str">
        <f>IFERROR(INDEX(Materials!$X$9:$X$2508, MATCH($DO65, Materials!$Z$9:$Z$2508, 0)), "")</f>
        <v/>
      </c>
      <c r="DQ65" s="9" t="str">
        <f t="shared" si="5"/>
        <v/>
      </c>
    </row>
    <row r="66" spans="119:121" x14ac:dyDescent="0.25">
      <c r="DO66" s="9">
        <v>63</v>
      </c>
      <c r="DP66" s="9" t="str">
        <f>IFERROR(INDEX(Materials!$X$9:$X$2508, MATCH($DO66, Materials!$Z$9:$Z$2508, 0)), "")</f>
        <v/>
      </c>
      <c r="DQ66" s="9" t="str">
        <f t="shared" si="5"/>
        <v/>
      </c>
    </row>
    <row r="67" spans="119:121" x14ac:dyDescent="0.25">
      <c r="DO67" s="9">
        <v>64</v>
      </c>
      <c r="DP67" s="9" t="str">
        <f>IFERROR(INDEX(Materials!$X$9:$X$2508, MATCH($DO67, Materials!$Z$9:$Z$2508, 0)), "")</f>
        <v/>
      </c>
      <c r="DQ67" s="9" t="str">
        <f t="shared" si="5"/>
        <v/>
      </c>
    </row>
    <row r="68" spans="119:121" x14ac:dyDescent="0.25">
      <c r="DO68" s="9">
        <v>65</v>
      </c>
      <c r="DP68" s="9" t="str">
        <f>IFERROR(INDEX(Materials!$X$9:$X$2508, MATCH($DO68, Materials!$Z$9:$Z$2508, 0)), "")</f>
        <v/>
      </c>
      <c r="DQ68" s="9" t="str">
        <f t="shared" si="5"/>
        <v/>
      </c>
    </row>
    <row r="69" spans="119:121" x14ac:dyDescent="0.25">
      <c r="DO69" s="9">
        <v>66</v>
      </c>
      <c r="DP69" s="9" t="str">
        <f>IFERROR(INDEX(Materials!$X$9:$X$2508, MATCH($DO69, Materials!$Z$9:$Z$2508, 0)), "")</f>
        <v/>
      </c>
      <c r="DQ69" s="9" t="str">
        <f t="shared" si="5"/>
        <v/>
      </c>
    </row>
    <row r="70" spans="119:121" x14ac:dyDescent="0.25">
      <c r="DO70" s="9">
        <v>67</v>
      </c>
      <c r="DP70" s="9" t="str">
        <f>IFERROR(INDEX(Materials!$X$9:$X$2508, MATCH($DO70, Materials!$Z$9:$Z$2508, 0)), "")</f>
        <v/>
      </c>
      <c r="DQ70" s="9" t="str">
        <f t="shared" si="5"/>
        <v/>
      </c>
    </row>
    <row r="71" spans="119:121" x14ac:dyDescent="0.25">
      <c r="DO71" s="9">
        <v>68</v>
      </c>
      <c r="DP71" s="9" t="str">
        <f>IFERROR(INDEX(Materials!$X$9:$X$2508, MATCH($DO71, Materials!$Z$9:$Z$2508, 0)), "")</f>
        <v/>
      </c>
      <c r="DQ71" s="9" t="str">
        <f t="shared" si="5"/>
        <v/>
      </c>
    </row>
    <row r="72" spans="119:121" x14ac:dyDescent="0.25">
      <c r="DO72" s="9">
        <v>69</v>
      </c>
      <c r="DP72" s="9" t="str">
        <f>IFERROR(INDEX(Materials!$X$9:$X$2508, MATCH($DO72, Materials!$Z$9:$Z$2508, 0)), "")</f>
        <v/>
      </c>
      <c r="DQ72" s="9" t="str">
        <f t="shared" si="5"/>
        <v/>
      </c>
    </row>
    <row r="73" spans="119:121" x14ac:dyDescent="0.25">
      <c r="DO73" s="9">
        <v>70</v>
      </c>
      <c r="DP73" s="9" t="str">
        <f>IFERROR(INDEX(Materials!$X$9:$X$2508, MATCH($DO73, Materials!$Z$9:$Z$2508, 0)), "")</f>
        <v/>
      </c>
      <c r="DQ73" s="9" t="str">
        <f t="shared" si="5"/>
        <v/>
      </c>
    </row>
    <row r="74" spans="119:121" x14ac:dyDescent="0.25">
      <c r="DO74" s="9">
        <v>71</v>
      </c>
      <c r="DP74" s="9" t="str">
        <f>IFERROR(INDEX(Materials!$X$9:$X$2508, MATCH($DO74, Materials!$Z$9:$Z$2508, 0)), "")</f>
        <v/>
      </c>
      <c r="DQ74" s="9" t="str">
        <f t="shared" si="5"/>
        <v/>
      </c>
    </row>
    <row r="75" spans="119:121" x14ac:dyDescent="0.25">
      <c r="DO75" s="9">
        <v>72</v>
      </c>
      <c r="DP75" s="9" t="str">
        <f>IFERROR(INDEX(Materials!$X$9:$X$2508, MATCH($DO75, Materials!$Z$9:$Z$2508, 0)), "")</f>
        <v/>
      </c>
      <c r="DQ75" s="9" t="str">
        <f t="shared" si="5"/>
        <v/>
      </c>
    </row>
    <row r="76" spans="119:121" x14ac:dyDescent="0.25">
      <c r="DO76" s="9">
        <v>73</v>
      </c>
      <c r="DP76" s="9" t="str">
        <f>IFERROR(INDEX(Materials!$X$9:$X$2508, MATCH($DO76, Materials!$Z$9:$Z$2508, 0)), "")</f>
        <v/>
      </c>
      <c r="DQ76" s="9" t="str">
        <f t="shared" si="5"/>
        <v/>
      </c>
    </row>
    <row r="77" spans="119:121" x14ac:dyDescent="0.25">
      <c r="DO77" s="9">
        <v>74</v>
      </c>
      <c r="DP77" s="9" t="str">
        <f>IFERROR(INDEX(Materials!$X$9:$X$2508, MATCH($DO77, Materials!$Z$9:$Z$2508, 0)), "")</f>
        <v/>
      </c>
      <c r="DQ77" s="9" t="str">
        <f t="shared" si="5"/>
        <v/>
      </c>
    </row>
    <row r="78" spans="119:121" x14ac:dyDescent="0.25">
      <c r="DO78" s="9">
        <v>75</v>
      </c>
      <c r="DP78" s="9" t="str">
        <f>IFERROR(INDEX(Materials!$X$9:$X$2508, MATCH($DO78, Materials!$Z$9:$Z$2508, 0)), "")</f>
        <v/>
      </c>
      <c r="DQ78" s="9" t="str">
        <f t="shared" si="5"/>
        <v/>
      </c>
    </row>
    <row r="79" spans="119:121" x14ac:dyDescent="0.25">
      <c r="DO79" s="9">
        <v>76</v>
      </c>
      <c r="DP79" s="9" t="str">
        <f>IFERROR(INDEX(Materials!$X$9:$X$2508, MATCH($DO79, Materials!$Z$9:$Z$2508, 0)), "")</f>
        <v/>
      </c>
      <c r="DQ79" s="9" t="str">
        <f t="shared" si="5"/>
        <v/>
      </c>
    </row>
    <row r="80" spans="119:121" x14ac:dyDescent="0.25">
      <c r="DO80" s="9">
        <v>77</v>
      </c>
      <c r="DP80" s="9" t="str">
        <f>IFERROR(INDEX(Materials!$X$9:$X$2508, MATCH($DO80, Materials!$Z$9:$Z$2508, 0)), "")</f>
        <v/>
      </c>
      <c r="DQ80" s="9" t="str">
        <f t="shared" si="5"/>
        <v/>
      </c>
    </row>
    <row r="81" spans="119:121" x14ac:dyDescent="0.25">
      <c r="DO81" s="9">
        <v>78</v>
      </c>
      <c r="DP81" s="9" t="str">
        <f>IFERROR(INDEX(Materials!$X$9:$X$2508, MATCH($DO81, Materials!$Z$9:$Z$2508, 0)), "")</f>
        <v/>
      </c>
      <c r="DQ81" s="9" t="str">
        <f t="shared" si="5"/>
        <v/>
      </c>
    </row>
    <row r="82" spans="119:121" x14ac:dyDescent="0.25">
      <c r="DO82" s="9">
        <v>79</v>
      </c>
      <c r="DP82" s="9" t="str">
        <f>IFERROR(INDEX(Materials!$X$9:$X$2508, MATCH($DO82, Materials!$Z$9:$Z$2508, 0)), "")</f>
        <v/>
      </c>
      <c r="DQ82" s="9" t="str">
        <f t="shared" si="5"/>
        <v/>
      </c>
    </row>
    <row r="83" spans="119:121" x14ac:dyDescent="0.25">
      <c r="DO83" s="9">
        <v>80</v>
      </c>
      <c r="DP83" s="9" t="str">
        <f>IFERROR(INDEX(Materials!$X$9:$X$2508, MATCH($DO83, Materials!$Z$9:$Z$2508, 0)), "")</f>
        <v/>
      </c>
      <c r="DQ83" s="9" t="str">
        <f t="shared" si="5"/>
        <v/>
      </c>
    </row>
    <row r="84" spans="119:121" x14ac:dyDescent="0.25">
      <c r="DO84" s="9">
        <v>81</v>
      </c>
      <c r="DP84" s="9" t="str">
        <f>IFERROR(INDEX(Materials!$X$9:$X$2508, MATCH($DO84, Materials!$Z$9:$Z$2508, 0)), "")</f>
        <v/>
      </c>
      <c r="DQ84" s="9" t="str">
        <f t="shared" si="5"/>
        <v/>
      </c>
    </row>
    <row r="85" spans="119:121" x14ac:dyDescent="0.25">
      <c r="DO85" s="9">
        <v>82</v>
      </c>
      <c r="DP85" s="9" t="str">
        <f>IFERROR(INDEX(Materials!$X$9:$X$2508, MATCH($DO85, Materials!$Z$9:$Z$2508, 0)), "")</f>
        <v/>
      </c>
      <c r="DQ85" s="9" t="str">
        <f t="shared" si="5"/>
        <v/>
      </c>
    </row>
    <row r="86" spans="119:121" x14ac:dyDescent="0.25">
      <c r="DO86" s="9">
        <v>83</v>
      </c>
      <c r="DP86" s="9" t="str">
        <f>IFERROR(INDEX(Materials!$X$9:$X$2508, MATCH($DO86, Materials!$Z$9:$Z$2508, 0)), "")</f>
        <v/>
      </c>
      <c r="DQ86" s="9" t="str">
        <f t="shared" si="5"/>
        <v/>
      </c>
    </row>
    <row r="87" spans="119:121" x14ac:dyDescent="0.25">
      <c r="DO87" s="9">
        <v>84</v>
      </c>
      <c r="DP87" s="9" t="str">
        <f>IFERROR(INDEX(Materials!$X$9:$X$2508, MATCH($DO87, Materials!$Z$9:$Z$2508, 0)), "")</f>
        <v/>
      </c>
      <c r="DQ87" s="9" t="str">
        <f t="shared" si="5"/>
        <v/>
      </c>
    </row>
    <row r="88" spans="119:121" x14ac:dyDescent="0.25">
      <c r="DO88" s="9">
        <v>85</v>
      </c>
      <c r="DP88" s="9" t="str">
        <f>IFERROR(INDEX(Materials!$X$9:$X$2508, MATCH($DO88, Materials!$Z$9:$Z$2508, 0)), "")</f>
        <v/>
      </c>
      <c r="DQ88" s="9" t="str">
        <f t="shared" si="5"/>
        <v/>
      </c>
    </row>
    <row r="89" spans="119:121" x14ac:dyDescent="0.25">
      <c r="DO89" s="9">
        <v>86</v>
      </c>
      <c r="DP89" s="9" t="str">
        <f>IFERROR(INDEX(Materials!$X$9:$X$2508, MATCH($DO89, Materials!$Z$9:$Z$2508, 0)), "")</f>
        <v/>
      </c>
      <c r="DQ89" s="9" t="str">
        <f t="shared" si="5"/>
        <v/>
      </c>
    </row>
    <row r="90" spans="119:121" x14ac:dyDescent="0.25">
      <c r="DO90" s="9">
        <v>87</v>
      </c>
      <c r="DP90" s="9" t="str">
        <f>IFERROR(INDEX(Materials!$X$9:$X$2508, MATCH($DO90, Materials!$Z$9:$Z$2508, 0)), "")</f>
        <v/>
      </c>
      <c r="DQ90" s="9" t="str">
        <f t="shared" si="5"/>
        <v/>
      </c>
    </row>
    <row r="91" spans="119:121" x14ac:dyDescent="0.25">
      <c r="DO91" s="9">
        <v>88</v>
      </c>
      <c r="DP91" s="9" t="str">
        <f>IFERROR(INDEX(Materials!$X$9:$X$2508, MATCH($DO91, Materials!$Z$9:$Z$2508, 0)), "")</f>
        <v/>
      </c>
      <c r="DQ91" s="9" t="str">
        <f t="shared" si="5"/>
        <v/>
      </c>
    </row>
    <row r="92" spans="119:121" x14ac:dyDescent="0.25">
      <c r="DO92" s="9">
        <v>89</v>
      </c>
      <c r="DP92" s="9" t="str">
        <f>IFERROR(INDEX(Materials!$X$9:$X$2508, MATCH($DO92, Materials!$Z$9:$Z$2508, 0)), "")</f>
        <v/>
      </c>
      <c r="DQ92" s="9" t="str">
        <f t="shared" si="5"/>
        <v/>
      </c>
    </row>
    <row r="93" spans="119:121" x14ac:dyDescent="0.25">
      <c r="DO93" s="9">
        <v>90</v>
      </c>
      <c r="DP93" s="9" t="str">
        <f>IFERROR(INDEX(Materials!$X$9:$X$2508, MATCH($DO93, Materials!$Z$9:$Z$2508, 0)), "")</f>
        <v/>
      </c>
      <c r="DQ93" s="9" t="str">
        <f t="shared" si="5"/>
        <v/>
      </c>
    </row>
    <row r="94" spans="119:121" x14ac:dyDescent="0.25">
      <c r="DO94" s="9">
        <v>91</v>
      </c>
      <c r="DP94" s="9" t="str">
        <f>IFERROR(INDEX(Materials!$X$9:$X$2508, MATCH($DO94, Materials!$Z$9:$Z$2508, 0)), "")</f>
        <v/>
      </c>
      <c r="DQ94" s="9" t="str">
        <f t="shared" si="5"/>
        <v/>
      </c>
    </row>
    <row r="95" spans="119:121" x14ac:dyDescent="0.25">
      <c r="DO95" s="9">
        <v>92</v>
      </c>
      <c r="DP95" s="9" t="str">
        <f>IFERROR(INDEX(Materials!$X$9:$X$2508, MATCH($DO95, Materials!$Z$9:$Z$2508, 0)), "")</f>
        <v/>
      </c>
      <c r="DQ95" s="9" t="str">
        <f t="shared" si="5"/>
        <v/>
      </c>
    </row>
    <row r="96" spans="119:121" x14ac:dyDescent="0.25">
      <c r="DO96" s="9">
        <v>93</v>
      </c>
      <c r="DP96" s="9" t="str">
        <f>IFERROR(INDEX(Materials!$X$9:$X$2508, MATCH($DO96, Materials!$Z$9:$Z$2508, 0)), "")</f>
        <v/>
      </c>
      <c r="DQ96" s="9" t="str">
        <f t="shared" si="5"/>
        <v/>
      </c>
    </row>
    <row r="97" spans="119:121" x14ac:dyDescent="0.25">
      <c r="DO97" s="9">
        <v>94</v>
      </c>
      <c r="DP97" s="9" t="str">
        <f>IFERROR(INDEX(Materials!$X$9:$X$2508, MATCH($DO97, Materials!$Z$9:$Z$2508, 0)), "")</f>
        <v/>
      </c>
      <c r="DQ97" s="9" t="str">
        <f t="shared" si="5"/>
        <v/>
      </c>
    </row>
    <row r="98" spans="119:121" x14ac:dyDescent="0.25">
      <c r="DO98" s="9">
        <v>95</v>
      </c>
      <c r="DP98" s="9" t="str">
        <f>IFERROR(INDEX(Materials!$X$9:$X$2508, MATCH($DO98, Materials!$Z$9:$Z$2508, 0)), "")</f>
        <v/>
      </c>
      <c r="DQ98" s="9" t="str">
        <f t="shared" si="5"/>
        <v/>
      </c>
    </row>
    <row r="99" spans="119:121" x14ac:dyDescent="0.25">
      <c r="DO99" s="9">
        <v>96</v>
      </c>
      <c r="DP99" s="9" t="str">
        <f>IFERROR(INDEX(Materials!$X$9:$X$2508, MATCH($DO99, Materials!$Z$9:$Z$2508, 0)), "")</f>
        <v/>
      </c>
      <c r="DQ99" s="9" t="str">
        <f t="shared" si="5"/>
        <v/>
      </c>
    </row>
    <row r="100" spans="119:121" x14ac:dyDescent="0.25">
      <c r="DO100" s="9">
        <v>97</v>
      </c>
      <c r="DP100" s="9" t="str">
        <f>IFERROR(INDEX(Materials!$X$9:$X$2508, MATCH($DO100, Materials!$Z$9:$Z$2508, 0)), "")</f>
        <v/>
      </c>
      <c r="DQ100" s="9" t="str">
        <f t="shared" si="5"/>
        <v/>
      </c>
    </row>
    <row r="101" spans="119:121" x14ac:dyDescent="0.25">
      <c r="DO101" s="9">
        <v>98</v>
      </c>
      <c r="DP101" s="9" t="str">
        <f>IFERROR(INDEX(Materials!$X$9:$X$2508, MATCH($DO101, Materials!$Z$9:$Z$2508, 0)), "")</f>
        <v/>
      </c>
      <c r="DQ101" s="9" t="str">
        <f t="shared" si="5"/>
        <v/>
      </c>
    </row>
    <row r="102" spans="119:121" x14ac:dyDescent="0.25">
      <c r="DO102" s="9">
        <v>99</v>
      </c>
      <c r="DP102" s="9" t="str">
        <f>IFERROR(INDEX(Materials!$X$9:$X$2508, MATCH($DO102, Materials!$Z$9:$Z$2508, 0)), "")</f>
        <v/>
      </c>
      <c r="DQ102" s="9" t="str">
        <f t="shared" si="5"/>
        <v/>
      </c>
    </row>
    <row r="103" spans="119:121" x14ac:dyDescent="0.25">
      <c r="DO103" s="9">
        <v>100</v>
      </c>
      <c r="DP103" s="9" t="str">
        <f>IFERROR(INDEX(Materials!$X$9:$X$2508, MATCH($DO103, Materials!$Z$9:$Z$2508, 0)), "")</f>
        <v/>
      </c>
      <c r="DQ103" s="9" t="str">
        <f t="shared" si="5"/>
        <v/>
      </c>
    </row>
    <row r="104" spans="119:121" x14ac:dyDescent="0.25">
      <c r="DO104" s="9">
        <v>101</v>
      </c>
      <c r="DP104" s="9" t="str">
        <f>IFERROR(INDEX(Materials!$X$9:$X$2508, MATCH($DO104, Materials!$Z$9:$Z$2508, 0)), "")</f>
        <v/>
      </c>
      <c r="DQ104" s="9" t="str">
        <f t="shared" si="5"/>
        <v/>
      </c>
    </row>
    <row r="105" spans="119:121" x14ac:dyDescent="0.25">
      <c r="DO105" s="9">
        <v>102</v>
      </c>
      <c r="DP105" s="9" t="str">
        <f>IFERROR(INDEX(Materials!$X$9:$X$2508, MATCH($DO105, Materials!$Z$9:$Z$2508, 0)), "")</f>
        <v/>
      </c>
      <c r="DQ105" s="9" t="str">
        <f t="shared" si="5"/>
        <v/>
      </c>
    </row>
    <row r="106" spans="119:121" x14ac:dyDescent="0.25">
      <c r="DO106" s="9">
        <v>103</v>
      </c>
      <c r="DP106" s="9" t="str">
        <f>IFERROR(INDEX(Materials!$X$9:$X$2508, MATCH($DO106, Materials!$Z$9:$Z$2508, 0)), "")</f>
        <v/>
      </c>
      <c r="DQ106" s="9" t="str">
        <f t="shared" si="5"/>
        <v/>
      </c>
    </row>
    <row r="107" spans="119:121" x14ac:dyDescent="0.25">
      <c r="DO107" s="9">
        <v>104</v>
      </c>
      <c r="DP107" s="9" t="str">
        <f>IFERROR(INDEX(Materials!$X$9:$X$2508, MATCH($DO107, Materials!$Z$9:$Z$2508, 0)), "")</f>
        <v/>
      </c>
      <c r="DQ107" s="9" t="str">
        <f t="shared" si="5"/>
        <v/>
      </c>
    </row>
    <row r="108" spans="119:121" x14ac:dyDescent="0.25">
      <c r="DO108" s="9">
        <v>105</v>
      </c>
      <c r="DP108" s="9" t="str">
        <f>IFERROR(INDEX(Materials!$X$9:$X$2508, MATCH($DO108, Materials!$Z$9:$Z$2508, 0)), "")</f>
        <v/>
      </c>
      <c r="DQ108" s="9" t="str">
        <f t="shared" ref="DQ108:DQ171" si="6">IF($DP108="", "", SUMIF($BE$4:$CH$43, $DP108, $CJ$4:$DM$43))</f>
        <v/>
      </c>
    </row>
    <row r="109" spans="119:121" x14ac:dyDescent="0.25">
      <c r="DO109" s="9">
        <v>106</v>
      </c>
      <c r="DP109" s="9" t="str">
        <f>IFERROR(INDEX(Materials!$X$9:$X$2508, MATCH($DO109, Materials!$Z$9:$Z$2508, 0)), "")</f>
        <v/>
      </c>
      <c r="DQ109" s="9" t="str">
        <f t="shared" si="6"/>
        <v/>
      </c>
    </row>
    <row r="110" spans="119:121" x14ac:dyDescent="0.25">
      <c r="DO110" s="9">
        <v>107</v>
      </c>
      <c r="DP110" s="9" t="str">
        <f>IFERROR(INDEX(Materials!$X$9:$X$2508, MATCH($DO110, Materials!$Z$9:$Z$2508, 0)), "")</f>
        <v/>
      </c>
      <c r="DQ110" s="9" t="str">
        <f t="shared" si="6"/>
        <v/>
      </c>
    </row>
    <row r="111" spans="119:121" x14ac:dyDescent="0.25">
      <c r="DO111" s="9">
        <v>108</v>
      </c>
      <c r="DP111" s="9" t="str">
        <f>IFERROR(INDEX(Materials!$X$9:$X$2508, MATCH($DO111, Materials!$Z$9:$Z$2508, 0)), "")</f>
        <v/>
      </c>
      <c r="DQ111" s="9" t="str">
        <f t="shared" si="6"/>
        <v/>
      </c>
    </row>
    <row r="112" spans="119:121" x14ac:dyDescent="0.25">
      <c r="DO112" s="9">
        <v>109</v>
      </c>
      <c r="DP112" s="9" t="str">
        <f>IFERROR(INDEX(Materials!$X$9:$X$2508, MATCH($DO112, Materials!$Z$9:$Z$2508, 0)), "")</f>
        <v/>
      </c>
      <c r="DQ112" s="9" t="str">
        <f t="shared" si="6"/>
        <v/>
      </c>
    </row>
    <row r="113" spans="119:121" x14ac:dyDescent="0.25">
      <c r="DO113" s="9">
        <v>110</v>
      </c>
      <c r="DP113" s="9" t="str">
        <f>IFERROR(INDEX(Materials!$X$9:$X$2508, MATCH($DO113, Materials!$Z$9:$Z$2508, 0)), "")</f>
        <v/>
      </c>
      <c r="DQ113" s="9" t="str">
        <f t="shared" si="6"/>
        <v/>
      </c>
    </row>
    <row r="114" spans="119:121" x14ac:dyDescent="0.25">
      <c r="DO114" s="9">
        <v>111</v>
      </c>
      <c r="DP114" s="9" t="str">
        <f>IFERROR(INDEX(Materials!$X$9:$X$2508, MATCH($DO114, Materials!$Z$9:$Z$2508, 0)), "")</f>
        <v/>
      </c>
      <c r="DQ114" s="9" t="str">
        <f t="shared" si="6"/>
        <v/>
      </c>
    </row>
    <row r="115" spans="119:121" x14ac:dyDescent="0.25">
      <c r="DO115" s="9">
        <v>112</v>
      </c>
      <c r="DP115" s="9" t="str">
        <f>IFERROR(INDEX(Materials!$X$9:$X$2508, MATCH($DO115, Materials!$Z$9:$Z$2508, 0)), "")</f>
        <v/>
      </c>
      <c r="DQ115" s="9" t="str">
        <f t="shared" si="6"/>
        <v/>
      </c>
    </row>
    <row r="116" spans="119:121" x14ac:dyDescent="0.25">
      <c r="DO116" s="9">
        <v>113</v>
      </c>
      <c r="DP116" s="9" t="str">
        <f>IFERROR(INDEX(Materials!$X$9:$X$2508, MATCH($DO116, Materials!$Z$9:$Z$2508, 0)), "")</f>
        <v/>
      </c>
      <c r="DQ116" s="9" t="str">
        <f t="shared" si="6"/>
        <v/>
      </c>
    </row>
    <row r="117" spans="119:121" x14ac:dyDescent="0.25">
      <c r="DO117" s="9">
        <v>114</v>
      </c>
      <c r="DP117" s="9" t="str">
        <f>IFERROR(INDEX(Materials!$X$9:$X$2508, MATCH($DO117, Materials!$Z$9:$Z$2508, 0)), "")</f>
        <v/>
      </c>
      <c r="DQ117" s="9" t="str">
        <f t="shared" si="6"/>
        <v/>
      </c>
    </row>
    <row r="118" spans="119:121" x14ac:dyDescent="0.25">
      <c r="DO118" s="9">
        <v>115</v>
      </c>
      <c r="DP118" s="9" t="str">
        <f>IFERROR(INDEX(Materials!$X$9:$X$2508, MATCH($DO118, Materials!$Z$9:$Z$2508, 0)), "")</f>
        <v/>
      </c>
      <c r="DQ118" s="9" t="str">
        <f t="shared" si="6"/>
        <v/>
      </c>
    </row>
    <row r="119" spans="119:121" x14ac:dyDescent="0.25">
      <c r="DO119" s="9">
        <v>116</v>
      </c>
      <c r="DP119" s="9" t="str">
        <f>IFERROR(INDEX(Materials!$X$9:$X$2508, MATCH($DO119, Materials!$Z$9:$Z$2508, 0)), "")</f>
        <v/>
      </c>
      <c r="DQ119" s="9" t="str">
        <f t="shared" si="6"/>
        <v/>
      </c>
    </row>
    <row r="120" spans="119:121" x14ac:dyDescent="0.25">
      <c r="DO120" s="9">
        <v>117</v>
      </c>
      <c r="DP120" s="9" t="str">
        <f>IFERROR(INDEX(Materials!$X$9:$X$2508, MATCH($DO120, Materials!$Z$9:$Z$2508, 0)), "")</f>
        <v/>
      </c>
      <c r="DQ120" s="9" t="str">
        <f t="shared" si="6"/>
        <v/>
      </c>
    </row>
    <row r="121" spans="119:121" x14ac:dyDescent="0.25">
      <c r="DO121" s="9">
        <v>118</v>
      </c>
      <c r="DP121" s="9" t="str">
        <f>IFERROR(INDEX(Materials!$X$9:$X$2508, MATCH($DO121, Materials!$Z$9:$Z$2508, 0)), "")</f>
        <v/>
      </c>
      <c r="DQ121" s="9" t="str">
        <f t="shared" si="6"/>
        <v/>
      </c>
    </row>
    <row r="122" spans="119:121" x14ac:dyDescent="0.25">
      <c r="DO122" s="9">
        <v>119</v>
      </c>
      <c r="DP122" s="9" t="str">
        <f>IFERROR(INDEX(Materials!$X$9:$X$2508, MATCH($DO122, Materials!$Z$9:$Z$2508, 0)), "")</f>
        <v/>
      </c>
      <c r="DQ122" s="9" t="str">
        <f t="shared" si="6"/>
        <v/>
      </c>
    </row>
    <row r="123" spans="119:121" x14ac:dyDescent="0.25">
      <c r="DO123" s="9">
        <v>120</v>
      </c>
      <c r="DP123" s="9" t="str">
        <f>IFERROR(INDEX(Materials!$X$9:$X$2508, MATCH($DO123, Materials!$Z$9:$Z$2508, 0)), "")</f>
        <v/>
      </c>
      <c r="DQ123" s="9" t="str">
        <f t="shared" si="6"/>
        <v/>
      </c>
    </row>
    <row r="124" spans="119:121" x14ac:dyDescent="0.25">
      <c r="DO124" s="9">
        <v>121</v>
      </c>
      <c r="DP124" s="9" t="str">
        <f>IFERROR(INDEX(Materials!$X$9:$X$2508, MATCH($DO124, Materials!$Z$9:$Z$2508, 0)), "")</f>
        <v/>
      </c>
      <c r="DQ124" s="9" t="str">
        <f t="shared" si="6"/>
        <v/>
      </c>
    </row>
    <row r="125" spans="119:121" x14ac:dyDescent="0.25">
      <c r="DO125" s="9">
        <v>122</v>
      </c>
      <c r="DP125" s="9" t="str">
        <f>IFERROR(INDEX(Materials!$X$9:$X$2508, MATCH($DO125, Materials!$Z$9:$Z$2508, 0)), "")</f>
        <v/>
      </c>
      <c r="DQ125" s="9" t="str">
        <f t="shared" si="6"/>
        <v/>
      </c>
    </row>
    <row r="126" spans="119:121" x14ac:dyDescent="0.25">
      <c r="DO126" s="9">
        <v>123</v>
      </c>
      <c r="DP126" s="9" t="str">
        <f>IFERROR(INDEX(Materials!$X$9:$X$2508, MATCH($DO126, Materials!$Z$9:$Z$2508, 0)), "")</f>
        <v/>
      </c>
      <c r="DQ126" s="9" t="str">
        <f t="shared" si="6"/>
        <v/>
      </c>
    </row>
    <row r="127" spans="119:121" x14ac:dyDescent="0.25">
      <c r="DO127" s="9">
        <v>124</v>
      </c>
      <c r="DP127" s="9" t="str">
        <f>IFERROR(INDEX(Materials!$X$9:$X$2508, MATCH($DO127, Materials!$Z$9:$Z$2508, 0)), "")</f>
        <v/>
      </c>
      <c r="DQ127" s="9" t="str">
        <f t="shared" si="6"/>
        <v/>
      </c>
    </row>
    <row r="128" spans="119:121" x14ac:dyDescent="0.25">
      <c r="DO128" s="9">
        <v>125</v>
      </c>
      <c r="DP128" s="9" t="str">
        <f>IFERROR(INDEX(Materials!$X$9:$X$2508, MATCH($DO128, Materials!$Z$9:$Z$2508, 0)), "")</f>
        <v/>
      </c>
      <c r="DQ128" s="9" t="str">
        <f t="shared" si="6"/>
        <v/>
      </c>
    </row>
    <row r="129" spans="119:121" x14ac:dyDescent="0.25">
      <c r="DO129" s="9">
        <v>126</v>
      </c>
      <c r="DP129" s="9" t="str">
        <f>IFERROR(INDEX(Materials!$X$9:$X$2508, MATCH($DO129, Materials!$Z$9:$Z$2508, 0)), "")</f>
        <v/>
      </c>
      <c r="DQ129" s="9" t="str">
        <f t="shared" si="6"/>
        <v/>
      </c>
    </row>
    <row r="130" spans="119:121" x14ac:dyDescent="0.25">
      <c r="DO130" s="9">
        <v>127</v>
      </c>
      <c r="DP130" s="9" t="str">
        <f>IFERROR(INDEX(Materials!$X$9:$X$2508, MATCH($DO130, Materials!$Z$9:$Z$2508, 0)), "")</f>
        <v/>
      </c>
      <c r="DQ130" s="9" t="str">
        <f t="shared" si="6"/>
        <v/>
      </c>
    </row>
    <row r="131" spans="119:121" x14ac:dyDescent="0.25">
      <c r="DO131" s="9">
        <v>128</v>
      </c>
      <c r="DP131" s="9" t="str">
        <f>IFERROR(INDEX(Materials!$X$9:$X$2508, MATCH($DO131, Materials!$Z$9:$Z$2508, 0)), "")</f>
        <v/>
      </c>
      <c r="DQ131" s="9" t="str">
        <f t="shared" si="6"/>
        <v/>
      </c>
    </row>
    <row r="132" spans="119:121" x14ac:dyDescent="0.25">
      <c r="DO132" s="9">
        <v>129</v>
      </c>
      <c r="DP132" s="9" t="str">
        <f>IFERROR(INDEX(Materials!$X$9:$X$2508, MATCH($DO132, Materials!$Z$9:$Z$2508, 0)), "")</f>
        <v/>
      </c>
      <c r="DQ132" s="9" t="str">
        <f t="shared" si="6"/>
        <v/>
      </c>
    </row>
    <row r="133" spans="119:121" x14ac:dyDescent="0.25">
      <c r="DO133" s="9">
        <v>130</v>
      </c>
      <c r="DP133" s="9" t="str">
        <f>IFERROR(INDEX(Materials!$X$9:$X$2508, MATCH($DO133, Materials!$Z$9:$Z$2508, 0)), "")</f>
        <v/>
      </c>
      <c r="DQ133" s="9" t="str">
        <f t="shared" si="6"/>
        <v/>
      </c>
    </row>
    <row r="134" spans="119:121" x14ac:dyDescent="0.25">
      <c r="DO134" s="9">
        <v>131</v>
      </c>
      <c r="DP134" s="9" t="str">
        <f>IFERROR(INDEX(Materials!$X$9:$X$2508, MATCH($DO134, Materials!$Z$9:$Z$2508, 0)), "")</f>
        <v/>
      </c>
      <c r="DQ134" s="9" t="str">
        <f t="shared" si="6"/>
        <v/>
      </c>
    </row>
    <row r="135" spans="119:121" x14ac:dyDescent="0.25">
      <c r="DO135" s="9">
        <v>132</v>
      </c>
      <c r="DP135" s="9" t="str">
        <f>IFERROR(INDEX(Materials!$X$9:$X$2508, MATCH($DO135, Materials!$Z$9:$Z$2508, 0)), "")</f>
        <v/>
      </c>
      <c r="DQ135" s="9" t="str">
        <f t="shared" si="6"/>
        <v/>
      </c>
    </row>
    <row r="136" spans="119:121" x14ac:dyDescent="0.25">
      <c r="DO136" s="9">
        <v>133</v>
      </c>
      <c r="DP136" s="9" t="str">
        <f>IFERROR(INDEX(Materials!$X$9:$X$2508, MATCH($DO136, Materials!$Z$9:$Z$2508, 0)), "")</f>
        <v/>
      </c>
      <c r="DQ136" s="9" t="str">
        <f t="shared" si="6"/>
        <v/>
      </c>
    </row>
    <row r="137" spans="119:121" x14ac:dyDescent="0.25">
      <c r="DO137" s="9">
        <v>134</v>
      </c>
      <c r="DP137" s="9" t="str">
        <f>IFERROR(INDEX(Materials!$X$9:$X$2508, MATCH($DO137, Materials!$Z$9:$Z$2508, 0)), "")</f>
        <v/>
      </c>
      <c r="DQ137" s="9" t="str">
        <f t="shared" si="6"/>
        <v/>
      </c>
    </row>
    <row r="138" spans="119:121" x14ac:dyDescent="0.25">
      <c r="DO138" s="9">
        <v>135</v>
      </c>
      <c r="DP138" s="9" t="str">
        <f>IFERROR(INDEX(Materials!$X$9:$X$2508, MATCH($DO138, Materials!$Z$9:$Z$2508, 0)), "")</f>
        <v/>
      </c>
      <c r="DQ138" s="9" t="str">
        <f t="shared" si="6"/>
        <v/>
      </c>
    </row>
    <row r="139" spans="119:121" x14ac:dyDescent="0.25">
      <c r="DO139" s="9">
        <v>136</v>
      </c>
      <c r="DP139" s="9" t="str">
        <f>IFERROR(INDEX(Materials!$X$9:$X$2508, MATCH($DO139, Materials!$Z$9:$Z$2508, 0)), "")</f>
        <v/>
      </c>
      <c r="DQ139" s="9" t="str">
        <f t="shared" si="6"/>
        <v/>
      </c>
    </row>
    <row r="140" spans="119:121" x14ac:dyDescent="0.25">
      <c r="DO140" s="9">
        <v>137</v>
      </c>
      <c r="DP140" s="9" t="str">
        <f>IFERROR(INDEX(Materials!$X$9:$X$2508, MATCH($DO140, Materials!$Z$9:$Z$2508, 0)), "")</f>
        <v/>
      </c>
      <c r="DQ140" s="9" t="str">
        <f t="shared" si="6"/>
        <v/>
      </c>
    </row>
    <row r="141" spans="119:121" x14ac:dyDescent="0.25">
      <c r="DO141" s="9">
        <v>138</v>
      </c>
      <c r="DP141" s="9" t="str">
        <f>IFERROR(INDEX(Materials!$X$9:$X$2508, MATCH($DO141, Materials!$Z$9:$Z$2508, 0)), "")</f>
        <v/>
      </c>
      <c r="DQ141" s="9" t="str">
        <f t="shared" si="6"/>
        <v/>
      </c>
    </row>
    <row r="142" spans="119:121" x14ac:dyDescent="0.25">
      <c r="DO142" s="9">
        <v>139</v>
      </c>
      <c r="DP142" s="9" t="str">
        <f>IFERROR(INDEX(Materials!$X$9:$X$2508, MATCH($DO142, Materials!$Z$9:$Z$2508, 0)), "")</f>
        <v/>
      </c>
      <c r="DQ142" s="9" t="str">
        <f t="shared" si="6"/>
        <v/>
      </c>
    </row>
    <row r="143" spans="119:121" x14ac:dyDescent="0.25">
      <c r="DO143" s="9">
        <v>140</v>
      </c>
      <c r="DP143" s="9" t="str">
        <f>IFERROR(INDEX(Materials!$X$9:$X$2508, MATCH($DO143, Materials!$Z$9:$Z$2508, 0)), "")</f>
        <v/>
      </c>
      <c r="DQ143" s="9" t="str">
        <f t="shared" si="6"/>
        <v/>
      </c>
    </row>
    <row r="144" spans="119:121" x14ac:dyDescent="0.25">
      <c r="DO144" s="9">
        <v>141</v>
      </c>
      <c r="DP144" s="9" t="str">
        <f>IFERROR(INDEX(Materials!$X$9:$X$2508, MATCH($DO144, Materials!$Z$9:$Z$2508, 0)), "")</f>
        <v/>
      </c>
      <c r="DQ144" s="9" t="str">
        <f t="shared" si="6"/>
        <v/>
      </c>
    </row>
    <row r="145" spans="119:121" x14ac:dyDescent="0.25">
      <c r="DO145" s="9">
        <v>142</v>
      </c>
      <c r="DP145" s="9" t="str">
        <f>IFERROR(INDEX(Materials!$X$9:$X$2508, MATCH($DO145, Materials!$Z$9:$Z$2508, 0)), "")</f>
        <v/>
      </c>
      <c r="DQ145" s="9" t="str">
        <f t="shared" si="6"/>
        <v/>
      </c>
    </row>
    <row r="146" spans="119:121" x14ac:dyDescent="0.25">
      <c r="DO146" s="9">
        <v>143</v>
      </c>
      <c r="DP146" s="9" t="str">
        <f>IFERROR(INDEX(Materials!$X$9:$X$2508, MATCH($DO146, Materials!$Z$9:$Z$2508, 0)), "")</f>
        <v/>
      </c>
      <c r="DQ146" s="9" t="str">
        <f t="shared" si="6"/>
        <v/>
      </c>
    </row>
    <row r="147" spans="119:121" x14ac:dyDescent="0.25">
      <c r="DO147" s="9">
        <v>144</v>
      </c>
      <c r="DP147" s="9" t="str">
        <f>IFERROR(INDEX(Materials!$X$9:$X$2508, MATCH($DO147, Materials!$Z$9:$Z$2508, 0)), "")</f>
        <v/>
      </c>
      <c r="DQ147" s="9" t="str">
        <f t="shared" si="6"/>
        <v/>
      </c>
    </row>
    <row r="148" spans="119:121" x14ac:dyDescent="0.25">
      <c r="DO148" s="9">
        <v>145</v>
      </c>
      <c r="DP148" s="9" t="str">
        <f>IFERROR(INDEX(Materials!$X$9:$X$2508, MATCH($DO148, Materials!$Z$9:$Z$2508, 0)), "")</f>
        <v/>
      </c>
      <c r="DQ148" s="9" t="str">
        <f t="shared" si="6"/>
        <v/>
      </c>
    </row>
    <row r="149" spans="119:121" x14ac:dyDescent="0.25">
      <c r="DO149" s="9">
        <v>146</v>
      </c>
      <c r="DP149" s="9" t="str">
        <f>IFERROR(INDEX(Materials!$X$9:$X$2508, MATCH($DO149, Materials!$Z$9:$Z$2508, 0)), "")</f>
        <v/>
      </c>
      <c r="DQ149" s="9" t="str">
        <f t="shared" si="6"/>
        <v/>
      </c>
    </row>
    <row r="150" spans="119:121" x14ac:dyDescent="0.25">
      <c r="DO150" s="9">
        <v>147</v>
      </c>
      <c r="DP150" s="9" t="str">
        <f>IFERROR(INDEX(Materials!$X$9:$X$2508, MATCH($DO150, Materials!$Z$9:$Z$2508, 0)), "")</f>
        <v/>
      </c>
      <c r="DQ150" s="9" t="str">
        <f t="shared" si="6"/>
        <v/>
      </c>
    </row>
    <row r="151" spans="119:121" x14ac:dyDescent="0.25">
      <c r="DO151" s="9">
        <v>148</v>
      </c>
      <c r="DP151" s="9" t="str">
        <f>IFERROR(INDEX(Materials!$X$9:$X$2508, MATCH($DO151, Materials!$Z$9:$Z$2508, 0)), "")</f>
        <v/>
      </c>
      <c r="DQ151" s="9" t="str">
        <f t="shared" si="6"/>
        <v/>
      </c>
    </row>
    <row r="152" spans="119:121" x14ac:dyDescent="0.25">
      <c r="DO152" s="9">
        <v>149</v>
      </c>
      <c r="DP152" s="9" t="str">
        <f>IFERROR(INDEX(Materials!$X$9:$X$2508, MATCH($DO152, Materials!$Z$9:$Z$2508, 0)), "")</f>
        <v/>
      </c>
      <c r="DQ152" s="9" t="str">
        <f t="shared" si="6"/>
        <v/>
      </c>
    </row>
    <row r="153" spans="119:121" x14ac:dyDescent="0.25">
      <c r="DO153" s="9">
        <v>150</v>
      </c>
      <c r="DP153" s="9" t="str">
        <f>IFERROR(INDEX(Materials!$X$9:$X$2508, MATCH($DO153, Materials!$Z$9:$Z$2508, 0)), "")</f>
        <v/>
      </c>
      <c r="DQ153" s="9" t="str">
        <f t="shared" si="6"/>
        <v/>
      </c>
    </row>
    <row r="154" spans="119:121" x14ac:dyDescent="0.25">
      <c r="DO154" s="9">
        <v>151</v>
      </c>
      <c r="DP154" s="9" t="str">
        <f>IFERROR(INDEX(Materials!$X$9:$X$2508, MATCH($DO154, Materials!$Z$9:$Z$2508, 0)), "")</f>
        <v/>
      </c>
      <c r="DQ154" s="9" t="str">
        <f t="shared" si="6"/>
        <v/>
      </c>
    </row>
    <row r="155" spans="119:121" x14ac:dyDescent="0.25">
      <c r="DO155" s="9">
        <v>152</v>
      </c>
      <c r="DP155" s="9" t="str">
        <f>IFERROR(INDEX(Materials!$X$9:$X$2508, MATCH($DO155, Materials!$Z$9:$Z$2508, 0)), "")</f>
        <v/>
      </c>
      <c r="DQ155" s="9" t="str">
        <f t="shared" si="6"/>
        <v/>
      </c>
    </row>
    <row r="156" spans="119:121" x14ac:dyDescent="0.25">
      <c r="DO156" s="9">
        <v>153</v>
      </c>
      <c r="DP156" s="9" t="str">
        <f>IFERROR(INDEX(Materials!$X$9:$X$2508, MATCH($DO156, Materials!$Z$9:$Z$2508, 0)), "")</f>
        <v/>
      </c>
      <c r="DQ156" s="9" t="str">
        <f t="shared" si="6"/>
        <v/>
      </c>
    </row>
    <row r="157" spans="119:121" x14ac:dyDescent="0.25">
      <c r="DO157" s="9">
        <v>154</v>
      </c>
      <c r="DP157" s="9" t="str">
        <f>IFERROR(INDEX(Materials!$X$9:$X$2508, MATCH($DO157, Materials!$Z$9:$Z$2508, 0)), "")</f>
        <v/>
      </c>
      <c r="DQ157" s="9" t="str">
        <f t="shared" si="6"/>
        <v/>
      </c>
    </row>
    <row r="158" spans="119:121" x14ac:dyDescent="0.25">
      <c r="DO158" s="9">
        <v>155</v>
      </c>
      <c r="DP158" s="9" t="str">
        <f>IFERROR(INDEX(Materials!$X$9:$X$2508, MATCH($DO158, Materials!$Z$9:$Z$2508, 0)), "")</f>
        <v/>
      </c>
      <c r="DQ158" s="9" t="str">
        <f t="shared" si="6"/>
        <v/>
      </c>
    </row>
    <row r="159" spans="119:121" x14ac:dyDescent="0.25">
      <c r="DO159" s="9">
        <v>156</v>
      </c>
      <c r="DP159" s="9" t="str">
        <f>IFERROR(INDEX(Materials!$X$9:$X$2508, MATCH($DO159, Materials!$Z$9:$Z$2508, 0)), "")</f>
        <v/>
      </c>
      <c r="DQ159" s="9" t="str">
        <f t="shared" si="6"/>
        <v/>
      </c>
    </row>
    <row r="160" spans="119:121" x14ac:dyDescent="0.25">
      <c r="DO160" s="9">
        <v>157</v>
      </c>
      <c r="DP160" s="9" t="str">
        <f>IFERROR(INDEX(Materials!$X$9:$X$2508, MATCH($DO160, Materials!$Z$9:$Z$2508, 0)), "")</f>
        <v/>
      </c>
      <c r="DQ160" s="9" t="str">
        <f t="shared" si="6"/>
        <v/>
      </c>
    </row>
    <row r="161" spans="119:121" x14ac:dyDescent="0.25">
      <c r="DO161" s="9">
        <v>158</v>
      </c>
      <c r="DP161" s="9" t="str">
        <f>IFERROR(INDEX(Materials!$X$9:$X$2508, MATCH($DO161, Materials!$Z$9:$Z$2508, 0)), "")</f>
        <v/>
      </c>
      <c r="DQ161" s="9" t="str">
        <f t="shared" si="6"/>
        <v/>
      </c>
    </row>
    <row r="162" spans="119:121" x14ac:dyDescent="0.25">
      <c r="DO162" s="9">
        <v>159</v>
      </c>
      <c r="DP162" s="9" t="str">
        <f>IFERROR(INDEX(Materials!$X$9:$X$2508, MATCH($DO162, Materials!$Z$9:$Z$2508, 0)), "")</f>
        <v/>
      </c>
      <c r="DQ162" s="9" t="str">
        <f t="shared" si="6"/>
        <v/>
      </c>
    </row>
    <row r="163" spans="119:121" x14ac:dyDescent="0.25">
      <c r="DO163" s="9">
        <v>160</v>
      </c>
      <c r="DP163" s="9" t="str">
        <f>IFERROR(INDEX(Materials!$X$9:$X$2508, MATCH($DO163, Materials!$Z$9:$Z$2508, 0)), "")</f>
        <v/>
      </c>
      <c r="DQ163" s="9" t="str">
        <f t="shared" si="6"/>
        <v/>
      </c>
    </row>
    <row r="164" spans="119:121" x14ac:dyDescent="0.25">
      <c r="DO164" s="9">
        <v>161</v>
      </c>
      <c r="DP164" s="9" t="str">
        <f>IFERROR(INDEX(Materials!$X$9:$X$2508, MATCH($DO164, Materials!$Z$9:$Z$2508, 0)), "")</f>
        <v/>
      </c>
      <c r="DQ164" s="9" t="str">
        <f t="shared" si="6"/>
        <v/>
      </c>
    </row>
    <row r="165" spans="119:121" x14ac:dyDescent="0.25">
      <c r="DO165" s="9">
        <v>162</v>
      </c>
      <c r="DP165" s="9" t="str">
        <f>IFERROR(INDEX(Materials!$X$9:$X$2508, MATCH($DO165, Materials!$Z$9:$Z$2508, 0)), "")</f>
        <v/>
      </c>
      <c r="DQ165" s="9" t="str">
        <f t="shared" si="6"/>
        <v/>
      </c>
    </row>
    <row r="166" spans="119:121" x14ac:dyDescent="0.25">
      <c r="DO166" s="9">
        <v>163</v>
      </c>
      <c r="DP166" s="9" t="str">
        <f>IFERROR(INDEX(Materials!$X$9:$X$2508, MATCH($DO166, Materials!$Z$9:$Z$2508, 0)), "")</f>
        <v/>
      </c>
      <c r="DQ166" s="9" t="str">
        <f t="shared" si="6"/>
        <v/>
      </c>
    </row>
    <row r="167" spans="119:121" x14ac:dyDescent="0.25">
      <c r="DO167" s="9">
        <v>164</v>
      </c>
      <c r="DP167" s="9" t="str">
        <f>IFERROR(INDEX(Materials!$X$9:$X$2508, MATCH($DO167, Materials!$Z$9:$Z$2508, 0)), "")</f>
        <v/>
      </c>
      <c r="DQ167" s="9" t="str">
        <f t="shared" si="6"/>
        <v/>
      </c>
    </row>
    <row r="168" spans="119:121" x14ac:dyDescent="0.25">
      <c r="DO168" s="9">
        <v>165</v>
      </c>
      <c r="DP168" s="9" t="str">
        <f>IFERROR(INDEX(Materials!$X$9:$X$2508, MATCH($DO168, Materials!$Z$9:$Z$2508, 0)), "")</f>
        <v/>
      </c>
      <c r="DQ168" s="9" t="str">
        <f t="shared" si="6"/>
        <v/>
      </c>
    </row>
    <row r="169" spans="119:121" x14ac:dyDescent="0.25">
      <c r="DO169" s="9">
        <v>166</v>
      </c>
      <c r="DP169" s="9" t="str">
        <f>IFERROR(INDEX(Materials!$X$9:$X$2508, MATCH($DO169, Materials!$Z$9:$Z$2508, 0)), "")</f>
        <v/>
      </c>
      <c r="DQ169" s="9" t="str">
        <f t="shared" si="6"/>
        <v/>
      </c>
    </row>
    <row r="170" spans="119:121" x14ac:dyDescent="0.25">
      <c r="DO170" s="9">
        <v>167</v>
      </c>
      <c r="DP170" s="9" t="str">
        <f>IFERROR(INDEX(Materials!$X$9:$X$2508, MATCH($DO170, Materials!$Z$9:$Z$2508, 0)), "")</f>
        <v/>
      </c>
      <c r="DQ170" s="9" t="str">
        <f t="shared" si="6"/>
        <v/>
      </c>
    </row>
    <row r="171" spans="119:121" x14ac:dyDescent="0.25">
      <c r="DO171" s="9">
        <v>168</v>
      </c>
      <c r="DP171" s="9" t="str">
        <f>IFERROR(INDEX(Materials!$X$9:$X$2508, MATCH($DO171, Materials!$Z$9:$Z$2508, 0)), "")</f>
        <v/>
      </c>
      <c r="DQ171" s="9" t="str">
        <f t="shared" si="6"/>
        <v/>
      </c>
    </row>
    <row r="172" spans="119:121" x14ac:dyDescent="0.25">
      <c r="DO172" s="9">
        <v>169</v>
      </c>
      <c r="DP172" s="9" t="str">
        <f>IFERROR(INDEX(Materials!$X$9:$X$2508, MATCH($DO172, Materials!$Z$9:$Z$2508, 0)), "")</f>
        <v/>
      </c>
      <c r="DQ172" s="9" t="str">
        <f t="shared" ref="DQ172:DQ235" si="7">IF($DP172="", "", SUMIF($BE$4:$CH$43, $DP172, $CJ$4:$DM$43))</f>
        <v/>
      </c>
    </row>
    <row r="173" spans="119:121" x14ac:dyDescent="0.25">
      <c r="DO173" s="9">
        <v>170</v>
      </c>
      <c r="DP173" s="9" t="str">
        <f>IFERROR(INDEX(Materials!$X$9:$X$2508, MATCH($DO173, Materials!$Z$9:$Z$2508, 0)), "")</f>
        <v/>
      </c>
      <c r="DQ173" s="9" t="str">
        <f t="shared" si="7"/>
        <v/>
      </c>
    </row>
    <row r="174" spans="119:121" x14ac:dyDescent="0.25">
      <c r="DO174" s="9">
        <v>171</v>
      </c>
      <c r="DP174" s="9" t="str">
        <f>IFERROR(INDEX(Materials!$X$9:$X$2508, MATCH($DO174, Materials!$Z$9:$Z$2508, 0)), "")</f>
        <v/>
      </c>
      <c r="DQ174" s="9" t="str">
        <f t="shared" si="7"/>
        <v/>
      </c>
    </row>
    <row r="175" spans="119:121" x14ac:dyDescent="0.25">
      <c r="DO175" s="9">
        <v>172</v>
      </c>
      <c r="DP175" s="9" t="str">
        <f>IFERROR(INDEX(Materials!$X$9:$X$2508, MATCH($DO175, Materials!$Z$9:$Z$2508, 0)), "")</f>
        <v/>
      </c>
      <c r="DQ175" s="9" t="str">
        <f t="shared" si="7"/>
        <v/>
      </c>
    </row>
    <row r="176" spans="119:121" x14ac:dyDescent="0.25">
      <c r="DO176" s="9">
        <v>173</v>
      </c>
      <c r="DP176" s="9" t="str">
        <f>IFERROR(INDEX(Materials!$X$9:$X$2508, MATCH($DO176, Materials!$Z$9:$Z$2508, 0)), "")</f>
        <v/>
      </c>
      <c r="DQ176" s="9" t="str">
        <f t="shared" si="7"/>
        <v/>
      </c>
    </row>
    <row r="177" spans="119:121" x14ac:dyDescent="0.25">
      <c r="DO177" s="9">
        <v>174</v>
      </c>
      <c r="DP177" s="9" t="str">
        <f>IFERROR(INDEX(Materials!$X$9:$X$2508, MATCH($DO177, Materials!$Z$9:$Z$2508, 0)), "")</f>
        <v/>
      </c>
      <c r="DQ177" s="9" t="str">
        <f t="shared" si="7"/>
        <v/>
      </c>
    </row>
    <row r="178" spans="119:121" x14ac:dyDescent="0.25">
      <c r="DO178" s="9">
        <v>175</v>
      </c>
      <c r="DP178" s="9" t="str">
        <f>IFERROR(INDEX(Materials!$X$9:$X$2508, MATCH($DO178, Materials!$Z$9:$Z$2508, 0)), "")</f>
        <v/>
      </c>
      <c r="DQ178" s="9" t="str">
        <f t="shared" si="7"/>
        <v/>
      </c>
    </row>
    <row r="179" spans="119:121" x14ac:dyDescent="0.25">
      <c r="DO179" s="9">
        <v>176</v>
      </c>
      <c r="DP179" s="9" t="str">
        <f>IFERROR(INDEX(Materials!$X$9:$X$2508, MATCH($DO179, Materials!$Z$9:$Z$2508, 0)), "")</f>
        <v/>
      </c>
      <c r="DQ179" s="9" t="str">
        <f t="shared" si="7"/>
        <v/>
      </c>
    </row>
    <row r="180" spans="119:121" x14ac:dyDescent="0.25">
      <c r="DO180" s="9">
        <v>177</v>
      </c>
      <c r="DP180" s="9" t="str">
        <f>IFERROR(INDEX(Materials!$X$9:$X$2508, MATCH($DO180, Materials!$Z$9:$Z$2508, 0)), "")</f>
        <v/>
      </c>
      <c r="DQ180" s="9" t="str">
        <f t="shared" si="7"/>
        <v/>
      </c>
    </row>
    <row r="181" spans="119:121" x14ac:dyDescent="0.25">
      <c r="DO181" s="9">
        <v>178</v>
      </c>
      <c r="DP181" s="9" t="str">
        <f>IFERROR(INDEX(Materials!$X$9:$X$2508, MATCH($DO181, Materials!$Z$9:$Z$2508, 0)), "")</f>
        <v/>
      </c>
      <c r="DQ181" s="9" t="str">
        <f t="shared" si="7"/>
        <v/>
      </c>
    </row>
    <row r="182" spans="119:121" x14ac:dyDescent="0.25">
      <c r="DO182" s="9">
        <v>179</v>
      </c>
      <c r="DP182" s="9" t="str">
        <f>IFERROR(INDEX(Materials!$X$9:$X$2508, MATCH($DO182, Materials!$Z$9:$Z$2508, 0)), "")</f>
        <v/>
      </c>
      <c r="DQ182" s="9" t="str">
        <f t="shared" si="7"/>
        <v/>
      </c>
    </row>
    <row r="183" spans="119:121" x14ac:dyDescent="0.25">
      <c r="DO183" s="9">
        <v>180</v>
      </c>
      <c r="DP183" s="9" t="str">
        <f>IFERROR(INDEX(Materials!$X$9:$X$2508, MATCH($DO183, Materials!$Z$9:$Z$2508, 0)), "")</f>
        <v/>
      </c>
      <c r="DQ183" s="9" t="str">
        <f t="shared" si="7"/>
        <v/>
      </c>
    </row>
    <row r="184" spans="119:121" x14ac:dyDescent="0.25">
      <c r="DO184" s="9">
        <v>181</v>
      </c>
      <c r="DP184" s="9" t="str">
        <f>IFERROR(INDEX(Materials!$X$9:$X$2508, MATCH($DO184, Materials!$Z$9:$Z$2508, 0)), "")</f>
        <v/>
      </c>
      <c r="DQ184" s="9" t="str">
        <f t="shared" si="7"/>
        <v/>
      </c>
    </row>
    <row r="185" spans="119:121" x14ac:dyDescent="0.25">
      <c r="DO185" s="9">
        <v>182</v>
      </c>
      <c r="DP185" s="9" t="str">
        <f>IFERROR(INDEX(Materials!$X$9:$X$2508, MATCH($DO185, Materials!$Z$9:$Z$2508, 0)), "")</f>
        <v/>
      </c>
      <c r="DQ185" s="9" t="str">
        <f t="shared" si="7"/>
        <v/>
      </c>
    </row>
    <row r="186" spans="119:121" x14ac:dyDescent="0.25">
      <c r="DO186" s="9">
        <v>183</v>
      </c>
      <c r="DP186" s="9" t="str">
        <f>IFERROR(INDEX(Materials!$X$9:$X$2508, MATCH($DO186, Materials!$Z$9:$Z$2508, 0)), "")</f>
        <v/>
      </c>
      <c r="DQ186" s="9" t="str">
        <f t="shared" si="7"/>
        <v/>
      </c>
    </row>
    <row r="187" spans="119:121" x14ac:dyDescent="0.25">
      <c r="DO187" s="9">
        <v>184</v>
      </c>
      <c r="DP187" s="9" t="str">
        <f>IFERROR(INDEX(Materials!$X$9:$X$2508, MATCH($DO187, Materials!$Z$9:$Z$2508, 0)), "")</f>
        <v/>
      </c>
      <c r="DQ187" s="9" t="str">
        <f t="shared" si="7"/>
        <v/>
      </c>
    </row>
    <row r="188" spans="119:121" x14ac:dyDescent="0.25">
      <c r="DO188" s="9">
        <v>185</v>
      </c>
      <c r="DP188" s="9" t="str">
        <f>IFERROR(INDEX(Materials!$X$9:$X$2508, MATCH($DO188, Materials!$Z$9:$Z$2508, 0)), "")</f>
        <v/>
      </c>
      <c r="DQ188" s="9" t="str">
        <f t="shared" si="7"/>
        <v/>
      </c>
    </row>
    <row r="189" spans="119:121" x14ac:dyDescent="0.25">
      <c r="DO189" s="9">
        <v>186</v>
      </c>
      <c r="DP189" s="9" t="str">
        <f>IFERROR(INDEX(Materials!$X$9:$X$2508, MATCH($DO189, Materials!$Z$9:$Z$2508, 0)), "")</f>
        <v/>
      </c>
      <c r="DQ189" s="9" t="str">
        <f t="shared" si="7"/>
        <v/>
      </c>
    </row>
    <row r="190" spans="119:121" x14ac:dyDescent="0.25">
      <c r="DO190" s="9">
        <v>187</v>
      </c>
      <c r="DP190" s="9" t="str">
        <f>IFERROR(INDEX(Materials!$X$9:$X$2508, MATCH($DO190, Materials!$Z$9:$Z$2508, 0)), "")</f>
        <v/>
      </c>
      <c r="DQ190" s="9" t="str">
        <f t="shared" si="7"/>
        <v/>
      </c>
    </row>
    <row r="191" spans="119:121" x14ac:dyDescent="0.25">
      <c r="DO191" s="9">
        <v>188</v>
      </c>
      <c r="DP191" s="9" t="str">
        <f>IFERROR(INDEX(Materials!$X$9:$X$2508, MATCH($DO191, Materials!$Z$9:$Z$2508, 0)), "")</f>
        <v/>
      </c>
      <c r="DQ191" s="9" t="str">
        <f t="shared" si="7"/>
        <v/>
      </c>
    </row>
    <row r="192" spans="119:121" x14ac:dyDescent="0.25">
      <c r="DO192" s="9">
        <v>189</v>
      </c>
      <c r="DP192" s="9" t="str">
        <f>IFERROR(INDEX(Materials!$X$9:$X$2508, MATCH($DO192, Materials!$Z$9:$Z$2508, 0)), "")</f>
        <v/>
      </c>
      <c r="DQ192" s="9" t="str">
        <f t="shared" si="7"/>
        <v/>
      </c>
    </row>
    <row r="193" spans="119:121" x14ac:dyDescent="0.25">
      <c r="DO193" s="9">
        <v>190</v>
      </c>
      <c r="DP193" s="9" t="str">
        <f>IFERROR(INDEX(Materials!$X$9:$X$2508, MATCH($DO193, Materials!$Z$9:$Z$2508, 0)), "")</f>
        <v/>
      </c>
      <c r="DQ193" s="9" t="str">
        <f t="shared" si="7"/>
        <v/>
      </c>
    </row>
    <row r="194" spans="119:121" x14ac:dyDescent="0.25">
      <c r="DO194" s="9">
        <v>191</v>
      </c>
      <c r="DP194" s="9" t="str">
        <f>IFERROR(INDEX(Materials!$X$9:$X$2508, MATCH($DO194, Materials!$Z$9:$Z$2508, 0)), "")</f>
        <v/>
      </c>
      <c r="DQ194" s="9" t="str">
        <f t="shared" si="7"/>
        <v/>
      </c>
    </row>
    <row r="195" spans="119:121" x14ac:dyDescent="0.25">
      <c r="DO195" s="9">
        <v>192</v>
      </c>
      <c r="DP195" s="9" t="str">
        <f>IFERROR(INDEX(Materials!$X$9:$X$2508, MATCH($DO195, Materials!$Z$9:$Z$2508, 0)), "")</f>
        <v/>
      </c>
      <c r="DQ195" s="9" t="str">
        <f t="shared" si="7"/>
        <v/>
      </c>
    </row>
    <row r="196" spans="119:121" x14ac:dyDescent="0.25">
      <c r="DO196" s="9">
        <v>193</v>
      </c>
      <c r="DP196" s="9" t="str">
        <f>IFERROR(INDEX(Materials!$X$9:$X$2508, MATCH($DO196, Materials!$Z$9:$Z$2508, 0)), "")</f>
        <v/>
      </c>
      <c r="DQ196" s="9" t="str">
        <f t="shared" si="7"/>
        <v/>
      </c>
    </row>
    <row r="197" spans="119:121" x14ac:dyDescent="0.25">
      <c r="DO197" s="9">
        <v>194</v>
      </c>
      <c r="DP197" s="9" t="str">
        <f>IFERROR(INDEX(Materials!$X$9:$X$2508, MATCH($DO197, Materials!$Z$9:$Z$2508, 0)), "")</f>
        <v/>
      </c>
      <c r="DQ197" s="9" t="str">
        <f t="shared" si="7"/>
        <v/>
      </c>
    </row>
    <row r="198" spans="119:121" x14ac:dyDescent="0.25">
      <c r="DO198" s="9">
        <v>195</v>
      </c>
      <c r="DP198" s="9" t="str">
        <f>IFERROR(INDEX(Materials!$X$9:$X$2508, MATCH($DO198, Materials!$Z$9:$Z$2508, 0)), "")</f>
        <v/>
      </c>
      <c r="DQ198" s="9" t="str">
        <f t="shared" si="7"/>
        <v/>
      </c>
    </row>
    <row r="199" spans="119:121" x14ac:dyDescent="0.25">
      <c r="DO199" s="9">
        <v>196</v>
      </c>
      <c r="DP199" s="9" t="str">
        <f>IFERROR(INDEX(Materials!$X$9:$X$2508, MATCH($DO199, Materials!$Z$9:$Z$2508, 0)), "")</f>
        <v/>
      </c>
      <c r="DQ199" s="9" t="str">
        <f t="shared" si="7"/>
        <v/>
      </c>
    </row>
    <row r="200" spans="119:121" x14ac:dyDescent="0.25">
      <c r="DO200" s="9">
        <v>197</v>
      </c>
      <c r="DP200" s="9" t="str">
        <f>IFERROR(INDEX(Materials!$X$9:$X$2508, MATCH($DO200, Materials!$Z$9:$Z$2508, 0)), "")</f>
        <v/>
      </c>
      <c r="DQ200" s="9" t="str">
        <f t="shared" si="7"/>
        <v/>
      </c>
    </row>
    <row r="201" spans="119:121" x14ac:dyDescent="0.25">
      <c r="DO201" s="9">
        <v>198</v>
      </c>
      <c r="DP201" s="9" t="str">
        <f>IFERROR(INDEX(Materials!$X$9:$X$2508, MATCH($DO201, Materials!$Z$9:$Z$2508, 0)), "")</f>
        <v/>
      </c>
      <c r="DQ201" s="9" t="str">
        <f t="shared" si="7"/>
        <v/>
      </c>
    </row>
    <row r="202" spans="119:121" x14ac:dyDescent="0.25">
      <c r="DO202" s="9">
        <v>199</v>
      </c>
      <c r="DP202" s="9" t="str">
        <f>IFERROR(INDEX(Materials!$X$9:$X$2508, MATCH($DO202, Materials!$Z$9:$Z$2508, 0)), "")</f>
        <v/>
      </c>
      <c r="DQ202" s="9" t="str">
        <f t="shared" si="7"/>
        <v/>
      </c>
    </row>
    <row r="203" spans="119:121" x14ac:dyDescent="0.25">
      <c r="DO203" s="9">
        <v>200</v>
      </c>
      <c r="DP203" s="9" t="str">
        <f>IFERROR(INDEX(Materials!$X$9:$X$2508, MATCH($DO203, Materials!$Z$9:$Z$2508, 0)), "")</f>
        <v/>
      </c>
      <c r="DQ203" s="9" t="str">
        <f t="shared" si="7"/>
        <v/>
      </c>
    </row>
    <row r="204" spans="119:121" x14ac:dyDescent="0.25">
      <c r="DO204" s="9">
        <v>201</v>
      </c>
      <c r="DP204" s="9" t="str">
        <f>IFERROR(INDEX(Materials!$X$9:$X$2508, MATCH($DO204, Materials!$Z$9:$Z$2508, 0)), "")</f>
        <v/>
      </c>
      <c r="DQ204" s="9" t="str">
        <f t="shared" si="7"/>
        <v/>
      </c>
    </row>
    <row r="205" spans="119:121" x14ac:dyDescent="0.25">
      <c r="DO205" s="9">
        <v>202</v>
      </c>
      <c r="DP205" s="9" t="str">
        <f>IFERROR(INDEX(Materials!$X$9:$X$2508, MATCH($DO205, Materials!$Z$9:$Z$2508, 0)), "")</f>
        <v/>
      </c>
      <c r="DQ205" s="9" t="str">
        <f t="shared" si="7"/>
        <v/>
      </c>
    </row>
    <row r="206" spans="119:121" x14ac:dyDescent="0.25">
      <c r="DO206" s="9">
        <v>203</v>
      </c>
      <c r="DP206" s="9" t="str">
        <f>IFERROR(INDEX(Materials!$X$9:$X$2508, MATCH($DO206, Materials!$Z$9:$Z$2508, 0)), "")</f>
        <v/>
      </c>
      <c r="DQ206" s="9" t="str">
        <f t="shared" si="7"/>
        <v/>
      </c>
    </row>
    <row r="207" spans="119:121" x14ac:dyDescent="0.25">
      <c r="DO207" s="9">
        <v>204</v>
      </c>
      <c r="DP207" s="9" t="str">
        <f>IFERROR(INDEX(Materials!$X$9:$X$2508, MATCH($DO207, Materials!$Z$9:$Z$2508, 0)), "")</f>
        <v/>
      </c>
      <c r="DQ207" s="9" t="str">
        <f t="shared" si="7"/>
        <v/>
      </c>
    </row>
    <row r="208" spans="119:121" x14ac:dyDescent="0.25">
      <c r="DO208" s="9">
        <v>205</v>
      </c>
      <c r="DP208" s="9" t="str">
        <f>IFERROR(INDEX(Materials!$X$9:$X$2508, MATCH($DO208, Materials!$Z$9:$Z$2508, 0)), "")</f>
        <v/>
      </c>
      <c r="DQ208" s="9" t="str">
        <f t="shared" si="7"/>
        <v/>
      </c>
    </row>
    <row r="209" spans="119:121" x14ac:dyDescent="0.25">
      <c r="DO209" s="9">
        <v>206</v>
      </c>
      <c r="DP209" s="9" t="str">
        <f>IFERROR(INDEX(Materials!$X$9:$X$2508, MATCH($DO209, Materials!$Z$9:$Z$2508, 0)), "")</f>
        <v/>
      </c>
      <c r="DQ209" s="9" t="str">
        <f t="shared" si="7"/>
        <v/>
      </c>
    </row>
    <row r="210" spans="119:121" x14ac:dyDescent="0.25">
      <c r="DO210" s="9">
        <v>207</v>
      </c>
      <c r="DP210" s="9" t="str">
        <f>IFERROR(INDEX(Materials!$X$9:$X$2508, MATCH($DO210, Materials!$Z$9:$Z$2508, 0)), "")</f>
        <v/>
      </c>
      <c r="DQ210" s="9" t="str">
        <f t="shared" si="7"/>
        <v/>
      </c>
    </row>
    <row r="211" spans="119:121" x14ac:dyDescent="0.25">
      <c r="DO211" s="9">
        <v>208</v>
      </c>
      <c r="DP211" s="9" t="str">
        <f>IFERROR(INDEX(Materials!$X$9:$X$2508, MATCH($DO211, Materials!$Z$9:$Z$2508, 0)), "")</f>
        <v/>
      </c>
      <c r="DQ211" s="9" t="str">
        <f t="shared" si="7"/>
        <v/>
      </c>
    </row>
    <row r="212" spans="119:121" x14ac:dyDescent="0.25">
      <c r="DO212" s="9">
        <v>209</v>
      </c>
      <c r="DP212" s="9" t="str">
        <f>IFERROR(INDEX(Materials!$X$9:$X$2508, MATCH($DO212, Materials!$Z$9:$Z$2508, 0)), "")</f>
        <v/>
      </c>
      <c r="DQ212" s="9" t="str">
        <f t="shared" si="7"/>
        <v/>
      </c>
    </row>
    <row r="213" spans="119:121" x14ac:dyDescent="0.25">
      <c r="DO213" s="9">
        <v>210</v>
      </c>
      <c r="DP213" s="9" t="str">
        <f>IFERROR(INDEX(Materials!$X$9:$X$2508, MATCH($DO213, Materials!$Z$9:$Z$2508, 0)), "")</f>
        <v/>
      </c>
      <c r="DQ213" s="9" t="str">
        <f t="shared" si="7"/>
        <v/>
      </c>
    </row>
    <row r="214" spans="119:121" x14ac:dyDescent="0.25">
      <c r="DO214" s="9">
        <v>211</v>
      </c>
      <c r="DP214" s="9" t="str">
        <f>IFERROR(INDEX(Materials!$X$9:$X$2508, MATCH($DO214, Materials!$Z$9:$Z$2508, 0)), "")</f>
        <v/>
      </c>
      <c r="DQ214" s="9" t="str">
        <f t="shared" si="7"/>
        <v/>
      </c>
    </row>
    <row r="215" spans="119:121" x14ac:dyDescent="0.25">
      <c r="DO215" s="9">
        <v>212</v>
      </c>
      <c r="DP215" s="9" t="str">
        <f>IFERROR(INDEX(Materials!$X$9:$X$2508, MATCH($DO215, Materials!$Z$9:$Z$2508, 0)), "")</f>
        <v/>
      </c>
      <c r="DQ215" s="9" t="str">
        <f t="shared" si="7"/>
        <v/>
      </c>
    </row>
    <row r="216" spans="119:121" x14ac:dyDescent="0.25">
      <c r="DO216" s="9">
        <v>213</v>
      </c>
      <c r="DP216" s="9" t="str">
        <f>IFERROR(INDEX(Materials!$X$9:$X$2508, MATCH($DO216, Materials!$Z$9:$Z$2508, 0)), "")</f>
        <v/>
      </c>
      <c r="DQ216" s="9" t="str">
        <f t="shared" si="7"/>
        <v/>
      </c>
    </row>
    <row r="217" spans="119:121" x14ac:dyDescent="0.25">
      <c r="DO217" s="9">
        <v>214</v>
      </c>
      <c r="DP217" s="9" t="str">
        <f>IFERROR(INDEX(Materials!$X$9:$X$2508, MATCH($DO217, Materials!$Z$9:$Z$2508, 0)), "")</f>
        <v/>
      </c>
      <c r="DQ217" s="9" t="str">
        <f t="shared" si="7"/>
        <v/>
      </c>
    </row>
    <row r="218" spans="119:121" x14ac:dyDescent="0.25">
      <c r="DO218" s="9">
        <v>215</v>
      </c>
      <c r="DP218" s="9" t="str">
        <f>IFERROR(INDEX(Materials!$X$9:$X$2508, MATCH($DO218, Materials!$Z$9:$Z$2508, 0)), "")</f>
        <v/>
      </c>
      <c r="DQ218" s="9" t="str">
        <f t="shared" si="7"/>
        <v/>
      </c>
    </row>
    <row r="219" spans="119:121" x14ac:dyDescent="0.25">
      <c r="DO219" s="9">
        <v>216</v>
      </c>
      <c r="DP219" s="9" t="str">
        <f>IFERROR(INDEX(Materials!$X$9:$X$2508, MATCH($DO219, Materials!$Z$9:$Z$2508, 0)), "")</f>
        <v/>
      </c>
      <c r="DQ219" s="9" t="str">
        <f t="shared" si="7"/>
        <v/>
      </c>
    </row>
    <row r="220" spans="119:121" x14ac:dyDescent="0.25">
      <c r="DO220" s="9">
        <v>217</v>
      </c>
      <c r="DP220" s="9" t="str">
        <f>IFERROR(INDEX(Materials!$X$9:$X$2508, MATCH($DO220, Materials!$Z$9:$Z$2508, 0)), "")</f>
        <v/>
      </c>
      <c r="DQ220" s="9" t="str">
        <f t="shared" si="7"/>
        <v/>
      </c>
    </row>
    <row r="221" spans="119:121" x14ac:dyDescent="0.25">
      <c r="DO221" s="9">
        <v>218</v>
      </c>
      <c r="DP221" s="9" t="str">
        <f>IFERROR(INDEX(Materials!$X$9:$X$2508, MATCH($DO221, Materials!$Z$9:$Z$2508, 0)), "")</f>
        <v/>
      </c>
      <c r="DQ221" s="9" t="str">
        <f t="shared" si="7"/>
        <v/>
      </c>
    </row>
    <row r="222" spans="119:121" x14ac:dyDescent="0.25">
      <c r="DO222" s="9">
        <v>219</v>
      </c>
      <c r="DP222" s="9" t="str">
        <f>IFERROR(INDEX(Materials!$X$9:$X$2508, MATCH($DO222, Materials!$Z$9:$Z$2508, 0)), "")</f>
        <v/>
      </c>
      <c r="DQ222" s="9" t="str">
        <f t="shared" si="7"/>
        <v/>
      </c>
    </row>
    <row r="223" spans="119:121" x14ac:dyDescent="0.25">
      <c r="DO223" s="9">
        <v>220</v>
      </c>
      <c r="DP223" s="9" t="str">
        <f>IFERROR(INDEX(Materials!$X$9:$X$2508, MATCH($DO223, Materials!$Z$9:$Z$2508, 0)), "")</f>
        <v/>
      </c>
      <c r="DQ223" s="9" t="str">
        <f t="shared" si="7"/>
        <v/>
      </c>
    </row>
    <row r="224" spans="119:121" x14ac:dyDescent="0.25">
      <c r="DO224" s="9">
        <v>221</v>
      </c>
      <c r="DP224" s="9" t="str">
        <f>IFERROR(INDEX(Materials!$X$9:$X$2508, MATCH($DO224, Materials!$Z$9:$Z$2508, 0)), "")</f>
        <v/>
      </c>
      <c r="DQ224" s="9" t="str">
        <f t="shared" si="7"/>
        <v/>
      </c>
    </row>
    <row r="225" spans="119:121" x14ac:dyDescent="0.25">
      <c r="DO225" s="9">
        <v>222</v>
      </c>
      <c r="DP225" s="9" t="str">
        <f>IFERROR(INDEX(Materials!$X$9:$X$2508, MATCH($DO225, Materials!$Z$9:$Z$2508, 0)), "")</f>
        <v/>
      </c>
      <c r="DQ225" s="9" t="str">
        <f t="shared" si="7"/>
        <v/>
      </c>
    </row>
    <row r="226" spans="119:121" x14ac:dyDescent="0.25">
      <c r="DO226" s="9">
        <v>223</v>
      </c>
      <c r="DP226" s="9" t="str">
        <f>IFERROR(INDEX(Materials!$X$9:$X$2508, MATCH($DO226, Materials!$Z$9:$Z$2508, 0)), "")</f>
        <v/>
      </c>
      <c r="DQ226" s="9" t="str">
        <f t="shared" si="7"/>
        <v/>
      </c>
    </row>
    <row r="227" spans="119:121" x14ac:dyDescent="0.25">
      <c r="DO227" s="9">
        <v>224</v>
      </c>
      <c r="DP227" s="9" t="str">
        <f>IFERROR(INDEX(Materials!$X$9:$X$2508, MATCH($DO227, Materials!$Z$9:$Z$2508, 0)), "")</f>
        <v/>
      </c>
      <c r="DQ227" s="9" t="str">
        <f t="shared" si="7"/>
        <v/>
      </c>
    </row>
    <row r="228" spans="119:121" x14ac:dyDescent="0.25">
      <c r="DO228" s="9">
        <v>225</v>
      </c>
      <c r="DP228" s="9" t="str">
        <f>IFERROR(INDEX(Materials!$X$9:$X$2508, MATCH($DO228, Materials!$Z$9:$Z$2508, 0)), "")</f>
        <v/>
      </c>
      <c r="DQ228" s="9" t="str">
        <f t="shared" si="7"/>
        <v/>
      </c>
    </row>
    <row r="229" spans="119:121" x14ac:dyDescent="0.25">
      <c r="DO229" s="9">
        <v>226</v>
      </c>
      <c r="DP229" s="9" t="str">
        <f>IFERROR(INDEX(Materials!$X$9:$X$2508, MATCH($DO229, Materials!$Z$9:$Z$2508, 0)), "")</f>
        <v/>
      </c>
      <c r="DQ229" s="9" t="str">
        <f t="shared" si="7"/>
        <v/>
      </c>
    </row>
    <row r="230" spans="119:121" x14ac:dyDescent="0.25">
      <c r="DO230" s="9">
        <v>227</v>
      </c>
      <c r="DP230" s="9" t="str">
        <f>IFERROR(INDEX(Materials!$X$9:$X$2508, MATCH($DO230, Materials!$Z$9:$Z$2508, 0)), "")</f>
        <v/>
      </c>
      <c r="DQ230" s="9" t="str">
        <f t="shared" si="7"/>
        <v/>
      </c>
    </row>
    <row r="231" spans="119:121" x14ac:dyDescent="0.25">
      <c r="DO231" s="9">
        <v>228</v>
      </c>
      <c r="DP231" s="9" t="str">
        <f>IFERROR(INDEX(Materials!$X$9:$X$2508, MATCH($DO231, Materials!$Z$9:$Z$2508, 0)), "")</f>
        <v/>
      </c>
      <c r="DQ231" s="9" t="str">
        <f t="shared" si="7"/>
        <v/>
      </c>
    </row>
    <row r="232" spans="119:121" x14ac:dyDescent="0.25">
      <c r="DO232" s="9">
        <v>229</v>
      </c>
      <c r="DP232" s="9" t="str">
        <f>IFERROR(INDEX(Materials!$X$9:$X$2508, MATCH($DO232, Materials!$Z$9:$Z$2508, 0)), "")</f>
        <v/>
      </c>
      <c r="DQ232" s="9" t="str">
        <f t="shared" si="7"/>
        <v/>
      </c>
    </row>
    <row r="233" spans="119:121" x14ac:dyDescent="0.25">
      <c r="DO233" s="9">
        <v>230</v>
      </c>
      <c r="DP233" s="9" t="str">
        <f>IFERROR(INDEX(Materials!$X$9:$X$2508, MATCH($DO233, Materials!$Z$9:$Z$2508, 0)), "")</f>
        <v/>
      </c>
      <c r="DQ233" s="9" t="str">
        <f t="shared" si="7"/>
        <v/>
      </c>
    </row>
    <row r="234" spans="119:121" x14ac:dyDescent="0.25">
      <c r="DO234" s="9">
        <v>231</v>
      </c>
      <c r="DP234" s="9" t="str">
        <f>IFERROR(INDEX(Materials!$X$9:$X$2508, MATCH($DO234, Materials!$Z$9:$Z$2508, 0)), "")</f>
        <v/>
      </c>
      <c r="DQ234" s="9" t="str">
        <f t="shared" si="7"/>
        <v/>
      </c>
    </row>
    <row r="235" spans="119:121" x14ac:dyDescent="0.25">
      <c r="DO235" s="9">
        <v>232</v>
      </c>
      <c r="DP235" s="9" t="str">
        <f>IFERROR(INDEX(Materials!$X$9:$X$2508, MATCH($DO235, Materials!$Z$9:$Z$2508, 0)), "")</f>
        <v/>
      </c>
      <c r="DQ235" s="9" t="str">
        <f t="shared" si="7"/>
        <v/>
      </c>
    </row>
    <row r="236" spans="119:121" x14ac:dyDescent="0.25">
      <c r="DO236" s="9">
        <v>233</v>
      </c>
      <c r="DP236" s="9" t="str">
        <f>IFERROR(INDEX(Materials!$X$9:$X$2508, MATCH($DO236, Materials!$Z$9:$Z$2508, 0)), "")</f>
        <v/>
      </c>
      <c r="DQ236" s="9" t="str">
        <f t="shared" ref="DQ236:DQ299" si="8">IF($DP236="", "", SUMIF($BE$4:$CH$43, $DP236, $CJ$4:$DM$43))</f>
        <v/>
      </c>
    </row>
    <row r="237" spans="119:121" x14ac:dyDescent="0.25">
      <c r="DO237" s="9">
        <v>234</v>
      </c>
      <c r="DP237" s="9" t="str">
        <f>IFERROR(INDEX(Materials!$X$9:$X$2508, MATCH($DO237, Materials!$Z$9:$Z$2508, 0)), "")</f>
        <v/>
      </c>
      <c r="DQ237" s="9" t="str">
        <f t="shared" si="8"/>
        <v/>
      </c>
    </row>
    <row r="238" spans="119:121" x14ac:dyDescent="0.25">
      <c r="DO238" s="9">
        <v>235</v>
      </c>
      <c r="DP238" s="9" t="str">
        <f>IFERROR(INDEX(Materials!$X$9:$X$2508, MATCH($DO238, Materials!$Z$9:$Z$2508, 0)), "")</f>
        <v/>
      </c>
      <c r="DQ238" s="9" t="str">
        <f t="shared" si="8"/>
        <v/>
      </c>
    </row>
    <row r="239" spans="119:121" x14ac:dyDescent="0.25">
      <c r="DO239" s="9">
        <v>236</v>
      </c>
      <c r="DP239" s="9" t="str">
        <f>IFERROR(INDEX(Materials!$X$9:$X$2508, MATCH($DO239, Materials!$Z$9:$Z$2508, 0)), "")</f>
        <v/>
      </c>
      <c r="DQ239" s="9" t="str">
        <f t="shared" si="8"/>
        <v/>
      </c>
    </row>
    <row r="240" spans="119:121" x14ac:dyDescent="0.25">
      <c r="DO240" s="9">
        <v>237</v>
      </c>
      <c r="DP240" s="9" t="str">
        <f>IFERROR(INDEX(Materials!$X$9:$X$2508, MATCH($DO240, Materials!$Z$9:$Z$2508, 0)), "")</f>
        <v/>
      </c>
      <c r="DQ240" s="9" t="str">
        <f t="shared" si="8"/>
        <v/>
      </c>
    </row>
    <row r="241" spans="119:121" x14ac:dyDescent="0.25">
      <c r="DO241" s="9">
        <v>238</v>
      </c>
      <c r="DP241" s="9" t="str">
        <f>IFERROR(INDEX(Materials!$X$9:$X$2508, MATCH($DO241, Materials!$Z$9:$Z$2508, 0)), "")</f>
        <v/>
      </c>
      <c r="DQ241" s="9" t="str">
        <f t="shared" si="8"/>
        <v/>
      </c>
    </row>
    <row r="242" spans="119:121" x14ac:dyDescent="0.25">
      <c r="DO242" s="9">
        <v>239</v>
      </c>
      <c r="DP242" s="9" t="str">
        <f>IFERROR(INDEX(Materials!$X$9:$X$2508, MATCH($DO242, Materials!$Z$9:$Z$2508, 0)), "")</f>
        <v/>
      </c>
      <c r="DQ242" s="9" t="str">
        <f t="shared" si="8"/>
        <v/>
      </c>
    </row>
    <row r="243" spans="119:121" x14ac:dyDescent="0.25">
      <c r="DO243" s="9">
        <v>240</v>
      </c>
      <c r="DP243" s="9" t="str">
        <f>IFERROR(INDEX(Materials!$X$9:$X$2508, MATCH($DO243, Materials!$Z$9:$Z$2508, 0)), "")</f>
        <v/>
      </c>
      <c r="DQ243" s="9" t="str">
        <f t="shared" si="8"/>
        <v/>
      </c>
    </row>
    <row r="244" spans="119:121" x14ac:dyDescent="0.25">
      <c r="DO244" s="9">
        <v>241</v>
      </c>
      <c r="DP244" s="9" t="str">
        <f>IFERROR(INDEX(Materials!$X$9:$X$2508, MATCH($DO244, Materials!$Z$9:$Z$2508, 0)), "")</f>
        <v/>
      </c>
      <c r="DQ244" s="9" t="str">
        <f t="shared" si="8"/>
        <v/>
      </c>
    </row>
    <row r="245" spans="119:121" x14ac:dyDescent="0.25">
      <c r="DO245" s="9">
        <v>242</v>
      </c>
      <c r="DP245" s="9" t="str">
        <f>IFERROR(INDEX(Materials!$X$9:$X$2508, MATCH($DO245, Materials!$Z$9:$Z$2508, 0)), "")</f>
        <v/>
      </c>
      <c r="DQ245" s="9" t="str">
        <f t="shared" si="8"/>
        <v/>
      </c>
    </row>
    <row r="246" spans="119:121" x14ac:dyDescent="0.25">
      <c r="DO246" s="9">
        <v>243</v>
      </c>
      <c r="DP246" s="9" t="str">
        <f>IFERROR(INDEX(Materials!$X$9:$X$2508, MATCH($DO246, Materials!$Z$9:$Z$2508, 0)), "")</f>
        <v/>
      </c>
      <c r="DQ246" s="9" t="str">
        <f t="shared" si="8"/>
        <v/>
      </c>
    </row>
    <row r="247" spans="119:121" x14ac:dyDescent="0.25">
      <c r="DO247" s="9">
        <v>244</v>
      </c>
      <c r="DP247" s="9" t="str">
        <f>IFERROR(INDEX(Materials!$X$9:$X$2508, MATCH($DO247, Materials!$Z$9:$Z$2508, 0)), "")</f>
        <v/>
      </c>
      <c r="DQ247" s="9" t="str">
        <f t="shared" si="8"/>
        <v/>
      </c>
    </row>
    <row r="248" spans="119:121" x14ac:dyDescent="0.25">
      <c r="DO248" s="9">
        <v>245</v>
      </c>
      <c r="DP248" s="9" t="str">
        <f>IFERROR(INDEX(Materials!$X$9:$X$2508, MATCH($DO248, Materials!$Z$9:$Z$2508, 0)), "")</f>
        <v/>
      </c>
      <c r="DQ248" s="9" t="str">
        <f t="shared" si="8"/>
        <v/>
      </c>
    </row>
    <row r="249" spans="119:121" x14ac:dyDescent="0.25">
      <c r="DO249" s="9">
        <v>246</v>
      </c>
      <c r="DP249" s="9" t="str">
        <f>IFERROR(INDEX(Materials!$X$9:$X$2508, MATCH($DO249, Materials!$Z$9:$Z$2508, 0)), "")</f>
        <v/>
      </c>
      <c r="DQ249" s="9" t="str">
        <f t="shared" si="8"/>
        <v/>
      </c>
    </row>
    <row r="250" spans="119:121" x14ac:dyDescent="0.25">
      <c r="DO250" s="9">
        <v>247</v>
      </c>
      <c r="DP250" s="9" t="str">
        <f>IFERROR(INDEX(Materials!$X$9:$X$2508, MATCH($DO250, Materials!$Z$9:$Z$2508, 0)), "")</f>
        <v/>
      </c>
      <c r="DQ250" s="9" t="str">
        <f t="shared" si="8"/>
        <v/>
      </c>
    </row>
    <row r="251" spans="119:121" x14ac:dyDescent="0.25">
      <c r="DO251" s="9">
        <v>248</v>
      </c>
      <c r="DP251" s="9" t="str">
        <f>IFERROR(INDEX(Materials!$X$9:$X$2508, MATCH($DO251, Materials!$Z$9:$Z$2508, 0)), "")</f>
        <v/>
      </c>
      <c r="DQ251" s="9" t="str">
        <f t="shared" si="8"/>
        <v/>
      </c>
    </row>
    <row r="252" spans="119:121" x14ac:dyDescent="0.25">
      <c r="DO252" s="9">
        <v>249</v>
      </c>
      <c r="DP252" s="9" t="str">
        <f>IFERROR(INDEX(Materials!$X$9:$X$2508, MATCH($DO252, Materials!$Z$9:$Z$2508, 0)), "")</f>
        <v/>
      </c>
      <c r="DQ252" s="9" t="str">
        <f t="shared" si="8"/>
        <v/>
      </c>
    </row>
    <row r="253" spans="119:121" x14ac:dyDescent="0.25">
      <c r="DO253" s="9">
        <v>250</v>
      </c>
      <c r="DP253" s="9" t="str">
        <f>IFERROR(INDEX(Materials!$X$9:$X$2508, MATCH($DO253, Materials!$Z$9:$Z$2508, 0)), "")</f>
        <v/>
      </c>
      <c r="DQ253" s="9" t="str">
        <f t="shared" si="8"/>
        <v/>
      </c>
    </row>
    <row r="254" spans="119:121" x14ac:dyDescent="0.25">
      <c r="DO254" s="9">
        <v>251</v>
      </c>
      <c r="DP254" s="9" t="str">
        <f>IFERROR(INDEX(Materials!$X$9:$X$2508, MATCH($DO254, Materials!$Z$9:$Z$2508, 0)), "")</f>
        <v/>
      </c>
      <c r="DQ254" s="9" t="str">
        <f t="shared" si="8"/>
        <v/>
      </c>
    </row>
    <row r="255" spans="119:121" x14ac:dyDescent="0.25">
      <c r="DO255" s="9">
        <v>252</v>
      </c>
      <c r="DP255" s="9" t="str">
        <f>IFERROR(INDEX(Materials!$X$9:$X$2508, MATCH($DO255, Materials!$Z$9:$Z$2508, 0)), "")</f>
        <v/>
      </c>
      <c r="DQ255" s="9" t="str">
        <f t="shared" si="8"/>
        <v/>
      </c>
    </row>
    <row r="256" spans="119:121" x14ac:dyDescent="0.25">
      <c r="DO256" s="9">
        <v>253</v>
      </c>
      <c r="DP256" s="9" t="str">
        <f>IFERROR(INDEX(Materials!$X$9:$X$2508, MATCH($DO256, Materials!$Z$9:$Z$2508, 0)), "")</f>
        <v/>
      </c>
      <c r="DQ256" s="9" t="str">
        <f t="shared" si="8"/>
        <v/>
      </c>
    </row>
    <row r="257" spans="119:121" x14ac:dyDescent="0.25">
      <c r="DO257" s="9">
        <v>254</v>
      </c>
      <c r="DP257" s="9" t="str">
        <f>IFERROR(INDEX(Materials!$X$9:$X$2508, MATCH($DO257, Materials!$Z$9:$Z$2508, 0)), "")</f>
        <v/>
      </c>
      <c r="DQ257" s="9" t="str">
        <f t="shared" si="8"/>
        <v/>
      </c>
    </row>
    <row r="258" spans="119:121" x14ac:dyDescent="0.25">
      <c r="DO258" s="9">
        <v>255</v>
      </c>
      <c r="DP258" s="9" t="str">
        <f>IFERROR(INDEX(Materials!$X$9:$X$2508, MATCH($DO258, Materials!$Z$9:$Z$2508, 0)), "")</f>
        <v/>
      </c>
      <c r="DQ258" s="9" t="str">
        <f t="shared" si="8"/>
        <v/>
      </c>
    </row>
    <row r="259" spans="119:121" x14ac:dyDescent="0.25">
      <c r="DO259" s="9">
        <v>256</v>
      </c>
      <c r="DP259" s="9" t="str">
        <f>IFERROR(INDEX(Materials!$X$9:$X$2508, MATCH($DO259, Materials!$Z$9:$Z$2508, 0)), "")</f>
        <v/>
      </c>
      <c r="DQ259" s="9" t="str">
        <f t="shared" si="8"/>
        <v/>
      </c>
    </row>
    <row r="260" spans="119:121" x14ac:dyDescent="0.25">
      <c r="DO260" s="9">
        <v>257</v>
      </c>
      <c r="DP260" s="9" t="str">
        <f>IFERROR(INDEX(Materials!$X$9:$X$2508, MATCH($DO260, Materials!$Z$9:$Z$2508, 0)), "")</f>
        <v/>
      </c>
      <c r="DQ260" s="9" t="str">
        <f t="shared" si="8"/>
        <v/>
      </c>
    </row>
    <row r="261" spans="119:121" x14ac:dyDescent="0.25">
      <c r="DO261" s="9">
        <v>258</v>
      </c>
      <c r="DP261" s="9" t="str">
        <f>IFERROR(INDEX(Materials!$X$9:$X$2508, MATCH($DO261, Materials!$Z$9:$Z$2508, 0)), "")</f>
        <v/>
      </c>
      <c r="DQ261" s="9" t="str">
        <f t="shared" si="8"/>
        <v/>
      </c>
    </row>
    <row r="262" spans="119:121" x14ac:dyDescent="0.25">
      <c r="DO262" s="9">
        <v>259</v>
      </c>
      <c r="DP262" s="9" t="str">
        <f>IFERROR(INDEX(Materials!$X$9:$X$2508, MATCH($DO262, Materials!$Z$9:$Z$2508, 0)), "")</f>
        <v/>
      </c>
      <c r="DQ262" s="9" t="str">
        <f t="shared" si="8"/>
        <v/>
      </c>
    </row>
    <row r="263" spans="119:121" x14ac:dyDescent="0.25">
      <c r="DO263" s="9">
        <v>260</v>
      </c>
      <c r="DP263" s="9" t="str">
        <f>IFERROR(INDEX(Materials!$X$9:$X$2508, MATCH($DO263, Materials!$Z$9:$Z$2508, 0)), "")</f>
        <v/>
      </c>
      <c r="DQ263" s="9" t="str">
        <f t="shared" si="8"/>
        <v/>
      </c>
    </row>
    <row r="264" spans="119:121" x14ac:dyDescent="0.25">
      <c r="DO264" s="9">
        <v>261</v>
      </c>
      <c r="DP264" s="9" t="str">
        <f>IFERROR(INDEX(Materials!$X$9:$X$2508, MATCH($DO264, Materials!$Z$9:$Z$2508, 0)), "")</f>
        <v/>
      </c>
      <c r="DQ264" s="9" t="str">
        <f t="shared" si="8"/>
        <v/>
      </c>
    </row>
    <row r="265" spans="119:121" x14ac:dyDescent="0.25">
      <c r="DO265" s="9">
        <v>262</v>
      </c>
      <c r="DP265" s="9" t="str">
        <f>IFERROR(INDEX(Materials!$X$9:$X$2508, MATCH($DO265, Materials!$Z$9:$Z$2508, 0)), "")</f>
        <v/>
      </c>
      <c r="DQ265" s="9" t="str">
        <f t="shared" si="8"/>
        <v/>
      </c>
    </row>
    <row r="266" spans="119:121" x14ac:dyDescent="0.25">
      <c r="DO266" s="9">
        <v>263</v>
      </c>
      <c r="DP266" s="9" t="str">
        <f>IFERROR(INDEX(Materials!$X$9:$X$2508, MATCH($DO266, Materials!$Z$9:$Z$2508, 0)), "")</f>
        <v/>
      </c>
      <c r="DQ266" s="9" t="str">
        <f t="shared" si="8"/>
        <v/>
      </c>
    </row>
    <row r="267" spans="119:121" x14ac:dyDescent="0.25">
      <c r="DO267" s="9">
        <v>264</v>
      </c>
      <c r="DP267" s="9" t="str">
        <f>IFERROR(INDEX(Materials!$X$9:$X$2508, MATCH($DO267, Materials!$Z$9:$Z$2508, 0)), "")</f>
        <v/>
      </c>
      <c r="DQ267" s="9" t="str">
        <f t="shared" si="8"/>
        <v/>
      </c>
    </row>
    <row r="268" spans="119:121" x14ac:dyDescent="0.25">
      <c r="DO268" s="9">
        <v>265</v>
      </c>
      <c r="DP268" s="9" t="str">
        <f>IFERROR(INDEX(Materials!$X$9:$X$2508, MATCH($DO268, Materials!$Z$9:$Z$2508, 0)), "")</f>
        <v/>
      </c>
      <c r="DQ268" s="9" t="str">
        <f t="shared" si="8"/>
        <v/>
      </c>
    </row>
    <row r="269" spans="119:121" x14ac:dyDescent="0.25">
      <c r="DO269" s="9">
        <v>266</v>
      </c>
      <c r="DP269" s="9" t="str">
        <f>IFERROR(INDEX(Materials!$X$9:$X$2508, MATCH($DO269, Materials!$Z$9:$Z$2508, 0)), "")</f>
        <v/>
      </c>
      <c r="DQ269" s="9" t="str">
        <f t="shared" si="8"/>
        <v/>
      </c>
    </row>
    <row r="270" spans="119:121" x14ac:dyDescent="0.25">
      <c r="DO270" s="9">
        <v>267</v>
      </c>
      <c r="DP270" s="9" t="str">
        <f>IFERROR(INDEX(Materials!$X$9:$X$2508, MATCH($DO270, Materials!$Z$9:$Z$2508, 0)), "")</f>
        <v/>
      </c>
      <c r="DQ270" s="9" t="str">
        <f t="shared" si="8"/>
        <v/>
      </c>
    </row>
    <row r="271" spans="119:121" x14ac:dyDescent="0.25">
      <c r="DO271" s="9">
        <v>268</v>
      </c>
      <c r="DP271" s="9" t="str">
        <f>IFERROR(INDEX(Materials!$X$9:$X$2508, MATCH($DO271, Materials!$Z$9:$Z$2508, 0)), "")</f>
        <v/>
      </c>
      <c r="DQ271" s="9" t="str">
        <f t="shared" si="8"/>
        <v/>
      </c>
    </row>
    <row r="272" spans="119:121" x14ac:dyDescent="0.25">
      <c r="DO272" s="9">
        <v>269</v>
      </c>
      <c r="DP272" s="9" t="str">
        <f>IFERROR(INDEX(Materials!$X$9:$X$2508, MATCH($DO272, Materials!$Z$9:$Z$2508, 0)), "")</f>
        <v/>
      </c>
      <c r="DQ272" s="9" t="str">
        <f t="shared" si="8"/>
        <v/>
      </c>
    </row>
    <row r="273" spans="119:121" x14ac:dyDescent="0.25">
      <c r="DO273" s="9">
        <v>270</v>
      </c>
      <c r="DP273" s="9" t="str">
        <f>IFERROR(INDEX(Materials!$X$9:$X$2508, MATCH($DO273, Materials!$Z$9:$Z$2508, 0)), "")</f>
        <v/>
      </c>
      <c r="DQ273" s="9" t="str">
        <f t="shared" si="8"/>
        <v/>
      </c>
    </row>
    <row r="274" spans="119:121" x14ac:dyDescent="0.25">
      <c r="DO274" s="9">
        <v>271</v>
      </c>
      <c r="DP274" s="9" t="str">
        <f>IFERROR(INDEX(Materials!$X$9:$X$2508, MATCH($DO274, Materials!$Z$9:$Z$2508, 0)), "")</f>
        <v/>
      </c>
      <c r="DQ274" s="9" t="str">
        <f t="shared" si="8"/>
        <v/>
      </c>
    </row>
    <row r="275" spans="119:121" x14ac:dyDescent="0.25">
      <c r="DO275" s="9">
        <v>272</v>
      </c>
      <c r="DP275" s="9" t="str">
        <f>IFERROR(INDEX(Materials!$X$9:$X$2508, MATCH($DO275, Materials!$Z$9:$Z$2508, 0)), "")</f>
        <v/>
      </c>
      <c r="DQ275" s="9" t="str">
        <f t="shared" si="8"/>
        <v/>
      </c>
    </row>
    <row r="276" spans="119:121" x14ac:dyDescent="0.25">
      <c r="DO276" s="9">
        <v>273</v>
      </c>
      <c r="DP276" s="9" t="str">
        <f>IFERROR(INDEX(Materials!$X$9:$X$2508, MATCH($DO276, Materials!$Z$9:$Z$2508, 0)), "")</f>
        <v/>
      </c>
      <c r="DQ276" s="9" t="str">
        <f t="shared" si="8"/>
        <v/>
      </c>
    </row>
    <row r="277" spans="119:121" x14ac:dyDescent="0.25">
      <c r="DO277" s="9">
        <v>274</v>
      </c>
      <c r="DP277" s="9" t="str">
        <f>IFERROR(INDEX(Materials!$X$9:$X$2508, MATCH($DO277, Materials!$Z$9:$Z$2508, 0)), "")</f>
        <v/>
      </c>
      <c r="DQ277" s="9" t="str">
        <f t="shared" si="8"/>
        <v/>
      </c>
    </row>
    <row r="278" spans="119:121" x14ac:dyDescent="0.25">
      <c r="DO278" s="9">
        <v>275</v>
      </c>
      <c r="DP278" s="9" t="str">
        <f>IFERROR(INDEX(Materials!$X$9:$X$2508, MATCH($DO278, Materials!$Z$9:$Z$2508, 0)), "")</f>
        <v/>
      </c>
      <c r="DQ278" s="9" t="str">
        <f t="shared" si="8"/>
        <v/>
      </c>
    </row>
    <row r="279" spans="119:121" x14ac:dyDescent="0.25">
      <c r="DO279" s="9">
        <v>276</v>
      </c>
      <c r="DP279" s="9" t="str">
        <f>IFERROR(INDEX(Materials!$X$9:$X$2508, MATCH($DO279, Materials!$Z$9:$Z$2508, 0)), "")</f>
        <v/>
      </c>
      <c r="DQ279" s="9" t="str">
        <f t="shared" si="8"/>
        <v/>
      </c>
    </row>
    <row r="280" spans="119:121" x14ac:dyDescent="0.25">
      <c r="DO280" s="9">
        <v>277</v>
      </c>
      <c r="DP280" s="9" t="str">
        <f>IFERROR(INDEX(Materials!$X$9:$X$2508, MATCH($DO280, Materials!$Z$9:$Z$2508, 0)), "")</f>
        <v/>
      </c>
      <c r="DQ280" s="9" t="str">
        <f t="shared" si="8"/>
        <v/>
      </c>
    </row>
    <row r="281" spans="119:121" x14ac:dyDescent="0.25">
      <c r="DO281" s="9">
        <v>278</v>
      </c>
      <c r="DP281" s="9" t="str">
        <f>IFERROR(INDEX(Materials!$X$9:$X$2508, MATCH($DO281, Materials!$Z$9:$Z$2508, 0)), "")</f>
        <v/>
      </c>
      <c r="DQ281" s="9" t="str">
        <f t="shared" si="8"/>
        <v/>
      </c>
    </row>
    <row r="282" spans="119:121" x14ac:dyDescent="0.25">
      <c r="DO282" s="9">
        <v>279</v>
      </c>
      <c r="DP282" s="9" t="str">
        <f>IFERROR(INDEX(Materials!$X$9:$X$2508, MATCH($DO282, Materials!$Z$9:$Z$2508, 0)), "")</f>
        <v/>
      </c>
      <c r="DQ282" s="9" t="str">
        <f t="shared" si="8"/>
        <v/>
      </c>
    </row>
    <row r="283" spans="119:121" x14ac:dyDescent="0.25">
      <c r="DO283" s="9">
        <v>280</v>
      </c>
      <c r="DP283" s="9" t="str">
        <f>IFERROR(INDEX(Materials!$X$9:$X$2508, MATCH($DO283, Materials!$Z$9:$Z$2508, 0)), "")</f>
        <v/>
      </c>
      <c r="DQ283" s="9" t="str">
        <f t="shared" si="8"/>
        <v/>
      </c>
    </row>
    <row r="284" spans="119:121" x14ac:dyDescent="0.25">
      <c r="DO284" s="9">
        <v>281</v>
      </c>
      <c r="DP284" s="9" t="str">
        <f>IFERROR(INDEX(Materials!$X$9:$X$2508, MATCH($DO284, Materials!$Z$9:$Z$2508, 0)), "")</f>
        <v/>
      </c>
      <c r="DQ284" s="9" t="str">
        <f t="shared" si="8"/>
        <v/>
      </c>
    </row>
    <row r="285" spans="119:121" x14ac:dyDescent="0.25">
      <c r="DO285" s="9">
        <v>282</v>
      </c>
      <c r="DP285" s="9" t="str">
        <f>IFERROR(INDEX(Materials!$X$9:$X$2508, MATCH($DO285, Materials!$Z$9:$Z$2508, 0)), "")</f>
        <v/>
      </c>
      <c r="DQ285" s="9" t="str">
        <f t="shared" si="8"/>
        <v/>
      </c>
    </row>
    <row r="286" spans="119:121" x14ac:dyDescent="0.25">
      <c r="DO286" s="9">
        <v>283</v>
      </c>
      <c r="DP286" s="9" t="str">
        <f>IFERROR(INDEX(Materials!$X$9:$X$2508, MATCH($DO286, Materials!$Z$9:$Z$2508, 0)), "")</f>
        <v/>
      </c>
      <c r="DQ286" s="9" t="str">
        <f t="shared" si="8"/>
        <v/>
      </c>
    </row>
    <row r="287" spans="119:121" x14ac:dyDescent="0.25">
      <c r="DO287" s="9">
        <v>284</v>
      </c>
      <c r="DP287" s="9" t="str">
        <f>IFERROR(INDEX(Materials!$X$9:$X$2508, MATCH($DO287, Materials!$Z$9:$Z$2508, 0)), "")</f>
        <v/>
      </c>
      <c r="DQ287" s="9" t="str">
        <f t="shared" si="8"/>
        <v/>
      </c>
    </row>
    <row r="288" spans="119:121" x14ac:dyDescent="0.25">
      <c r="DO288" s="9">
        <v>285</v>
      </c>
      <c r="DP288" s="9" t="str">
        <f>IFERROR(INDEX(Materials!$X$9:$X$2508, MATCH($DO288, Materials!$Z$9:$Z$2508, 0)), "")</f>
        <v/>
      </c>
      <c r="DQ288" s="9" t="str">
        <f t="shared" si="8"/>
        <v/>
      </c>
    </row>
    <row r="289" spans="119:121" x14ac:dyDescent="0.25">
      <c r="DO289" s="9">
        <v>286</v>
      </c>
      <c r="DP289" s="9" t="str">
        <f>IFERROR(INDEX(Materials!$X$9:$X$2508, MATCH($DO289, Materials!$Z$9:$Z$2508, 0)), "")</f>
        <v/>
      </c>
      <c r="DQ289" s="9" t="str">
        <f t="shared" si="8"/>
        <v/>
      </c>
    </row>
    <row r="290" spans="119:121" x14ac:dyDescent="0.25">
      <c r="DO290" s="9">
        <v>287</v>
      </c>
      <c r="DP290" s="9" t="str">
        <f>IFERROR(INDEX(Materials!$X$9:$X$2508, MATCH($DO290, Materials!$Z$9:$Z$2508, 0)), "")</f>
        <v/>
      </c>
      <c r="DQ290" s="9" t="str">
        <f t="shared" si="8"/>
        <v/>
      </c>
    </row>
    <row r="291" spans="119:121" x14ac:dyDescent="0.25">
      <c r="DO291" s="9">
        <v>288</v>
      </c>
      <c r="DP291" s="9" t="str">
        <f>IFERROR(INDEX(Materials!$X$9:$X$2508, MATCH($DO291, Materials!$Z$9:$Z$2508, 0)), "")</f>
        <v/>
      </c>
      <c r="DQ291" s="9" t="str">
        <f t="shared" si="8"/>
        <v/>
      </c>
    </row>
    <row r="292" spans="119:121" x14ac:dyDescent="0.25">
      <c r="DO292" s="9">
        <v>289</v>
      </c>
      <c r="DP292" s="9" t="str">
        <f>IFERROR(INDEX(Materials!$X$9:$X$2508, MATCH($DO292, Materials!$Z$9:$Z$2508, 0)), "")</f>
        <v/>
      </c>
      <c r="DQ292" s="9" t="str">
        <f t="shared" si="8"/>
        <v/>
      </c>
    </row>
    <row r="293" spans="119:121" x14ac:dyDescent="0.25">
      <c r="DO293" s="9">
        <v>290</v>
      </c>
      <c r="DP293" s="9" t="str">
        <f>IFERROR(INDEX(Materials!$X$9:$X$2508, MATCH($DO293, Materials!$Z$9:$Z$2508, 0)), "")</f>
        <v/>
      </c>
      <c r="DQ293" s="9" t="str">
        <f t="shared" si="8"/>
        <v/>
      </c>
    </row>
    <row r="294" spans="119:121" x14ac:dyDescent="0.25">
      <c r="DO294" s="9">
        <v>291</v>
      </c>
      <c r="DP294" s="9" t="str">
        <f>IFERROR(INDEX(Materials!$X$9:$X$2508, MATCH($DO294, Materials!$Z$9:$Z$2508, 0)), "")</f>
        <v/>
      </c>
      <c r="DQ294" s="9" t="str">
        <f t="shared" si="8"/>
        <v/>
      </c>
    </row>
    <row r="295" spans="119:121" x14ac:dyDescent="0.25">
      <c r="DO295" s="9">
        <v>292</v>
      </c>
      <c r="DP295" s="9" t="str">
        <f>IFERROR(INDEX(Materials!$X$9:$X$2508, MATCH($DO295, Materials!$Z$9:$Z$2508, 0)), "")</f>
        <v/>
      </c>
      <c r="DQ295" s="9" t="str">
        <f t="shared" si="8"/>
        <v/>
      </c>
    </row>
    <row r="296" spans="119:121" x14ac:dyDescent="0.25">
      <c r="DO296" s="9">
        <v>293</v>
      </c>
      <c r="DP296" s="9" t="str">
        <f>IFERROR(INDEX(Materials!$X$9:$X$2508, MATCH($DO296, Materials!$Z$9:$Z$2508, 0)), "")</f>
        <v/>
      </c>
      <c r="DQ296" s="9" t="str">
        <f t="shared" si="8"/>
        <v/>
      </c>
    </row>
    <row r="297" spans="119:121" x14ac:dyDescent="0.25">
      <c r="DO297" s="9">
        <v>294</v>
      </c>
      <c r="DP297" s="9" t="str">
        <f>IFERROR(INDEX(Materials!$X$9:$X$2508, MATCH($DO297, Materials!$Z$9:$Z$2508, 0)), "")</f>
        <v/>
      </c>
      <c r="DQ297" s="9" t="str">
        <f t="shared" si="8"/>
        <v/>
      </c>
    </row>
    <row r="298" spans="119:121" x14ac:dyDescent="0.25">
      <c r="DO298" s="9">
        <v>295</v>
      </c>
      <c r="DP298" s="9" t="str">
        <f>IFERROR(INDEX(Materials!$X$9:$X$2508, MATCH($DO298, Materials!$Z$9:$Z$2508, 0)), "")</f>
        <v/>
      </c>
      <c r="DQ298" s="9" t="str">
        <f t="shared" si="8"/>
        <v/>
      </c>
    </row>
    <row r="299" spans="119:121" x14ac:dyDescent="0.25">
      <c r="DO299" s="9">
        <v>296</v>
      </c>
      <c r="DP299" s="9" t="str">
        <f>IFERROR(INDEX(Materials!$X$9:$X$2508, MATCH($DO299, Materials!$Z$9:$Z$2508, 0)), "")</f>
        <v/>
      </c>
      <c r="DQ299" s="9" t="str">
        <f t="shared" si="8"/>
        <v/>
      </c>
    </row>
    <row r="300" spans="119:121" x14ac:dyDescent="0.25">
      <c r="DO300" s="9">
        <v>297</v>
      </c>
      <c r="DP300" s="9" t="str">
        <f>IFERROR(INDEX(Materials!$X$9:$X$2508, MATCH($DO300, Materials!$Z$9:$Z$2508, 0)), "")</f>
        <v/>
      </c>
      <c r="DQ300" s="9" t="str">
        <f t="shared" ref="DQ300:DQ363" si="9">IF($DP300="", "", SUMIF($BE$4:$CH$43, $DP300, $CJ$4:$DM$43))</f>
        <v/>
      </c>
    </row>
    <row r="301" spans="119:121" x14ac:dyDescent="0.25">
      <c r="DO301" s="9">
        <v>298</v>
      </c>
      <c r="DP301" s="9" t="str">
        <f>IFERROR(INDEX(Materials!$X$9:$X$2508, MATCH($DO301, Materials!$Z$9:$Z$2508, 0)), "")</f>
        <v/>
      </c>
      <c r="DQ301" s="9" t="str">
        <f t="shared" si="9"/>
        <v/>
      </c>
    </row>
    <row r="302" spans="119:121" x14ac:dyDescent="0.25">
      <c r="DO302" s="9">
        <v>299</v>
      </c>
      <c r="DP302" s="9" t="str">
        <f>IFERROR(INDEX(Materials!$X$9:$X$2508, MATCH($DO302, Materials!$Z$9:$Z$2508, 0)), "")</f>
        <v/>
      </c>
      <c r="DQ302" s="9" t="str">
        <f t="shared" si="9"/>
        <v/>
      </c>
    </row>
    <row r="303" spans="119:121" x14ac:dyDescent="0.25">
      <c r="DO303" s="9">
        <v>300</v>
      </c>
      <c r="DP303" s="9" t="str">
        <f>IFERROR(INDEX(Materials!$X$9:$X$2508, MATCH($DO303, Materials!$Z$9:$Z$2508, 0)), "")</f>
        <v/>
      </c>
      <c r="DQ303" s="9" t="str">
        <f t="shared" si="9"/>
        <v/>
      </c>
    </row>
    <row r="304" spans="119:121" x14ac:dyDescent="0.25">
      <c r="DO304" s="9">
        <v>301</v>
      </c>
      <c r="DP304" s="9" t="str">
        <f>IFERROR(INDEX(Materials!$X$9:$X$2508, MATCH($DO304, Materials!$Z$9:$Z$2508, 0)), "")</f>
        <v/>
      </c>
      <c r="DQ304" s="9" t="str">
        <f t="shared" si="9"/>
        <v/>
      </c>
    </row>
    <row r="305" spans="119:121" x14ac:dyDescent="0.25">
      <c r="DO305" s="9">
        <v>302</v>
      </c>
      <c r="DP305" s="9" t="str">
        <f>IFERROR(INDEX(Materials!$X$9:$X$2508, MATCH($DO305, Materials!$Z$9:$Z$2508, 0)), "")</f>
        <v/>
      </c>
      <c r="DQ305" s="9" t="str">
        <f t="shared" si="9"/>
        <v/>
      </c>
    </row>
    <row r="306" spans="119:121" x14ac:dyDescent="0.25">
      <c r="DO306" s="9">
        <v>303</v>
      </c>
      <c r="DP306" s="9" t="str">
        <f>IFERROR(INDEX(Materials!$X$9:$X$2508, MATCH($DO306, Materials!$Z$9:$Z$2508, 0)), "")</f>
        <v/>
      </c>
      <c r="DQ306" s="9" t="str">
        <f t="shared" si="9"/>
        <v/>
      </c>
    </row>
    <row r="307" spans="119:121" x14ac:dyDescent="0.25">
      <c r="DO307" s="9">
        <v>304</v>
      </c>
      <c r="DP307" s="9" t="str">
        <f>IFERROR(INDEX(Materials!$X$9:$X$2508, MATCH($DO307, Materials!$Z$9:$Z$2508, 0)), "")</f>
        <v/>
      </c>
      <c r="DQ307" s="9" t="str">
        <f t="shared" si="9"/>
        <v/>
      </c>
    </row>
    <row r="308" spans="119:121" x14ac:dyDescent="0.25">
      <c r="DO308" s="9">
        <v>305</v>
      </c>
      <c r="DP308" s="9" t="str">
        <f>IFERROR(INDEX(Materials!$X$9:$X$2508, MATCH($DO308, Materials!$Z$9:$Z$2508, 0)), "")</f>
        <v/>
      </c>
      <c r="DQ308" s="9" t="str">
        <f t="shared" si="9"/>
        <v/>
      </c>
    </row>
    <row r="309" spans="119:121" x14ac:dyDescent="0.25">
      <c r="DO309" s="9">
        <v>306</v>
      </c>
      <c r="DP309" s="9" t="str">
        <f>IFERROR(INDEX(Materials!$X$9:$X$2508, MATCH($DO309, Materials!$Z$9:$Z$2508, 0)), "")</f>
        <v/>
      </c>
      <c r="DQ309" s="9" t="str">
        <f t="shared" si="9"/>
        <v/>
      </c>
    </row>
    <row r="310" spans="119:121" x14ac:dyDescent="0.25">
      <c r="DO310" s="9">
        <v>307</v>
      </c>
      <c r="DP310" s="9" t="str">
        <f>IFERROR(INDEX(Materials!$X$9:$X$2508, MATCH($DO310, Materials!$Z$9:$Z$2508, 0)), "")</f>
        <v/>
      </c>
      <c r="DQ310" s="9" t="str">
        <f t="shared" si="9"/>
        <v/>
      </c>
    </row>
    <row r="311" spans="119:121" x14ac:dyDescent="0.25">
      <c r="DO311" s="9">
        <v>308</v>
      </c>
      <c r="DP311" s="9" t="str">
        <f>IFERROR(INDEX(Materials!$X$9:$X$2508, MATCH($DO311, Materials!$Z$9:$Z$2508, 0)), "")</f>
        <v/>
      </c>
      <c r="DQ311" s="9" t="str">
        <f t="shared" si="9"/>
        <v/>
      </c>
    </row>
    <row r="312" spans="119:121" x14ac:dyDescent="0.25">
      <c r="DO312" s="9">
        <v>309</v>
      </c>
      <c r="DP312" s="9" t="str">
        <f>IFERROR(INDEX(Materials!$X$9:$X$2508, MATCH($DO312, Materials!$Z$9:$Z$2508, 0)), "")</f>
        <v/>
      </c>
      <c r="DQ312" s="9" t="str">
        <f t="shared" si="9"/>
        <v/>
      </c>
    </row>
    <row r="313" spans="119:121" x14ac:dyDescent="0.25">
      <c r="DO313" s="9">
        <v>310</v>
      </c>
      <c r="DP313" s="9" t="str">
        <f>IFERROR(INDEX(Materials!$X$9:$X$2508, MATCH($DO313, Materials!$Z$9:$Z$2508, 0)), "")</f>
        <v/>
      </c>
      <c r="DQ313" s="9" t="str">
        <f t="shared" si="9"/>
        <v/>
      </c>
    </row>
    <row r="314" spans="119:121" x14ac:dyDescent="0.25">
      <c r="DO314" s="9">
        <v>311</v>
      </c>
      <c r="DP314" s="9" t="str">
        <f>IFERROR(INDEX(Materials!$X$9:$X$2508, MATCH($DO314, Materials!$Z$9:$Z$2508, 0)), "")</f>
        <v/>
      </c>
      <c r="DQ314" s="9" t="str">
        <f t="shared" si="9"/>
        <v/>
      </c>
    </row>
    <row r="315" spans="119:121" x14ac:dyDescent="0.25">
      <c r="DO315" s="9">
        <v>312</v>
      </c>
      <c r="DP315" s="9" t="str">
        <f>IFERROR(INDEX(Materials!$X$9:$X$2508, MATCH($DO315, Materials!$Z$9:$Z$2508, 0)), "")</f>
        <v/>
      </c>
      <c r="DQ315" s="9" t="str">
        <f t="shared" si="9"/>
        <v/>
      </c>
    </row>
    <row r="316" spans="119:121" x14ac:dyDescent="0.25">
      <c r="DO316" s="9">
        <v>313</v>
      </c>
      <c r="DP316" s="9" t="str">
        <f>IFERROR(INDEX(Materials!$X$9:$X$2508, MATCH($DO316, Materials!$Z$9:$Z$2508, 0)), "")</f>
        <v/>
      </c>
      <c r="DQ316" s="9" t="str">
        <f t="shared" si="9"/>
        <v/>
      </c>
    </row>
    <row r="317" spans="119:121" x14ac:dyDescent="0.25">
      <c r="DO317" s="9">
        <v>314</v>
      </c>
      <c r="DP317" s="9" t="str">
        <f>IFERROR(INDEX(Materials!$X$9:$X$2508, MATCH($DO317, Materials!$Z$9:$Z$2508, 0)), "")</f>
        <v/>
      </c>
      <c r="DQ317" s="9" t="str">
        <f t="shared" si="9"/>
        <v/>
      </c>
    </row>
    <row r="318" spans="119:121" x14ac:dyDescent="0.25">
      <c r="DO318" s="9">
        <v>315</v>
      </c>
      <c r="DP318" s="9" t="str">
        <f>IFERROR(INDEX(Materials!$X$9:$X$2508, MATCH($DO318, Materials!$Z$9:$Z$2508, 0)), "")</f>
        <v/>
      </c>
      <c r="DQ318" s="9" t="str">
        <f t="shared" si="9"/>
        <v/>
      </c>
    </row>
    <row r="319" spans="119:121" x14ac:dyDescent="0.25">
      <c r="DO319" s="9">
        <v>316</v>
      </c>
      <c r="DP319" s="9" t="str">
        <f>IFERROR(INDEX(Materials!$X$9:$X$2508, MATCH($DO319, Materials!$Z$9:$Z$2508, 0)), "")</f>
        <v/>
      </c>
      <c r="DQ319" s="9" t="str">
        <f t="shared" si="9"/>
        <v/>
      </c>
    </row>
    <row r="320" spans="119:121" x14ac:dyDescent="0.25">
      <c r="DO320" s="9">
        <v>317</v>
      </c>
      <c r="DP320" s="9" t="str">
        <f>IFERROR(INDEX(Materials!$X$9:$X$2508, MATCH($DO320, Materials!$Z$9:$Z$2508, 0)), "")</f>
        <v/>
      </c>
      <c r="DQ320" s="9" t="str">
        <f t="shared" si="9"/>
        <v/>
      </c>
    </row>
    <row r="321" spans="119:121" x14ac:dyDescent="0.25">
      <c r="DO321" s="9">
        <v>318</v>
      </c>
      <c r="DP321" s="9" t="str">
        <f>IFERROR(INDEX(Materials!$X$9:$X$2508, MATCH($DO321, Materials!$Z$9:$Z$2508, 0)), "")</f>
        <v/>
      </c>
      <c r="DQ321" s="9" t="str">
        <f t="shared" si="9"/>
        <v/>
      </c>
    </row>
    <row r="322" spans="119:121" x14ac:dyDescent="0.25">
      <c r="DO322" s="9">
        <v>319</v>
      </c>
      <c r="DP322" s="9" t="str">
        <f>IFERROR(INDEX(Materials!$X$9:$X$2508, MATCH($DO322, Materials!$Z$9:$Z$2508, 0)), "")</f>
        <v/>
      </c>
      <c r="DQ322" s="9" t="str">
        <f t="shared" si="9"/>
        <v/>
      </c>
    </row>
    <row r="323" spans="119:121" x14ac:dyDescent="0.25">
      <c r="DO323" s="9">
        <v>320</v>
      </c>
      <c r="DP323" s="9" t="str">
        <f>IFERROR(INDEX(Materials!$X$9:$X$2508, MATCH($DO323, Materials!$Z$9:$Z$2508, 0)), "")</f>
        <v/>
      </c>
      <c r="DQ323" s="9" t="str">
        <f t="shared" si="9"/>
        <v/>
      </c>
    </row>
    <row r="324" spans="119:121" x14ac:dyDescent="0.25">
      <c r="DO324" s="9">
        <v>321</v>
      </c>
      <c r="DP324" s="9" t="str">
        <f>IFERROR(INDEX(Materials!$X$9:$X$2508, MATCH($DO324, Materials!$Z$9:$Z$2508, 0)), "")</f>
        <v/>
      </c>
      <c r="DQ324" s="9" t="str">
        <f t="shared" si="9"/>
        <v/>
      </c>
    </row>
    <row r="325" spans="119:121" x14ac:dyDescent="0.25">
      <c r="DO325" s="9">
        <v>322</v>
      </c>
      <c r="DP325" s="9" t="str">
        <f>IFERROR(INDEX(Materials!$X$9:$X$2508, MATCH($DO325, Materials!$Z$9:$Z$2508, 0)), "")</f>
        <v/>
      </c>
      <c r="DQ325" s="9" t="str">
        <f t="shared" si="9"/>
        <v/>
      </c>
    </row>
    <row r="326" spans="119:121" x14ac:dyDescent="0.25">
      <c r="DO326" s="9">
        <v>323</v>
      </c>
      <c r="DP326" s="9" t="str">
        <f>IFERROR(INDEX(Materials!$X$9:$X$2508, MATCH($DO326, Materials!$Z$9:$Z$2508, 0)), "")</f>
        <v/>
      </c>
      <c r="DQ326" s="9" t="str">
        <f t="shared" si="9"/>
        <v/>
      </c>
    </row>
    <row r="327" spans="119:121" x14ac:dyDescent="0.25">
      <c r="DO327" s="9">
        <v>324</v>
      </c>
      <c r="DP327" s="9" t="str">
        <f>IFERROR(INDEX(Materials!$X$9:$X$2508, MATCH($DO327, Materials!$Z$9:$Z$2508, 0)), "")</f>
        <v/>
      </c>
      <c r="DQ327" s="9" t="str">
        <f t="shared" si="9"/>
        <v/>
      </c>
    </row>
    <row r="328" spans="119:121" x14ac:dyDescent="0.25">
      <c r="DO328" s="9">
        <v>325</v>
      </c>
      <c r="DP328" s="9" t="str">
        <f>IFERROR(INDEX(Materials!$X$9:$X$2508, MATCH($DO328, Materials!$Z$9:$Z$2508, 0)), "")</f>
        <v/>
      </c>
      <c r="DQ328" s="9" t="str">
        <f t="shared" si="9"/>
        <v/>
      </c>
    </row>
    <row r="329" spans="119:121" x14ac:dyDescent="0.25">
      <c r="DO329" s="9">
        <v>326</v>
      </c>
      <c r="DP329" s="9" t="str">
        <f>IFERROR(INDEX(Materials!$X$9:$X$2508, MATCH($DO329, Materials!$Z$9:$Z$2508, 0)), "")</f>
        <v/>
      </c>
      <c r="DQ329" s="9" t="str">
        <f t="shared" si="9"/>
        <v/>
      </c>
    </row>
    <row r="330" spans="119:121" x14ac:dyDescent="0.25">
      <c r="DO330" s="9">
        <v>327</v>
      </c>
      <c r="DP330" s="9" t="str">
        <f>IFERROR(INDEX(Materials!$X$9:$X$2508, MATCH($DO330, Materials!$Z$9:$Z$2508, 0)), "")</f>
        <v/>
      </c>
      <c r="DQ330" s="9" t="str">
        <f t="shared" si="9"/>
        <v/>
      </c>
    </row>
    <row r="331" spans="119:121" x14ac:dyDescent="0.25">
      <c r="DO331" s="9">
        <v>328</v>
      </c>
      <c r="DP331" s="9" t="str">
        <f>IFERROR(INDEX(Materials!$X$9:$X$2508, MATCH($DO331, Materials!$Z$9:$Z$2508, 0)), "")</f>
        <v/>
      </c>
      <c r="DQ331" s="9" t="str">
        <f t="shared" si="9"/>
        <v/>
      </c>
    </row>
    <row r="332" spans="119:121" x14ac:dyDescent="0.25">
      <c r="DO332" s="9">
        <v>329</v>
      </c>
      <c r="DP332" s="9" t="str">
        <f>IFERROR(INDEX(Materials!$X$9:$X$2508, MATCH($DO332, Materials!$Z$9:$Z$2508, 0)), "")</f>
        <v/>
      </c>
      <c r="DQ332" s="9" t="str">
        <f t="shared" si="9"/>
        <v/>
      </c>
    </row>
    <row r="333" spans="119:121" x14ac:dyDescent="0.25">
      <c r="DO333" s="9">
        <v>330</v>
      </c>
      <c r="DP333" s="9" t="str">
        <f>IFERROR(INDEX(Materials!$X$9:$X$2508, MATCH($DO333, Materials!$Z$9:$Z$2508, 0)), "")</f>
        <v/>
      </c>
      <c r="DQ333" s="9" t="str">
        <f t="shared" si="9"/>
        <v/>
      </c>
    </row>
    <row r="334" spans="119:121" x14ac:dyDescent="0.25">
      <c r="DO334" s="9">
        <v>331</v>
      </c>
      <c r="DP334" s="9" t="str">
        <f>IFERROR(INDEX(Materials!$X$9:$X$2508, MATCH($DO334, Materials!$Z$9:$Z$2508, 0)), "")</f>
        <v/>
      </c>
      <c r="DQ334" s="9" t="str">
        <f t="shared" si="9"/>
        <v/>
      </c>
    </row>
    <row r="335" spans="119:121" x14ac:dyDescent="0.25">
      <c r="DO335" s="9">
        <v>332</v>
      </c>
      <c r="DP335" s="9" t="str">
        <f>IFERROR(INDEX(Materials!$X$9:$X$2508, MATCH($DO335, Materials!$Z$9:$Z$2508, 0)), "")</f>
        <v/>
      </c>
      <c r="DQ335" s="9" t="str">
        <f t="shared" si="9"/>
        <v/>
      </c>
    </row>
    <row r="336" spans="119:121" x14ac:dyDescent="0.25">
      <c r="DO336" s="9">
        <v>333</v>
      </c>
      <c r="DP336" s="9" t="str">
        <f>IFERROR(INDEX(Materials!$X$9:$X$2508, MATCH($DO336, Materials!$Z$9:$Z$2508, 0)), "")</f>
        <v/>
      </c>
      <c r="DQ336" s="9" t="str">
        <f t="shared" si="9"/>
        <v/>
      </c>
    </row>
    <row r="337" spans="119:121" x14ac:dyDescent="0.25">
      <c r="DO337" s="9">
        <v>334</v>
      </c>
      <c r="DP337" s="9" t="str">
        <f>IFERROR(INDEX(Materials!$X$9:$X$2508, MATCH($DO337, Materials!$Z$9:$Z$2508, 0)), "")</f>
        <v/>
      </c>
      <c r="DQ337" s="9" t="str">
        <f t="shared" si="9"/>
        <v/>
      </c>
    </row>
    <row r="338" spans="119:121" x14ac:dyDescent="0.25">
      <c r="DO338" s="9">
        <v>335</v>
      </c>
      <c r="DP338" s="9" t="str">
        <f>IFERROR(INDEX(Materials!$X$9:$X$2508, MATCH($DO338, Materials!$Z$9:$Z$2508, 0)), "")</f>
        <v/>
      </c>
      <c r="DQ338" s="9" t="str">
        <f t="shared" si="9"/>
        <v/>
      </c>
    </row>
    <row r="339" spans="119:121" x14ac:dyDescent="0.25">
      <c r="DO339" s="9">
        <v>336</v>
      </c>
      <c r="DP339" s="9" t="str">
        <f>IFERROR(INDEX(Materials!$X$9:$X$2508, MATCH($DO339, Materials!$Z$9:$Z$2508, 0)), "")</f>
        <v/>
      </c>
      <c r="DQ339" s="9" t="str">
        <f t="shared" si="9"/>
        <v/>
      </c>
    </row>
    <row r="340" spans="119:121" x14ac:dyDescent="0.25">
      <c r="DO340" s="9">
        <v>337</v>
      </c>
      <c r="DP340" s="9" t="str">
        <f>IFERROR(INDEX(Materials!$X$9:$X$2508, MATCH($DO340, Materials!$Z$9:$Z$2508, 0)), "")</f>
        <v/>
      </c>
      <c r="DQ340" s="9" t="str">
        <f t="shared" si="9"/>
        <v/>
      </c>
    </row>
    <row r="341" spans="119:121" x14ac:dyDescent="0.25">
      <c r="DO341" s="9">
        <v>338</v>
      </c>
      <c r="DP341" s="9" t="str">
        <f>IFERROR(INDEX(Materials!$X$9:$X$2508, MATCH($DO341, Materials!$Z$9:$Z$2508, 0)), "")</f>
        <v/>
      </c>
      <c r="DQ341" s="9" t="str">
        <f t="shared" si="9"/>
        <v/>
      </c>
    </row>
    <row r="342" spans="119:121" x14ac:dyDescent="0.25">
      <c r="DO342" s="9">
        <v>339</v>
      </c>
      <c r="DP342" s="9" t="str">
        <f>IFERROR(INDEX(Materials!$X$9:$X$2508, MATCH($DO342, Materials!$Z$9:$Z$2508, 0)), "")</f>
        <v/>
      </c>
      <c r="DQ342" s="9" t="str">
        <f t="shared" si="9"/>
        <v/>
      </c>
    </row>
    <row r="343" spans="119:121" x14ac:dyDescent="0.25">
      <c r="DO343" s="9">
        <v>340</v>
      </c>
      <c r="DP343" s="9" t="str">
        <f>IFERROR(INDEX(Materials!$X$9:$X$2508, MATCH($DO343, Materials!$Z$9:$Z$2508, 0)), "")</f>
        <v/>
      </c>
      <c r="DQ343" s="9" t="str">
        <f t="shared" si="9"/>
        <v/>
      </c>
    </row>
    <row r="344" spans="119:121" x14ac:dyDescent="0.25">
      <c r="DO344" s="9">
        <v>341</v>
      </c>
      <c r="DP344" s="9" t="str">
        <f>IFERROR(INDEX(Materials!$X$9:$X$2508, MATCH($DO344, Materials!$Z$9:$Z$2508, 0)), "")</f>
        <v/>
      </c>
      <c r="DQ344" s="9" t="str">
        <f t="shared" si="9"/>
        <v/>
      </c>
    </row>
    <row r="345" spans="119:121" x14ac:dyDescent="0.25">
      <c r="DO345" s="9">
        <v>342</v>
      </c>
      <c r="DP345" s="9" t="str">
        <f>IFERROR(INDEX(Materials!$X$9:$X$2508, MATCH($DO345, Materials!$Z$9:$Z$2508, 0)), "")</f>
        <v/>
      </c>
      <c r="DQ345" s="9" t="str">
        <f t="shared" si="9"/>
        <v/>
      </c>
    </row>
    <row r="346" spans="119:121" x14ac:dyDescent="0.25">
      <c r="DO346" s="9">
        <v>343</v>
      </c>
      <c r="DP346" s="9" t="str">
        <f>IFERROR(INDEX(Materials!$X$9:$X$2508, MATCH($DO346, Materials!$Z$9:$Z$2508, 0)), "")</f>
        <v/>
      </c>
      <c r="DQ346" s="9" t="str">
        <f t="shared" si="9"/>
        <v/>
      </c>
    </row>
    <row r="347" spans="119:121" x14ac:dyDescent="0.25">
      <c r="DO347" s="9">
        <v>344</v>
      </c>
      <c r="DP347" s="9" t="str">
        <f>IFERROR(INDEX(Materials!$X$9:$X$2508, MATCH($DO347, Materials!$Z$9:$Z$2508, 0)), "")</f>
        <v/>
      </c>
      <c r="DQ347" s="9" t="str">
        <f t="shared" si="9"/>
        <v/>
      </c>
    </row>
    <row r="348" spans="119:121" x14ac:dyDescent="0.25">
      <c r="DO348" s="9">
        <v>345</v>
      </c>
      <c r="DP348" s="9" t="str">
        <f>IFERROR(INDEX(Materials!$X$9:$X$2508, MATCH($DO348, Materials!$Z$9:$Z$2508, 0)), "")</f>
        <v/>
      </c>
      <c r="DQ348" s="9" t="str">
        <f t="shared" si="9"/>
        <v/>
      </c>
    </row>
    <row r="349" spans="119:121" x14ac:dyDescent="0.25">
      <c r="DO349" s="9">
        <v>346</v>
      </c>
      <c r="DP349" s="9" t="str">
        <f>IFERROR(INDEX(Materials!$X$9:$X$2508, MATCH($DO349, Materials!$Z$9:$Z$2508, 0)), "")</f>
        <v/>
      </c>
      <c r="DQ349" s="9" t="str">
        <f t="shared" si="9"/>
        <v/>
      </c>
    </row>
    <row r="350" spans="119:121" x14ac:dyDescent="0.25">
      <c r="DO350" s="9">
        <v>347</v>
      </c>
      <c r="DP350" s="9" t="str">
        <f>IFERROR(INDEX(Materials!$X$9:$X$2508, MATCH($DO350, Materials!$Z$9:$Z$2508, 0)), "")</f>
        <v/>
      </c>
      <c r="DQ350" s="9" t="str">
        <f t="shared" si="9"/>
        <v/>
      </c>
    </row>
    <row r="351" spans="119:121" x14ac:dyDescent="0.25">
      <c r="DO351" s="9">
        <v>348</v>
      </c>
      <c r="DP351" s="9" t="str">
        <f>IFERROR(INDEX(Materials!$X$9:$X$2508, MATCH($DO351, Materials!$Z$9:$Z$2508, 0)), "")</f>
        <v/>
      </c>
      <c r="DQ351" s="9" t="str">
        <f t="shared" si="9"/>
        <v/>
      </c>
    </row>
    <row r="352" spans="119:121" x14ac:dyDescent="0.25">
      <c r="DO352" s="9">
        <v>349</v>
      </c>
      <c r="DP352" s="9" t="str">
        <f>IFERROR(INDEX(Materials!$X$9:$X$2508, MATCH($DO352, Materials!$Z$9:$Z$2508, 0)), "")</f>
        <v/>
      </c>
      <c r="DQ352" s="9" t="str">
        <f t="shared" si="9"/>
        <v/>
      </c>
    </row>
    <row r="353" spans="119:121" x14ac:dyDescent="0.25">
      <c r="DO353" s="9">
        <v>350</v>
      </c>
      <c r="DP353" s="9" t="str">
        <f>IFERROR(INDEX(Materials!$X$9:$X$2508, MATCH($DO353, Materials!$Z$9:$Z$2508, 0)), "")</f>
        <v/>
      </c>
      <c r="DQ353" s="9" t="str">
        <f t="shared" si="9"/>
        <v/>
      </c>
    </row>
    <row r="354" spans="119:121" x14ac:dyDescent="0.25">
      <c r="DO354" s="9">
        <v>351</v>
      </c>
      <c r="DP354" s="9" t="str">
        <f>IFERROR(INDEX(Materials!$X$9:$X$2508, MATCH($DO354, Materials!$Z$9:$Z$2508, 0)), "")</f>
        <v/>
      </c>
      <c r="DQ354" s="9" t="str">
        <f t="shared" si="9"/>
        <v/>
      </c>
    </row>
    <row r="355" spans="119:121" x14ac:dyDescent="0.25">
      <c r="DO355" s="9">
        <v>352</v>
      </c>
      <c r="DP355" s="9" t="str">
        <f>IFERROR(INDEX(Materials!$X$9:$X$2508, MATCH($DO355, Materials!$Z$9:$Z$2508, 0)), "")</f>
        <v/>
      </c>
      <c r="DQ355" s="9" t="str">
        <f t="shared" si="9"/>
        <v/>
      </c>
    </row>
    <row r="356" spans="119:121" x14ac:dyDescent="0.25">
      <c r="DO356" s="9">
        <v>353</v>
      </c>
      <c r="DP356" s="9" t="str">
        <f>IFERROR(INDEX(Materials!$X$9:$X$2508, MATCH($DO356, Materials!$Z$9:$Z$2508, 0)), "")</f>
        <v/>
      </c>
      <c r="DQ356" s="9" t="str">
        <f t="shared" si="9"/>
        <v/>
      </c>
    </row>
    <row r="357" spans="119:121" x14ac:dyDescent="0.25">
      <c r="DO357" s="9">
        <v>354</v>
      </c>
      <c r="DP357" s="9" t="str">
        <f>IFERROR(INDEX(Materials!$X$9:$X$2508, MATCH($DO357, Materials!$Z$9:$Z$2508, 0)), "")</f>
        <v/>
      </c>
      <c r="DQ357" s="9" t="str">
        <f t="shared" si="9"/>
        <v/>
      </c>
    </row>
    <row r="358" spans="119:121" x14ac:dyDescent="0.25">
      <c r="DO358" s="9">
        <v>355</v>
      </c>
      <c r="DP358" s="9" t="str">
        <f>IFERROR(INDEX(Materials!$X$9:$X$2508, MATCH($DO358, Materials!$Z$9:$Z$2508, 0)), "")</f>
        <v/>
      </c>
      <c r="DQ358" s="9" t="str">
        <f t="shared" si="9"/>
        <v/>
      </c>
    </row>
    <row r="359" spans="119:121" x14ac:dyDescent="0.25">
      <c r="DO359" s="9">
        <v>356</v>
      </c>
      <c r="DP359" s="9" t="str">
        <f>IFERROR(INDEX(Materials!$X$9:$X$2508, MATCH($DO359, Materials!$Z$9:$Z$2508, 0)), "")</f>
        <v/>
      </c>
      <c r="DQ359" s="9" t="str">
        <f t="shared" si="9"/>
        <v/>
      </c>
    </row>
    <row r="360" spans="119:121" x14ac:dyDescent="0.25">
      <c r="DO360" s="9">
        <v>357</v>
      </c>
      <c r="DP360" s="9" t="str">
        <f>IFERROR(INDEX(Materials!$X$9:$X$2508, MATCH($DO360, Materials!$Z$9:$Z$2508, 0)), "")</f>
        <v/>
      </c>
      <c r="DQ360" s="9" t="str">
        <f t="shared" si="9"/>
        <v/>
      </c>
    </row>
    <row r="361" spans="119:121" x14ac:dyDescent="0.25">
      <c r="DO361" s="9">
        <v>358</v>
      </c>
      <c r="DP361" s="9" t="str">
        <f>IFERROR(INDEX(Materials!$X$9:$X$2508, MATCH($DO361, Materials!$Z$9:$Z$2508, 0)), "")</f>
        <v/>
      </c>
      <c r="DQ361" s="9" t="str">
        <f t="shared" si="9"/>
        <v/>
      </c>
    </row>
    <row r="362" spans="119:121" x14ac:dyDescent="0.25">
      <c r="DO362" s="9">
        <v>359</v>
      </c>
      <c r="DP362" s="9" t="str">
        <f>IFERROR(INDEX(Materials!$X$9:$X$2508, MATCH($DO362, Materials!$Z$9:$Z$2508, 0)), "")</f>
        <v/>
      </c>
      <c r="DQ362" s="9" t="str">
        <f t="shared" si="9"/>
        <v/>
      </c>
    </row>
    <row r="363" spans="119:121" x14ac:dyDescent="0.25">
      <c r="DO363" s="9">
        <v>360</v>
      </c>
      <c r="DP363" s="9" t="str">
        <f>IFERROR(INDEX(Materials!$X$9:$X$2508, MATCH($DO363, Materials!$Z$9:$Z$2508, 0)), "")</f>
        <v/>
      </c>
      <c r="DQ363" s="9" t="str">
        <f t="shared" si="9"/>
        <v/>
      </c>
    </row>
    <row r="364" spans="119:121" x14ac:dyDescent="0.25">
      <c r="DO364" s="9">
        <v>361</v>
      </c>
      <c r="DP364" s="9" t="str">
        <f>IFERROR(INDEX(Materials!$X$9:$X$2508, MATCH($DO364, Materials!$Z$9:$Z$2508, 0)), "")</f>
        <v/>
      </c>
      <c r="DQ364" s="9" t="str">
        <f t="shared" ref="DQ364:DQ427" si="10">IF($DP364="", "", SUMIF($BE$4:$CH$43, $DP364, $CJ$4:$DM$43))</f>
        <v/>
      </c>
    </row>
    <row r="365" spans="119:121" x14ac:dyDescent="0.25">
      <c r="DO365" s="9">
        <v>362</v>
      </c>
      <c r="DP365" s="9" t="str">
        <f>IFERROR(INDEX(Materials!$X$9:$X$2508, MATCH($DO365, Materials!$Z$9:$Z$2508, 0)), "")</f>
        <v/>
      </c>
      <c r="DQ365" s="9" t="str">
        <f t="shared" si="10"/>
        <v/>
      </c>
    </row>
    <row r="366" spans="119:121" x14ac:dyDescent="0.25">
      <c r="DO366" s="9">
        <v>363</v>
      </c>
      <c r="DP366" s="9" t="str">
        <f>IFERROR(INDEX(Materials!$X$9:$X$2508, MATCH($DO366, Materials!$Z$9:$Z$2508, 0)), "")</f>
        <v/>
      </c>
      <c r="DQ366" s="9" t="str">
        <f t="shared" si="10"/>
        <v/>
      </c>
    </row>
    <row r="367" spans="119:121" x14ac:dyDescent="0.25">
      <c r="DO367" s="9">
        <v>364</v>
      </c>
      <c r="DP367" s="9" t="str">
        <f>IFERROR(INDEX(Materials!$X$9:$X$2508, MATCH($DO367, Materials!$Z$9:$Z$2508, 0)), "")</f>
        <v/>
      </c>
      <c r="DQ367" s="9" t="str">
        <f t="shared" si="10"/>
        <v/>
      </c>
    </row>
    <row r="368" spans="119:121" x14ac:dyDescent="0.25">
      <c r="DO368" s="9">
        <v>365</v>
      </c>
      <c r="DP368" s="9" t="str">
        <f>IFERROR(INDEX(Materials!$X$9:$X$2508, MATCH($DO368, Materials!$Z$9:$Z$2508, 0)), "")</f>
        <v/>
      </c>
      <c r="DQ368" s="9" t="str">
        <f t="shared" si="10"/>
        <v/>
      </c>
    </row>
    <row r="369" spans="119:121" x14ac:dyDescent="0.25">
      <c r="DO369" s="9">
        <v>366</v>
      </c>
      <c r="DP369" s="9" t="str">
        <f>IFERROR(INDEX(Materials!$X$9:$X$2508, MATCH($DO369, Materials!$Z$9:$Z$2508, 0)), "")</f>
        <v/>
      </c>
      <c r="DQ369" s="9" t="str">
        <f t="shared" si="10"/>
        <v/>
      </c>
    </row>
    <row r="370" spans="119:121" x14ac:dyDescent="0.25">
      <c r="DO370" s="9">
        <v>367</v>
      </c>
      <c r="DP370" s="9" t="str">
        <f>IFERROR(INDEX(Materials!$X$9:$X$2508, MATCH($DO370, Materials!$Z$9:$Z$2508, 0)), "")</f>
        <v/>
      </c>
      <c r="DQ370" s="9" t="str">
        <f t="shared" si="10"/>
        <v/>
      </c>
    </row>
    <row r="371" spans="119:121" x14ac:dyDescent="0.25">
      <c r="DO371" s="9">
        <v>368</v>
      </c>
      <c r="DP371" s="9" t="str">
        <f>IFERROR(INDEX(Materials!$X$9:$X$2508, MATCH($DO371, Materials!$Z$9:$Z$2508, 0)), "")</f>
        <v/>
      </c>
      <c r="DQ371" s="9" t="str">
        <f t="shared" si="10"/>
        <v/>
      </c>
    </row>
    <row r="372" spans="119:121" x14ac:dyDescent="0.25">
      <c r="DO372" s="9">
        <v>369</v>
      </c>
      <c r="DP372" s="9" t="str">
        <f>IFERROR(INDEX(Materials!$X$9:$X$2508, MATCH($DO372, Materials!$Z$9:$Z$2508, 0)), "")</f>
        <v/>
      </c>
      <c r="DQ372" s="9" t="str">
        <f t="shared" si="10"/>
        <v/>
      </c>
    </row>
    <row r="373" spans="119:121" x14ac:dyDescent="0.25">
      <c r="DO373" s="9">
        <v>370</v>
      </c>
      <c r="DP373" s="9" t="str">
        <f>IFERROR(INDEX(Materials!$X$9:$X$2508, MATCH($DO373, Materials!$Z$9:$Z$2508, 0)), "")</f>
        <v/>
      </c>
      <c r="DQ373" s="9" t="str">
        <f t="shared" si="10"/>
        <v/>
      </c>
    </row>
    <row r="374" spans="119:121" x14ac:dyDescent="0.25">
      <c r="DO374" s="9">
        <v>371</v>
      </c>
      <c r="DP374" s="9" t="str">
        <f>IFERROR(INDEX(Materials!$X$9:$X$2508, MATCH($DO374, Materials!$Z$9:$Z$2508, 0)), "")</f>
        <v/>
      </c>
      <c r="DQ374" s="9" t="str">
        <f t="shared" si="10"/>
        <v/>
      </c>
    </row>
    <row r="375" spans="119:121" x14ac:dyDescent="0.25">
      <c r="DO375" s="9">
        <v>372</v>
      </c>
      <c r="DP375" s="9" t="str">
        <f>IFERROR(INDEX(Materials!$X$9:$X$2508, MATCH($DO375, Materials!$Z$9:$Z$2508, 0)), "")</f>
        <v/>
      </c>
      <c r="DQ375" s="9" t="str">
        <f t="shared" si="10"/>
        <v/>
      </c>
    </row>
    <row r="376" spans="119:121" x14ac:dyDescent="0.25">
      <c r="DO376" s="9">
        <v>373</v>
      </c>
      <c r="DP376" s="9" t="str">
        <f>IFERROR(INDEX(Materials!$X$9:$X$2508, MATCH($DO376, Materials!$Z$9:$Z$2508, 0)), "")</f>
        <v/>
      </c>
      <c r="DQ376" s="9" t="str">
        <f t="shared" si="10"/>
        <v/>
      </c>
    </row>
    <row r="377" spans="119:121" x14ac:dyDescent="0.25">
      <c r="DO377" s="9">
        <v>374</v>
      </c>
      <c r="DP377" s="9" t="str">
        <f>IFERROR(INDEX(Materials!$X$9:$X$2508, MATCH($DO377, Materials!$Z$9:$Z$2508, 0)), "")</f>
        <v/>
      </c>
      <c r="DQ377" s="9" t="str">
        <f t="shared" si="10"/>
        <v/>
      </c>
    </row>
    <row r="378" spans="119:121" x14ac:dyDescent="0.25">
      <c r="DO378" s="9">
        <v>375</v>
      </c>
      <c r="DP378" s="9" t="str">
        <f>IFERROR(INDEX(Materials!$X$9:$X$2508, MATCH($DO378, Materials!$Z$9:$Z$2508, 0)), "")</f>
        <v/>
      </c>
      <c r="DQ378" s="9" t="str">
        <f t="shared" si="10"/>
        <v/>
      </c>
    </row>
    <row r="379" spans="119:121" x14ac:dyDescent="0.25">
      <c r="DO379" s="9">
        <v>376</v>
      </c>
      <c r="DP379" s="9" t="str">
        <f>IFERROR(INDEX(Materials!$X$9:$X$2508, MATCH($DO379, Materials!$Z$9:$Z$2508, 0)), "")</f>
        <v/>
      </c>
      <c r="DQ379" s="9" t="str">
        <f t="shared" si="10"/>
        <v/>
      </c>
    </row>
    <row r="380" spans="119:121" x14ac:dyDescent="0.25">
      <c r="DO380" s="9">
        <v>377</v>
      </c>
      <c r="DP380" s="9" t="str">
        <f>IFERROR(INDEX(Materials!$X$9:$X$2508, MATCH($DO380, Materials!$Z$9:$Z$2508, 0)), "")</f>
        <v/>
      </c>
      <c r="DQ380" s="9" t="str">
        <f t="shared" si="10"/>
        <v/>
      </c>
    </row>
    <row r="381" spans="119:121" x14ac:dyDescent="0.25">
      <c r="DO381" s="9">
        <v>378</v>
      </c>
      <c r="DP381" s="9" t="str">
        <f>IFERROR(INDEX(Materials!$X$9:$X$2508, MATCH($DO381, Materials!$Z$9:$Z$2508, 0)), "")</f>
        <v/>
      </c>
      <c r="DQ381" s="9" t="str">
        <f t="shared" si="10"/>
        <v/>
      </c>
    </row>
    <row r="382" spans="119:121" x14ac:dyDescent="0.25">
      <c r="DO382" s="9">
        <v>379</v>
      </c>
      <c r="DP382" s="9" t="str">
        <f>IFERROR(INDEX(Materials!$X$9:$X$2508, MATCH($DO382, Materials!$Z$9:$Z$2508, 0)), "")</f>
        <v/>
      </c>
      <c r="DQ382" s="9" t="str">
        <f t="shared" si="10"/>
        <v/>
      </c>
    </row>
    <row r="383" spans="119:121" x14ac:dyDescent="0.25">
      <c r="DO383" s="9">
        <v>380</v>
      </c>
      <c r="DP383" s="9" t="str">
        <f>IFERROR(INDEX(Materials!$X$9:$X$2508, MATCH($DO383, Materials!$Z$9:$Z$2508, 0)), "")</f>
        <v/>
      </c>
      <c r="DQ383" s="9" t="str">
        <f t="shared" si="10"/>
        <v/>
      </c>
    </row>
    <row r="384" spans="119:121" x14ac:dyDescent="0.25">
      <c r="DO384" s="9">
        <v>381</v>
      </c>
      <c r="DP384" s="9" t="str">
        <f>IFERROR(INDEX(Materials!$X$9:$X$2508, MATCH($DO384, Materials!$Z$9:$Z$2508, 0)), "")</f>
        <v/>
      </c>
      <c r="DQ384" s="9" t="str">
        <f t="shared" si="10"/>
        <v/>
      </c>
    </row>
    <row r="385" spans="119:121" x14ac:dyDescent="0.25">
      <c r="DO385" s="9">
        <v>382</v>
      </c>
      <c r="DP385" s="9" t="str">
        <f>IFERROR(INDEX(Materials!$X$9:$X$2508, MATCH($DO385, Materials!$Z$9:$Z$2508, 0)), "")</f>
        <v/>
      </c>
      <c r="DQ385" s="9" t="str">
        <f t="shared" si="10"/>
        <v/>
      </c>
    </row>
    <row r="386" spans="119:121" x14ac:dyDescent="0.25">
      <c r="DO386" s="9">
        <v>383</v>
      </c>
      <c r="DP386" s="9" t="str">
        <f>IFERROR(INDEX(Materials!$X$9:$X$2508, MATCH($DO386, Materials!$Z$9:$Z$2508, 0)), "")</f>
        <v/>
      </c>
      <c r="DQ386" s="9" t="str">
        <f t="shared" si="10"/>
        <v/>
      </c>
    </row>
    <row r="387" spans="119:121" x14ac:dyDescent="0.25">
      <c r="DO387" s="9">
        <v>384</v>
      </c>
      <c r="DP387" s="9" t="str">
        <f>IFERROR(INDEX(Materials!$X$9:$X$2508, MATCH($DO387, Materials!$Z$9:$Z$2508, 0)), "")</f>
        <v/>
      </c>
      <c r="DQ387" s="9" t="str">
        <f t="shared" si="10"/>
        <v/>
      </c>
    </row>
    <row r="388" spans="119:121" x14ac:dyDescent="0.25">
      <c r="DO388" s="9">
        <v>385</v>
      </c>
      <c r="DP388" s="9" t="str">
        <f>IFERROR(INDEX(Materials!$X$9:$X$2508, MATCH($DO388, Materials!$Z$9:$Z$2508, 0)), "")</f>
        <v/>
      </c>
      <c r="DQ388" s="9" t="str">
        <f t="shared" si="10"/>
        <v/>
      </c>
    </row>
    <row r="389" spans="119:121" x14ac:dyDescent="0.25">
      <c r="DO389" s="9">
        <v>386</v>
      </c>
      <c r="DP389" s="9" t="str">
        <f>IFERROR(INDEX(Materials!$X$9:$X$2508, MATCH($DO389, Materials!$Z$9:$Z$2508, 0)), "")</f>
        <v/>
      </c>
      <c r="DQ389" s="9" t="str">
        <f t="shared" si="10"/>
        <v/>
      </c>
    </row>
    <row r="390" spans="119:121" x14ac:dyDescent="0.25">
      <c r="DO390" s="9">
        <v>387</v>
      </c>
      <c r="DP390" s="9" t="str">
        <f>IFERROR(INDEX(Materials!$X$9:$X$2508, MATCH($DO390, Materials!$Z$9:$Z$2508, 0)), "")</f>
        <v/>
      </c>
      <c r="DQ390" s="9" t="str">
        <f t="shared" si="10"/>
        <v/>
      </c>
    </row>
    <row r="391" spans="119:121" x14ac:dyDescent="0.25">
      <c r="DO391" s="9">
        <v>388</v>
      </c>
      <c r="DP391" s="9" t="str">
        <f>IFERROR(INDEX(Materials!$X$9:$X$2508, MATCH($DO391, Materials!$Z$9:$Z$2508, 0)), "")</f>
        <v/>
      </c>
      <c r="DQ391" s="9" t="str">
        <f t="shared" si="10"/>
        <v/>
      </c>
    </row>
    <row r="392" spans="119:121" x14ac:dyDescent="0.25">
      <c r="DO392" s="9">
        <v>389</v>
      </c>
      <c r="DP392" s="9" t="str">
        <f>IFERROR(INDEX(Materials!$X$9:$X$2508, MATCH($DO392, Materials!$Z$9:$Z$2508, 0)), "")</f>
        <v/>
      </c>
      <c r="DQ392" s="9" t="str">
        <f t="shared" si="10"/>
        <v/>
      </c>
    </row>
    <row r="393" spans="119:121" x14ac:dyDescent="0.25">
      <c r="DO393" s="9">
        <v>390</v>
      </c>
      <c r="DP393" s="9" t="str">
        <f>IFERROR(INDEX(Materials!$X$9:$X$2508, MATCH($DO393, Materials!$Z$9:$Z$2508, 0)), "")</f>
        <v/>
      </c>
      <c r="DQ393" s="9" t="str">
        <f t="shared" si="10"/>
        <v/>
      </c>
    </row>
    <row r="394" spans="119:121" x14ac:dyDescent="0.25">
      <c r="DO394" s="9">
        <v>391</v>
      </c>
      <c r="DP394" s="9" t="str">
        <f>IFERROR(INDEX(Materials!$X$9:$X$2508, MATCH($DO394, Materials!$Z$9:$Z$2508, 0)), "")</f>
        <v/>
      </c>
      <c r="DQ394" s="9" t="str">
        <f t="shared" si="10"/>
        <v/>
      </c>
    </row>
    <row r="395" spans="119:121" x14ac:dyDescent="0.25">
      <c r="DO395" s="9">
        <v>392</v>
      </c>
      <c r="DP395" s="9" t="str">
        <f>IFERROR(INDEX(Materials!$X$9:$X$2508, MATCH($DO395, Materials!$Z$9:$Z$2508, 0)), "")</f>
        <v/>
      </c>
      <c r="DQ395" s="9" t="str">
        <f t="shared" si="10"/>
        <v/>
      </c>
    </row>
    <row r="396" spans="119:121" x14ac:dyDescent="0.25">
      <c r="DO396" s="9">
        <v>393</v>
      </c>
      <c r="DP396" s="9" t="str">
        <f>IFERROR(INDEX(Materials!$X$9:$X$2508, MATCH($DO396, Materials!$Z$9:$Z$2508, 0)), "")</f>
        <v/>
      </c>
      <c r="DQ396" s="9" t="str">
        <f t="shared" si="10"/>
        <v/>
      </c>
    </row>
    <row r="397" spans="119:121" x14ac:dyDescent="0.25">
      <c r="DO397" s="9">
        <v>394</v>
      </c>
      <c r="DP397" s="9" t="str">
        <f>IFERROR(INDEX(Materials!$X$9:$X$2508, MATCH($DO397, Materials!$Z$9:$Z$2508, 0)), "")</f>
        <v/>
      </c>
      <c r="DQ397" s="9" t="str">
        <f t="shared" si="10"/>
        <v/>
      </c>
    </row>
    <row r="398" spans="119:121" x14ac:dyDescent="0.25">
      <c r="DO398" s="9">
        <v>395</v>
      </c>
      <c r="DP398" s="9" t="str">
        <f>IFERROR(INDEX(Materials!$X$9:$X$2508, MATCH($DO398, Materials!$Z$9:$Z$2508, 0)), "")</f>
        <v/>
      </c>
      <c r="DQ398" s="9" t="str">
        <f t="shared" si="10"/>
        <v/>
      </c>
    </row>
    <row r="399" spans="119:121" x14ac:dyDescent="0.25">
      <c r="DO399" s="9">
        <v>396</v>
      </c>
      <c r="DP399" s="9" t="str">
        <f>IFERROR(INDEX(Materials!$X$9:$X$2508, MATCH($DO399, Materials!$Z$9:$Z$2508, 0)), "")</f>
        <v/>
      </c>
      <c r="DQ399" s="9" t="str">
        <f t="shared" si="10"/>
        <v/>
      </c>
    </row>
    <row r="400" spans="119:121" x14ac:dyDescent="0.25">
      <c r="DO400" s="9">
        <v>397</v>
      </c>
      <c r="DP400" s="9" t="str">
        <f>IFERROR(INDEX(Materials!$X$9:$X$2508, MATCH($DO400, Materials!$Z$9:$Z$2508, 0)), "")</f>
        <v/>
      </c>
      <c r="DQ400" s="9" t="str">
        <f t="shared" si="10"/>
        <v/>
      </c>
    </row>
    <row r="401" spans="119:121" x14ac:dyDescent="0.25">
      <c r="DO401" s="9">
        <v>398</v>
      </c>
      <c r="DP401" s="9" t="str">
        <f>IFERROR(INDEX(Materials!$X$9:$X$2508, MATCH($DO401, Materials!$Z$9:$Z$2508, 0)), "")</f>
        <v/>
      </c>
      <c r="DQ401" s="9" t="str">
        <f t="shared" si="10"/>
        <v/>
      </c>
    </row>
    <row r="402" spans="119:121" x14ac:dyDescent="0.25">
      <c r="DO402" s="9">
        <v>399</v>
      </c>
      <c r="DP402" s="9" t="str">
        <f>IFERROR(INDEX(Materials!$X$9:$X$2508, MATCH($DO402, Materials!$Z$9:$Z$2508, 0)), "")</f>
        <v/>
      </c>
      <c r="DQ402" s="9" t="str">
        <f t="shared" si="10"/>
        <v/>
      </c>
    </row>
    <row r="403" spans="119:121" x14ac:dyDescent="0.25">
      <c r="DO403" s="9">
        <v>400</v>
      </c>
      <c r="DP403" s="9" t="str">
        <f>IFERROR(INDEX(Materials!$X$9:$X$2508, MATCH($DO403, Materials!$Z$9:$Z$2508, 0)), "")</f>
        <v/>
      </c>
      <c r="DQ403" s="9" t="str">
        <f t="shared" si="10"/>
        <v/>
      </c>
    </row>
    <row r="404" spans="119:121" x14ac:dyDescent="0.25">
      <c r="DO404" s="9">
        <v>401</v>
      </c>
      <c r="DP404" s="9" t="str">
        <f>IFERROR(INDEX(Materials!$X$9:$X$2508, MATCH($DO404, Materials!$Z$9:$Z$2508, 0)), "")</f>
        <v/>
      </c>
      <c r="DQ404" s="9" t="str">
        <f t="shared" si="10"/>
        <v/>
      </c>
    </row>
    <row r="405" spans="119:121" x14ac:dyDescent="0.25">
      <c r="DO405" s="9">
        <v>402</v>
      </c>
      <c r="DP405" s="9" t="str">
        <f>IFERROR(INDEX(Materials!$X$9:$X$2508, MATCH($DO405, Materials!$Z$9:$Z$2508, 0)), "")</f>
        <v/>
      </c>
      <c r="DQ405" s="9" t="str">
        <f t="shared" si="10"/>
        <v/>
      </c>
    </row>
    <row r="406" spans="119:121" x14ac:dyDescent="0.25">
      <c r="DO406" s="9">
        <v>403</v>
      </c>
      <c r="DP406" s="9" t="str">
        <f>IFERROR(INDEX(Materials!$X$9:$X$2508, MATCH($DO406, Materials!$Z$9:$Z$2508, 0)), "")</f>
        <v/>
      </c>
      <c r="DQ406" s="9" t="str">
        <f t="shared" si="10"/>
        <v/>
      </c>
    </row>
    <row r="407" spans="119:121" x14ac:dyDescent="0.25">
      <c r="DO407" s="9">
        <v>404</v>
      </c>
      <c r="DP407" s="9" t="str">
        <f>IFERROR(INDEX(Materials!$X$9:$X$2508, MATCH($DO407, Materials!$Z$9:$Z$2508, 0)), "")</f>
        <v/>
      </c>
      <c r="DQ407" s="9" t="str">
        <f t="shared" si="10"/>
        <v/>
      </c>
    </row>
    <row r="408" spans="119:121" x14ac:dyDescent="0.25">
      <c r="DO408" s="9">
        <v>405</v>
      </c>
      <c r="DP408" s="9" t="str">
        <f>IFERROR(INDEX(Materials!$X$9:$X$2508, MATCH($DO408, Materials!$Z$9:$Z$2508, 0)), "")</f>
        <v/>
      </c>
      <c r="DQ408" s="9" t="str">
        <f t="shared" si="10"/>
        <v/>
      </c>
    </row>
    <row r="409" spans="119:121" x14ac:dyDescent="0.25">
      <c r="DO409" s="9">
        <v>406</v>
      </c>
      <c r="DP409" s="9" t="str">
        <f>IFERROR(INDEX(Materials!$X$9:$X$2508, MATCH($DO409, Materials!$Z$9:$Z$2508, 0)), "")</f>
        <v/>
      </c>
      <c r="DQ409" s="9" t="str">
        <f t="shared" si="10"/>
        <v/>
      </c>
    </row>
    <row r="410" spans="119:121" x14ac:dyDescent="0.25">
      <c r="DO410" s="9">
        <v>407</v>
      </c>
      <c r="DP410" s="9" t="str">
        <f>IFERROR(INDEX(Materials!$X$9:$X$2508, MATCH($DO410, Materials!$Z$9:$Z$2508, 0)), "")</f>
        <v/>
      </c>
      <c r="DQ410" s="9" t="str">
        <f t="shared" si="10"/>
        <v/>
      </c>
    </row>
    <row r="411" spans="119:121" x14ac:dyDescent="0.25">
      <c r="DO411" s="9">
        <v>408</v>
      </c>
      <c r="DP411" s="9" t="str">
        <f>IFERROR(INDEX(Materials!$X$9:$X$2508, MATCH($DO411, Materials!$Z$9:$Z$2508, 0)), "")</f>
        <v/>
      </c>
      <c r="DQ411" s="9" t="str">
        <f t="shared" si="10"/>
        <v/>
      </c>
    </row>
    <row r="412" spans="119:121" x14ac:dyDescent="0.25">
      <c r="DO412" s="9">
        <v>409</v>
      </c>
      <c r="DP412" s="9" t="str">
        <f>IFERROR(INDEX(Materials!$X$9:$X$2508, MATCH($DO412, Materials!$Z$9:$Z$2508, 0)), "")</f>
        <v/>
      </c>
      <c r="DQ412" s="9" t="str">
        <f t="shared" si="10"/>
        <v/>
      </c>
    </row>
    <row r="413" spans="119:121" x14ac:dyDescent="0.25">
      <c r="DO413" s="9">
        <v>410</v>
      </c>
      <c r="DP413" s="9" t="str">
        <f>IFERROR(INDEX(Materials!$X$9:$X$2508, MATCH($DO413, Materials!$Z$9:$Z$2508, 0)), "")</f>
        <v/>
      </c>
      <c r="DQ413" s="9" t="str">
        <f t="shared" si="10"/>
        <v/>
      </c>
    </row>
    <row r="414" spans="119:121" x14ac:dyDescent="0.25">
      <c r="DO414" s="9">
        <v>411</v>
      </c>
      <c r="DP414" s="9" t="str">
        <f>IFERROR(INDEX(Materials!$X$9:$X$2508, MATCH($DO414, Materials!$Z$9:$Z$2508, 0)), "")</f>
        <v/>
      </c>
      <c r="DQ414" s="9" t="str">
        <f t="shared" si="10"/>
        <v/>
      </c>
    </row>
    <row r="415" spans="119:121" x14ac:dyDescent="0.25">
      <c r="DO415" s="9">
        <v>412</v>
      </c>
      <c r="DP415" s="9" t="str">
        <f>IFERROR(INDEX(Materials!$X$9:$X$2508, MATCH($DO415, Materials!$Z$9:$Z$2508, 0)), "")</f>
        <v/>
      </c>
      <c r="DQ415" s="9" t="str">
        <f t="shared" si="10"/>
        <v/>
      </c>
    </row>
    <row r="416" spans="119:121" x14ac:dyDescent="0.25">
      <c r="DO416" s="9">
        <v>413</v>
      </c>
      <c r="DP416" s="9" t="str">
        <f>IFERROR(INDEX(Materials!$X$9:$X$2508, MATCH($DO416, Materials!$Z$9:$Z$2508, 0)), "")</f>
        <v/>
      </c>
      <c r="DQ416" s="9" t="str">
        <f t="shared" si="10"/>
        <v/>
      </c>
    </row>
    <row r="417" spans="119:121" x14ac:dyDescent="0.25">
      <c r="DO417" s="9">
        <v>414</v>
      </c>
      <c r="DP417" s="9" t="str">
        <f>IFERROR(INDEX(Materials!$X$9:$X$2508, MATCH($DO417, Materials!$Z$9:$Z$2508, 0)), "")</f>
        <v/>
      </c>
      <c r="DQ417" s="9" t="str">
        <f t="shared" si="10"/>
        <v/>
      </c>
    </row>
    <row r="418" spans="119:121" x14ac:dyDescent="0.25">
      <c r="DO418" s="9">
        <v>415</v>
      </c>
      <c r="DP418" s="9" t="str">
        <f>IFERROR(INDEX(Materials!$X$9:$X$2508, MATCH($DO418, Materials!$Z$9:$Z$2508, 0)), "")</f>
        <v/>
      </c>
      <c r="DQ418" s="9" t="str">
        <f t="shared" si="10"/>
        <v/>
      </c>
    </row>
    <row r="419" spans="119:121" x14ac:dyDescent="0.25">
      <c r="DO419" s="9">
        <v>416</v>
      </c>
      <c r="DP419" s="9" t="str">
        <f>IFERROR(INDEX(Materials!$X$9:$X$2508, MATCH($DO419, Materials!$Z$9:$Z$2508, 0)), "")</f>
        <v/>
      </c>
      <c r="DQ419" s="9" t="str">
        <f t="shared" si="10"/>
        <v/>
      </c>
    </row>
    <row r="420" spans="119:121" x14ac:dyDescent="0.25">
      <c r="DO420" s="9">
        <v>417</v>
      </c>
      <c r="DP420" s="9" t="str">
        <f>IFERROR(INDEX(Materials!$X$9:$X$2508, MATCH($DO420, Materials!$Z$9:$Z$2508, 0)), "")</f>
        <v/>
      </c>
      <c r="DQ420" s="9" t="str">
        <f t="shared" si="10"/>
        <v/>
      </c>
    </row>
    <row r="421" spans="119:121" x14ac:dyDescent="0.25">
      <c r="DO421" s="9">
        <v>418</v>
      </c>
      <c r="DP421" s="9" t="str">
        <f>IFERROR(INDEX(Materials!$X$9:$X$2508, MATCH($DO421, Materials!$Z$9:$Z$2508, 0)), "")</f>
        <v/>
      </c>
      <c r="DQ421" s="9" t="str">
        <f t="shared" si="10"/>
        <v/>
      </c>
    </row>
    <row r="422" spans="119:121" x14ac:dyDescent="0.25">
      <c r="DO422" s="9">
        <v>419</v>
      </c>
      <c r="DP422" s="9" t="str">
        <f>IFERROR(INDEX(Materials!$X$9:$X$2508, MATCH($DO422, Materials!$Z$9:$Z$2508, 0)), "")</f>
        <v/>
      </c>
      <c r="DQ422" s="9" t="str">
        <f t="shared" si="10"/>
        <v/>
      </c>
    </row>
    <row r="423" spans="119:121" x14ac:dyDescent="0.25">
      <c r="DO423" s="9">
        <v>420</v>
      </c>
      <c r="DP423" s="9" t="str">
        <f>IFERROR(INDEX(Materials!$X$9:$X$2508, MATCH($DO423, Materials!$Z$9:$Z$2508, 0)), "")</f>
        <v/>
      </c>
      <c r="DQ423" s="9" t="str">
        <f t="shared" si="10"/>
        <v/>
      </c>
    </row>
    <row r="424" spans="119:121" x14ac:dyDescent="0.25">
      <c r="DO424" s="9">
        <v>421</v>
      </c>
      <c r="DP424" s="9" t="str">
        <f>IFERROR(INDEX(Materials!$X$9:$X$2508, MATCH($DO424, Materials!$Z$9:$Z$2508, 0)), "")</f>
        <v/>
      </c>
      <c r="DQ424" s="9" t="str">
        <f t="shared" si="10"/>
        <v/>
      </c>
    </row>
    <row r="425" spans="119:121" x14ac:dyDescent="0.25">
      <c r="DO425" s="9">
        <v>422</v>
      </c>
      <c r="DP425" s="9" t="str">
        <f>IFERROR(INDEX(Materials!$X$9:$X$2508, MATCH($DO425, Materials!$Z$9:$Z$2508, 0)), "")</f>
        <v/>
      </c>
      <c r="DQ425" s="9" t="str">
        <f t="shared" si="10"/>
        <v/>
      </c>
    </row>
    <row r="426" spans="119:121" x14ac:dyDescent="0.25">
      <c r="DO426" s="9">
        <v>423</v>
      </c>
      <c r="DP426" s="9" t="str">
        <f>IFERROR(INDEX(Materials!$X$9:$X$2508, MATCH($DO426, Materials!$Z$9:$Z$2508, 0)), "")</f>
        <v/>
      </c>
      <c r="DQ426" s="9" t="str">
        <f t="shared" si="10"/>
        <v/>
      </c>
    </row>
    <row r="427" spans="119:121" x14ac:dyDescent="0.25">
      <c r="DO427" s="9">
        <v>424</v>
      </c>
      <c r="DP427" s="9" t="str">
        <f>IFERROR(INDEX(Materials!$X$9:$X$2508, MATCH($DO427, Materials!$Z$9:$Z$2508, 0)), "")</f>
        <v/>
      </c>
      <c r="DQ427" s="9" t="str">
        <f t="shared" si="10"/>
        <v/>
      </c>
    </row>
    <row r="428" spans="119:121" x14ac:dyDescent="0.25">
      <c r="DO428" s="9">
        <v>425</v>
      </c>
      <c r="DP428" s="9" t="str">
        <f>IFERROR(INDEX(Materials!$X$9:$X$2508, MATCH($DO428, Materials!$Z$9:$Z$2508, 0)), "")</f>
        <v/>
      </c>
      <c r="DQ428" s="9" t="str">
        <f t="shared" ref="DQ428:DQ491" si="11">IF($DP428="", "", SUMIF($BE$4:$CH$43, $DP428, $CJ$4:$DM$43))</f>
        <v/>
      </c>
    </row>
    <row r="429" spans="119:121" x14ac:dyDescent="0.25">
      <c r="DO429" s="9">
        <v>426</v>
      </c>
      <c r="DP429" s="9" t="str">
        <f>IFERROR(INDEX(Materials!$X$9:$X$2508, MATCH($DO429, Materials!$Z$9:$Z$2508, 0)), "")</f>
        <v/>
      </c>
      <c r="DQ429" s="9" t="str">
        <f t="shared" si="11"/>
        <v/>
      </c>
    </row>
    <row r="430" spans="119:121" x14ac:dyDescent="0.25">
      <c r="DO430" s="9">
        <v>427</v>
      </c>
      <c r="DP430" s="9" t="str">
        <f>IFERROR(INDEX(Materials!$X$9:$X$2508, MATCH($DO430, Materials!$Z$9:$Z$2508, 0)), "")</f>
        <v/>
      </c>
      <c r="DQ430" s="9" t="str">
        <f t="shared" si="11"/>
        <v/>
      </c>
    </row>
    <row r="431" spans="119:121" x14ac:dyDescent="0.25">
      <c r="DO431" s="9">
        <v>428</v>
      </c>
      <c r="DP431" s="9" t="str">
        <f>IFERROR(INDEX(Materials!$X$9:$X$2508, MATCH($DO431, Materials!$Z$9:$Z$2508, 0)), "")</f>
        <v/>
      </c>
      <c r="DQ431" s="9" t="str">
        <f t="shared" si="11"/>
        <v/>
      </c>
    </row>
    <row r="432" spans="119:121" x14ac:dyDescent="0.25">
      <c r="DO432" s="9">
        <v>429</v>
      </c>
      <c r="DP432" s="9" t="str">
        <f>IFERROR(INDEX(Materials!$X$9:$X$2508, MATCH($DO432, Materials!$Z$9:$Z$2508, 0)), "")</f>
        <v/>
      </c>
      <c r="DQ432" s="9" t="str">
        <f t="shared" si="11"/>
        <v/>
      </c>
    </row>
    <row r="433" spans="119:121" x14ac:dyDescent="0.25">
      <c r="DO433" s="9">
        <v>430</v>
      </c>
      <c r="DP433" s="9" t="str">
        <f>IFERROR(INDEX(Materials!$X$9:$X$2508, MATCH($DO433, Materials!$Z$9:$Z$2508, 0)), "")</f>
        <v/>
      </c>
      <c r="DQ433" s="9" t="str">
        <f t="shared" si="11"/>
        <v/>
      </c>
    </row>
    <row r="434" spans="119:121" x14ac:dyDescent="0.25">
      <c r="DO434" s="9">
        <v>431</v>
      </c>
      <c r="DP434" s="9" t="str">
        <f>IFERROR(INDEX(Materials!$X$9:$X$2508, MATCH($DO434, Materials!$Z$9:$Z$2508, 0)), "")</f>
        <v/>
      </c>
      <c r="DQ434" s="9" t="str">
        <f t="shared" si="11"/>
        <v/>
      </c>
    </row>
    <row r="435" spans="119:121" x14ac:dyDescent="0.25">
      <c r="DO435" s="9">
        <v>432</v>
      </c>
      <c r="DP435" s="9" t="str">
        <f>IFERROR(INDEX(Materials!$X$9:$X$2508, MATCH($DO435, Materials!$Z$9:$Z$2508, 0)), "")</f>
        <v/>
      </c>
      <c r="DQ435" s="9" t="str">
        <f t="shared" si="11"/>
        <v/>
      </c>
    </row>
    <row r="436" spans="119:121" x14ac:dyDescent="0.25">
      <c r="DO436" s="9">
        <v>433</v>
      </c>
      <c r="DP436" s="9" t="str">
        <f>IFERROR(INDEX(Materials!$X$9:$X$2508, MATCH($DO436, Materials!$Z$9:$Z$2508, 0)), "")</f>
        <v/>
      </c>
      <c r="DQ436" s="9" t="str">
        <f t="shared" si="11"/>
        <v/>
      </c>
    </row>
    <row r="437" spans="119:121" x14ac:dyDescent="0.25">
      <c r="DO437" s="9">
        <v>434</v>
      </c>
      <c r="DP437" s="9" t="str">
        <f>IFERROR(INDEX(Materials!$X$9:$X$2508, MATCH($DO437, Materials!$Z$9:$Z$2508, 0)), "")</f>
        <v/>
      </c>
      <c r="DQ437" s="9" t="str">
        <f t="shared" si="11"/>
        <v/>
      </c>
    </row>
    <row r="438" spans="119:121" x14ac:dyDescent="0.25">
      <c r="DO438" s="9">
        <v>435</v>
      </c>
      <c r="DP438" s="9" t="str">
        <f>IFERROR(INDEX(Materials!$X$9:$X$2508, MATCH($DO438, Materials!$Z$9:$Z$2508, 0)), "")</f>
        <v/>
      </c>
      <c r="DQ438" s="9" t="str">
        <f t="shared" si="11"/>
        <v/>
      </c>
    </row>
    <row r="439" spans="119:121" x14ac:dyDescent="0.25">
      <c r="DO439" s="9">
        <v>436</v>
      </c>
      <c r="DP439" s="9" t="str">
        <f>IFERROR(INDEX(Materials!$X$9:$X$2508, MATCH($DO439, Materials!$Z$9:$Z$2508, 0)), "")</f>
        <v/>
      </c>
      <c r="DQ439" s="9" t="str">
        <f t="shared" si="11"/>
        <v/>
      </c>
    </row>
    <row r="440" spans="119:121" x14ac:dyDescent="0.25">
      <c r="DO440" s="9">
        <v>437</v>
      </c>
      <c r="DP440" s="9" t="str">
        <f>IFERROR(INDEX(Materials!$X$9:$X$2508, MATCH($DO440, Materials!$Z$9:$Z$2508, 0)), "")</f>
        <v/>
      </c>
      <c r="DQ440" s="9" t="str">
        <f t="shared" si="11"/>
        <v/>
      </c>
    </row>
    <row r="441" spans="119:121" x14ac:dyDescent="0.25">
      <c r="DO441" s="9">
        <v>438</v>
      </c>
      <c r="DP441" s="9" t="str">
        <f>IFERROR(INDEX(Materials!$X$9:$X$2508, MATCH($DO441, Materials!$Z$9:$Z$2508, 0)), "")</f>
        <v/>
      </c>
      <c r="DQ441" s="9" t="str">
        <f t="shared" si="11"/>
        <v/>
      </c>
    </row>
    <row r="442" spans="119:121" x14ac:dyDescent="0.25">
      <c r="DO442" s="9">
        <v>439</v>
      </c>
      <c r="DP442" s="9" t="str">
        <f>IFERROR(INDEX(Materials!$X$9:$X$2508, MATCH($DO442, Materials!$Z$9:$Z$2508, 0)), "")</f>
        <v/>
      </c>
      <c r="DQ442" s="9" t="str">
        <f t="shared" si="11"/>
        <v/>
      </c>
    </row>
    <row r="443" spans="119:121" x14ac:dyDescent="0.25">
      <c r="DO443" s="9">
        <v>440</v>
      </c>
      <c r="DP443" s="9" t="str">
        <f>IFERROR(INDEX(Materials!$X$9:$X$2508, MATCH($DO443, Materials!$Z$9:$Z$2508, 0)), "")</f>
        <v/>
      </c>
      <c r="DQ443" s="9" t="str">
        <f t="shared" si="11"/>
        <v/>
      </c>
    </row>
    <row r="444" spans="119:121" x14ac:dyDescent="0.25">
      <c r="DO444" s="9">
        <v>441</v>
      </c>
      <c r="DP444" s="9" t="str">
        <f>IFERROR(INDEX(Materials!$X$9:$X$2508, MATCH($DO444, Materials!$Z$9:$Z$2508, 0)), "")</f>
        <v/>
      </c>
      <c r="DQ444" s="9" t="str">
        <f t="shared" si="11"/>
        <v/>
      </c>
    </row>
    <row r="445" spans="119:121" x14ac:dyDescent="0.25">
      <c r="DO445" s="9">
        <v>442</v>
      </c>
      <c r="DP445" s="9" t="str">
        <f>IFERROR(INDEX(Materials!$X$9:$X$2508, MATCH($DO445, Materials!$Z$9:$Z$2508, 0)), "")</f>
        <v/>
      </c>
      <c r="DQ445" s="9" t="str">
        <f t="shared" si="11"/>
        <v/>
      </c>
    </row>
    <row r="446" spans="119:121" x14ac:dyDescent="0.25">
      <c r="DO446" s="9">
        <v>443</v>
      </c>
      <c r="DP446" s="9" t="str">
        <f>IFERROR(INDEX(Materials!$X$9:$X$2508, MATCH($DO446, Materials!$Z$9:$Z$2508, 0)), "")</f>
        <v/>
      </c>
      <c r="DQ446" s="9" t="str">
        <f t="shared" si="11"/>
        <v/>
      </c>
    </row>
    <row r="447" spans="119:121" x14ac:dyDescent="0.25">
      <c r="DO447" s="9">
        <v>444</v>
      </c>
      <c r="DP447" s="9" t="str">
        <f>IFERROR(INDEX(Materials!$X$9:$X$2508, MATCH($DO447, Materials!$Z$9:$Z$2508, 0)), "")</f>
        <v/>
      </c>
      <c r="DQ447" s="9" t="str">
        <f t="shared" si="11"/>
        <v/>
      </c>
    </row>
    <row r="448" spans="119:121" x14ac:dyDescent="0.25">
      <c r="DO448" s="9">
        <v>445</v>
      </c>
      <c r="DP448" s="9" t="str">
        <f>IFERROR(INDEX(Materials!$X$9:$X$2508, MATCH($DO448, Materials!$Z$9:$Z$2508, 0)), "")</f>
        <v/>
      </c>
      <c r="DQ448" s="9" t="str">
        <f t="shared" si="11"/>
        <v/>
      </c>
    </row>
    <row r="449" spans="119:121" x14ac:dyDescent="0.25">
      <c r="DO449" s="9">
        <v>446</v>
      </c>
      <c r="DP449" s="9" t="str">
        <f>IFERROR(INDEX(Materials!$X$9:$X$2508, MATCH($DO449, Materials!$Z$9:$Z$2508, 0)), "")</f>
        <v/>
      </c>
      <c r="DQ449" s="9" t="str">
        <f t="shared" si="11"/>
        <v/>
      </c>
    </row>
    <row r="450" spans="119:121" x14ac:dyDescent="0.25">
      <c r="DO450" s="9">
        <v>447</v>
      </c>
      <c r="DP450" s="9" t="str">
        <f>IFERROR(INDEX(Materials!$X$9:$X$2508, MATCH($DO450, Materials!$Z$9:$Z$2508, 0)), "")</f>
        <v/>
      </c>
      <c r="DQ450" s="9" t="str">
        <f t="shared" si="11"/>
        <v/>
      </c>
    </row>
    <row r="451" spans="119:121" x14ac:dyDescent="0.25">
      <c r="DO451" s="9">
        <v>448</v>
      </c>
      <c r="DP451" s="9" t="str">
        <f>IFERROR(INDEX(Materials!$X$9:$X$2508, MATCH($DO451, Materials!$Z$9:$Z$2508, 0)), "")</f>
        <v/>
      </c>
      <c r="DQ451" s="9" t="str">
        <f t="shared" si="11"/>
        <v/>
      </c>
    </row>
    <row r="452" spans="119:121" x14ac:dyDescent="0.25">
      <c r="DO452" s="9">
        <v>449</v>
      </c>
      <c r="DP452" s="9" t="str">
        <f>IFERROR(INDEX(Materials!$X$9:$X$2508, MATCH($DO452, Materials!$Z$9:$Z$2508, 0)), "")</f>
        <v/>
      </c>
      <c r="DQ452" s="9" t="str">
        <f t="shared" si="11"/>
        <v/>
      </c>
    </row>
    <row r="453" spans="119:121" x14ac:dyDescent="0.25">
      <c r="DO453" s="9">
        <v>450</v>
      </c>
      <c r="DP453" s="9" t="str">
        <f>IFERROR(INDEX(Materials!$X$9:$X$2508, MATCH($DO453, Materials!$Z$9:$Z$2508, 0)), "")</f>
        <v/>
      </c>
      <c r="DQ453" s="9" t="str">
        <f t="shared" si="11"/>
        <v/>
      </c>
    </row>
    <row r="454" spans="119:121" x14ac:dyDescent="0.25">
      <c r="DO454" s="9">
        <v>451</v>
      </c>
      <c r="DP454" s="9" t="str">
        <f>IFERROR(INDEX(Materials!$X$9:$X$2508, MATCH($DO454, Materials!$Z$9:$Z$2508, 0)), "")</f>
        <v/>
      </c>
      <c r="DQ454" s="9" t="str">
        <f t="shared" si="11"/>
        <v/>
      </c>
    </row>
    <row r="455" spans="119:121" x14ac:dyDescent="0.25">
      <c r="DO455" s="9">
        <v>452</v>
      </c>
      <c r="DP455" s="9" t="str">
        <f>IFERROR(INDEX(Materials!$X$9:$X$2508, MATCH($DO455, Materials!$Z$9:$Z$2508, 0)), "")</f>
        <v/>
      </c>
      <c r="DQ455" s="9" t="str">
        <f t="shared" si="11"/>
        <v/>
      </c>
    </row>
    <row r="456" spans="119:121" x14ac:dyDescent="0.25">
      <c r="DO456" s="9">
        <v>453</v>
      </c>
      <c r="DP456" s="9" t="str">
        <f>IFERROR(INDEX(Materials!$X$9:$X$2508, MATCH($DO456, Materials!$Z$9:$Z$2508, 0)), "")</f>
        <v/>
      </c>
      <c r="DQ456" s="9" t="str">
        <f t="shared" si="11"/>
        <v/>
      </c>
    </row>
    <row r="457" spans="119:121" x14ac:dyDescent="0.25">
      <c r="DO457" s="9">
        <v>454</v>
      </c>
      <c r="DP457" s="9" t="str">
        <f>IFERROR(INDEX(Materials!$X$9:$X$2508, MATCH($DO457, Materials!$Z$9:$Z$2508, 0)), "")</f>
        <v/>
      </c>
      <c r="DQ457" s="9" t="str">
        <f t="shared" si="11"/>
        <v/>
      </c>
    </row>
    <row r="458" spans="119:121" x14ac:dyDescent="0.25">
      <c r="DO458" s="9">
        <v>455</v>
      </c>
      <c r="DP458" s="9" t="str">
        <f>IFERROR(INDEX(Materials!$X$9:$X$2508, MATCH($DO458, Materials!$Z$9:$Z$2508, 0)), "")</f>
        <v/>
      </c>
      <c r="DQ458" s="9" t="str">
        <f t="shared" si="11"/>
        <v/>
      </c>
    </row>
    <row r="459" spans="119:121" x14ac:dyDescent="0.25">
      <c r="DO459" s="9">
        <v>456</v>
      </c>
      <c r="DP459" s="9" t="str">
        <f>IFERROR(INDEX(Materials!$X$9:$X$2508, MATCH($DO459, Materials!$Z$9:$Z$2508, 0)), "")</f>
        <v/>
      </c>
      <c r="DQ459" s="9" t="str">
        <f t="shared" si="11"/>
        <v/>
      </c>
    </row>
    <row r="460" spans="119:121" x14ac:dyDescent="0.25">
      <c r="DO460" s="9">
        <v>457</v>
      </c>
      <c r="DP460" s="9" t="str">
        <f>IFERROR(INDEX(Materials!$X$9:$X$2508, MATCH($DO460, Materials!$Z$9:$Z$2508, 0)), "")</f>
        <v/>
      </c>
      <c r="DQ460" s="9" t="str">
        <f t="shared" si="11"/>
        <v/>
      </c>
    </row>
    <row r="461" spans="119:121" x14ac:dyDescent="0.25">
      <c r="DO461" s="9">
        <v>458</v>
      </c>
      <c r="DP461" s="9" t="str">
        <f>IFERROR(INDEX(Materials!$X$9:$X$2508, MATCH($DO461, Materials!$Z$9:$Z$2508, 0)), "")</f>
        <v/>
      </c>
      <c r="DQ461" s="9" t="str">
        <f t="shared" si="11"/>
        <v/>
      </c>
    </row>
    <row r="462" spans="119:121" x14ac:dyDescent="0.25">
      <c r="DO462" s="9">
        <v>459</v>
      </c>
      <c r="DP462" s="9" t="str">
        <f>IFERROR(INDEX(Materials!$X$9:$X$2508, MATCH($DO462, Materials!$Z$9:$Z$2508, 0)), "")</f>
        <v/>
      </c>
      <c r="DQ462" s="9" t="str">
        <f t="shared" si="11"/>
        <v/>
      </c>
    </row>
    <row r="463" spans="119:121" x14ac:dyDescent="0.25">
      <c r="DO463" s="9">
        <v>460</v>
      </c>
      <c r="DP463" s="9" t="str">
        <f>IFERROR(INDEX(Materials!$X$9:$X$2508, MATCH($DO463, Materials!$Z$9:$Z$2508, 0)), "")</f>
        <v/>
      </c>
      <c r="DQ463" s="9" t="str">
        <f t="shared" si="11"/>
        <v/>
      </c>
    </row>
    <row r="464" spans="119:121" x14ac:dyDescent="0.25">
      <c r="DO464" s="9">
        <v>461</v>
      </c>
      <c r="DP464" s="9" t="str">
        <f>IFERROR(INDEX(Materials!$X$9:$X$2508, MATCH($DO464, Materials!$Z$9:$Z$2508, 0)), "")</f>
        <v/>
      </c>
      <c r="DQ464" s="9" t="str">
        <f t="shared" si="11"/>
        <v/>
      </c>
    </row>
    <row r="465" spans="119:121" x14ac:dyDescent="0.25">
      <c r="DO465" s="9">
        <v>462</v>
      </c>
      <c r="DP465" s="9" t="str">
        <f>IFERROR(INDEX(Materials!$X$9:$X$2508, MATCH($DO465, Materials!$Z$9:$Z$2508, 0)), "")</f>
        <v/>
      </c>
      <c r="DQ465" s="9" t="str">
        <f t="shared" si="11"/>
        <v/>
      </c>
    </row>
    <row r="466" spans="119:121" x14ac:dyDescent="0.25">
      <c r="DO466" s="9">
        <v>463</v>
      </c>
      <c r="DP466" s="9" t="str">
        <f>IFERROR(INDEX(Materials!$X$9:$X$2508, MATCH($DO466, Materials!$Z$9:$Z$2508, 0)), "")</f>
        <v/>
      </c>
      <c r="DQ466" s="9" t="str">
        <f t="shared" si="11"/>
        <v/>
      </c>
    </row>
    <row r="467" spans="119:121" x14ac:dyDescent="0.25">
      <c r="DO467" s="9">
        <v>464</v>
      </c>
      <c r="DP467" s="9" t="str">
        <f>IFERROR(INDEX(Materials!$X$9:$X$2508, MATCH($DO467, Materials!$Z$9:$Z$2508, 0)), "")</f>
        <v/>
      </c>
      <c r="DQ467" s="9" t="str">
        <f t="shared" si="11"/>
        <v/>
      </c>
    </row>
    <row r="468" spans="119:121" x14ac:dyDescent="0.25">
      <c r="DO468" s="9">
        <v>465</v>
      </c>
      <c r="DP468" s="9" t="str">
        <f>IFERROR(INDEX(Materials!$X$9:$X$2508, MATCH($DO468, Materials!$Z$9:$Z$2508, 0)), "")</f>
        <v/>
      </c>
      <c r="DQ468" s="9" t="str">
        <f t="shared" si="11"/>
        <v/>
      </c>
    </row>
    <row r="469" spans="119:121" x14ac:dyDescent="0.25">
      <c r="DO469" s="9">
        <v>466</v>
      </c>
      <c r="DP469" s="9" t="str">
        <f>IFERROR(INDEX(Materials!$X$9:$X$2508, MATCH($DO469, Materials!$Z$9:$Z$2508, 0)), "")</f>
        <v/>
      </c>
      <c r="DQ469" s="9" t="str">
        <f t="shared" si="11"/>
        <v/>
      </c>
    </row>
    <row r="470" spans="119:121" x14ac:dyDescent="0.25">
      <c r="DO470" s="9">
        <v>467</v>
      </c>
      <c r="DP470" s="9" t="str">
        <f>IFERROR(INDEX(Materials!$X$9:$X$2508, MATCH($DO470, Materials!$Z$9:$Z$2508, 0)), "")</f>
        <v/>
      </c>
      <c r="DQ470" s="9" t="str">
        <f t="shared" si="11"/>
        <v/>
      </c>
    </row>
    <row r="471" spans="119:121" x14ac:dyDescent="0.25">
      <c r="DO471" s="9">
        <v>468</v>
      </c>
      <c r="DP471" s="9" t="str">
        <f>IFERROR(INDEX(Materials!$X$9:$X$2508, MATCH($DO471, Materials!$Z$9:$Z$2508, 0)), "")</f>
        <v/>
      </c>
      <c r="DQ471" s="9" t="str">
        <f t="shared" si="11"/>
        <v/>
      </c>
    </row>
    <row r="472" spans="119:121" x14ac:dyDescent="0.25">
      <c r="DO472" s="9">
        <v>469</v>
      </c>
      <c r="DP472" s="9" t="str">
        <f>IFERROR(INDEX(Materials!$X$9:$X$2508, MATCH($DO472, Materials!$Z$9:$Z$2508, 0)), "")</f>
        <v/>
      </c>
      <c r="DQ472" s="9" t="str">
        <f t="shared" si="11"/>
        <v/>
      </c>
    </row>
    <row r="473" spans="119:121" x14ac:dyDescent="0.25">
      <c r="DO473" s="9">
        <v>470</v>
      </c>
      <c r="DP473" s="9" t="str">
        <f>IFERROR(INDEX(Materials!$X$9:$X$2508, MATCH($DO473, Materials!$Z$9:$Z$2508, 0)), "")</f>
        <v/>
      </c>
      <c r="DQ473" s="9" t="str">
        <f t="shared" si="11"/>
        <v/>
      </c>
    </row>
    <row r="474" spans="119:121" x14ac:dyDescent="0.25">
      <c r="DO474" s="9">
        <v>471</v>
      </c>
      <c r="DP474" s="9" t="str">
        <f>IFERROR(INDEX(Materials!$X$9:$X$2508, MATCH($DO474, Materials!$Z$9:$Z$2508, 0)), "")</f>
        <v/>
      </c>
      <c r="DQ474" s="9" t="str">
        <f t="shared" si="11"/>
        <v/>
      </c>
    </row>
    <row r="475" spans="119:121" x14ac:dyDescent="0.25">
      <c r="DO475" s="9">
        <v>472</v>
      </c>
      <c r="DP475" s="9" t="str">
        <f>IFERROR(INDEX(Materials!$X$9:$X$2508, MATCH($DO475, Materials!$Z$9:$Z$2508, 0)), "")</f>
        <v/>
      </c>
      <c r="DQ475" s="9" t="str">
        <f t="shared" si="11"/>
        <v/>
      </c>
    </row>
    <row r="476" spans="119:121" x14ac:dyDescent="0.25">
      <c r="DO476" s="9">
        <v>473</v>
      </c>
      <c r="DP476" s="9" t="str">
        <f>IFERROR(INDEX(Materials!$X$9:$X$2508, MATCH($DO476, Materials!$Z$9:$Z$2508, 0)), "")</f>
        <v/>
      </c>
      <c r="DQ476" s="9" t="str">
        <f t="shared" si="11"/>
        <v/>
      </c>
    </row>
    <row r="477" spans="119:121" x14ac:dyDescent="0.25">
      <c r="DO477" s="9">
        <v>474</v>
      </c>
      <c r="DP477" s="9" t="str">
        <f>IFERROR(INDEX(Materials!$X$9:$X$2508, MATCH($DO477, Materials!$Z$9:$Z$2508, 0)), "")</f>
        <v/>
      </c>
      <c r="DQ477" s="9" t="str">
        <f t="shared" si="11"/>
        <v/>
      </c>
    </row>
    <row r="478" spans="119:121" x14ac:dyDescent="0.25">
      <c r="DO478" s="9">
        <v>475</v>
      </c>
      <c r="DP478" s="9" t="str">
        <f>IFERROR(INDEX(Materials!$X$9:$X$2508, MATCH($DO478, Materials!$Z$9:$Z$2508, 0)), "")</f>
        <v/>
      </c>
      <c r="DQ478" s="9" t="str">
        <f t="shared" si="11"/>
        <v/>
      </c>
    </row>
    <row r="479" spans="119:121" x14ac:dyDescent="0.25">
      <c r="DO479" s="9">
        <v>476</v>
      </c>
      <c r="DP479" s="9" t="str">
        <f>IFERROR(INDEX(Materials!$X$9:$X$2508, MATCH($DO479, Materials!$Z$9:$Z$2508, 0)), "")</f>
        <v/>
      </c>
      <c r="DQ479" s="9" t="str">
        <f t="shared" si="11"/>
        <v/>
      </c>
    </row>
    <row r="480" spans="119:121" x14ac:dyDescent="0.25">
      <c r="DO480" s="9">
        <v>477</v>
      </c>
      <c r="DP480" s="9" t="str">
        <f>IFERROR(INDEX(Materials!$X$9:$X$2508, MATCH($DO480, Materials!$Z$9:$Z$2508, 0)), "")</f>
        <v/>
      </c>
      <c r="DQ480" s="9" t="str">
        <f t="shared" si="11"/>
        <v/>
      </c>
    </row>
    <row r="481" spans="119:121" x14ac:dyDescent="0.25">
      <c r="DO481" s="9">
        <v>478</v>
      </c>
      <c r="DP481" s="9" t="str">
        <f>IFERROR(INDEX(Materials!$X$9:$X$2508, MATCH($DO481, Materials!$Z$9:$Z$2508, 0)), "")</f>
        <v/>
      </c>
      <c r="DQ481" s="9" t="str">
        <f t="shared" si="11"/>
        <v/>
      </c>
    </row>
    <row r="482" spans="119:121" x14ac:dyDescent="0.25">
      <c r="DO482" s="9">
        <v>479</v>
      </c>
      <c r="DP482" s="9" t="str">
        <f>IFERROR(INDEX(Materials!$X$9:$X$2508, MATCH($DO482, Materials!$Z$9:$Z$2508, 0)), "")</f>
        <v/>
      </c>
      <c r="DQ482" s="9" t="str">
        <f t="shared" si="11"/>
        <v/>
      </c>
    </row>
    <row r="483" spans="119:121" x14ac:dyDescent="0.25">
      <c r="DO483" s="9">
        <v>480</v>
      </c>
      <c r="DP483" s="9" t="str">
        <f>IFERROR(INDEX(Materials!$X$9:$X$2508, MATCH($DO483, Materials!$Z$9:$Z$2508, 0)), "")</f>
        <v/>
      </c>
      <c r="DQ483" s="9" t="str">
        <f t="shared" si="11"/>
        <v/>
      </c>
    </row>
    <row r="484" spans="119:121" x14ac:dyDescent="0.25">
      <c r="DO484" s="9">
        <v>481</v>
      </c>
      <c r="DP484" s="9" t="str">
        <f>IFERROR(INDEX(Materials!$X$9:$X$2508, MATCH($DO484, Materials!$Z$9:$Z$2508, 0)), "")</f>
        <v/>
      </c>
      <c r="DQ484" s="9" t="str">
        <f t="shared" si="11"/>
        <v/>
      </c>
    </row>
    <row r="485" spans="119:121" x14ac:dyDescent="0.25">
      <c r="DO485" s="9">
        <v>482</v>
      </c>
      <c r="DP485" s="9" t="str">
        <f>IFERROR(INDEX(Materials!$X$9:$X$2508, MATCH($DO485, Materials!$Z$9:$Z$2508, 0)), "")</f>
        <v/>
      </c>
      <c r="DQ485" s="9" t="str">
        <f t="shared" si="11"/>
        <v/>
      </c>
    </row>
    <row r="486" spans="119:121" x14ac:dyDescent="0.25">
      <c r="DO486" s="9">
        <v>483</v>
      </c>
      <c r="DP486" s="9" t="str">
        <f>IFERROR(INDEX(Materials!$X$9:$X$2508, MATCH($DO486, Materials!$Z$9:$Z$2508, 0)), "")</f>
        <v/>
      </c>
      <c r="DQ486" s="9" t="str">
        <f t="shared" si="11"/>
        <v/>
      </c>
    </row>
    <row r="487" spans="119:121" x14ac:dyDescent="0.25">
      <c r="DO487" s="9">
        <v>484</v>
      </c>
      <c r="DP487" s="9" t="str">
        <f>IFERROR(INDEX(Materials!$X$9:$X$2508, MATCH($DO487, Materials!$Z$9:$Z$2508, 0)), "")</f>
        <v/>
      </c>
      <c r="DQ487" s="9" t="str">
        <f t="shared" si="11"/>
        <v/>
      </c>
    </row>
    <row r="488" spans="119:121" x14ac:dyDescent="0.25">
      <c r="DO488" s="9">
        <v>485</v>
      </c>
      <c r="DP488" s="9" t="str">
        <f>IFERROR(INDEX(Materials!$X$9:$X$2508, MATCH($DO488, Materials!$Z$9:$Z$2508, 0)), "")</f>
        <v/>
      </c>
      <c r="DQ488" s="9" t="str">
        <f t="shared" si="11"/>
        <v/>
      </c>
    </row>
    <row r="489" spans="119:121" x14ac:dyDescent="0.25">
      <c r="DO489" s="9">
        <v>486</v>
      </c>
      <c r="DP489" s="9" t="str">
        <f>IFERROR(INDEX(Materials!$X$9:$X$2508, MATCH($DO489, Materials!$Z$9:$Z$2508, 0)), "")</f>
        <v/>
      </c>
      <c r="DQ489" s="9" t="str">
        <f t="shared" si="11"/>
        <v/>
      </c>
    </row>
    <row r="490" spans="119:121" x14ac:dyDescent="0.25">
      <c r="DO490" s="9">
        <v>487</v>
      </c>
      <c r="DP490" s="9" t="str">
        <f>IFERROR(INDEX(Materials!$X$9:$X$2508, MATCH($DO490, Materials!$Z$9:$Z$2508, 0)), "")</f>
        <v/>
      </c>
      <c r="DQ490" s="9" t="str">
        <f t="shared" si="11"/>
        <v/>
      </c>
    </row>
    <row r="491" spans="119:121" x14ac:dyDescent="0.25">
      <c r="DO491" s="9">
        <v>488</v>
      </c>
      <c r="DP491" s="9" t="str">
        <f>IFERROR(INDEX(Materials!$X$9:$X$2508, MATCH($DO491, Materials!$Z$9:$Z$2508, 0)), "")</f>
        <v/>
      </c>
      <c r="DQ491" s="9" t="str">
        <f t="shared" si="11"/>
        <v/>
      </c>
    </row>
    <row r="492" spans="119:121" x14ac:dyDescent="0.25">
      <c r="DO492" s="9">
        <v>489</v>
      </c>
      <c r="DP492" s="9" t="str">
        <f>IFERROR(INDEX(Materials!$X$9:$X$2508, MATCH($DO492, Materials!$Z$9:$Z$2508, 0)), "")</f>
        <v/>
      </c>
      <c r="DQ492" s="9" t="str">
        <f t="shared" ref="DQ492:DQ555" si="12">IF($DP492="", "", SUMIF($BE$4:$CH$43, $DP492, $CJ$4:$DM$43))</f>
        <v/>
      </c>
    </row>
    <row r="493" spans="119:121" x14ac:dyDescent="0.25">
      <c r="DO493" s="9">
        <v>490</v>
      </c>
      <c r="DP493" s="9" t="str">
        <f>IFERROR(INDEX(Materials!$X$9:$X$2508, MATCH($DO493, Materials!$Z$9:$Z$2508, 0)), "")</f>
        <v/>
      </c>
      <c r="DQ493" s="9" t="str">
        <f t="shared" si="12"/>
        <v/>
      </c>
    </row>
    <row r="494" spans="119:121" x14ac:dyDescent="0.25">
      <c r="DO494" s="9">
        <v>491</v>
      </c>
      <c r="DP494" s="9" t="str">
        <f>IFERROR(INDEX(Materials!$X$9:$X$2508, MATCH($DO494, Materials!$Z$9:$Z$2508, 0)), "")</f>
        <v/>
      </c>
      <c r="DQ494" s="9" t="str">
        <f t="shared" si="12"/>
        <v/>
      </c>
    </row>
    <row r="495" spans="119:121" x14ac:dyDescent="0.25">
      <c r="DO495" s="9">
        <v>492</v>
      </c>
      <c r="DP495" s="9" t="str">
        <f>IFERROR(INDEX(Materials!$X$9:$X$2508, MATCH($DO495, Materials!$Z$9:$Z$2508, 0)), "")</f>
        <v/>
      </c>
      <c r="DQ495" s="9" t="str">
        <f t="shared" si="12"/>
        <v/>
      </c>
    </row>
    <row r="496" spans="119:121" x14ac:dyDescent="0.25">
      <c r="DO496" s="9">
        <v>493</v>
      </c>
      <c r="DP496" s="9" t="str">
        <f>IFERROR(INDEX(Materials!$X$9:$X$2508, MATCH($DO496, Materials!$Z$9:$Z$2508, 0)), "")</f>
        <v/>
      </c>
      <c r="DQ496" s="9" t="str">
        <f t="shared" si="12"/>
        <v/>
      </c>
    </row>
    <row r="497" spans="119:121" x14ac:dyDescent="0.25">
      <c r="DO497" s="9">
        <v>494</v>
      </c>
      <c r="DP497" s="9" t="str">
        <f>IFERROR(INDEX(Materials!$X$9:$X$2508, MATCH($DO497, Materials!$Z$9:$Z$2508, 0)), "")</f>
        <v/>
      </c>
      <c r="DQ497" s="9" t="str">
        <f t="shared" si="12"/>
        <v/>
      </c>
    </row>
    <row r="498" spans="119:121" x14ac:dyDescent="0.25">
      <c r="DO498" s="9">
        <v>495</v>
      </c>
      <c r="DP498" s="9" t="str">
        <f>IFERROR(INDEX(Materials!$X$9:$X$2508, MATCH($DO498, Materials!$Z$9:$Z$2508, 0)), "")</f>
        <v/>
      </c>
      <c r="DQ498" s="9" t="str">
        <f t="shared" si="12"/>
        <v/>
      </c>
    </row>
    <row r="499" spans="119:121" x14ac:dyDescent="0.25">
      <c r="DO499" s="9">
        <v>496</v>
      </c>
      <c r="DP499" s="9" t="str">
        <f>IFERROR(INDEX(Materials!$X$9:$X$2508, MATCH($DO499, Materials!$Z$9:$Z$2508, 0)), "")</f>
        <v/>
      </c>
      <c r="DQ499" s="9" t="str">
        <f t="shared" si="12"/>
        <v/>
      </c>
    </row>
    <row r="500" spans="119:121" x14ac:dyDescent="0.25">
      <c r="DO500" s="9">
        <v>497</v>
      </c>
      <c r="DP500" s="9" t="str">
        <f>IFERROR(INDEX(Materials!$X$9:$X$2508, MATCH($DO500, Materials!$Z$9:$Z$2508, 0)), "")</f>
        <v/>
      </c>
      <c r="DQ500" s="9" t="str">
        <f t="shared" si="12"/>
        <v/>
      </c>
    </row>
    <row r="501" spans="119:121" x14ac:dyDescent="0.25">
      <c r="DO501" s="9">
        <v>498</v>
      </c>
      <c r="DP501" s="9" t="str">
        <f>IFERROR(INDEX(Materials!$X$9:$X$2508, MATCH($DO501, Materials!$Z$9:$Z$2508, 0)), "")</f>
        <v/>
      </c>
      <c r="DQ501" s="9" t="str">
        <f t="shared" si="12"/>
        <v/>
      </c>
    </row>
    <row r="502" spans="119:121" x14ac:dyDescent="0.25">
      <c r="DO502" s="9">
        <v>499</v>
      </c>
      <c r="DP502" s="9" t="str">
        <f>IFERROR(INDEX(Materials!$X$9:$X$2508, MATCH($DO502, Materials!$Z$9:$Z$2508, 0)), "")</f>
        <v/>
      </c>
      <c r="DQ502" s="9" t="str">
        <f t="shared" si="12"/>
        <v/>
      </c>
    </row>
    <row r="503" spans="119:121" x14ac:dyDescent="0.25">
      <c r="DO503" s="9">
        <v>500</v>
      </c>
      <c r="DP503" s="9" t="str">
        <f>IFERROR(INDEX(Materials!$X$9:$X$2508, MATCH($DO503, Materials!$Z$9:$Z$2508, 0)), "")</f>
        <v/>
      </c>
      <c r="DQ503" s="9" t="str">
        <f t="shared" si="12"/>
        <v/>
      </c>
    </row>
    <row r="504" spans="119:121" x14ac:dyDescent="0.25">
      <c r="DO504" s="9">
        <v>501</v>
      </c>
      <c r="DP504" s="9" t="str">
        <f>IFERROR(INDEX(Materials!$X$9:$X$2508, MATCH($DO504, Materials!$Z$9:$Z$2508, 0)), "")</f>
        <v/>
      </c>
      <c r="DQ504" s="9" t="str">
        <f t="shared" si="12"/>
        <v/>
      </c>
    </row>
    <row r="505" spans="119:121" x14ac:dyDescent="0.25">
      <c r="DO505" s="9">
        <v>502</v>
      </c>
      <c r="DP505" s="9" t="str">
        <f>IFERROR(INDEX(Materials!$X$9:$X$2508, MATCH($DO505, Materials!$Z$9:$Z$2508, 0)), "")</f>
        <v/>
      </c>
      <c r="DQ505" s="9" t="str">
        <f t="shared" si="12"/>
        <v/>
      </c>
    </row>
    <row r="506" spans="119:121" x14ac:dyDescent="0.25">
      <c r="DO506" s="9">
        <v>503</v>
      </c>
      <c r="DP506" s="9" t="str">
        <f>IFERROR(INDEX(Materials!$X$9:$X$2508, MATCH($DO506, Materials!$Z$9:$Z$2508, 0)), "")</f>
        <v/>
      </c>
      <c r="DQ506" s="9" t="str">
        <f t="shared" si="12"/>
        <v/>
      </c>
    </row>
    <row r="507" spans="119:121" x14ac:dyDescent="0.25">
      <c r="DO507" s="9">
        <v>504</v>
      </c>
      <c r="DP507" s="9" t="str">
        <f>IFERROR(INDEX(Materials!$X$9:$X$2508, MATCH($DO507, Materials!$Z$9:$Z$2508, 0)), "")</f>
        <v/>
      </c>
      <c r="DQ507" s="9" t="str">
        <f t="shared" si="12"/>
        <v/>
      </c>
    </row>
    <row r="508" spans="119:121" x14ac:dyDescent="0.25">
      <c r="DO508" s="9">
        <v>505</v>
      </c>
      <c r="DP508" s="9" t="str">
        <f>IFERROR(INDEX(Materials!$X$9:$X$2508, MATCH($DO508, Materials!$Z$9:$Z$2508, 0)), "")</f>
        <v/>
      </c>
      <c r="DQ508" s="9" t="str">
        <f t="shared" si="12"/>
        <v/>
      </c>
    </row>
    <row r="509" spans="119:121" x14ac:dyDescent="0.25">
      <c r="DO509" s="9">
        <v>506</v>
      </c>
      <c r="DP509" s="9" t="str">
        <f>IFERROR(INDEX(Materials!$X$9:$X$2508, MATCH($DO509, Materials!$Z$9:$Z$2508, 0)), "")</f>
        <v/>
      </c>
      <c r="DQ509" s="9" t="str">
        <f t="shared" si="12"/>
        <v/>
      </c>
    </row>
    <row r="510" spans="119:121" x14ac:dyDescent="0.25">
      <c r="DO510" s="9">
        <v>507</v>
      </c>
      <c r="DP510" s="9" t="str">
        <f>IFERROR(INDEX(Materials!$X$9:$X$2508, MATCH($DO510, Materials!$Z$9:$Z$2508, 0)), "")</f>
        <v/>
      </c>
      <c r="DQ510" s="9" t="str">
        <f t="shared" si="12"/>
        <v/>
      </c>
    </row>
    <row r="511" spans="119:121" x14ac:dyDescent="0.25">
      <c r="DO511" s="9">
        <v>508</v>
      </c>
      <c r="DP511" s="9" t="str">
        <f>IFERROR(INDEX(Materials!$X$9:$X$2508, MATCH($DO511, Materials!$Z$9:$Z$2508, 0)), "")</f>
        <v/>
      </c>
      <c r="DQ511" s="9" t="str">
        <f t="shared" si="12"/>
        <v/>
      </c>
    </row>
    <row r="512" spans="119:121" x14ac:dyDescent="0.25">
      <c r="DO512" s="9">
        <v>509</v>
      </c>
      <c r="DP512" s="9" t="str">
        <f>IFERROR(INDEX(Materials!$X$9:$X$2508, MATCH($DO512, Materials!$Z$9:$Z$2508, 0)), "")</f>
        <v/>
      </c>
      <c r="DQ512" s="9" t="str">
        <f t="shared" si="12"/>
        <v/>
      </c>
    </row>
    <row r="513" spans="119:121" x14ac:dyDescent="0.25">
      <c r="DO513" s="9">
        <v>510</v>
      </c>
      <c r="DP513" s="9" t="str">
        <f>IFERROR(INDEX(Materials!$X$9:$X$2508, MATCH($DO513, Materials!$Z$9:$Z$2508, 0)), "")</f>
        <v/>
      </c>
      <c r="DQ513" s="9" t="str">
        <f t="shared" si="12"/>
        <v/>
      </c>
    </row>
    <row r="514" spans="119:121" x14ac:dyDescent="0.25">
      <c r="DO514" s="9">
        <v>511</v>
      </c>
      <c r="DP514" s="9" t="str">
        <f>IFERROR(INDEX(Materials!$X$9:$X$2508, MATCH($DO514, Materials!$Z$9:$Z$2508, 0)), "")</f>
        <v/>
      </c>
      <c r="DQ514" s="9" t="str">
        <f t="shared" si="12"/>
        <v/>
      </c>
    </row>
    <row r="515" spans="119:121" x14ac:dyDescent="0.25">
      <c r="DO515" s="9">
        <v>512</v>
      </c>
      <c r="DP515" s="9" t="str">
        <f>IFERROR(INDEX(Materials!$X$9:$X$2508, MATCH($DO515, Materials!$Z$9:$Z$2508, 0)), "")</f>
        <v/>
      </c>
      <c r="DQ515" s="9" t="str">
        <f t="shared" si="12"/>
        <v/>
      </c>
    </row>
    <row r="516" spans="119:121" x14ac:dyDescent="0.25">
      <c r="DO516" s="9">
        <v>513</v>
      </c>
      <c r="DP516" s="9" t="str">
        <f>IFERROR(INDEX(Materials!$X$9:$X$2508, MATCH($DO516, Materials!$Z$9:$Z$2508, 0)), "")</f>
        <v/>
      </c>
      <c r="DQ516" s="9" t="str">
        <f t="shared" si="12"/>
        <v/>
      </c>
    </row>
    <row r="517" spans="119:121" x14ac:dyDescent="0.25">
      <c r="DO517" s="9">
        <v>514</v>
      </c>
      <c r="DP517" s="9" t="str">
        <f>IFERROR(INDEX(Materials!$X$9:$X$2508, MATCH($DO517, Materials!$Z$9:$Z$2508, 0)), "")</f>
        <v/>
      </c>
      <c r="DQ517" s="9" t="str">
        <f t="shared" si="12"/>
        <v/>
      </c>
    </row>
    <row r="518" spans="119:121" x14ac:dyDescent="0.25">
      <c r="DO518" s="9">
        <v>515</v>
      </c>
      <c r="DP518" s="9" t="str">
        <f>IFERROR(INDEX(Materials!$X$9:$X$2508, MATCH($DO518, Materials!$Z$9:$Z$2508, 0)), "")</f>
        <v/>
      </c>
      <c r="DQ518" s="9" t="str">
        <f t="shared" si="12"/>
        <v/>
      </c>
    </row>
    <row r="519" spans="119:121" x14ac:dyDescent="0.25">
      <c r="DO519" s="9">
        <v>516</v>
      </c>
      <c r="DP519" s="9" t="str">
        <f>IFERROR(INDEX(Materials!$X$9:$X$2508, MATCH($DO519, Materials!$Z$9:$Z$2508, 0)), "")</f>
        <v/>
      </c>
      <c r="DQ519" s="9" t="str">
        <f t="shared" si="12"/>
        <v/>
      </c>
    </row>
    <row r="520" spans="119:121" x14ac:dyDescent="0.25">
      <c r="DO520" s="9">
        <v>517</v>
      </c>
      <c r="DP520" s="9" t="str">
        <f>IFERROR(INDEX(Materials!$X$9:$X$2508, MATCH($DO520, Materials!$Z$9:$Z$2508, 0)), "")</f>
        <v/>
      </c>
      <c r="DQ520" s="9" t="str">
        <f t="shared" si="12"/>
        <v/>
      </c>
    </row>
    <row r="521" spans="119:121" x14ac:dyDescent="0.25">
      <c r="DO521" s="9">
        <v>518</v>
      </c>
      <c r="DP521" s="9" t="str">
        <f>IFERROR(INDEX(Materials!$X$9:$X$2508, MATCH($DO521, Materials!$Z$9:$Z$2508, 0)), "")</f>
        <v/>
      </c>
      <c r="DQ521" s="9" t="str">
        <f t="shared" si="12"/>
        <v/>
      </c>
    </row>
    <row r="522" spans="119:121" x14ac:dyDescent="0.25">
      <c r="DO522" s="9">
        <v>519</v>
      </c>
      <c r="DP522" s="9" t="str">
        <f>IFERROR(INDEX(Materials!$X$9:$X$2508, MATCH($DO522, Materials!$Z$9:$Z$2508, 0)), "")</f>
        <v/>
      </c>
      <c r="DQ522" s="9" t="str">
        <f t="shared" si="12"/>
        <v/>
      </c>
    </row>
    <row r="523" spans="119:121" x14ac:dyDescent="0.25">
      <c r="DO523" s="9">
        <v>520</v>
      </c>
      <c r="DP523" s="9" t="str">
        <f>IFERROR(INDEX(Materials!$X$9:$X$2508, MATCH($DO523, Materials!$Z$9:$Z$2508, 0)), "")</f>
        <v/>
      </c>
      <c r="DQ523" s="9" t="str">
        <f t="shared" si="12"/>
        <v/>
      </c>
    </row>
    <row r="524" spans="119:121" x14ac:dyDescent="0.25">
      <c r="DO524" s="9">
        <v>521</v>
      </c>
      <c r="DP524" s="9" t="str">
        <f>IFERROR(INDEX(Materials!$X$9:$X$2508, MATCH($DO524, Materials!$Z$9:$Z$2508, 0)), "")</f>
        <v/>
      </c>
      <c r="DQ524" s="9" t="str">
        <f t="shared" si="12"/>
        <v/>
      </c>
    </row>
    <row r="525" spans="119:121" x14ac:dyDescent="0.25">
      <c r="DO525" s="9">
        <v>522</v>
      </c>
      <c r="DP525" s="9" t="str">
        <f>IFERROR(INDEX(Materials!$X$9:$X$2508, MATCH($DO525, Materials!$Z$9:$Z$2508, 0)), "")</f>
        <v/>
      </c>
      <c r="DQ525" s="9" t="str">
        <f t="shared" si="12"/>
        <v/>
      </c>
    </row>
    <row r="526" spans="119:121" x14ac:dyDescent="0.25">
      <c r="DO526" s="9">
        <v>523</v>
      </c>
      <c r="DP526" s="9" t="str">
        <f>IFERROR(INDEX(Materials!$X$9:$X$2508, MATCH($DO526, Materials!$Z$9:$Z$2508, 0)), "")</f>
        <v/>
      </c>
      <c r="DQ526" s="9" t="str">
        <f t="shared" si="12"/>
        <v/>
      </c>
    </row>
    <row r="527" spans="119:121" x14ac:dyDescent="0.25">
      <c r="DO527" s="9">
        <v>524</v>
      </c>
      <c r="DP527" s="9" t="str">
        <f>IFERROR(INDEX(Materials!$X$9:$X$2508, MATCH($DO527, Materials!$Z$9:$Z$2508, 0)), "")</f>
        <v/>
      </c>
      <c r="DQ527" s="9" t="str">
        <f t="shared" si="12"/>
        <v/>
      </c>
    </row>
    <row r="528" spans="119:121" x14ac:dyDescent="0.25">
      <c r="DO528" s="9">
        <v>525</v>
      </c>
      <c r="DP528" s="9" t="str">
        <f>IFERROR(INDEX(Materials!$X$9:$X$2508, MATCH($DO528, Materials!$Z$9:$Z$2508, 0)), "")</f>
        <v/>
      </c>
      <c r="DQ528" s="9" t="str">
        <f t="shared" si="12"/>
        <v/>
      </c>
    </row>
    <row r="529" spans="119:121" x14ac:dyDescent="0.25">
      <c r="DO529" s="9">
        <v>526</v>
      </c>
      <c r="DP529" s="9" t="str">
        <f>IFERROR(INDEX(Materials!$X$9:$X$2508, MATCH($DO529, Materials!$Z$9:$Z$2508, 0)), "")</f>
        <v/>
      </c>
      <c r="DQ529" s="9" t="str">
        <f t="shared" si="12"/>
        <v/>
      </c>
    </row>
    <row r="530" spans="119:121" x14ac:dyDescent="0.25">
      <c r="DO530" s="9">
        <v>527</v>
      </c>
      <c r="DP530" s="9" t="str">
        <f>IFERROR(INDEX(Materials!$X$9:$X$2508, MATCH($DO530, Materials!$Z$9:$Z$2508, 0)), "")</f>
        <v/>
      </c>
      <c r="DQ530" s="9" t="str">
        <f t="shared" si="12"/>
        <v/>
      </c>
    </row>
    <row r="531" spans="119:121" x14ac:dyDescent="0.25">
      <c r="DO531" s="9">
        <v>528</v>
      </c>
      <c r="DP531" s="9" t="str">
        <f>IFERROR(INDEX(Materials!$X$9:$X$2508, MATCH($DO531, Materials!$Z$9:$Z$2508, 0)), "")</f>
        <v/>
      </c>
      <c r="DQ531" s="9" t="str">
        <f t="shared" si="12"/>
        <v/>
      </c>
    </row>
    <row r="532" spans="119:121" x14ac:dyDescent="0.25">
      <c r="DO532" s="9">
        <v>529</v>
      </c>
      <c r="DP532" s="9" t="str">
        <f>IFERROR(INDEX(Materials!$X$9:$X$2508, MATCH($DO532, Materials!$Z$9:$Z$2508, 0)), "")</f>
        <v/>
      </c>
      <c r="DQ532" s="9" t="str">
        <f t="shared" si="12"/>
        <v/>
      </c>
    </row>
    <row r="533" spans="119:121" x14ac:dyDescent="0.25">
      <c r="DO533" s="9">
        <v>530</v>
      </c>
      <c r="DP533" s="9" t="str">
        <f>IFERROR(INDEX(Materials!$X$9:$X$2508, MATCH($DO533, Materials!$Z$9:$Z$2508, 0)), "")</f>
        <v/>
      </c>
      <c r="DQ533" s="9" t="str">
        <f t="shared" si="12"/>
        <v/>
      </c>
    </row>
    <row r="534" spans="119:121" x14ac:dyDescent="0.25">
      <c r="DO534" s="9">
        <v>531</v>
      </c>
      <c r="DP534" s="9" t="str">
        <f>IFERROR(INDEX(Materials!$X$9:$X$2508, MATCH($DO534, Materials!$Z$9:$Z$2508, 0)), "")</f>
        <v/>
      </c>
      <c r="DQ534" s="9" t="str">
        <f t="shared" si="12"/>
        <v/>
      </c>
    </row>
    <row r="535" spans="119:121" x14ac:dyDescent="0.25">
      <c r="DO535" s="9">
        <v>532</v>
      </c>
      <c r="DP535" s="9" t="str">
        <f>IFERROR(INDEX(Materials!$X$9:$X$2508, MATCH($DO535, Materials!$Z$9:$Z$2508, 0)), "")</f>
        <v/>
      </c>
      <c r="DQ535" s="9" t="str">
        <f t="shared" si="12"/>
        <v/>
      </c>
    </row>
    <row r="536" spans="119:121" x14ac:dyDescent="0.25">
      <c r="DO536" s="9">
        <v>533</v>
      </c>
      <c r="DP536" s="9" t="str">
        <f>IFERROR(INDEX(Materials!$X$9:$X$2508, MATCH($DO536, Materials!$Z$9:$Z$2508, 0)), "")</f>
        <v/>
      </c>
      <c r="DQ536" s="9" t="str">
        <f t="shared" si="12"/>
        <v/>
      </c>
    </row>
    <row r="537" spans="119:121" x14ac:dyDescent="0.25">
      <c r="DO537" s="9">
        <v>534</v>
      </c>
      <c r="DP537" s="9" t="str">
        <f>IFERROR(INDEX(Materials!$X$9:$X$2508, MATCH($DO537, Materials!$Z$9:$Z$2508, 0)), "")</f>
        <v/>
      </c>
      <c r="DQ537" s="9" t="str">
        <f t="shared" si="12"/>
        <v/>
      </c>
    </row>
    <row r="538" spans="119:121" x14ac:dyDescent="0.25">
      <c r="DO538" s="9">
        <v>535</v>
      </c>
      <c r="DP538" s="9" t="str">
        <f>IFERROR(INDEX(Materials!$X$9:$X$2508, MATCH($DO538, Materials!$Z$9:$Z$2508, 0)), "")</f>
        <v/>
      </c>
      <c r="DQ538" s="9" t="str">
        <f t="shared" si="12"/>
        <v/>
      </c>
    </row>
    <row r="539" spans="119:121" x14ac:dyDescent="0.25">
      <c r="DO539" s="9">
        <v>536</v>
      </c>
      <c r="DP539" s="9" t="str">
        <f>IFERROR(INDEX(Materials!$X$9:$X$2508, MATCH($DO539, Materials!$Z$9:$Z$2508, 0)), "")</f>
        <v/>
      </c>
      <c r="DQ539" s="9" t="str">
        <f t="shared" si="12"/>
        <v/>
      </c>
    </row>
    <row r="540" spans="119:121" x14ac:dyDescent="0.25">
      <c r="DO540" s="9">
        <v>537</v>
      </c>
      <c r="DP540" s="9" t="str">
        <f>IFERROR(INDEX(Materials!$X$9:$X$2508, MATCH($DO540, Materials!$Z$9:$Z$2508, 0)), "")</f>
        <v/>
      </c>
      <c r="DQ540" s="9" t="str">
        <f t="shared" si="12"/>
        <v/>
      </c>
    </row>
    <row r="541" spans="119:121" x14ac:dyDescent="0.25">
      <c r="DO541" s="9">
        <v>538</v>
      </c>
      <c r="DP541" s="9" t="str">
        <f>IFERROR(INDEX(Materials!$X$9:$X$2508, MATCH($DO541, Materials!$Z$9:$Z$2508, 0)), "")</f>
        <v/>
      </c>
      <c r="DQ541" s="9" t="str">
        <f t="shared" si="12"/>
        <v/>
      </c>
    </row>
    <row r="542" spans="119:121" x14ac:dyDescent="0.25">
      <c r="DO542" s="9">
        <v>539</v>
      </c>
      <c r="DP542" s="9" t="str">
        <f>IFERROR(INDEX(Materials!$X$9:$X$2508, MATCH($DO542, Materials!$Z$9:$Z$2508, 0)), "")</f>
        <v/>
      </c>
      <c r="DQ542" s="9" t="str">
        <f t="shared" si="12"/>
        <v/>
      </c>
    </row>
    <row r="543" spans="119:121" x14ac:dyDescent="0.25">
      <c r="DO543" s="9">
        <v>540</v>
      </c>
      <c r="DP543" s="9" t="str">
        <f>IFERROR(INDEX(Materials!$X$9:$X$2508, MATCH($DO543, Materials!$Z$9:$Z$2508, 0)), "")</f>
        <v/>
      </c>
      <c r="DQ543" s="9" t="str">
        <f t="shared" si="12"/>
        <v/>
      </c>
    </row>
    <row r="544" spans="119:121" x14ac:dyDescent="0.25">
      <c r="DO544" s="9">
        <v>541</v>
      </c>
      <c r="DP544" s="9" t="str">
        <f>IFERROR(INDEX(Materials!$X$9:$X$2508, MATCH($DO544, Materials!$Z$9:$Z$2508, 0)), "")</f>
        <v/>
      </c>
      <c r="DQ544" s="9" t="str">
        <f t="shared" si="12"/>
        <v/>
      </c>
    </row>
    <row r="545" spans="119:121" x14ac:dyDescent="0.25">
      <c r="DO545" s="9">
        <v>542</v>
      </c>
      <c r="DP545" s="9" t="str">
        <f>IFERROR(INDEX(Materials!$X$9:$X$2508, MATCH($DO545, Materials!$Z$9:$Z$2508, 0)), "")</f>
        <v/>
      </c>
      <c r="DQ545" s="9" t="str">
        <f t="shared" si="12"/>
        <v/>
      </c>
    </row>
    <row r="546" spans="119:121" x14ac:dyDescent="0.25">
      <c r="DO546" s="9">
        <v>543</v>
      </c>
      <c r="DP546" s="9" t="str">
        <f>IFERROR(INDEX(Materials!$X$9:$X$2508, MATCH($DO546, Materials!$Z$9:$Z$2508, 0)), "")</f>
        <v/>
      </c>
      <c r="DQ546" s="9" t="str">
        <f t="shared" si="12"/>
        <v/>
      </c>
    </row>
    <row r="547" spans="119:121" x14ac:dyDescent="0.25">
      <c r="DO547" s="9">
        <v>544</v>
      </c>
      <c r="DP547" s="9" t="str">
        <f>IFERROR(INDEX(Materials!$X$9:$X$2508, MATCH($DO547, Materials!$Z$9:$Z$2508, 0)), "")</f>
        <v/>
      </c>
      <c r="DQ547" s="9" t="str">
        <f t="shared" si="12"/>
        <v/>
      </c>
    </row>
    <row r="548" spans="119:121" x14ac:dyDescent="0.25">
      <c r="DO548" s="9">
        <v>545</v>
      </c>
      <c r="DP548" s="9" t="str">
        <f>IFERROR(INDEX(Materials!$X$9:$X$2508, MATCH($DO548, Materials!$Z$9:$Z$2508, 0)), "")</f>
        <v/>
      </c>
      <c r="DQ548" s="9" t="str">
        <f t="shared" si="12"/>
        <v/>
      </c>
    </row>
    <row r="549" spans="119:121" x14ac:dyDescent="0.25">
      <c r="DO549" s="9">
        <v>546</v>
      </c>
      <c r="DP549" s="9" t="str">
        <f>IFERROR(INDEX(Materials!$X$9:$X$2508, MATCH($DO549, Materials!$Z$9:$Z$2508, 0)), "")</f>
        <v/>
      </c>
      <c r="DQ549" s="9" t="str">
        <f t="shared" si="12"/>
        <v/>
      </c>
    </row>
    <row r="550" spans="119:121" x14ac:dyDescent="0.25">
      <c r="DO550" s="9">
        <v>547</v>
      </c>
      <c r="DP550" s="9" t="str">
        <f>IFERROR(INDEX(Materials!$X$9:$X$2508, MATCH($DO550, Materials!$Z$9:$Z$2508, 0)), "")</f>
        <v/>
      </c>
      <c r="DQ550" s="9" t="str">
        <f t="shared" si="12"/>
        <v/>
      </c>
    </row>
    <row r="551" spans="119:121" x14ac:dyDescent="0.25">
      <c r="DO551" s="9">
        <v>548</v>
      </c>
      <c r="DP551" s="9" t="str">
        <f>IFERROR(INDEX(Materials!$X$9:$X$2508, MATCH($DO551, Materials!$Z$9:$Z$2508, 0)), "")</f>
        <v/>
      </c>
      <c r="DQ551" s="9" t="str">
        <f t="shared" si="12"/>
        <v/>
      </c>
    </row>
    <row r="552" spans="119:121" x14ac:dyDescent="0.25">
      <c r="DO552" s="9">
        <v>549</v>
      </c>
      <c r="DP552" s="9" t="str">
        <f>IFERROR(INDEX(Materials!$X$9:$X$2508, MATCH($DO552, Materials!$Z$9:$Z$2508, 0)), "")</f>
        <v/>
      </c>
      <c r="DQ552" s="9" t="str">
        <f t="shared" si="12"/>
        <v/>
      </c>
    </row>
    <row r="553" spans="119:121" x14ac:dyDescent="0.25">
      <c r="DO553" s="9">
        <v>550</v>
      </c>
      <c r="DP553" s="9" t="str">
        <f>IFERROR(INDEX(Materials!$X$9:$X$2508, MATCH($DO553, Materials!$Z$9:$Z$2508, 0)), "")</f>
        <v/>
      </c>
      <c r="DQ553" s="9" t="str">
        <f t="shared" si="12"/>
        <v/>
      </c>
    </row>
    <row r="554" spans="119:121" x14ac:dyDescent="0.25">
      <c r="DO554" s="9">
        <v>551</v>
      </c>
      <c r="DP554" s="9" t="str">
        <f>IFERROR(INDEX(Materials!$X$9:$X$2508, MATCH($DO554, Materials!$Z$9:$Z$2508, 0)), "")</f>
        <v/>
      </c>
      <c r="DQ554" s="9" t="str">
        <f t="shared" si="12"/>
        <v/>
      </c>
    </row>
    <row r="555" spans="119:121" x14ac:dyDescent="0.25">
      <c r="DO555" s="9">
        <v>552</v>
      </c>
      <c r="DP555" s="9" t="str">
        <f>IFERROR(INDEX(Materials!$X$9:$X$2508, MATCH($DO555, Materials!$Z$9:$Z$2508, 0)), "")</f>
        <v/>
      </c>
      <c r="DQ555" s="9" t="str">
        <f t="shared" si="12"/>
        <v/>
      </c>
    </row>
    <row r="556" spans="119:121" x14ac:dyDescent="0.25">
      <c r="DO556" s="9">
        <v>553</v>
      </c>
      <c r="DP556" s="9" t="str">
        <f>IFERROR(INDEX(Materials!$X$9:$X$2508, MATCH($DO556, Materials!$Z$9:$Z$2508, 0)), "")</f>
        <v/>
      </c>
      <c r="DQ556" s="9" t="str">
        <f t="shared" ref="DQ556:DQ619" si="13">IF($DP556="", "", SUMIF($BE$4:$CH$43, $DP556, $CJ$4:$DM$43))</f>
        <v/>
      </c>
    </row>
    <row r="557" spans="119:121" x14ac:dyDescent="0.25">
      <c r="DO557" s="9">
        <v>554</v>
      </c>
      <c r="DP557" s="9" t="str">
        <f>IFERROR(INDEX(Materials!$X$9:$X$2508, MATCH($DO557, Materials!$Z$9:$Z$2508, 0)), "")</f>
        <v/>
      </c>
      <c r="DQ557" s="9" t="str">
        <f t="shared" si="13"/>
        <v/>
      </c>
    </row>
    <row r="558" spans="119:121" x14ac:dyDescent="0.25">
      <c r="DO558" s="9">
        <v>555</v>
      </c>
      <c r="DP558" s="9" t="str">
        <f>IFERROR(INDEX(Materials!$X$9:$X$2508, MATCH($DO558, Materials!$Z$9:$Z$2508, 0)), "")</f>
        <v/>
      </c>
      <c r="DQ558" s="9" t="str">
        <f t="shared" si="13"/>
        <v/>
      </c>
    </row>
    <row r="559" spans="119:121" x14ac:dyDescent="0.25">
      <c r="DO559" s="9">
        <v>556</v>
      </c>
      <c r="DP559" s="9" t="str">
        <f>IFERROR(INDEX(Materials!$X$9:$X$2508, MATCH($DO559, Materials!$Z$9:$Z$2508, 0)), "")</f>
        <v/>
      </c>
      <c r="DQ559" s="9" t="str">
        <f t="shared" si="13"/>
        <v/>
      </c>
    </row>
    <row r="560" spans="119:121" x14ac:dyDescent="0.25">
      <c r="DO560" s="9">
        <v>557</v>
      </c>
      <c r="DP560" s="9" t="str">
        <f>IFERROR(INDEX(Materials!$X$9:$X$2508, MATCH($DO560, Materials!$Z$9:$Z$2508, 0)), "")</f>
        <v/>
      </c>
      <c r="DQ560" s="9" t="str">
        <f t="shared" si="13"/>
        <v/>
      </c>
    </row>
    <row r="561" spans="119:121" x14ac:dyDescent="0.25">
      <c r="DO561" s="9">
        <v>558</v>
      </c>
      <c r="DP561" s="9" t="str">
        <f>IFERROR(INDEX(Materials!$X$9:$X$2508, MATCH($DO561, Materials!$Z$9:$Z$2508, 0)), "")</f>
        <v/>
      </c>
      <c r="DQ561" s="9" t="str">
        <f t="shared" si="13"/>
        <v/>
      </c>
    </row>
    <row r="562" spans="119:121" x14ac:dyDescent="0.25">
      <c r="DO562" s="9">
        <v>559</v>
      </c>
      <c r="DP562" s="9" t="str">
        <f>IFERROR(INDEX(Materials!$X$9:$X$2508, MATCH($DO562, Materials!$Z$9:$Z$2508, 0)), "")</f>
        <v/>
      </c>
      <c r="DQ562" s="9" t="str">
        <f t="shared" si="13"/>
        <v/>
      </c>
    </row>
    <row r="563" spans="119:121" x14ac:dyDescent="0.25">
      <c r="DO563" s="9">
        <v>560</v>
      </c>
      <c r="DP563" s="9" t="str">
        <f>IFERROR(INDEX(Materials!$X$9:$X$2508, MATCH($DO563, Materials!$Z$9:$Z$2508, 0)), "")</f>
        <v/>
      </c>
      <c r="DQ563" s="9" t="str">
        <f t="shared" si="13"/>
        <v/>
      </c>
    </row>
    <row r="564" spans="119:121" x14ac:dyDescent="0.25">
      <c r="DO564" s="9">
        <v>561</v>
      </c>
      <c r="DP564" s="9" t="str">
        <f>IFERROR(INDEX(Materials!$X$9:$X$2508, MATCH($DO564, Materials!$Z$9:$Z$2508, 0)), "")</f>
        <v/>
      </c>
      <c r="DQ564" s="9" t="str">
        <f t="shared" si="13"/>
        <v/>
      </c>
    </row>
    <row r="565" spans="119:121" x14ac:dyDescent="0.25">
      <c r="DO565" s="9">
        <v>562</v>
      </c>
      <c r="DP565" s="9" t="str">
        <f>IFERROR(INDEX(Materials!$X$9:$X$2508, MATCH($DO565, Materials!$Z$9:$Z$2508, 0)), "")</f>
        <v/>
      </c>
      <c r="DQ565" s="9" t="str">
        <f t="shared" si="13"/>
        <v/>
      </c>
    </row>
    <row r="566" spans="119:121" x14ac:dyDescent="0.25">
      <c r="DO566" s="9">
        <v>563</v>
      </c>
      <c r="DP566" s="9" t="str">
        <f>IFERROR(INDEX(Materials!$X$9:$X$2508, MATCH($DO566, Materials!$Z$9:$Z$2508, 0)), "")</f>
        <v/>
      </c>
      <c r="DQ566" s="9" t="str">
        <f t="shared" si="13"/>
        <v/>
      </c>
    </row>
    <row r="567" spans="119:121" x14ac:dyDescent="0.25">
      <c r="DO567" s="9">
        <v>564</v>
      </c>
      <c r="DP567" s="9" t="str">
        <f>IFERROR(INDEX(Materials!$X$9:$X$2508, MATCH($DO567, Materials!$Z$9:$Z$2508, 0)), "")</f>
        <v/>
      </c>
      <c r="DQ567" s="9" t="str">
        <f t="shared" si="13"/>
        <v/>
      </c>
    </row>
    <row r="568" spans="119:121" x14ac:dyDescent="0.25">
      <c r="DO568" s="9">
        <v>565</v>
      </c>
      <c r="DP568" s="9" t="str">
        <f>IFERROR(INDEX(Materials!$X$9:$X$2508, MATCH($DO568, Materials!$Z$9:$Z$2508, 0)), "")</f>
        <v/>
      </c>
      <c r="DQ568" s="9" t="str">
        <f t="shared" si="13"/>
        <v/>
      </c>
    </row>
    <row r="569" spans="119:121" x14ac:dyDescent="0.25">
      <c r="DO569" s="9">
        <v>566</v>
      </c>
      <c r="DP569" s="9" t="str">
        <f>IFERROR(INDEX(Materials!$X$9:$X$2508, MATCH($DO569, Materials!$Z$9:$Z$2508, 0)), "")</f>
        <v/>
      </c>
      <c r="DQ569" s="9" t="str">
        <f t="shared" si="13"/>
        <v/>
      </c>
    </row>
    <row r="570" spans="119:121" x14ac:dyDescent="0.25">
      <c r="DO570" s="9">
        <v>567</v>
      </c>
      <c r="DP570" s="9" t="str">
        <f>IFERROR(INDEX(Materials!$X$9:$X$2508, MATCH($DO570, Materials!$Z$9:$Z$2508, 0)), "")</f>
        <v/>
      </c>
      <c r="DQ570" s="9" t="str">
        <f t="shared" si="13"/>
        <v/>
      </c>
    </row>
    <row r="571" spans="119:121" x14ac:dyDescent="0.25">
      <c r="DO571" s="9">
        <v>568</v>
      </c>
      <c r="DP571" s="9" t="str">
        <f>IFERROR(INDEX(Materials!$X$9:$X$2508, MATCH($DO571, Materials!$Z$9:$Z$2508, 0)), "")</f>
        <v/>
      </c>
      <c r="DQ571" s="9" t="str">
        <f t="shared" si="13"/>
        <v/>
      </c>
    </row>
    <row r="572" spans="119:121" x14ac:dyDescent="0.25">
      <c r="DO572" s="9">
        <v>569</v>
      </c>
      <c r="DP572" s="9" t="str">
        <f>IFERROR(INDEX(Materials!$X$9:$X$2508, MATCH($DO572, Materials!$Z$9:$Z$2508, 0)), "")</f>
        <v/>
      </c>
      <c r="DQ572" s="9" t="str">
        <f t="shared" si="13"/>
        <v/>
      </c>
    </row>
    <row r="573" spans="119:121" x14ac:dyDescent="0.25">
      <c r="DO573" s="9">
        <v>570</v>
      </c>
      <c r="DP573" s="9" t="str">
        <f>IFERROR(INDEX(Materials!$X$9:$X$2508, MATCH($DO573, Materials!$Z$9:$Z$2508, 0)), "")</f>
        <v/>
      </c>
      <c r="DQ573" s="9" t="str">
        <f t="shared" si="13"/>
        <v/>
      </c>
    </row>
    <row r="574" spans="119:121" x14ac:dyDescent="0.25">
      <c r="DO574" s="9">
        <v>571</v>
      </c>
      <c r="DP574" s="9" t="str">
        <f>IFERROR(INDEX(Materials!$X$9:$X$2508, MATCH($DO574, Materials!$Z$9:$Z$2508, 0)), "")</f>
        <v/>
      </c>
      <c r="DQ574" s="9" t="str">
        <f t="shared" si="13"/>
        <v/>
      </c>
    </row>
    <row r="575" spans="119:121" x14ac:dyDescent="0.25">
      <c r="DO575" s="9">
        <v>572</v>
      </c>
      <c r="DP575" s="9" t="str">
        <f>IFERROR(INDEX(Materials!$X$9:$X$2508, MATCH($DO575, Materials!$Z$9:$Z$2508, 0)), "")</f>
        <v/>
      </c>
      <c r="DQ575" s="9" t="str">
        <f t="shared" si="13"/>
        <v/>
      </c>
    </row>
    <row r="576" spans="119:121" x14ac:dyDescent="0.25">
      <c r="DO576" s="9">
        <v>573</v>
      </c>
      <c r="DP576" s="9" t="str">
        <f>IFERROR(INDEX(Materials!$X$9:$X$2508, MATCH($DO576, Materials!$Z$9:$Z$2508, 0)), "")</f>
        <v/>
      </c>
      <c r="DQ576" s="9" t="str">
        <f t="shared" si="13"/>
        <v/>
      </c>
    </row>
    <row r="577" spans="119:121" x14ac:dyDescent="0.25">
      <c r="DO577" s="9">
        <v>574</v>
      </c>
      <c r="DP577" s="9" t="str">
        <f>IFERROR(INDEX(Materials!$X$9:$X$2508, MATCH($DO577, Materials!$Z$9:$Z$2508, 0)), "")</f>
        <v/>
      </c>
      <c r="DQ577" s="9" t="str">
        <f t="shared" si="13"/>
        <v/>
      </c>
    </row>
    <row r="578" spans="119:121" x14ac:dyDescent="0.25">
      <c r="DO578" s="9">
        <v>575</v>
      </c>
      <c r="DP578" s="9" t="str">
        <f>IFERROR(INDEX(Materials!$X$9:$X$2508, MATCH($DO578, Materials!$Z$9:$Z$2508, 0)), "")</f>
        <v/>
      </c>
      <c r="DQ578" s="9" t="str">
        <f t="shared" si="13"/>
        <v/>
      </c>
    </row>
    <row r="579" spans="119:121" x14ac:dyDescent="0.25">
      <c r="DO579" s="9">
        <v>576</v>
      </c>
      <c r="DP579" s="9" t="str">
        <f>IFERROR(INDEX(Materials!$X$9:$X$2508, MATCH($DO579, Materials!$Z$9:$Z$2508, 0)), "")</f>
        <v/>
      </c>
      <c r="DQ579" s="9" t="str">
        <f t="shared" si="13"/>
        <v/>
      </c>
    </row>
    <row r="580" spans="119:121" x14ac:dyDescent="0.25">
      <c r="DO580" s="9">
        <v>577</v>
      </c>
      <c r="DP580" s="9" t="str">
        <f>IFERROR(INDEX(Materials!$X$9:$X$2508, MATCH($DO580, Materials!$Z$9:$Z$2508, 0)), "")</f>
        <v/>
      </c>
      <c r="DQ580" s="9" t="str">
        <f t="shared" si="13"/>
        <v/>
      </c>
    </row>
    <row r="581" spans="119:121" x14ac:dyDescent="0.25">
      <c r="DO581" s="9">
        <v>578</v>
      </c>
      <c r="DP581" s="9" t="str">
        <f>IFERROR(INDEX(Materials!$X$9:$X$2508, MATCH($DO581, Materials!$Z$9:$Z$2508, 0)), "")</f>
        <v/>
      </c>
      <c r="DQ581" s="9" t="str">
        <f t="shared" si="13"/>
        <v/>
      </c>
    </row>
    <row r="582" spans="119:121" x14ac:dyDescent="0.25">
      <c r="DO582" s="9">
        <v>579</v>
      </c>
      <c r="DP582" s="9" t="str">
        <f>IFERROR(INDEX(Materials!$X$9:$X$2508, MATCH($DO582, Materials!$Z$9:$Z$2508, 0)), "")</f>
        <v/>
      </c>
      <c r="DQ582" s="9" t="str">
        <f t="shared" si="13"/>
        <v/>
      </c>
    </row>
    <row r="583" spans="119:121" x14ac:dyDescent="0.25">
      <c r="DO583" s="9">
        <v>580</v>
      </c>
      <c r="DP583" s="9" t="str">
        <f>IFERROR(INDEX(Materials!$X$9:$X$2508, MATCH($DO583, Materials!$Z$9:$Z$2508, 0)), "")</f>
        <v/>
      </c>
      <c r="DQ583" s="9" t="str">
        <f t="shared" si="13"/>
        <v/>
      </c>
    </row>
    <row r="584" spans="119:121" x14ac:dyDescent="0.25">
      <c r="DO584" s="9">
        <v>581</v>
      </c>
      <c r="DP584" s="9" t="str">
        <f>IFERROR(INDEX(Materials!$X$9:$X$2508, MATCH($DO584, Materials!$Z$9:$Z$2508, 0)), "")</f>
        <v/>
      </c>
      <c r="DQ584" s="9" t="str">
        <f t="shared" si="13"/>
        <v/>
      </c>
    </row>
    <row r="585" spans="119:121" x14ac:dyDescent="0.25">
      <c r="DO585" s="9">
        <v>582</v>
      </c>
      <c r="DP585" s="9" t="str">
        <f>IFERROR(INDEX(Materials!$X$9:$X$2508, MATCH($DO585, Materials!$Z$9:$Z$2508, 0)), "")</f>
        <v/>
      </c>
      <c r="DQ585" s="9" t="str">
        <f t="shared" si="13"/>
        <v/>
      </c>
    </row>
    <row r="586" spans="119:121" x14ac:dyDescent="0.25">
      <c r="DO586" s="9">
        <v>583</v>
      </c>
      <c r="DP586" s="9" t="str">
        <f>IFERROR(INDEX(Materials!$X$9:$X$2508, MATCH($DO586, Materials!$Z$9:$Z$2508, 0)), "")</f>
        <v/>
      </c>
      <c r="DQ586" s="9" t="str">
        <f t="shared" si="13"/>
        <v/>
      </c>
    </row>
    <row r="587" spans="119:121" x14ac:dyDescent="0.25">
      <c r="DO587" s="9">
        <v>584</v>
      </c>
      <c r="DP587" s="9" t="str">
        <f>IFERROR(INDEX(Materials!$X$9:$X$2508, MATCH($DO587, Materials!$Z$9:$Z$2508, 0)), "")</f>
        <v/>
      </c>
      <c r="DQ587" s="9" t="str">
        <f t="shared" si="13"/>
        <v/>
      </c>
    </row>
    <row r="588" spans="119:121" x14ac:dyDescent="0.25">
      <c r="DO588" s="9">
        <v>585</v>
      </c>
      <c r="DP588" s="9" t="str">
        <f>IFERROR(INDEX(Materials!$X$9:$X$2508, MATCH($DO588, Materials!$Z$9:$Z$2508, 0)), "")</f>
        <v/>
      </c>
      <c r="DQ588" s="9" t="str">
        <f t="shared" si="13"/>
        <v/>
      </c>
    </row>
    <row r="589" spans="119:121" x14ac:dyDescent="0.25">
      <c r="DO589" s="9">
        <v>586</v>
      </c>
      <c r="DP589" s="9" t="str">
        <f>IFERROR(INDEX(Materials!$X$9:$X$2508, MATCH($DO589, Materials!$Z$9:$Z$2508, 0)), "")</f>
        <v/>
      </c>
      <c r="DQ589" s="9" t="str">
        <f t="shared" si="13"/>
        <v/>
      </c>
    </row>
    <row r="590" spans="119:121" x14ac:dyDescent="0.25">
      <c r="DO590" s="9">
        <v>587</v>
      </c>
      <c r="DP590" s="9" t="str">
        <f>IFERROR(INDEX(Materials!$X$9:$X$2508, MATCH($DO590, Materials!$Z$9:$Z$2508, 0)), "")</f>
        <v/>
      </c>
      <c r="DQ590" s="9" t="str">
        <f t="shared" si="13"/>
        <v/>
      </c>
    </row>
    <row r="591" spans="119:121" x14ac:dyDescent="0.25">
      <c r="DO591" s="9">
        <v>588</v>
      </c>
      <c r="DP591" s="9" t="str">
        <f>IFERROR(INDEX(Materials!$X$9:$X$2508, MATCH($DO591, Materials!$Z$9:$Z$2508, 0)), "")</f>
        <v/>
      </c>
      <c r="DQ591" s="9" t="str">
        <f t="shared" si="13"/>
        <v/>
      </c>
    </row>
    <row r="592" spans="119:121" x14ac:dyDescent="0.25">
      <c r="DO592" s="9">
        <v>589</v>
      </c>
      <c r="DP592" s="9" t="str">
        <f>IFERROR(INDEX(Materials!$X$9:$X$2508, MATCH($DO592, Materials!$Z$9:$Z$2508, 0)), "")</f>
        <v/>
      </c>
      <c r="DQ592" s="9" t="str">
        <f t="shared" si="13"/>
        <v/>
      </c>
    </row>
    <row r="593" spans="119:121" x14ac:dyDescent="0.25">
      <c r="DO593" s="9">
        <v>590</v>
      </c>
      <c r="DP593" s="9" t="str">
        <f>IFERROR(INDEX(Materials!$X$9:$X$2508, MATCH($DO593, Materials!$Z$9:$Z$2508, 0)), "")</f>
        <v/>
      </c>
      <c r="DQ593" s="9" t="str">
        <f t="shared" si="13"/>
        <v/>
      </c>
    </row>
    <row r="594" spans="119:121" x14ac:dyDescent="0.25">
      <c r="DO594" s="9">
        <v>591</v>
      </c>
      <c r="DP594" s="9" t="str">
        <f>IFERROR(INDEX(Materials!$X$9:$X$2508, MATCH($DO594, Materials!$Z$9:$Z$2508, 0)), "")</f>
        <v/>
      </c>
      <c r="DQ594" s="9" t="str">
        <f t="shared" si="13"/>
        <v/>
      </c>
    </row>
    <row r="595" spans="119:121" x14ac:dyDescent="0.25">
      <c r="DO595" s="9">
        <v>592</v>
      </c>
      <c r="DP595" s="9" t="str">
        <f>IFERROR(INDEX(Materials!$X$9:$X$2508, MATCH($DO595, Materials!$Z$9:$Z$2508, 0)), "")</f>
        <v/>
      </c>
      <c r="DQ595" s="9" t="str">
        <f t="shared" si="13"/>
        <v/>
      </c>
    </row>
    <row r="596" spans="119:121" x14ac:dyDescent="0.25">
      <c r="DO596" s="9">
        <v>593</v>
      </c>
      <c r="DP596" s="9" t="str">
        <f>IFERROR(INDEX(Materials!$X$9:$X$2508, MATCH($DO596, Materials!$Z$9:$Z$2508, 0)), "")</f>
        <v/>
      </c>
      <c r="DQ596" s="9" t="str">
        <f t="shared" si="13"/>
        <v/>
      </c>
    </row>
    <row r="597" spans="119:121" x14ac:dyDescent="0.25">
      <c r="DO597" s="9">
        <v>594</v>
      </c>
      <c r="DP597" s="9" t="str">
        <f>IFERROR(INDEX(Materials!$X$9:$X$2508, MATCH($DO597, Materials!$Z$9:$Z$2508, 0)), "")</f>
        <v/>
      </c>
      <c r="DQ597" s="9" t="str">
        <f t="shared" si="13"/>
        <v/>
      </c>
    </row>
    <row r="598" spans="119:121" x14ac:dyDescent="0.25">
      <c r="DO598" s="9">
        <v>595</v>
      </c>
      <c r="DP598" s="9" t="str">
        <f>IFERROR(INDEX(Materials!$X$9:$X$2508, MATCH($DO598, Materials!$Z$9:$Z$2508, 0)), "")</f>
        <v/>
      </c>
      <c r="DQ598" s="9" t="str">
        <f t="shared" si="13"/>
        <v/>
      </c>
    </row>
    <row r="599" spans="119:121" x14ac:dyDescent="0.25">
      <c r="DO599" s="9">
        <v>596</v>
      </c>
      <c r="DP599" s="9" t="str">
        <f>IFERROR(INDEX(Materials!$X$9:$X$2508, MATCH($DO599, Materials!$Z$9:$Z$2508, 0)), "")</f>
        <v/>
      </c>
      <c r="DQ599" s="9" t="str">
        <f t="shared" si="13"/>
        <v/>
      </c>
    </row>
    <row r="600" spans="119:121" x14ac:dyDescent="0.25">
      <c r="DO600" s="9">
        <v>597</v>
      </c>
      <c r="DP600" s="9" t="str">
        <f>IFERROR(INDEX(Materials!$X$9:$X$2508, MATCH($DO600, Materials!$Z$9:$Z$2508, 0)), "")</f>
        <v/>
      </c>
      <c r="DQ600" s="9" t="str">
        <f t="shared" si="13"/>
        <v/>
      </c>
    </row>
    <row r="601" spans="119:121" x14ac:dyDescent="0.25">
      <c r="DO601" s="9">
        <v>598</v>
      </c>
      <c r="DP601" s="9" t="str">
        <f>IFERROR(INDEX(Materials!$X$9:$X$2508, MATCH($DO601, Materials!$Z$9:$Z$2508, 0)), "")</f>
        <v/>
      </c>
      <c r="DQ601" s="9" t="str">
        <f t="shared" si="13"/>
        <v/>
      </c>
    </row>
    <row r="602" spans="119:121" x14ac:dyDescent="0.25">
      <c r="DO602" s="9">
        <v>599</v>
      </c>
      <c r="DP602" s="9" t="str">
        <f>IFERROR(INDEX(Materials!$X$9:$X$2508, MATCH($DO602, Materials!$Z$9:$Z$2508, 0)), "")</f>
        <v/>
      </c>
      <c r="DQ602" s="9" t="str">
        <f t="shared" si="13"/>
        <v/>
      </c>
    </row>
    <row r="603" spans="119:121" x14ac:dyDescent="0.25">
      <c r="DO603" s="9">
        <v>600</v>
      </c>
      <c r="DP603" s="9" t="str">
        <f>IFERROR(INDEX(Materials!$X$9:$X$2508, MATCH($DO603, Materials!$Z$9:$Z$2508, 0)), "")</f>
        <v/>
      </c>
      <c r="DQ603" s="9" t="str">
        <f t="shared" si="13"/>
        <v/>
      </c>
    </row>
    <row r="604" spans="119:121" x14ac:dyDescent="0.25">
      <c r="DO604" s="9">
        <v>601</v>
      </c>
      <c r="DP604" s="9" t="str">
        <f>IFERROR(INDEX(Materials!$X$9:$X$2508, MATCH($DO604, Materials!$Z$9:$Z$2508, 0)), "")</f>
        <v/>
      </c>
      <c r="DQ604" s="9" t="str">
        <f t="shared" si="13"/>
        <v/>
      </c>
    </row>
    <row r="605" spans="119:121" x14ac:dyDescent="0.25">
      <c r="DO605" s="9">
        <v>602</v>
      </c>
      <c r="DP605" s="9" t="str">
        <f>IFERROR(INDEX(Materials!$X$9:$X$2508, MATCH($DO605, Materials!$Z$9:$Z$2508, 0)), "")</f>
        <v/>
      </c>
      <c r="DQ605" s="9" t="str">
        <f t="shared" si="13"/>
        <v/>
      </c>
    </row>
    <row r="606" spans="119:121" x14ac:dyDescent="0.25">
      <c r="DO606" s="9">
        <v>603</v>
      </c>
      <c r="DP606" s="9" t="str">
        <f>IFERROR(INDEX(Materials!$X$9:$X$2508, MATCH($DO606, Materials!$Z$9:$Z$2508, 0)), "")</f>
        <v/>
      </c>
      <c r="DQ606" s="9" t="str">
        <f t="shared" si="13"/>
        <v/>
      </c>
    </row>
    <row r="607" spans="119:121" x14ac:dyDescent="0.25">
      <c r="DO607" s="9">
        <v>604</v>
      </c>
      <c r="DP607" s="9" t="str">
        <f>IFERROR(INDEX(Materials!$X$9:$X$2508, MATCH($DO607, Materials!$Z$9:$Z$2508, 0)), "")</f>
        <v/>
      </c>
      <c r="DQ607" s="9" t="str">
        <f t="shared" si="13"/>
        <v/>
      </c>
    </row>
    <row r="608" spans="119:121" x14ac:dyDescent="0.25">
      <c r="DO608" s="9">
        <v>605</v>
      </c>
      <c r="DP608" s="9" t="str">
        <f>IFERROR(INDEX(Materials!$X$9:$X$2508, MATCH($DO608, Materials!$Z$9:$Z$2508, 0)), "")</f>
        <v/>
      </c>
      <c r="DQ608" s="9" t="str">
        <f t="shared" si="13"/>
        <v/>
      </c>
    </row>
    <row r="609" spans="119:121" x14ac:dyDescent="0.25">
      <c r="DO609" s="9">
        <v>606</v>
      </c>
      <c r="DP609" s="9" t="str">
        <f>IFERROR(INDEX(Materials!$X$9:$X$2508, MATCH($DO609, Materials!$Z$9:$Z$2508, 0)), "")</f>
        <v/>
      </c>
      <c r="DQ609" s="9" t="str">
        <f t="shared" si="13"/>
        <v/>
      </c>
    </row>
    <row r="610" spans="119:121" x14ac:dyDescent="0.25">
      <c r="DO610" s="9">
        <v>607</v>
      </c>
      <c r="DP610" s="9" t="str">
        <f>IFERROR(INDEX(Materials!$X$9:$X$2508, MATCH($DO610, Materials!$Z$9:$Z$2508, 0)), "")</f>
        <v/>
      </c>
      <c r="DQ610" s="9" t="str">
        <f t="shared" si="13"/>
        <v/>
      </c>
    </row>
    <row r="611" spans="119:121" x14ac:dyDescent="0.25">
      <c r="DO611" s="9">
        <v>608</v>
      </c>
      <c r="DP611" s="9" t="str">
        <f>IFERROR(INDEX(Materials!$X$9:$X$2508, MATCH($DO611, Materials!$Z$9:$Z$2508, 0)), "")</f>
        <v/>
      </c>
      <c r="DQ611" s="9" t="str">
        <f t="shared" si="13"/>
        <v/>
      </c>
    </row>
    <row r="612" spans="119:121" x14ac:dyDescent="0.25">
      <c r="DO612" s="9">
        <v>609</v>
      </c>
      <c r="DP612" s="9" t="str">
        <f>IFERROR(INDEX(Materials!$X$9:$X$2508, MATCH($DO612, Materials!$Z$9:$Z$2508, 0)), "")</f>
        <v/>
      </c>
      <c r="DQ612" s="9" t="str">
        <f t="shared" si="13"/>
        <v/>
      </c>
    </row>
    <row r="613" spans="119:121" x14ac:dyDescent="0.25">
      <c r="DO613" s="9">
        <v>610</v>
      </c>
      <c r="DP613" s="9" t="str">
        <f>IFERROR(INDEX(Materials!$X$9:$X$2508, MATCH($DO613, Materials!$Z$9:$Z$2508, 0)), "")</f>
        <v/>
      </c>
      <c r="DQ613" s="9" t="str">
        <f t="shared" si="13"/>
        <v/>
      </c>
    </row>
    <row r="614" spans="119:121" x14ac:dyDescent="0.25">
      <c r="DO614" s="9">
        <v>611</v>
      </c>
      <c r="DP614" s="9" t="str">
        <f>IFERROR(INDEX(Materials!$X$9:$X$2508, MATCH($DO614, Materials!$Z$9:$Z$2508, 0)), "")</f>
        <v/>
      </c>
      <c r="DQ614" s="9" t="str">
        <f t="shared" si="13"/>
        <v/>
      </c>
    </row>
    <row r="615" spans="119:121" x14ac:dyDescent="0.25">
      <c r="DO615" s="9">
        <v>612</v>
      </c>
      <c r="DP615" s="9" t="str">
        <f>IFERROR(INDEX(Materials!$X$9:$X$2508, MATCH($DO615, Materials!$Z$9:$Z$2508, 0)), "")</f>
        <v/>
      </c>
      <c r="DQ615" s="9" t="str">
        <f t="shared" si="13"/>
        <v/>
      </c>
    </row>
    <row r="616" spans="119:121" x14ac:dyDescent="0.25">
      <c r="DO616" s="9">
        <v>613</v>
      </c>
      <c r="DP616" s="9" t="str">
        <f>IFERROR(INDEX(Materials!$X$9:$X$2508, MATCH($DO616, Materials!$Z$9:$Z$2508, 0)), "")</f>
        <v/>
      </c>
      <c r="DQ616" s="9" t="str">
        <f t="shared" si="13"/>
        <v/>
      </c>
    </row>
    <row r="617" spans="119:121" x14ac:dyDescent="0.25">
      <c r="DO617" s="9">
        <v>614</v>
      </c>
      <c r="DP617" s="9" t="str">
        <f>IFERROR(INDEX(Materials!$X$9:$X$2508, MATCH($DO617, Materials!$Z$9:$Z$2508, 0)), "")</f>
        <v/>
      </c>
      <c r="DQ617" s="9" t="str">
        <f t="shared" si="13"/>
        <v/>
      </c>
    </row>
    <row r="618" spans="119:121" x14ac:dyDescent="0.25">
      <c r="DO618" s="9">
        <v>615</v>
      </c>
      <c r="DP618" s="9" t="str">
        <f>IFERROR(INDEX(Materials!$X$9:$X$2508, MATCH($DO618, Materials!$Z$9:$Z$2508, 0)), "")</f>
        <v/>
      </c>
      <c r="DQ618" s="9" t="str">
        <f t="shared" si="13"/>
        <v/>
      </c>
    </row>
    <row r="619" spans="119:121" x14ac:dyDescent="0.25">
      <c r="DO619" s="9">
        <v>616</v>
      </c>
      <c r="DP619" s="9" t="str">
        <f>IFERROR(INDEX(Materials!$X$9:$X$2508, MATCH($DO619, Materials!$Z$9:$Z$2508, 0)), "")</f>
        <v/>
      </c>
      <c r="DQ619" s="9" t="str">
        <f t="shared" si="13"/>
        <v/>
      </c>
    </row>
    <row r="620" spans="119:121" x14ac:dyDescent="0.25">
      <c r="DO620" s="9">
        <v>617</v>
      </c>
      <c r="DP620" s="9" t="str">
        <f>IFERROR(INDEX(Materials!$X$9:$X$2508, MATCH($DO620, Materials!$Z$9:$Z$2508, 0)), "")</f>
        <v/>
      </c>
      <c r="DQ620" s="9" t="str">
        <f t="shared" ref="DQ620:DQ683" si="14">IF($DP620="", "", SUMIF($BE$4:$CH$43, $DP620, $CJ$4:$DM$43))</f>
        <v/>
      </c>
    </row>
    <row r="621" spans="119:121" x14ac:dyDescent="0.25">
      <c r="DO621" s="9">
        <v>618</v>
      </c>
      <c r="DP621" s="9" t="str">
        <f>IFERROR(INDEX(Materials!$X$9:$X$2508, MATCH($DO621, Materials!$Z$9:$Z$2508, 0)), "")</f>
        <v/>
      </c>
      <c r="DQ621" s="9" t="str">
        <f t="shared" si="14"/>
        <v/>
      </c>
    </row>
    <row r="622" spans="119:121" x14ac:dyDescent="0.25">
      <c r="DO622" s="9">
        <v>619</v>
      </c>
      <c r="DP622" s="9" t="str">
        <f>IFERROR(INDEX(Materials!$X$9:$X$2508, MATCH($DO622, Materials!$Z$9:$Z$2508, 0)), "")</f>
        <v/>
      </c>
      <c r="DQ622" s="9" t="str">
        <f t="shared" si="14"/>
        <v/>
      </c>
    </row>
    <row r="623" spans="119:121" x14ac:dyDescent="0.25">
      <c r="DO623" s="9">
        <v>620</v>
      </c>
      <c r="DP623" s="9" t="str">
        <f>IFERROR(INDEX(Materials!$X$9:$X$2508, MATCH($DO623, Materials!$Z$9:$Z$2508, 0)), "")</f>
        <v/>
      </c>
      <c r="DQ623" s="9" t="str">
        <f t="shared" si="14"/>
        <v/>
      </c>
    </row>
    <row r="624" spans="119:121" x14ac:dyDescent="0.25">
      <c r="DO624" s="9">
        <v>621</v>
      </c>
      <c r="DP624" s="9" t="str">
        <f>IFERROR(INDEX(Materials!$X$9:$X$2508, MATCH($DO624, Materials!$Z$9:$Z$2508, 0)), "")</f>
        <v/>
      </c>
      <c r="DQ624" s="9" t="str">
        <f t="shared" si="14"/>
        <v/>
      </c>
    </row>
    <row r="625" spans="119:121" x14ac:dyDescent="0.25">
      <c r="DO625" s="9">
        <v>622</v>
      </c>
      <c r="DP625" s="9" t="str">
        <f>IFERROR(INDEX(Materials!$X$9:$X$2508, MATCH($DO625, Materials!$Z$9:$Z$2508, 0)), "")</f>
        <v/>
      </c>
      <c r="DQ625" s="9" t="str">
        <f t="shared" si="14"/>
        <v/>
      </c>
    </row>
    <row r="626" spans="119:121" x14ac:dyDescent="0.25">
      <c r="DO626" s="9">
        <v>623</v>
      </c>
      <c r="DP626" s="9" t="str">
        <f>IFERROR(INDEX(Materials!$X$9:$X$2508, MATCH($DO626, Materials!$Z$9:$Z$2508, 0)), "")</f>
        <v/>
      </c>
      <c r="DQ626" s="9" t="str">
        <f t="shared" si="14"/>
        <v/>
      </c>
    </row>
    <row r="627" spans="119:121" x14ac:dyDescent="0.25">
      <c r="DO627" s="9">
        <v>624</v>
      </c>
      <c r="DP627" s="9" t="str">
        <f>IFERROR(INDEX(Materials!$X$9:$X$2508, MATCH($DO627, Materials!$Z$9:$Z$2508, 0)), "")</f>
        <v/>
      </c>
      <c r="DQ627" s="9" t="str">
        <f t="shared" si="14"/>
        <v/>
      </c>
    </row>
    <row r="628" spans="119:121" x14ac:dyDescent="0.25">
      <c r="DO628" s="9">
        <v>625</v>
      </c>
      <c r="DP628" s="9" t="str">
        <f>IFERROR(INDEX(Materials!$X$9:$X$2508, MATCH($DO628, Materials!$Z$9:$Z$2508, 0)), "")</f>
        <v/>
      </c>
      <c r="DQ628" s="9" t="str">
        <f t="shared" si="14"/>
        <v/>
      </c>
    </row>
    <row r="629" spans="119:121" x14ac:dyDescent="0.25">
      <c r="DO629" s="9">
        <v>626</v>
      </c>
      <c r="DP629" s="9" t="str">
        <f>IFERROR(INDEX(Materials!$X$9:$X$2508, MATCH($DO629, Materials!$Z$9:$Z$2508, 0)), "")</f>
        <v/>
      </c>
      <c r="DQ629" s="9" t="str">
        <f t="shared" si="14"/>
        <v/>
      </c>
    </row>
    <row r="630" spans="119:121" x14ac:dyDescent="0.25">
      <c r="DO630" s="9">
        <v>627</v>
      </c>
      <c r="DP630" s="9" t="str">
        <f>IFERROR(INDEX(Materials!$X$9:$X$2508, MATCH($DO630, Materials!$Z$9:$Z$2508, 0)), "")</f>
        <v/>
      </c>
      <c r="DQ630" s="9" t="str">
        <f t="shared" si="14"/>
        <v/>
      </c>
    </row>
    <row r="631" spans="119:121" x14ac:dyDescent="0.25">
      <c r="DO631" s="9">
        <v>628</v>
      </c>
      <c r="DP631" s="9" t="str">
        <f>IFERROR(INDEX(Materials!$X$9:$X$2508, MATCH($DO631, Materials!$Z$9:$Z$2508, 0)), "")</f>
        <v/>
      </c>
      <c r="DQ631" s="9" t="str">
        <f t="shared" si="14"/>
        <v/>
      </c>
    </row>
    <row r="632" spans="119:121" x14ac:dyDescent="0.25">
      <c r="DO632" s="9">
        <v>629</v>
      </c>
      <c r="DP632" s="9" t="str">
        <f>IFERROR(INDEX(Materials!$X$9:$X$2508, MATCH($DO632, Materials!$Z$9:$Z$2508, 0)), "")</f>
        <v/>
      </c>
      <c r="DQ632" s="9" t="str">
        <f t="shared" si="14"/>
        <v/>
      </c>
    </row>
    <row r="633" spans="119:121" x14ac:dyDescent="0.25">
      <c r="DO633" s="9">
        <v>630</v>
      </c>
      <c r="DP633" s="9" t="str">
        <f>IFERROR(INDEX(Materials!$X$9:$X$2508, MATCH($DO633, Materials!$Z$9:$Z$2508, 0)), "")</f>
        <v/>
      </c>
      <c r="DQ633" s="9" t="str">
        <f t="shared" si="14"/>
        <v/>
      </c>
    </row>
    <row r="634" spans="119:121" x14ac:dyDescent="0.25">
      <c r="DO634" s="9">
        <v>631</v>
      </c>
      <c r="DP634" s="9" t="str">
        <f>IFERROR(INDEX(Materials!$X$9:$X$2508, MATCH($DO634, Materials!$Z$9:$Z$2508, 0)), "")</f>
        <v/>
      </c>
      <c r="DQ634" s="9" t="str">
        <f t="shared" si="14"/>
        <v/>
      </c>
    </row>
    <row r="635" spans="119:121" x14ac:dyDescent="0.25">
      <c r="DO635" s="9">
        <v>632</v>
      </c>
      <c r="DP635" s="9" t="str">
        <f>IFERROR(INDEX(Materials!$X$9:$X$2508, MATCH($DO635, Materials!$Z$9:$Z$2508, 0)), "")</f>
        <v/>
      </c>
      <c r="DQ635" s="9" t="str">
        <f t="shared" si="14"/>
        <v/>
      </c>
    </row>
    <row r="636" spans="119:121" x14ac:dyDescent="0.25">
      <c r="DO636" s="9">
        <v>633</v>
      </c>
      <c r="DP636" s="9" t="str">
        <f>IFERROR(INDEX(Materials!$X$9:$X$2508, MATCH($DO636, Materials!$Z$9:$Z$2508, 0)), "")</f>
        <v/>
      </c>
      <c r="DQ636" s="9" t="str">
        <f t="shared" si="14"/>
        <v/>
      </c>
    </row>
    <row r="637" spans="119:121" x14ac:dyDescent="0.25">
      <c r="DO637" s="9">
        <v>634</v>
      </c>
      <c r="DP637" s="9" t="str">
        <f>IFERROR(INDEX(Materials!$X$9:$X$2508, MATCH($DO637, Materials!$Z$9:$Z$2508, 0)), "")</f>
        <v/>
      </c>
      <c r="DQ637" s="9" t="str">
        <f t="shared" si="14"/>
        <v/>
      </c>
    </row>
    <row r="638" spans="119:121" x14ac:dyDescent="0.25">
      <c r="DO638" s="9">
        <v>635</v>
      </c>
      <c r="DP638" s="9" t="str">
        <f>IFERROR(INDEX(Materials!$X$9:$X$2508, MATCH($DO638, Materials!$Z$9:$Z$2508, 0)), "")</f>
        <v/>
      </c>
      <c r="DQ638" s="9" t="str">
        <f t="shared" si="14"/>
        <v/>
      </c>
    </row>
    <row r="639" spans="119:121" x14ac:dyDescent="0.25">
      <c r="DO639" s="9">
        <v>636</v>
      </c>
      <c r="DP639" s="9" t="str">
        <f>IFERROR(INDEX(Materials!$X$9:$X$2508, MATCH($DO639, Materials!$Z$9:$Z$2508, 0)), "")</f>
        <v/>
      </c>
      <c r="DQ639" s="9" t="str">
        <f t="shared" si="14"/>
        <v/>
      </c>
    </row>
    <row r="640" spans="119:121" x14ac:dyDescent="0.25">
      <c r="DO640" s="9">
        <v>637</v>
      </c>
      <c r="DP640" s="9" t="str">
        <f>IFERROR(INDEX(Materials!$X$9:$X$2508, MATCH($DO640, Materials!$Z$9:$Z$2508, 0)), "")</f>
        <v/>
      </c>
      <c r="DQ640" s="9" t="str">
        <f t="shared" si="14"/>
        <v/>
      </c>
    </row>
    <row r="641" spans="119:121" x14ac:dyDescent="0.25">
      <c r="DO641" s="9">
        <v>638</v>
      </c>
      <c r="DP641" s="9" t="str">
        <f>IFERROR(INDEX(Materials!$X$9:$X$2508, MATCH($DO641, Materials!$Z$9:$Z$2508, 0)), "")</f>
        <v/>
      </c>
      <c r="DQ641" s="9" t="str">
        <f t="shared" si="14"/>
        <v/>
      </c>
    </row>
    <row r="642" spans="119:121" x14ac:dyDescent="0.25">
      <c r="DO642" s="9">
        <v>639</v>
      </c>
      <c r="DP642" s="9" t="str">
        <f>IFERROR(INDEX(Materials!$X$9:$X$2508, MATCH($DO642, Materials!$Z$9:$Z$2508, 0)), "")</f>
        <v/>
      </c>
      <c r="DQ642" s="9" t="str">
        <f t="shared" si="14"/>
        <v/>
      </c>
    </row>
    <row r="643" spans="119:121" x14ac:dyDescent="0.25">
      <c r="DO643" s="9">
        <v>640</v>
      </c>
      <c r="DP643" s="9" t="str">
        <f>IFERROR(INDEX(Materials!$X$9:$X$2508, MATCH($DO643, Materials!$Z$9:$Z$2508, 0)), "")</f>
        <v/>
      </c>
      <c r="DQ643" s="9" t="str">
        <f t="shared" si="14"/>
        <v/>
      </c>
    </row>
    <row r="644" spans="119:121" x14ac:dyDescent="0.25">
      <c r="DO644" s="9">
        <v>641</v>
      </c>
      <c r="DP644" s="9" t="str">
        <f>IFERROR(INDEX(Materials!$X$9:$X$2508, MATCH($DO644, Materials!$Z$9:$Z$2508, 0)), "")</f>
        <v/>
      </c>
      <c r="DQ644" s="9" t="str">
        <f t="shared" si="14"/>
        <v/>
      </c>
    </row>
    <row r="645" spans="119:121" x14ac:dyDescent="0.25">
      <c r="DO645" s="9">
        <v>642</v>
      </c>
      <c r="DP645" s="9" t="str">
        <f>IFERROR(INDEX(Materials!$X$9:$X$2508, MATCH($DO645, Materials!$Z$9:$Z$2508, 0)), "")</f>
        <v/>
      </c>
      <c r="DQ645" s="9" t="str">
        <f t="shared" si="14"/>
        <v/>
      </c>
    </row>
    <row r="646" spans="119:121" x14ac:dyDescent="0.25">
      <c r="DO646" s="9">
        <v>643</v>
      </c>
      <c r="DP646" s="9" t="str">
        <f>IFERROR(INDEX(Materials!$X$9:$X$2508, MATCH($DO646, Materials!$Z$9:$Z$2508, 0)), "")</f>
        <v/>
      </c>
      <c r="DQ646" s="9" t="str">
        <f t="shared" si="14"/>
        <v/>
      </c>
    </row>
    <row r="647" spans="119:121" x14ac:dyDescent="0.25">
      <c r="DO647" s="9">
        <v>644</v>
      </c>
      <c r="DP647" s="9" t="str">
        <f>IFERROR(INDEX(Materials!$X$9:$X$2508, MATCH($DO647, Materials!$Z$9:$Z$2508, 0)), "")</f>
        <v/>
      </c>
      <c r="DQ647" s="9" t="str">
        <f t="shared" si="14"/>
        <v/>
      </c>
    </row>
    <row r="648" spans="119:121" x14ac:dyDescent="0.25">
      <c r="DO648" s="9">
        <v>645</v>
      </c>
      <c r="DP648" s="9" t="str">
        <f>IFERROR(INDEX(Materials!$X$9:$X$2508, MATCH($DO648, Materials!$Z$9:$Z$2508, 0)), "")</f>
        <v/>
      </c>
      <c r="DQ648" s="9" t="str">
        <f t="shared" si="14"/>
        <v/>
      </c>
    </row>
    <row r="649" spans="119:121" x14ac:dyDescent="0.25">
      <c r="DO649" s="9">
        <v>646</v>
      </c>
      <c r="DP649" s="9" t="str">
        <f>IFERROR(INDEX(Materials!$X$9:$X$2508, MATCH($DO649, Materials!$Z$9:$Z$2508, 0)), "")</f>
        <v/>
      </c>
      <c r="DQ649" s="9" t="str">
        <f t="shared" si="14"/>
        <v/>
      </c>
    </row>
    <row r="650" spans="119:121" x14ac:dyDescent="0.25">
      <c r="DO650" s="9">
        <v>647</v>
      </c>
      <c r="DP650" s="9" t="str">
        <f>IFERROR(INDEX(Materials!$X$9:$X$2508, MATCH($DO650, Materials!$Z$9:$Z$2508, 0)), "")</f>
        <v/>
      </c>
      <c r="DQ650" s="9" t="str">
        <f t="shared" si="14"/>
        <v/>
      </c>
    </row>
    <row r="651" spans="119:121" x14ac:dyDescent="0.25">
      <c r="DO651" s="9">
        <v>648</v>
      </c>
      <c r="DP651" s="9" t="str">
        <f>IFERROR(INDEX(Materials!$X$9:$X$2508, MATCH($DO651, Materials!$Z$9:$Z$2508, 0)), "")</f>
        <v/>
      </c>
      <c r="DQ651" s="9" t="str">
        <f t="shared" si="14"/>
        <v/>
      </c>
    </row>
    <row r="652" spans="119:121" x14ac:dyDescent="0.25">
      <c r="DO652" s="9">
        <v>649</v>
      </c>
      <c r="DP652" s="9" t="str">
        <f>IFERROR(INDEX(Materials!$X$9:$X$2508, MATCH($DO652, Materials!$Z$9:$Z$2508, 0)), "")</f>
        <v/>
      </c>
      <c r="DQ652" s="9" t="str">
        <f t="shared" si="14"/>
        <v/>
      </c>
    </row>
    <row r="653" spans="119:121" x14ac:dyDescent="0.25">
      <c r="DO653" s="9">
        <v>650</v>
      </c>
      <c r="DP653" s="9" t="str">
        <f>IFERROR(INDEX(Materials!$X$9:$X$2508, MATCH($DO653, Materials!$Z$9:$Z$2508, 0)), "")</f>
        <v/>
      </c>
      <c r="DQ653" s="9" t="str">
        <f t="shared" si="14"/>
        <v/>
      </c>
    </row>
    <row r="654" spans="119:121" x14ac:dyDescent="0.25">
      <c r="DO654" s="9">
        <v>651</v>
      </c>
      <c r="DP654" s="9" t="str">
        <f>IFERROR(INDEX(Materials!$X$9:$X$2508, MATCH($DO654, Materials!$Z$9:$Z$2508, 0)), "")</f>
        <v/>
      </c>
      <c r="DQ654" s="9" t="str">
        <f t="shared" si="14"/>
        <v/>
      </c>
    </row>
    <row r="655" spans="119:121" x14ac:dyDescent="0.25">
      <c r="DO655" s="9">
        <v>652</v>
      </c>
      <c r="DP655" s="9" t="str">
        <f>IFERROR(INDEX(Materials!$X$9:$X$2508, MATCH($DO655, Materials!$Z$9:$Z$2508, 0)), "")</f>
        <v/>
      </c>
      <c r="DQ655" s="9" t="str">
        <f t="shared" si="14"/>
        <v/>
      </c>
    </row>
    <row r="656" spans="119:121" x14ac:dyDescent="0.25">
      <c r="DO656" s="9">
        <v>653</v>
      </c>
      <c r="DP656" s="9" t="str">
        <f>IFERROR(INDEX(Materials!$X$9:$X$2508, MATCH($DO656, Materials!$Z$9:$Z$2508, 0)), "")</f>
        <v/>
      </c>
      <c r="DQ656" s="9" t="str">
        <f t="shared" si="14"/>
        <v/>
      </c>
    </row>
    <row r="657" spans="119:121" x14ac:dyDescent="0.25">
      <c r="DO657" s="9">
        <v>654</v>
      </c>
      <c r="DP657" s="9" t="str">
        <f>IFERROR(INDEX(Materials!$X$9:$X$2508, MATCH($DO657, Materials!$Z$9:$Z$2508, 0)), "")</f>
        <v/>
      </c>
      <c r="DQ657" s="9" t="str">
        <f t="shared" si="14"/>
        <v/>
      </c>
    </row>
    <row r="658" spans="119:121" x14ac:dyDescent="0.25">
      <c r="DO658" s="9">
        <v>655</v>
      </c>
      <c r="DP658" s="9" t="str">
        <f>IFERROR(INDEX(Materials!$X$9:$X$2508, MATCH($DO658, Materials!$Z$9:$Z$2508, 0)), "")</f>
        <v/>
      </c>
      <c r="DQ658" s="9" t="str">
        <f t="shared" si="14"/>
        <v/>
      </c>
    </row>
    <row r="659" spans="119:121" x14ac:dyDescent="0.25">
      <c r="DO659" s="9">
        <v>656</v>
      </c>
      <c r="DP659" s="9" t="str">
        <f>IFERROR(INDEX(Materials!$X$9:$X$2508, MATCH($DO659, Materials!$Z$9:$Z$2508, 0)), "")</f>
        <v/>
      </c>
      <c r="DQ659" s="9" t="str">
        <f t="shared" si="14"/>
        <v/>
      </c>
    </row>
    <row r="660" spans="119:121" x14ac:dyDescent="0.25">
      <c r="DO660" s="9">
        <v>657</v>
      </c>
      <c r="DP660" s="9" t="str">
        <f>IFERROR(INDEX(Materials!$X$9:$X$2508, MATCH($DO660, Materials!$Z$9:$Z$2508, 0)), "")</f>
        <v/>
      </c>
      <c r="DQ660" s="9" t="str">
        <f t="shared" si="14"/>
        <v/>
      </c>
    </row>
    <row r="661" spans="119:121" x14ac:dyDescent="0.25">
      <c r="DO661" s="9">
        <v>658</v>
      </c>
      <c r="DP661" s="9" t="str">
        <f>IFERROR(INDEX(Materials!$X$9:$X$2508, MATCH($DO661, Materials!$Z$9:$Z$2508, 0)), "")</f>
        <v/>
      </c>
      <c r="DQ661" s="9" t="str">
        <f t="shared" si="14"/>
        <v/>
      </c>
    </row>
    <row r="662" spans="119:121" x14ac:dyDescent="0.25">
      <c r="DO662" s="9">
        <v>659</v>
      </c>
      <c r="DP662" s="9" t="str">
        <f>IFERROR(INDEX(Materials!$X$9:$X$2508, MATCH($DO662, Materials!$Z$9:$Z$2508, 0)), "")</f>
        <v/>
      </c>
      <c r="DQ662" s="9" t="str">
        <f t="shared" si="14"/>
        <v/>
      </c>
    </row>
    <row r="663" spans="119:121" x14ac:dyDescent="0.25">
      <c r="DO663" s="9">
        <v>660</v>
      </c>
      <c r="DP663" s="9" t="str">
        <f>IFERROR(INDEX(Materials!$X$9:$X$2508, MATCH($DO663, Materials!$Z$9:$Z$2508, 0)), "")</f>
        <v/>
      </c>
      <c r="DQ663" s="9" t="str">
        <f t="shared" si="14"/>
        <v/>
      </c>
    </row>
    <row r="664" spans="119:121" x14ac:dyDescent="0.25">
      <c r="DO664" s="9">
        <v>661</v>
      </c>
      <c r="DP664" s="9" t="str">
        <f>IFERROR(INDEX(Materials!$X$9:$X$2508, MATCH($DO664, Materials!$Z$9:$Z$2508, 0)), "")</f>
        <v/>
      </c>
      <c r="DQ664" s="9" t="str">
        <f t="shared" si="14"/>
        <v/>
      </c>
    </row>
    <row r="665" spans="119:121" x14ac:dyDescent="0.25">
      <c r="DO665" s="9">
        <v>662</v>
      </c>
      <c r="DP665" s="9" t="str">
        <f>IFERROR(INDEX(Materials!$X$9:$X$2508, MATCH($DO665, Materials!$Z$9:$Z$2508, 0)), "")</f>
        <v/>
      </c>
      <c r="DQ665" s="9" t="str">
        <f t="shared" si="14"/>
        <v/>
      </c>
    </row>
    <row r="666" spans="119:121" x14ac:dyDescent="0.25">
      <c r="DO666" s="9">
        <v>663</v>
      </c>
      <c r="DP666" s="9" t="str">
        <f>IFERROR(INDEX(Materials!$X$9:$X$2508, MATCH($DO666, Materials!$Z$9:$Z$2508, 0)), "")</f>
        <v/>
      </c>
      <c r="DQ666" s="9" t="str">
        <f t="shared" si="14"/>
        <v/>
      </c>
    </row>
    <row r="667" spans="119:121" x14ac:dyDescent="0.25">
      <c r="DO667" s="9">
        <v>664</v>
      </c>
      <c r="DP667" s="9" t="str">
        <f>IFERROR(INDEX(Materials!$X$9:$X$2508, MATCH($DO667, Materials!$Z$9:$Z$2508, 0)), "")</f>
        <v/>
      </c>
      <c r="DQ667" s="9" t="str">
        <f t="shared" si="14"/>
        <v/>
      </c>
    </row>
    <row r="668" spans="119:121" x14ac:dyDescent="0.25">
      <c r="DO668" s="9">
        <v>665</v>
      </c>
      <c r="DP668" s="9" t="str">
        <f>IFERROR(INDEX(Materials!$X$9:$X$2508, MATCH($DO668, Materials!$Z$9:$Z$2508, 0)), "")</f>
        <v/>
      </c>
      <c r="DQ668" s="9" t="str">
        <f t="shared" si="14"/>
        <v/>
      </c>
    </row>
    <row r="669" spans="119:121" x14ac:dyDescent="0.25">
      <c r="DO669" s="9">
        <v>666</v>
      </c>
      <c r="DP669" s="9" t="str">
        <f>IFERROR(INDEX(Materials!$X$9:$X$2508, MATCH($DO669, Materials!$Z$9:$Z$2508, 0)), "")</f>
        <v/>
      </c>
      <c r="DQ669" s="9" t="str">
        <f t="shared" si="14"/>
        <v/>
      </c>
    </row>
    <row r="670" spans="119:121" x14ac:dyDescent="0.25">
      <c r="DO670" s="9">
        <v>667</v>
      </c>
      <c r="DP670" s="9" t="str">
        <f>IFERROR(INDEX(Materials!$X$9:$X$2508, MATCH($DO670, Materials!$Z$9:$Z$2508, 0)), "")</f>
        <v/>
      </c>
      <c r="DQ670" s="9" t="str">
        <f t="shared" si="14"/>
        <v/>
      </c>
    </row>
    <row r="671" spans="119:121" x14ac:dyDescent="0.25">
      <c r="DO671" s="9">
        <v>668</v>
      </c>
      <c r="DP671" s="9" t="str">
        <f>IFERROR(INDEX(Materials!$X$9:$X$2508, MATCH($DO671, Materials!$Z$9:$Z$2508, 0)), "")</f>
        <v/>
      </c>
      <c r="DQ671" s="9" t="str">
        <f t="shared" si="14"/>
        <v/>
      </c>
    </row>
    <row r="672" spans="119:121" x14ac:dyDescent="0.25">
      <c r="DO672" s="9">
        <v>669</v>
      </c>
      <c r="DP672" s="9" t="str">
        <f>IFERROR(INDEX(Materials!$X$9:$X$2508, MATCH($DO672, Materials!$Z$9:$Z$2508, 0)), "")</f>
        <v/>
      </c>
      <c r="DQ672" s="9" t="str">
        <f t="shared" si="14"/>
        <v/>
      </c>
    </row>
    <row r="673" spans="119:121" x14ac:dyDescent="0.25">
      <c r="DO673" s="9">
        <v>670</v>
      </c>
      <c r="DP673" s="9" t="str">
        <f>IFERROR(INDEX(Materials!$X$9:$X$2508, MATCH($DO673, Materials!$Z$9:$Z$2508, 0)), "")</f>
        <v/>
      </c>
      <c r="DQ673" s="9" t="str">
        <f t="shared" si="14"/>
        <v/>
      </c>
    </row>
    <row r="674" spans="119:121" x14ac:dyDescent="0.25">
      <c r="DO674" s="9">
        <v>671</v>
      </c>
      <c r="DP674" s="9" t="str">
        <f>IFERROR(INDEX(Materials!$X$9:$X$2508, MATCH($DO674, Materials!$Z$9:$Z$2508, 0)), "")</f>
        <v/>
      </c>
      <c r="DQ674" s="9" t="str">
        <f t="shared" si="14"/>
        <v/>
      </c>
    </row>
    <row r="675" spans="119:121" x14ac:dyDescent="0.25">
      <c r="DO675" s="9">
        <v>672</v>
      </c>
      <c r="DP675" s="9" t="str">
        <f>IFERROR(INDEX(Materials!$X$9:$X$2508, MATCH($DO675, Materials!$Z$9:$Z$2508, 0)), "")</f>
        <v/>
      </c>
      <c r="DQ675" s="9" t="str">
        <f t="shared" si="14"/>
        <v/>
      </c>
    </row>
    <row r="676" spans="119:121" x14ac:dyDescent="0.25">
      <c r="DO676" s="9">
        <v>673</v>
      </c>
      <c r="DP676" s="9" t="str">
        <f>IFERROR(INDEX(Materials!$X$9:$X$2508, MATCH($DO676, Materials!$Z$9:$Z$2508, 0)), "")</f>
        <v/>
      </c>
      <c r="DQ676" s="9" t="str">
        <f t="shared" si="14"/>
        <v/>
      </c>
    </row>
    <row r="677" spans="119:121" x14ac:dyDescent="0.25">
      <c r="DO677" s="9">
        <v>674</v>
      </c>
      <c r="DP677" s="9" t="str">
        <f>IFERROR(INDEX(Materials!$X$9:$X$2508, MATCH($DO677, Materials!$Z$9:$Z$2508, 0)), "")</f>
        <v/>
      </c>
      <c r="DQ677" s="9" t="str">
        <f t="shared" si="14"/>
        <v/>
      </c>
    </row>
    <row r="678" spans="119:121" x14ac:dyDescent="0.25">
      <c r="DO678" s="9">
        <v>675</v>
      </c>
      <c r="DP678" s="9" t="str">
        <f>IFERROR(INDEX(Materials!$X$9:$X$2508, MATCH($DO678, Materials!$Z$9:$Z$2508, 0)), "")</f>
        <v/>
      </c>
      <c r="DQ678" s="9" t="str">
        <f t="shared" si="14"/>
        <v/>
      </c>
    </row>
    <row r="679" spans="119:121" x14ac:dyDescent="0.25">
      <c r="DO679" s="9">
        <v>676</v>
      </c>
      <c r="DP679" s="9" t="str">
        <f>IFERROR(INDEX(Materials!$X$9:$X$2508, MATCH($DO679, Materials!$Z$9:$Z$2508, 0)), "")</f>
        <v/>
      </c>
      <c r="DQ679" s="9" t="str">
        <f t="shared" si="14"/>
        <v/>
      </c>
    </row>
    <row r="680" spans="119:121" x14ac:dyDescent="0.25">
      <c r="DO680" s="9">
        <v>677</v>
      </c>
      <c r="DP680" s="9" t="str">
        <f>IFERROR(INDEX(Materials!$X$9:$X$2508, MATCH($DO680, Materials!$Z$9:$Z$2508, 0)), "")</f>
        <v/>
      </c>
      <c r="DQ680" s="9" t="str">
        <f t="shared" si="14"/>
        <v/>
      </c>
    </row>
    <row r="681" spans="119:121" x14ac:dyDescent="0.25">
      <c r="DO681" s="9">
        <v>678</v>
      </c>
      <c r="DP681" s="9" t="str">
        <f>IFERROR(INDEX(Materials!$X$9:$X$2508, MATCH($DO681, Materials!$Z$9:$Z$2508, 0)), "")</f>
        <v/>
      </c>
      <c r="DQ681" s="9" t="str">
        <f t="shared" si="14"/>
        <v/>
      </c>
    </row>
    <row r="682" spans="119:121" x14ac:dyDescent="0.25">
      <c r="DO682" s="9">
        <v>679</v>
      </c>
      <c r="DP682" s="9" t="str">
        <f>IFERROR(INDEX(Materials!$X$9:$X$2508, MATCH($DO682, Materials!$Z$9:$Z$2508, 0)), "")</f>
        <v/>
      </c>
      <c r="DQ682" s="9" t="str">
        <f t="shared" si="14"/>
        <v/>
      </c>
    </row>
    <row r="683" spans="119:121" x14ac:dyDescent="0.25">
      <c r="DO683" s="9">
        <v>680</v>
      </c>
      <c r="DP683" s="9" t="str">
        <f>IFERROR(INDEX(Materials!$X$9:$X$2508, MATCH($DO683, Materials!$Z$9:$Z$2508, 0)), "")</f>
        <v/>
      </c>
      <c r="DQ683" s="9" t="str">
        <f t="shared" si="14"/>
        <v/>
      </c>
    </row>
    <row r="684" spans="119:121" x14ac:dyDescent="0.25">
      <c r="DO684" s="9">
        <v>681</v>
      </c>
      <c r="DP684" s="9" t="str">
        <f>IFERROR(INDEX(Materials!$X$9:$X$2508, MATCH($DO684, Materials!$Z$9:$Z$2508, 0)), "")</f>
        <v/>
      </c>
      <c r="DQ684" s="9" t="str">
        <f t="shared" ref="DQ684:DQ747" si="15">IF($DP684="", "", SUMIF($BE$4:$CH$43, $DP684, $CJ$4:$DM$43))</f>
        <v/>
      </c>
    </row>
    <row r="685" spans="119:121" x14ac:dyDescent="0.25">
      <c r="DO685" s="9">
        <v>682</v>
      </c>
      <c r="DP685" s="9" t="str">
        <f>IFERROR(INDEX(Materials!$X$9:$X$2508, MATCH($DO685, Materials!$Z$9:$Z$2508, 0)), "")</f>
        <v/>
      </c>
      <c r="DQ685" s="9" t="str">
        <f t="shared" si="15"/>
        <v/>
      </c>
    </row>
    <row r="686" spans="119:121" x14ac:dyDescent="0.25">
      <c r="DO686" s="9">
        <v>683</v>
      </c>
      <c r="DP686" s="9" t="str">
        <f>IFERROR(INDEX(Materials!$X$9:$X$2508, MATCH($DO686, Materials!$Z$9:$Z$2508, 0)), "")</f>
        <v/>
      </c>
      <c r="DQ686" s="9" t="str">
        <f t="shared" si="15"/>
        <v/>
      </c>
    </row>
    <row r="687" spans="119:121" x14ac:dyDescent="0.25">
      <c r="DO687" s="9">
        <v>684</v>
      </c>
      <c r="DP687" s="9" t="str">
        <f>IFERROR(INDEX(Materials!$X$9:$X$2508, MATCH($DO687, Materials!$Z$9:$Z$2508, 0)), "")</f>
        <v/>
      </c>
      <c r="DQ687" s="9" t="str">
        <f t="shared" si="15"/>
        <v/>
      </c>
    </row>
    <row r="688" spans="119:121" x14ac:dyDescent="0.25">
      <c r="DO688" s="9">
        <v>685</v>
      </c>
      <c r="DP688" s="9" t="str">
        <f>IFERROR(INDEX(Materials!$X$9:$X$2508, MATCH($DO688, Materials!$Z$9:$Z$2508, 0)), "")</f>
        <v/>
      </c>
      <c r="DQ688" s="9" t="str">
        <f t="shared" si="15"/>
        <v/>
      </c>
    </row>
    <row r="689" spans="119:121" x14ac:dyDescent="0.25">
      <c r="DO689" s="9">
        <v>686</v>
      </c>
      <c r="DP689" s="9" t="str">
        <f>IFERROR(INDEX(Materials!$X$9:$X$2508, MATCH($DO689, Materials!$Z$9:$Z$2508, 0)), "")</f>
        <v/>
      </c>
      <c r="DQ689" s="9" t="str">
        <f t="shared" si="15"/>
        <v/>
      </c>
    </row>
    <row r="690" spans="119:121" x14ac:dyDescent="0.25">
      <c r="DO690" s="9">
        <v>687</v>
      </c>
      <c r="DP690" s="9" t="str">
        <f>IFERROR(INDEX(Materials!$X$9:$X$2508, MATCH($DO690, Materials!$Z$9:$Z$2508, 0)), "")</f>
        <v/>
      </c>
      <c r="DQ690" s="9" t="str">
        <f t="shared" si="15"/>
        <v/>
      </c>
    </row>
    <row r="691" spans="119:121" x14ac:dyDescent="0.25">
      <c r="DO691" s="9">
        <v>688</v>
      </c>
      <c r="DP691" s="9" t="str">
        <f>IFERROR(INDEX(Materials!$X$9:$X$2508, MATCH($DO691, Materials!$Z$9:$Z$2508, 0)), "")</f>
        <v/>
      </c>
      <c r="DQ691" s="9" t="str">
        <f t="shared" si="15"/>
        <v/>
      </c>
    </row>
    <row r="692" spans="119:121" x14ac:dyDescent="0.25">
      <c r="DO692" s="9">
        <v>689</v>
      </c>
      <c r="DP692" s="9" t="str">
        <f>IFERROR(INDEX(Materials!$X$9:$X$2508, MATCH($DO692, Materials!$Z$9:$Z$2508, 0)), "")</f>
        <v/>
      </c>
      <c r="DQ692" s="9" t="str">
        <f t="shared" si="15"/>
        <v/>
      </c>
    </row>
    <row r="693" spans="119:121" x14ac:dyDescent="0.25">
      <c r="DO693" s="9">
        <v>690</v>
      </c>
      <c r="DP693" s="9" t="str">
        <f>IFERROR(INDEX(Materials!$X$9:$X$2508, MATCH($DO693, Materials!$Z$9:$Z$2508, 0)), "")</f>
        <v/>
      </c>
      <c r="DQ693" s="9" t="str">
        <f t="shared" si="15"/>
        <v/>
      </c>
    </row>
    <row r="694" spans="119:121" x14ac:dyDescent="0.25">
      <c r="DO694" s="9">
        <v>691</v>
      </c>
      <c r="DP694" s="9" t="str">
        <f>IFERROR(INDEX(Materials!$X$9:$X$2508, MATCH($DO694, Materials!$Z$9:$Z$2508, 0)), "")</f>
        <v/>
      </c>
      <c r="DQ694" s="9" t="str">
        <f t="shared" si="15"/>
        <v/>
      </c>
    </row>
    <row r="695" spans="119:121" x14ac:dyDescent="0.25">
      <c r="DO695" s="9">
        <v>692</v>
      </c>
      <c r="DP695" s="9" t="str">
        <f>IFERROR(INDEX(Materials!$X$9:$X$2508, MATCH($DO695, Materials!$Z$9:$Z$2508, 0)), "")</f>
        <v/>
      </c>
      <c r="DQ695" s="9" t="str">
        <f t="shared" si="15"/>
        <v/>
      </c>
    </row>
    <row r="696" spans="119:121" x14ac:dyDescent="0.25">
      <c r="DO696" s="9">
        <v>693</v>
      </c>
      <c r="DP696" s="9" t="str">
        <f>IFERROR(INDEX(Materials!$X$9:$X$2508, MATCH($DO696, Materials!$Z$9:$Z$2508, 0)), "")</f>
        <v/>
      </c>
      <c r="DQ696" s="9" t="str">
        <f t="shared" si="15"/>
        <v/>
      </c>
    </row>
    <row r="697" spans="119:121" x14ac:dyDescent="0.25">
      <c r="DO697" s="9">
        <v>694</v>
      </c>
      <c r="DP697" s="9" t="str">
        <f>IFERROR(INDEX(Materials!$X$9:$X$2508, MATCH($DO697, Materials!$Z$9:$Z$2508, 0)), "")</f>
        <v/>
      </c>
      <c r="DQ697" s="9" t="str">
        <f t="shared" si="15"/>
        <v/>
      </c>
    </row>
    <row r="698" spans="119:121" x14ac:dyDescent="0.25">
      <c r="DO698" s="9">
        <v>695</v>
      </c>
      <c r="DP698" s="9" t="str">
        <f>IFERROR(INDEX(Materials!$X$9:$X$2508, MATCH($DO698, Materials!$Z$9:$Z$2508, 0)), "")</f>
        <v/>
      </c>
      <c r="DQ698" s="9" t="str">
        <f t="shared" si="15"/>
        <v/>
      </c>
    </row>
    <row r="699" spans="119:121" x14ac:dyDescent="0.25">
      <c r="DO699" s="9">
        <v>696</v>
      </c>
      <c r="DP699" s="9" t="str">
        <f>IFERROR(INDEX(Materials!$X$9:$X$2508, MATCH($DO699, Materials!$Z$9:$Z$2508, 0)), "")</f>
        <v/>
      </c>
      <c r="DQ699" s="9" t="str">
        <f t="shared" si="15"/>
        <v/>
      </c>
    </row>
    <row r="700" spans="119:121" x14ac:dyDescent="0.25">
      <c r="DO700" s="9">
        <v>697</v>
      </c>
      <c r="DP700" s="9" t="str">
        <f>IFERROR(INDEX(Materials!$X$9:$X$2508, MATCH($DO700, Materials!$Z$9:$Z$2508, 0)), "")</f>
        <v/>
      </c>
      <c r="DQ700" s="9" t="str">
        <f t="shared" si="15"/>
        <v/>
      </c>
    </row>
    <row r="701" spans="119:121" x14ac:dyDescent="0.25">
      <c r="DO701" s="9">
        <v>698</v>
      </c>
      <c r="DP701" s="9" t="str">
        <f>IFERROR(INDEX(Materials!$X$9:$X$2508, MATCH($DO701, Materials!$Z$9:$Z$2508, 0)), "")</f>
        <v/>
      </c>
      <c r="DQ701" s="9" t="str">
        <f t="shared" si="15"/>
        <v/>
      </c>
    </row>
    <row r="702" spans="119:121" x14ac:dyDescent="0.25">
      <c r="DO702" s="9">
        <v>699</v>
      </c>
      <c r="DP702" s="9" t="str">
        <f>IFERROR(INDEX(Materials!$X$9:$X$2508, MATCH($DO702, Materials!$Z$9:$Z$2508, 0)), "")</f>
        <v/>
      </c>
      <c r="DQ702" s="9" t="str">
        <f t="shared" si="15"/>
        <v/>
      </c>
    </row>
    <row r="703" spans="119:121" x14ac:dyDescent="0.25">
      <c r="DO703" s="9">
        <v>700</v>
      </c>
      <c r="DP703" s="9" t="str">
        <f>IFERROR(INDEX(Materials!$X$9:$X$2508, MATCH($DO703, Materials!$Z$9:$Z$2508, 0)), "")</f>
        <v/>
      </c>
      <c r="DQ703" s="9" t="str">
        <f t="shared" si="15"/>
        <v/>
      </c>
    </row>
    <row r="704" spans="119:121" x14ac:dyDescent="0.25">
      <c r="DO704" s="9">
        <v>701</v>
      </c>
      <c r="DP704" s="9" t="str">
        <f>IFERROR(INDEX(Materials!$X$9:$X$2508, MATCH($DO704, Materials!$Z$9:$Z$2508, 0)), "")</f>
        <v/>
      </c>
      <c r="DQ704" s="9" t="str">
        <f t="shared" si="15"/>
        <v/>
      </c>
    </row>
    <row r="705" spans="119:121" x14ac:dyDescent="0.25">
      <c r="DO705" s="9">
        <v>702</v>
      </c>
      <c r="DP705" s="9" t="str">
        <f>IFERROR(INDEX(Materials!$X$9:$X$2508, MATCH($DO705, Materials!$Z$9:$Z$2508, 0)), "")</f>
        <v/>
      </c>
      <c r="DQ705" s="9" t="str">
        <f t="shared" si="15"/>
        <v/>
      </c>
    </row>
    <row r="706" spans="119:121" x14ac:dyDescent="0.25">
      <c r="DO706" s="9">
        <v>703</v>
      </c>
      <c r="DP706" s="9" t="str">
        <f>IFERROR(INDEX(Materials!$X$9:$X$2508, MATCH($DO706, Materials!$Z$9:$Z$2508, 0)), "")</f>
        <v/>
      </c>
      <c r="DQ706" s="9" t="str">
        <f t="shared" si="15"/>
        <v/>
      </c>
    </row>
    <row r="707" spans="119:121" x14ac:dyDescent="0.25">
      <c r="DO707" s="9">
        <v>704</v>
      </c>
      <c r="DP707" s="9" t="str">
        <f>IFERROR(INDEX(Materials!$X$9:$X$2508, MATCH($DO707, Materials!$Z$9:$Z$2508, 0)), "")</f>
        <v/>
      </c>
      <c r="DQ707" s="9" t="str">
        <f t="shared" si="15"/>
        <v/>
      </c>
    </row>
    <row r="708" spans="119:121" x14ac:dyDescent="0.25">
      <c r="DO708" s="9">
        <v>705</v>
      </c>
      <c r="DP708" s="9" t="str">
        <f>IFERROR(INDEX(Materials!$X$9:$X$2508, MATCH($DO708, Materials!$Z$9:$Z$2508, 0)), "")</f>
        <v/>
      </c>
      <c r="DQ708" s="9" t="str">
        <f t="shared" si="15"/>
        <v/>
      </c>
    </row>
    <row r="709" spans="119:121" x14ac:dyDescent="0.25">
      <c r="DO709" s="9">
        <v>706</v>
      </c>
      <c r="DP709" s="9" t="str">
        <f>IFERROR(INDEX(Materials!$X$9:$X$2508, MATCH($DO709, Materials!$Z$9:$Z$2508, 0)), "")</f>
        <v/>
      </c>
      <c r="DQ709" s="9" t="str">
        <f t="shared" si="15"/>
        <v/>
      </c>
    </row>
    <row r="710" spans="119:121" x14ac:dyDescent="0.25">
      <c r="DO710" s="9">
        <v>707</v>
      </c>
      <c r="DP710" s="9" t="str">
        <f>IFERROR(INDEX(Materials!$X$9:$X$2508, MATCH($DO710, Materials!$Z$9:$Z$2508, 0)), "")</f>
        <v/>
      </c>
      <c r="DQ710" s="9" t="str">
        <f t="shared" si="15"/>
        <v/>
      </c>
    </row>
    <row r="711" spans="119:121" x14ac:dyDescent="0.25">
      <c r="DO711" s="9">
        <v>708</v>
      </c>
      <c r="DP711" s="9" t="str">
        <f>IFERROR(INDEX(Materials!$X$9:$X$2508, MATCH($DO711, Materials!$Z$9:$Z$2508, 0)), "")</f>
        <v/>
      </c>
      <c r="DQ711" s="9" t="str">
        <f t="shared" si="15"/>
        <v/>
      </c>
    </row>
    <row r="712" spans="119:121" x14ac:dyDescent="0.25">
      <c r="DO712" s="9">
        <v>709</v>
      </c>
      <c r="DP712" s="9" t="str">
        <f>IFERROR(INDEX(Materials!$X$9:$X$2508, MATCH($DO712, Materials!$Z$9:$Z$2508, 0)), "")</f>
        <v/>
      </c>
      <c r="DQ712" s="9" t="str">
        <f t="shared" si="15"/>
        <v/>
      </c>
    </row>
    <row r="713" spans="119:121" x14ac:dyDescent="0.25">
      <c r="DO713" s="9">
        <v>710</v>
      </c>
      <c r="DP713" s="9" t="str">
        <f>IFERROR(INDEX(Materials!$X$9:$X$2508, MATCH($DO713, Materials!$Z$9:$Z$2508, 0)), "")</f>
        <v/>
      </c>
      <c r="DQ713" s="9" t="str">
        <f t="shared" si="15"/>
        <v/>
      </c>
    </row>
    <row r="714" spans="119:121" x14ac:dyDescent="0.25">
      <c r="DO714" s="9">
        <v>711</v>
      </c>
      <c r="DP714" s="9" t="str">
        <f>IFERROR(INDEX(Materials!$X$9:$X$2508, MATCH($DO714, Materials!$Z$9:$Z$2508, 0)), "")</f>
        <v/>
      </c>
      <c r="DQ714" s="9" t="str">
        <f t="shared" si="15"/>
        <v/>
      </c>
    </row>
    <row r="715" spans="119:121" x14ac:dyDescent="0.25">
      <c r="DO715" s="9">
        <v>712</v>
      </c>
      <c r="DP715" s="9" t="str">
        <f>IFERROR(INDEX(Materials!$X$9:$X$2508, MATCH($DO715, Materials!$Z$9:$Z$2508, 0)), "")</f>
        <v/>
      </c>
      <c r="DQ715" s="9" t="str">
        <f t="shared" si="15"/>
        <v/>
      </c>
    </row>
    <row r="716" spans="119:121" x14ac:dyDescent="0.25">
      <c r="DO716" s="9">
        <v>713</v>
      </c>
      <c r="DP716" s="9" t="str">
        <f>IFERROR(INDEX(Materials!$X$9:$X$2508, MATCH($DO716, Materials!$Z$9:$Z$2508, 0)), "")</f>
        <v/>
      </c>
      <c r="DQ716" s="9" t="str">
        <f t="shared" si="15"/>
        <v/>
      </c>
    </row>
    <row r="717" spans="119:121" x14ac:dyDescent="0.25">
      <c r="DO717" s="9">
        <v>714</v>
      </c>
      <c r="DP717" s="9" t="str">
        <f>IFERROR(INDEX(Materials!$X$9:$X$2508, MATCH($DO717, Materials!$Z$9:$Z$2508, 0)), "")</f>
        <v/>
      </c>
      <c r="DQ717" s="9" t="str">
        <f t="shared" si="15"/>
        <v/>
      </c>
    </row>
    <row r="718" spans="119:121" x14ac:dyDescent="0.25">
      <c r="DO718" s="9">
        <v>715</v>
      </c>
      <c r="DP718" s="9" t="str">
        <f>IFERROR(INDEX(Materials!$X$9:$X$2508, MATCH($DO718, Materials!$Z$9:$Z$2508, 0)), "")</f>
        <v/>
      </c>
      <c r="DQ718" s="9" t="str">
        <f t="shared" si="15"/>
        <v/>
      </c>
    </row>
    <row r="719" spans="119:121" x14ac:dyDescent="0.25">
      <c r="DO719" s="9">
        <v>716</v>
      </c>
      <c r="DP719" s="9" t="str">
        <f>IFERROR(INDEX(Materials!$X$9:$X$2508, MATCH($DO719, Materials!$Z$9:$Z$2508, 0)), "")</f>
        <v/>
      </c>
      <c r="DQ719" s="9" t="str">
        <f t="shared" si="15"/>
        <v/>
      </c>
    </row>
    <row r="720" spans="119:121" x14ac:dyDescent="0.25">
      <c r="DO720" s="9">
        <v>717</v>
      </c>
      <c r="DP720" s="9" t="str">
        <f>IFERROR(INDEX(Materials!$X$9:$X$2508, MATCH($DO720, Materials!$Z$9:$Z$2508, 0)), "")</f>
        <v/>
      </c>
      <c r="DQ720" s="9" t="str">
        <f t="shared" si="15"/>
        <v/>
      </c>
    </row>
    <row r="721" spans="119:121" x14ac:dyDescent="0.25">
      <c r="DO721" s="9">
        <v>718</v>
      </c>
      <c r="DP721" s="9" t="str">
        <f>IFERROR(INDEX(Materials!$X$9:$X$2508, MATCH($DO721, Materials!$Z$9:$Z$2508, 0)), "")</f>
        <v/>
      </c>
      <c r="DQ721" s="9" t="str">
        <f t="shared" si="15"/>
        <v/>
      </c>
    </row>
    <row r="722" spans="119:121" x14ac:dyDescent="0.25">
      <c r="DO722" s="9">
        <v>719</v>
      </c>
      <c r="DP722" s="9" t="str">
        <f>IFERROR(INDEX(Materials!$X$9:$X$2508, MATCH($DO722, Materials!$Z$9:$Z$2508, 0)), "")</f>
        <v/>
      </c>
      <c r="DQ722" s="9" t="str">
        <f t="shared" si="15"/>
        <v/>
      </c>
    </row>
    <row r="723" spans="119:121" x14ac:dyDescent="0.25">
      <c r="DO723" s="9">
        <v>720</v>
      </c>
      <c r="DP723" s="9" t="str">
        <f>IFERROR(INDEX(Materials!$X$9:$X$2508, MATCH($DO723, Materials!$Z$9:$Z$2508, 0)), "")</f>
        <v/>
      </c>
      <c r="DQ723" s="9" t="str">
        <f t="shared" si="15"/>
        <v/>
      </c>
    </row>
    <row r="724" spans="119:121" x14ac:dyDescent="0.25">
      <c r="DO724" s="9">
        <v>721</v>
      </c>
      <c r="DP724" s="9" t="str">
        <f>IFERROR(INDEX(Materials!$X$9:$X$2508, MATCH($DO724, Materials!$Z$9:$Z$2508, 0)), "")</f>
        <v/>
      </c>
      <c r="DQ724" s="9" t="str">
        <f t="shared" si="15"/>
        <v/>
      </c>
    </row>
    <row r="725" spans="119:121" x14ac:dyDescent="0.25">
      <c r="DO725" s="9">
        <v>722</v>
      </c>
      <c r="DP725" s="9" t="str">
        <f>IFERROR(INDEX(Materials!$X$9:$X$2508, MATCH($DO725, Materials!$Z$9:$Z$2508, 0)), "")</f>
        <v/>
      </c>
      <c r="DQ725" s="9" t="str">
        <f t="shared" si="15"/>
        <v/>
      </c>
    </row>
    <row r="726" spans="119:121" x14ac:dyDescent="0.25">
      <c r="DO726" s="9">
        <v>723</v>
      </c>
      <c r="DP726" s="9" t="str">
        <f>IFERROR(INDEX(Materials!$X$9:$X$2508, MATCH($DO726, Materials!$Z$9:$Z$2508, 0)), "")</f>
        <v/>
      </c>
      <c r="DQ726" s="9" t="str">
        <f t="shared" si="15"/>
        <v/>
      </c>
    </row>
    <row r="727" spans="119:121" x14ac:dyDescent="0.25">
      <c r="DO727" s="9">
        <v>724</v>
      </c>
      <c r="DP727" s="9" t="str">
        <f>IFERROR(INDEX(Materials!$X$9:$X$2508, MATCH($DO727, Materials!$Z$9:$Z$2508, 0)), "")</f>
        <v/>
      </c>
      <c r="DQ727" s="9" t="str">
        <f t="shared" si="15"/>
        <v/>
      </c>
    </row>
    <row r="728" spans="119:121" x14ac:dyDescent="0.25">
      <c r="DO728" s="9">
        <v>725</v>
      </c>
      <c r="DP728" s="9" t="str">
        <f>IFERROR(INDEX(Materials!$X$9:$X$2508, MATCH($DO728, Materials!$Z$9:$Z$2508, 0)), "")</f>
        <v/>
      </c>
      <c r="DQ728" s="9" t="str">
        <f t="shared" si="15"/>
        <v/>
      </c>
    </row>
    <row r="729" spans="119:121" x14ac:dyDescent="0.25">
      <c r="DO729" s="9">
        <v>726</v>
      </c>
      <c r="DP729" s="9" t="str">
        <f>IFERROR(INDEX(Materials!$X$9:$X$2508, MATCH($DO729, Materials!$Z$9:$Z$2508, 0)), "")</f>
        <v/>
      </c>
      <c r="DQ729" s="9" t="str">
        <f t="shared" si="15"/>
        <v/>
      </c>
    </row>
    <row r="730" spans="119:121" x14ac:dyDescent="0.25">
      <c r="DO730" s="9">
        <v>727</v>
      </c>
      <c r="DP730" s="9" t="str">
        <f>IFERROR(INDEX(Materials!$X$9:$X$2508, MATCH($DO730, Materials!$Z$9:$Z$2508, 0)), "")</f>
        <v/>
      </c>
      <c r="DQ730" s="9" t="str">
        <f t="shared" si="15"/>
        <v/>
      </c>
    </row>
    <row r="731" spans="119:121" x14ac:dyDescent="0.25">
      <c r="DO731" s="9">
        <v>728</v>
      </c>
      <c r="DP731" s="9" t="str">
        <f>IFERROR(INDEX(Materials!$X$9:$X$2508, MATCH($DO731, Materials!$Z$9:$Z$2508, 0)), "")</f>
        <v/>
      </c>
      <c r="DQ731" s="9" t="str">
        <f t="shared" si="15"/>
        <v/>
      </c>
    </row>
    <row r="732" spans="119:121" x14ac:dyDescent="0.25">
      <c r="DO732" s="9">
        <v>729</v>
      </c>
      <c r="DP732" s="9" t="str">
        <f>IFERROR(INDEX(Materials!$X$9:$X$2508, MATCH($DO732, Materials!$Z$9:$Z$2508, 0)), "")</f>
        <v/>
      </c>
      <c r="DQ732" s="9" t="str">
        <f t="shared" si="15"/>
        <v/>
      </c>
    </row>
    <row r="733" spans="119:121" x14ac:dyDescent="0.25">
      <c r="DO733" s="9">
        <v>730</v>
      </c>
      <c r="DP733" s="9" t="str">
        <f>IFERROR(INDEX(Materials!$X$9:$X$2508, MATCH($DO733, Materials!$Z$9:$Z$2508, 0)), "")</f>
        <v/>
      </c>
      <c r="DQ733" s="9" t="str">
        <f t="shared" si="15"/>
        <v/>
      </c>
    </row>
    <row r="734" spans="119:121" x14ac:dyDescent="0.25">
      <c r="DO734" s="9">
        <v>731</v>
      </c>
      <c r="DP734" s="9" t="str">
        <f>IFERROR(INDEX(Materials!$X$9:$X$2508, MATCH($DO734, Materials!$Z$9:$Z$2508, 0)), "")</f>
        <v/>
      </c>
      <c r="DQ734" s="9" t="str">
        <f t="shared" si="15"/>
        <v/>
      </c>
    </row>
    <row r="735" spans="119:121" x14ac:dyDescent="0.25">
      <c r="DO735" s="9">
        <v>732</v>
      </c>
      <c r="DP735" s="9" t="str">
        <f>IFERROR(INDEX(Materials!$X$9:$X$2508, MATCH($DO735, Materials!$Z$9:$Z$2508, 0)), "")</f>
        <v/>
      </c>
      <c r="DQ735" s="9" t="str">
        <f t="shared" si="15"/>
        <v/>
      </c>
    </row>
    <row r="736" spans="119:121" x14ac:dyDescent="0.25">
      <c r="DO736" s="9">
        <v>733</v>
      </c>
      <c r="DP736" s="9" t="str">
        <f>IFERROR(INDEX(Materials!$X$9:$X$2508, MATCH($DO736, Materials!$Z$9:$Z$2508, 0)), "")</f>
        <v/>
      </c>
      <c r="DQ736" s="9" t="str">
        <f t="shared" si="15"/>
        <v/>
      </c>
    </row>
    <row r="737" spans="119:121" x14ac:dyDescent="0.25">
      <c r="DO737" s="9">
        <v>734</v>
      </c>
      <c r="DP737" s="9" t="str">
        <f>IFERROR(INDEX(Materials!$X$9:$X$2508, MATCH($DO737, Materials!$Z$9:$Z$2508, 0)), "")</f>
        <v/>
      </c>
      <c r="DQ737" s="9" t="str">
        <f t="shared" si="15"/>
        <v/>
      </c>
    </row>
    <row r="738" spans="119:121" x14ac:dyDescent="0.25">
      <c r="DO738" s="9">
        <v>735</v>
      </c>
      <c r="DP738" s="9" t="str">
        <f>IFERROR(INDEX(Materials!$X$9:$X$2508, MATCH($DO738, Materials!$Z$9:$Z$2508, 0)), "")</f>
        <v/>
      </c>
      <c r="DQ738" s="9" t="str">
        <f t="shared" si="15"/>
        <v/>
      </c>
    </row>
    <row r="739" spans="119:121" x14ac:dyDescent="0.25">
      <c r="DO739" s="9">
        <v>736</v>
      </c>
      <c r="DP739" s="9" t="str">
        <f>IFERROR(INDEX(Materials!$X$9:$X$2508, MATCH($DO739, Materials!$Z$9:$Z$2508, 0)), "")</f>
        <v/>
      </c>
      <c r="DQ739" s="9" t="str">
        <f t="shared" si="15"/>
        <v/>
      </c>
    </row>
    <row r="740" spans="119:121" x14ac:dyDescent="0.25">
      <c r="DO740" s="9">
        <v>737</v>
      </c>
      <c r="DP740" s="9" t="str">
        <f>IFERROR(INDEX(Materials!$X$9:$X$2508, MATCH($DO740, Materials!$Z$9:$Z$2508, 0)), "")</f>
        <v/>
      </c>
      <c r="DQ740" s="9" t="str">
        <f t="shared" si="15"/>
        <v/>
      </c>
    </row>
    <row r="741" spans="119:121" x14ac:dyDescent="0.25">
      <c r="DO741" s="9">
        <v>738</v>
      </c>
      <c r="DP741" s="9" t="str">
        <f>IFERROR(INDEX(Materials!$X$9:$X$2508, MATCH($DO741, Materials!$Z$9:$Z$2508, 0)), "")</f>
        <v/>
      </c>
      <c r="DQ741" s="9" t="str">
        <f t="shared" si="15"/>
        <v/>
      </c>
    </row>
    <row r="742" spans="119:121" x14ac:dyDescent="0.25">
      <c r="DO742" s="9">
        <v>739</v>
      </c>
      <c r="DP742" s="9" t="str">
        <f>IFERROR(INDEX(Materials!$X$9:$X$2508, MATCH($DO742, Materials!$Z$9:$Z$2508, 0)), "")</f>
        <v/>
      </c>
      <c r="DQ742" s="9" t="str">
        <f t="shared" si="15"/>
        <v/>
      </c>
    </row>
    <row r="743" spans="119:121" x14ac:dyDescent="0.25">
      <c r="DO743" s="9">
        <v>740</v>
      </c>
      <c r="DP743" s="9" t="str">
        <f>IFERROR(INDEX(Materials!$X$9:$X$2508, MATCH($DO743, Materials!$Z$9:$Z$2508, 0)), "")</f>
        <v/>
      </c>
      <c r="DQ743" s="9" t="str">
        <f t="shared" si="15"/>
        <v/>
      </c>
    </row>
    <row r="744" spans="119:121" x14ac:dyDescent="0.25">
      <c r="DO744" s="9">
        <v>741</v>
      </c>
      <c r="DP744" s="9" t="str">
        <f>IFERROR(INDEX(Materials!$X$9:$X$2508, MATCH($DO744, Materials!$Z$9:$Z$2508, 0)), "")</f>
        <v/>
      </c>
      <c r="DQ744" s="9" t="str">
        <f t="shared" si="15"/>
        <v/>
      </c>
    </row>
    <row r="745" spans="119:121" x14ac:dyDescent="0.25">
      <c r="DO745" s="9">
        <v>742</v>
      </c>
      <c r="DP745" s="9" t="str">
        <f>IFERROR(INDEX(Materials!$X$9:$X$2508, MATCH($DO745, Materials!$Z$9:$Z$2508, 0)), "")</f>
        <v/>
      </c>
      <c r="DQ745" s="9" t="str">
        <f t="shared" si="15"/>
        <v/>
      </c>
    </row>
    <row r="746" spans="119:121" x14ac:dyDescent="0.25">
      <c r="DO746" s="9">
        <v>743</v>
      </c>
      <c r="DP746" s="9" t="str">
        <f>IFERROR(INDEX(Materials!$X$9:$X$2508, MATCH($DO746, Materials!$Z$9:$Z$2508, 0)), "")</f>
        <v/>
      </c>
      <c r="DQ746" s="9" t="str">
        <f t="shared" si="15"/>
        <v/>
      </c>
    </row>
    <row r="747" spans="119:121" x14ac:dyDescent="0.25">
      <c r="DO747" s="9">
        <v>744</v>
      </c>
      <c r="DP747" s="9" t="str">
        <f>IFERROR(INDEX(Materials!$X$9:$X$2508, MATCH($DO747, Materials!$Z$9:$Z$2508, 0)), "")</f>
        <v/>
      </c>
      <c r="DQ747" s="9" t="str">
        <f t="shared" si="15"/>
        <v/>
      </c>
    </row>
    <row r="748" spans="119:121" x14ac:dyDescent="0.25">
      <c r="DO748" s="9">
        <v>745</v>
      </c>
      <c r="DP748" s="9" t="str">
        <f>IFERROR(INDEX(Materials!$X$9:$X$2508, MATCH($DO748, Materials!$Z$9:$Z$2508, 0)), "")</f>
        <v/>
      </c>
      <c r="DQ748" s="9" t="str">
        <f t="shared" ref="DQ748:DQ811" si="16">IF($DP748="", "", SUMIF($BE$4:$CH$43, $DP748, $CJ$4:$DM$43))</f>
        <v/>
      </c>
    </row>
    <row r="749" spans="119:121" x14ac:dyDescent="0.25">
      <c r="DO749" s="9">
        <v>746</v>
      </c>
      <c r="DP749" s="9" t="str">
        <f>IFERROR(INDEX(Materials!$X$9:$X$2508, MATCH($DO749, Materials!$Z$9:$Z$2508, 0)), "")</f>
        <v/>
      </c>
      <c r="DQ749" s="9" t="str">
        <f t="shared" si="16"/>
        <v/>
      </c>
    </row>
    <row r="750" spans="119:121" x14ac:dyDescent="0.25">
      <c r="DO750" s="9">
        <v>747</v>
      </c>
      <c r="DP750" s="9" t="str">
        <f>IFERROR(INDEX(Materials!$X$9:$X$2508, MATCH($DO750, Materials!$Z$9:$Z$2508, 0)), "")</f>
        <v/>
      </c>
      <c r="DQ750" s="9" t="str">
        <f t="shared" si="16"/>
        <v/>
      </c>
    </row>
    <row r="751" spans="119:121" x14ac:dyDescent="0.25">
      <c r="DO751" s="9">
        <v>748</v>
      </c>
      <c r="DP751" s="9" t="str">
        <f>IFERROR(INDEX(Materials!$X$9:$X$2508, MATCH($DO751, Materials!$Z$9:$Z$2508, 0)), "")</f>
        <v/>
      </c>
      <c r="DQ751" s="9" t="str">
        <f t="shared" si="16"/>
        <v/>
      </c>
    </row>
    <row r="752" spans="119:121" x14ac:dyDescent="0.25">
      <c r="DO752" s="9">
        <v>749</v>
      </c>
      <c r="DP752" s="9" t="str">
        <f>IFERROR(INDEX(Materials!$X$9:$X$2508, MATCH($DO752, Materials!$Z$9:$Z$2508, 0)), "")</f>
        <v/>
      </c>
      <c r="DQ752" s="9" t="str">
        <f t="shared" si="16"/>
        <v/>
      </c>
    </row>
    <row r="753" spans="119:121" x14ac:dyDescent="0.25">
      <c r="DO753" s="9">
        <v>750</v>
      </c>
      <c r="DP753" s="9" t="str">
        <f>IFERROR(INDEX(Materials!$X$9:$X$2508, MATCH($DO753, Materials!$Z$9:$Z$2508, 0)), "")</f>
        <v/>
      </c>
      <c r="DQ753" s="9" t="str">
        <f t="shared" si="16"/>
        <v/>
      </c>
    </row>
    <row r="754" spans="119:121" x14ac:dyDescent="0.25">
      <c r="DO754" s="9">
        <v>751</v>
      </c>
      <c r="DP754" s="9" t="str">
        <f>IFERROR(INDEX(Materials!$X$9:$X$2508, MATCH($DO754, Materials!$Z$9:$Z$2508, 0)), "")</f>
        <v/>
      </c>
      <c r="DQ754" s="9" t="str">
        <f t="shared" si="16"/>
        <v/>
      </c>
    </row>
    <row r="755" spans="119:121" x14ac:dyDescent="0.25">
      <c r="DO755" s="9">
        <v>752</v>
      </c>
      <c r="DP755" s="9" t="str">
        <f>IFERROR(INDEX(Materials!$X$9:$X$2508, MATCH($DO755, Materials!$Z$9:$Z$2508, 0)), "")</f>
        <v/>
      </c>
      <c r="DQ755" s="9" t="str">
        <f t="shared" si="16"/>
        <v/>
      </c>
    </row>
    <row r="756" spans="119:121" x14ac:dyDescent="0.25">
      <c r="DO756" s="9">
        <v>753</v>
      </c>
      <c r="DP756" s="9" t="str">
        <f>IFERROR(INDEX(Materials!$X$9:$X$2508, MATCH($DO756, Materials!$Z$9:$Z$2508, 0)), "")</f>
        <v/>
      </c>
      <c r="DQ756" s="9" t="str">
        <f t="shared" si="16"/>
        <v/>
      </c>
    </row>
    <row r="757" spans="119:121" x14ac:dyDescent="0.25">
      <c r="DO757" s="9">
        <v>754</v>
      </c>
      <c r="DP757" s="9" t="str">
        <f>IFERROR(INDEX(Materials!$X$9:$X$2508, MATCH($DO757, Materials!$Z$9:$Z$2508, 0)), "")</f>
        <v/>
      </c>
      <c r="DQ757" s="9" t="str">
        <f t="shared" si="16"/>
        <v/>
      </c>
    </row>
    <row r="758" spans="119:121" x14ac:dyDescent="0.25">
      <c r="DO758" s="9">
        <v>755</v>
      </c>
      <c r="DP758" s="9" t="str">
        <f>IFERROR(INDEX(Materials!$X$9:$X$2508, MATCH($DO758, Materials!$Z$9:$Z$2508, 0)), "")</f>
        <v/>
      </c>
      <c r="DQ758" s="9" t="str">
        <f t="shared" si="16"/>
        <v/>
      </c>
    </row>
    <row r="759" spans="119:121" x14ac:dyDescent="0.25">
      <c r="DO759" s="9">
        <v>756</v>
      </c>
      <c r="DP759" s="9" t="str">
        <f>IFERROR(INDEX(Materials!$X$9:$X$2508, MATCH($DO759, Materials!$Z$9:$Z$2508, 0)), "")</f>
        <v/>
      </c>
      <c r="DQ759" s="9" t="str">
        <f t="shared" si="16"/>
        <v/>
      </c>
    </row>
    <row r="760" spans="119:121" x14ac:dyDescent="0.25">
      <c r="DO760" s="9">
        <v>757</v>
      </c>
      <c r="DP760" s="9" t="str">
        <f>IFERROR(INDEX(Materials!$X$9:$X$2508, MATCH($DO760, Materials!$Z$9:$Z$2508, 0)), "")</f>
        <v/>
      </c>
      <c r="DQ760" s="9" t="str">
        <f t="shared" si="16"/>
        <v/>
      </c>
    </row>
    <row r="761" spans="119:121" x14ac:dyDescent="0.25">
      <c r="DO761" s="9">
        <v>758</v>
      </c>
      <c r="DP761" s="9" t="str">
        <f>IFERROR(INDEX(Materials!$X$9:$X$2508, MATCH($DO761, Materials!$Z$9:$Z$2508, 0)), "")</f>
        <v/>
      </c>
      <c r="DQ761" s="9" t="str">
        <f t="shared" si="16"/>
        <v/>
      </c>
    </row>
    <row r="762" spans="119:121" x14ac:dyDescent="0.25">
      <c r="DO762" s="9">
        <v>759</v>
      </c>
      <c r="DP762" s="9" t="str">
        <f>IFERROR(INDEX(Materials!$X$9:$X$2508, MATCH($DO762, Materials!$Z$9:$Z$2508, 0)), "")</f>
        <v/>
      </c>
      <c r="DQ762" s="9" t="str">
        <f t="shared" si="16"/>
        <v/>
      </c>
    </row>
    <row r="763" spans="119:121" x14ac:dyDescent="0.25">
      <c r="DO763" s="9">
        <v>760</v>
      </c>
      <c r="DP763" s="9" t="str">
        <f>IFERROR(INDEX(Materials!$X$9:$X$2508, MATCH($DO763, Materials!$Z$9:$Z$2508, 0)), "")</f>
        <v/>
      </c>
      <c r="DQ763" s="9" t="str">
        <f t="shared" si="16"/>
        <v/>
      </c>
    </row>
    <row r="764" spans="119:121" x14ac:dyDescent="0.25">
      <c r="DO764" s="9">
        <v>761</v>
      </c>
      <c r="DP764" s="9" t="str">
        <f>IFERROR(INDEX(Materials!$X$9:$X$2508, MATCH($DO764, Materials!$Z$9:$Z$2508, 0)), "")</f>
        <v/>
      </c>
      <c r="DQ764" s="9" t="str">
        <f t="shared" si="16"/>
        <v/>
      </c>
    </row>
    <row r="765" spans="119:121" x14ac:dyDescent="0.25">
      <c r="DO765" s="9">
        <v>762</v>
      </c>
      <c r="DP765" s="9" t="str">
        <f>IFERROR(INDEX(Materials!$X$9:$X$2508, MATCH($DO765, Materials!$Z$9:$Z$2508, 0)), "")</f>
        <v/>
      </c>
      <c r="DQ765" s="9" t="str">
        <f t="shared" si="16"/>
        <v/>
      </c>
    </row>
    <row r="766" spans="119:121" x14ac:dyDescent="0.25">
      <c r="DO766" s="9">
        <v>763</v>
      </c>
      <c r="DP766" s="9" t="str">
        <f>IFERROR(INDEX(Materials!$X$9:$X$2508, MATCH($DO766, Materials!$Z$9:$Z$2508, 0)), "")</f>
        <v/>
      </c>
      <c r="DQ766" s="9" t="str">
        <f t="shared" si="16"/>
        <v/>
      </c>
    </row>
    <row r="767" spans="119:121" x14ac:dyDescent="0.25">
      <c r="DO767" s="9">
        <v>764</v>
      </c>
      <c r="DP767" s="9" t="str">
        <f>IFERROR(INDEX(Materials!$X$9:$X$2508, MATCH($DO767, Materials!$Z$9:$Z$2508, 0)), "")</f>
        <v/>
      </c>
      <c r="DQ767" s="9" t="str">
        <f t="shared" si="16"/>
        <v/>
      </c>
    </row>
    <row r="768" spans="119:121" x14ac:dyDescent="0.25">
      <c r="DO768" s="9">
        <v>765</v>
      </c>
      <c r="DP768" s="9" t="str">
        <f>IFERROR(INDEX(Materials!$X$9:$X$2508, MATCH($DO768, Materials!$Z$9:$Z$2508, 0)), "")</f>
        <v/>
      </c>
      <c r="DQ768" s="9" t="str">
        <f t="shared" si="16"/>
        <v/>
      </c>
    </row>
    <row r="769" spans="119:121" x14ac:dyDescent="0.25">
      <c r="DO769" s="9">
        <v>766</v>
      </c>
      <c r="DP769" s="9" t="str">
        <f>IFERROR(INDEX(Materials!$X$9:$X$2508, MATCH($DO769, Materials!$Z$9:$Z$2508, 0)), "")</f>
        <v/>
      </c>
      <c r="DQ769" s="9" t="str">
        <f t="shared" si="16"/>
        <v/>
      </c>
    </row>
    <row r="770" spans="119:121" x14ac:dyDescent="0.25">
      <c r="DO770" s="9">
        <v>767</v>
      </c>
      <c r="DP770" s="9" t="str">
        <f>IFERROR(INDEX(Materials!$X$9:$X$2508, MATCH($DO770, Materials!$Z$9:$Z$2508, 0)), "")</f>
        <v/>
      </c>
      <c r="DQ770" s="9" t="str">
        <f t="shared" si="16"/>
        <v/>
      </c>
    </row>
    <row r="771" spans="119:121" x14ac:dyDescent="0.25">
      <c r="DO771" s="9">
        <v>768</v>
      </c>
      <c r="DP771" s="9" t="str">
        <f>IFERROR(INDEX(Materials!$X$9:$X$2508, MATCH($DO771, Materials!$Z$9:$Z$2508, 0)), "")</f>
        <v/>
      </c>
      <c r="DQ771" s="9" t="str">
        <f t="shared" si="16"/>
        <v/>
      </c>
    </row>
    <row r="772" spans="119:121" x14ac:dyDescent="0.25">
      <c r="DO772" s="9">
        <v>769</v>
      </c>
      <c r="DP772" s="9" t="str">
        <f>IFERROR(INDEX(Materials!$X$9:$X$2508, MATCH($DO772, Materials!$Z$9:$Z$2508, 0)), "")</f>
        <v/>
      </c>
      <c r="DQ772" s="9" t="str">
        <f t="shared" si="16"/>
        <v/>
      </c>
    </row>
    <row r="773" spans="119:121" x14ac:dyDescent="0.25">
      <c r="DO773" s="9">
        <v>770</v>
      </c>
      <c r="DP773" s="9" t="str">
        <f>IFERROR(INDEX(Materials!$X$9:$X$2508, MATCH($DO773, Materials!$Z$9:$Z$2508, 0)), "")</f>
        <v/>
      </c>
      <c r="DQ773" s="9" t="str">
        <f t="shared" si="16"/>
        <v/>
      </c>
    </row>
    <row r="774" spans="119:121" x14ac:dyDescent="0.25">
      <c r="DO774" s="9">
        <v>771</v>
      </c>
      <c r="DP774" s="9" t="str">
        <f>IFERROR(INDEX(Materials!$X$9:$X$2508, MATCH($DO774, Materials!$Z$9:$Z$2508, 0)), "")</f>
        <v/>
      </c>
      <c r="DQ774" s="9" t="str">
        <f t="shared" si="16"/>
        <v/>
      </c>
    </row>
    <row r="775" spans="119:121" x14ac:dyDescent="0.25">
      <c r="DO775" s="9">
        <v>772</v>
      </c>
      <c r="DP775" s="9" t="str">
        <f>IFERROR(INDEX(Materials!$X$9:$X$2508, MATCH($DO775, Materials!$Z$9:$Z$2508, 0)), "")</f>
        <v/>
      </c>
      <c r="DQ775" s="9" t="str">
        <f t="shared" si="16"/>
        <v/>
      </c>
    </row>
    <row r="776" spans="119:121" x14ac:dyDescent="0.25">
      <c r="DO776" s="9">
        <v>773</v>
      </c>
      <c r="DP776" s="9" t="str">
        <f>IFERROR(INDEX(Materials!$X$9:$X$2508, MATCH($DO776, Materials!$Z$9:$Z$2508, 0)), "")</f>
        <v/>
      </c>
      <c r="DQ776" s="9" t="str">
        <f t="shared" si="16"/>
        <v/>
      </c>
    </row>
    <row r="777" spans="119:121" x14ac:dyDescent="0.25">
      <c r="DO777" s="9">
        <v>774</v>
      </c>
      <c r="DP777" s="9" t="str">
        <f>IFERROR(INDEX(Materials!$X$9:$X$2508, MATCH($DO777, Materials!$Z$9:$Z$2508, 0)), "")</f>
        <v/>
      </c>
      <c r="DQ777" s="9" t="str">
        <f t="shared" si="16"/>
        <v/>
      </c>
    </row>
    <row r="778" spans="119:121" x14ac:dyDescent="0.25">
      <c r="DO778" s="9">
        <v>775</v>
      </c>
      <c r="DP778" s="9" t="str">
        <f>IFERROR(INDEX(Materials!$X$9:$X$2508, MATCH($DO778, Materials!$Z$9:$Z$2508, 0)), "")</f>
        <v/>
      </c>
      <c r="DQ778" s="9" t="str">
        <f t="shared" si="16"/>
        <v/>
      </c>
    </row>
    <row r="779" spans="119:121" x14ac:dyDescent="0.25">
      <c r="DO779" s="9">
        <v>776</v>
      </c>
      <c r="DP779" s="9" t="str">
        <f>IFERROR(INDEX(Materials!$X$9:$X$2508, MATCH($DO779, Materials!$Z$9:$Z$2508, 0)), "")</f>
        <v/>
      </c>
      <c r="DQ779" s="9" t="str">
        <f t="shared" si="16"/>
        <v/>
      </c>
    </row>
    <row r="780" spans="119:121" x14ac:dyDescent="0.25">
      <c r="DO780" s="9">
        <v>777</v>
      </c>
      <c r="DP780" s="9" t="str">
        <f>IFERROR(INDEX(Materials!$X$9:$X$2508, MATCH($DO780, Materials!$Z$9:$Z$2508, 0)), "")</f>
        <v/>
      </c>
      <c r="DQ780" s="9" t="str">
        <f t="shared" si="16"/>
        <v/>
      </c>
    </row>
    <row r="781" spans="119:121" x14ac:dyDescent="0.25">
      <c r="DO781" s="9">
        <v>778</v>
      </c>
      <c r="DP781" s="9" t="str">
        <f>IFERROR(INDEX(Materials!$X$9:$X$2508, MATCH($DO781, Materials!$Z$9:$Z$2508, 0)), "")</f>
        <v/>
      </c>
      <c r="DQ781" s="9" t="str">
        <f t="shared" si="16"/>
        <v/>
      </c>
    </row>
    <row r="782" spans="119:121" x14ac:dyDescent="0.25">
      <c r="DO782" s="9">
        <v>779</v>
      </c>
      <c r="DP782" s="9" t="str">
        <f>IFERROR(INDEX(Materials!$X$9:$X$2508, MATCH($DO782, Materials!$Z$9:$Z$2508, 0)), "")</f>
        <v/>
      </c>
      <c r="DQ782" s="9" t="str">
        <f t="shared" si="16"/>
        <v/>
      </c>
    </row>
    <row r="783" spans="119:121" x14ac:dyDescent="0.25">
      <c r="DO783" s="9">
        <v>780</v>
      </c>
      <c r="DP783" s="9" t="str">
        <f>IFERROR(INDEX(Materials!$X$9:$X$2508, MATCH($DO783, Materials!$Z$9:$Z$2508, 0)), "")</f>
        <v/>
      </c>
      <c r="DQ783" s="9" t="str">
        <f t="shared" si="16"/>
        <v/>
      </c>
    </row>
    <row r="784" spans="119:121" x14ac:dyDescent="0.25">
      <c r="DO784" s="9">
        <v>781</v>
      </c>
      <c r="DP784" s="9" t="str">
        <f>IFERROR(INDEX(Materials!$X$9:$X$2508, MATCH($DO784, Materials!$Z$9:$Z$2508, 0)), "")</f>
        <v/>
      </c>
      <c r="DQ784" s="9" t="str">
        <f t="shared" si="16"/>
        <v/>
      </c>
    </row>
    <row r="785" spans="119:121" x14ac:dyDescent="0.25">
      <c r="DO785" s="9">
        <v>782</v>
      </c>
      <c r="DP785" s="9" t="str">
        <f>IFERROR(INDEX(Materials!$X$9:$X$2508, MATCH($DO785, Materials!$Z$9:$Z$2508, 0)), "")</f>
        <v/>
      </c>
      <c r="DQ785" s="9" t="str">
        <f t="shared" si="16"/>
        <v/>
      </c>
    </row>
    <row r="786" spans="119:121" x14ac:dyDescent="0.25">
      <c r="DO786" s="9">
        <v>783</v>
      </c>
      <c r="DP786" s="9" t="str">
        <f>IFERROR(INDEX(Materials!$X$9:$X$2508, MATCH($DO786, Materials!$Z$9:$Z$2508, 0)), "")</f>
        <v/>
      </c>
      <c r="DQ786" s="9" t="str">
        <f t="shared" si="16"/>
        <v/>
      </c>
    </row>
    <row r="787" spans="119:121" x14ac:dyDescent="0.25">
      <c r="DO787" s="9">
        <v>784</v>
      </c>
      <c r="DP787" s="9" t="str">
        <f>IFERROR(INDEX(Materials!$X$9:$X$2508, MATCH($DO787, Materials!$Z$9:$Z$2508, 0)), "")</f>
        <v/>
      </c>
      <c r="DQ787" s="9" t="str">
        <f t="shared" si="16"/>
        <v/>
      </c>
    </row>
    <row r="788" spans="119:121" x14ac:dyDescent="0.25">
      <c r="DO788" s="9">
        <v>785</v>
      </c>
      <c r="DP788" s="9" t="str">
        <f>IFERROR(INDEX(Materials!$X$9:$X$2508, MATCH($DO788, Materials!$Z$9:$Z$2508, 0)), "")</f>
        <v/>
      </c>
      <c r="DQ788" s="9" t="str">
        <f t="shared" si="16"/>
        <v/>
      </c>
    </row>
    <row r="789" spans="119:121" x14ac:dyDescent="0.25">
      <c r="DO789" s="9">
        <v>786</v>
      </c>
      <c r="DP789" s="9" t="str">
        <f>IFERROR(INDEX(Materials!$X$9:$X$2508, MATCH($DO789, Materials!$Z$9:$Z$2508, 0)), "")</f>
        <v/>
      </c>
      <c r="DQ789" s="9" t="str">
        <f t="shared" si="16"/>
        <v/>
      </c>
    </row>
    <row r="790" spans="119:121" x14ac:dyDescent="0.25">
      <c r="DO790" s="9">
        <v>787</v>
      </c>
      <c r="DP790" s="9" t="str">
        <f>IFERROR(INDEX(Materials!$X$9:$X$2508, MATCH($DO790, Materials!$Z$9:$Z$2508, 0)), "")</f>
        <v/>
      </c>
      <c r="DQ790" s="9" t="str">
        <f t="shared" si="16"/>
        <v/>
      </c>
    </row>
    <row r="791" spans="119:121" x14ac:dyDescent="0.25">
      <c r="DO791" s="9">
        <v>788</v>
      </c>
      <c r="DP791" s="9" t="str">
        <f>IFERROR(INDEX(Materials!$X$9:$X$2508, MATCH($DO791, Materials!$Z$9:$Z$2508, 0)), "")</f>
        <v/>
      </c>
      <c r="DQ791" s="9" t="str">
        <f t="shared" si="16"/>
        <v/>
      </c>
    </row>
    <row r="792" spans="119:121" x14ac:dyDescent="0.25">
      <c r="DO792" s="9">
        <v>789</v>
      </c>
      <c r="DP792" s="9" t="str">
        <f>IFERROR(INDEX(Materials!$X$9:$X$2508, MATCH($DO792, Materials!$Z$9:$Z$2508, 0)), "")</f>
        <v/>
      </c>
      <c r="DQ792" s="9" t="str">
        <f t="shared" si="16"/>
        <v/>
      </c>
    </row>
    <row r="793" spans="119:121" x14ac:dyDescent="0.25">
      <c r="DO793" s="9">
        <v>790</v>
      </c>
      <c r="DP793" s="9" t="str">
        <f>IFERROR(INDEX(Materials!$X$9:$X$2508, MATCH($DO793, Materials!$Z$9:$Z$2508, 0)), "")</f>
        <v/>
      </c>
      <c r="DQ793" s="9" t="str">
        <f t="shared" si="16"/>
        <v/>
      </c>
    </row>
    <row r="794" spans="119:121" x14ac:dyDescent="0.25">
      <c r="DO794" s="9">
        <v>791</v>
      </c>
      <c r="DP794" s="9" t="str">
        <f>IFERROR(INDEX(Materials!$X$9:$X$2508, MATCH($DO794, Materials!$Z$9:$Z$2508, 0)), "")</f>
        <v/>
      </c>
      <c r="DQ794" s="9" t="str">
        <f t="shared" si="16"/>
        <v/>
      </c>
    </row>
    <row r="795" spans="119:121" x14ac:dyDescent="0.25">
      <c r="DO795" s="9">
        <v>792</v>
      </c>
      <c r="DP795" s="9" t="str">
        <f>IFERROR(INDEX(Materials!$X$9:$X$2508, MATCH($DO795, Materials!$Z$9:$Z$2508, 0)), "")</f>
        <v/>
      </c>
      <c r="DQ795" s="9" t="str">
        <f t="shared" si="16"/>
        <v/>
      </c>
    </row>
    <row r="796" spans="119:121" x14ac:dyDescent="0.25">
      <c r="DO796" s="9">
        <v>793</v>
      </c>
      <c r="DP796" s="9" t="str">
        <f>IFERROR(INDEX(Materials!$X$9:$X$2508, MATCH($DO796, Materials!$Z$9:$Z$2508, 0)), "")</f>
        <v/>
      </c>
      <c r="DQ796" s="9" t="str">
        <f t="shared" si="16"/>
        <v/>
      </c>
    </row>
    <row r="797" spans="119:121" x14ac:dyDescent="0.25">
      <c r="DO797" s="9">
        <v>794</v>
      </c>
      <c r="DP797" s="9" t="str">
        <f>IFERROR(INDEX(Materials!$X$9:$X$2508, MATCH($DO797, Materials!$Z$9:$Z$2508, 0)), "")</f>
        <v/>
      </c>
      <c r="DQ797" s="9" t="str">
        <f t="shared" si="16"/>
        <v/>
      </c>
    </row>
    <row r="798" spans="119:121" x14ac:dyDescent="0.25">
      <c r="DO798" s="9">
        <v>795</v>
      </c>
      <c r="DP798" s="9" t="str">
        <f>IFERROR(INDEX(Materials!$X$9:$X$2508, MATCH($DO798, Materials!$Z$9:$Z$2508, 0)), "")</f>
        <v/>
      </c>
      <c r="DQ798" s="9" t="str">
        <f t="shared" si="16"/>
        <v/>
      </c>
    </row>
    <row r="799" spans="119:121" x14ac:dyDescent="0.25">
      <c r="DO799" s="9">
        <v>796</v>
      </c>
      <c r="DP799" s="9" t="str">
        <f>IFERROR(INDEX(Materials!$X$9:$X$2508, MATCH($DO799, Materials!$Z$9:$Z$2508, 0)), "")</f>
        <v/>
      </c>
      <c r="DQ799" s="9" t="str">
        <f t="shared" si="16"/>
        <v/>
      </c>
    </row>
    <row r="800" spans="119:121" x14ac:dyDescent="0.25">
      <c r="DO800" s="9">
        <v>797</v>
      </c>
      <c r="DP800" s="9" t="str">
        <f>IFERROR(INDEX(Materials!$X$9:$X$2508, MATCH($DO800, Materials!$Z$9:$Z$2508, 0)), "")</f>
        <v/>
      </c>
      <c r="DQ800" s="9" t="str">
        <f t="shared" si="16"/>
        <v/>
      </c>
    </row>
    <row r="801" spans="119:121" x14ac:dyDescent="0.25">
      <c r="DO801" s="9">
        <v>798</v>
      </c>
      <c r="DP801" s="9" t="str">
        <f>IFERROR(INDEX(Materials!$X$9:$X$2508, MATCH($DO801, Materials!$Z$9:$Z$2508, 0)), "")</f>
        <v/>
      </c>
      <c r="DQ801" s="9" t="str">
        <f t="shared" si="16"/>
        <v/>
      </c>
    </row>
    <row r="802" spans="119:121" x14ac:dyDescent="0.25">
      <c r="DO802" s="9">
        <v>799</v>
      </c>
      <c r="DP802" s="9" t="str">
        <f>IFERROR(INDEX(Materials!$X$9:$X$2508, MATCH($DO802, Materials!$Z$9:$Z$2508, 0)), "")</f>
        <v/>
      </c>
      <c r="DQ802" s="9" t="str">
        <f t="shared" si="16"/>
        <v/>
      </c>
    </row>
    <row r="803" spans="119:121" x14ac:dyDescent="0.25">
      <c r="DO803" s="9">
        <v>800</v>
      </c>
      <c r="DP803" s="9" t="str">
        <f>IFERROR(INDEX(Materials!$X$9:$X$2508, MATCH($DO803, Materials!$Z$9:$Z$2508, 0)), "")</f>
        <v/>
      </c>
      <c r="DQ803" s="9" t="str">
        <f t="shared" si="16"/>
        <v/>
      </c>
    </row>
    <row r="804" spans="119:121" x14ac:dyDescent="0.25">
      <c r="DO804" s="9">
        <v>801</v>
      </c>
      <c r="DP804" s="9" t="str">
        <f>IFERROR(INDEX(Materials!$X$9:$X$2508, MATCH($DO804, Materials!$Z$9:$Z$2508, 0)), "")</f>
        <v/>
      </c>
      <c r="DQ804" s="9" t="str">
        <f t="shared" si="16"/>
        <v/>
      </c>
    </row>
    <row r="805" spans="119:121" x14ac:dyDescent="0.25">
      <c r="DO805" s="9">
        <v>802</v>
      </c>
      <c r="DP805" s="9" t="str">
        <f>IFERROR(INDEX(Materials!$X$9:$X$2508, MATCH($DO805, Materials!$Z$9:$Z$2508, 0)), "")</f>
        <v/>
      </c>
      <c r="DQ805" s="9" t="str">
        <f t="shared" si="16"/>
        <v/>
      </c>
    </row>
    <row r="806" spans="119:121" x14ac:dyDescent="0.25">
      <c r="DO806" s="9">
        <v>803</v>
      </c>
      <c r="DP806" s="9" t="str">
        <f>IFERROR(INDEX(Materials!$X$9:$X$2508, MATCH($DO806, Materials!$Z$9:$Z$2508, 0)), "")</f>
        <v/>
      </c>
      <c r="DQ806" s="9" t="str">
        <f t="shared" si="16"/>
        <v/>
      </c>
    </row>
    <row r="807" spans="119:121" x14ac:dyDescent="0.25">
      <c r="DO807" s="9">
        <v>804</v>
      </c>
      <c r="DP807" s="9" t="str">
        <f>IFERROR(INDEX(Materials!$X$9:$X$2508, MATCH($DO807, Materials!$Z$9:$Z$2508, 0)), "")</f>
        <v/>
      </c>
      <c r="DQ807" s="9" t="str">
        <f t="shared" si="16"/>
        <v/>
      </c>
    </row>
    <row r="808" spans="119:121" x14ac:dyDescent="0.25">
      <c r="DO808" s="9">
        <v>805</v>
      </c>
      <c r="DP808" s="9" t="str">
        <f>IFERROR(INDEX(Materials!$X$9:$X$2508, MATCH($DO808, Materials!$Z$9:$Z$2508, 0)), "")</f>
        <v/>
      </c>
      <c r="DQ808" s="9" t="str">
        <f t="shared" si="16"/>
        <v/>
      </c>
    </row>
    <row r="809" spans="119:121" x14ac:dyDescent="0.25">
      <c r="DO809" s="9">
        <v>806</v>
      </c>
      <c r="DP809" s="9" t="str">
        <f>IFERROR(INDEX(Materials!$X$9:$X$2508, MATCH($DO809, Materials!$Z$9:$Z$2508, 0)), "")</f>
        <v/>
      </c>
      <c r="DQ809" s="9" t="str">
        <f t="shared" si="16"/>
        <v/>
      </c>
    </row>
    <row r="810" spans="119:121" x14ac:dyDescent="0.25">
      <c r="DO810" s="9">
        <v>807</v>
      </c>
      <c r="DP810" s="9" t="str">
        <f>IFERROR(INDEX(Materials!$X$9:$X$2508, MATCH($DO810, Materials!$Z$9:$Z$2508, 0)), "")</f>
        <v/>
      </c>
      <c r="DQ810" s="9" t="str">
        <f t="shared" si="16"/>
        <v/>
      </c>
    </row>
    <row r="811" spans="119:121" x14ac:dyDescent="0.25">
      <c r="DO811" s="9">
        <v>808</v>
      </c>
      <c r="DP811" s="9" t="str">
        <f>IFERROR(INDEX(Materials!$X$9:$X$2508, MATCH($DO811, Materials!$Z$9:$Z$2508, 0)), "")</f>
        <v/>
      </c>
      <c r="DQ811" s="9" t="str">
        <f t="shared" si="16"/>
        <v/>
      </c>
    </row>
    <row r="812" spans="119:121" x14ac:dyDescent="0.25">
      <c r="DO812" s="9">
        <v>809</v>
      </c>
      <c r="DP812" s="9" t="str">
        <f>IFERROR(INDEX(Materials!$X$9:$X$2508, MATCH($DO812, Materials!$Z$9:$Z$2508, 0)), "")</f>
        <v/>
      </c>
      <c r="DQ812" s="9" t="str">
        <f t="shared" ref="DQ812:DQ875" si="17">IF($DP812="", "", SUMIF($BE$4:$CH$43, $DP812, $CJ$4:$DM$43))</f>
        <v/>
      </c>
    </row>
    <row r="813" spans="119:121" x14ac:dyDescent="0.25">
      <c r="DO813" s="9">
        <v>810</v>
      </c>
      <c r="DP813" s="9" t="str">
        <f>IFERROR(INDEX(Materials!$X$9:$X$2508, MATCH($DO813, Materials!$Z$9:$Z$2508, 0)), "")</f>
        <v/>
      </c>
      <c r="DQ813" s="9" t="str">
        <f t="shared" si="17"/>
        <v/>
      </c>
    </row>
    <row r="814" spans="119:121" x14ac:dyDescent="0.25">
      <c r="DO814" s="9">
        <v>811</v>
      </c>
      <c r="DP814" s="9" t="str">
        <f>IFERROR(INDEX(Materials!$X$9:$X$2508, MATCH($DO814, Materials!$Z$9:$Z$2508, 0)), "")</f>
        <v/>
      </c>
      <c r="DQ814" s="9" t="str">
        <f t="shared" si="17"/>
        <v/>
      </c>
    </row>
    <row r="815" spans="119:121" x14ac:dyDescent="0.25">
      <c r="DO815" s="9">
        <v>812</v>
      </c>
      <c r="DP815" s="9" t="str">
        <f>IFERROR(INDEX(Materials!$X$9:$X$2508, MATCH($DO815, Materials!$Z$9:$Z$2508, 0)), "")</f>
        <v/>
      </c>
      <c r="DQ815" s="9" t="str">
        <f t="shared" si="17"/>
        <v/>
      </c>
    </row>
    <row r="816" spans="119:121" x14ac:dyDescent="0.25">
      <c r="DO816" s="9">
        <v>813</v>
      </c>
      <c r="DP816" s="9" t="str">
        <f>IFERROR(INDEX(Materials!$X$9:$X$2508, MATCH($DO816, Materials!$Z$9:$Z$2508, 0)), "")</f>
        <v/>
      </c>
      <c r="DQ816" s="9" t="str">
        <f t="shared" si="17"/>
        <v/>
      </c>
    </row>
    <row r="817" spans="119:121" x14ac:dyDescent="0.25">
      <c r="DO817" s="9">
        <v>814</v>
      </c>
      <c r="DP817" s="9" t="str">
        <f>IFERROR(INDEX(Materials!$X$9:$X$2508, MATCH($DO817, Materials!$Z$9:$Z$2508, 0)), "")</f>
        <v/>
      </c>
      <c r="DQ817" s="9" t="str">
        <f t="shared" si="17"/>
        <v/>
      </c>
    </row>
    <row r="818" spans="119:121" x14ac:dyDescent="0.25">
      <c r="DO818" s="9">
        <v>815</v>
      </c>
      <c r="DP818" s="9" t="str">
        <f>IFERROR(INDEX(Materials!$X$9:$X$2508, MATCH($DO818, Materials!$Z$9:$Z$2508, 0)), "")</f>
        <v/>
      </c>
      <c r="DQ818" s="9" t="str">
        <f t="shared" si="17"/>
        <v/>
      </c>
    </row>
    <row r="819" spans="119:121" x14ac:dyDescent="0.25">
      <c r="DO819" s="9">
        <v>816</v>
      </c>
      <c r="DP819" s="9" t="str">
        <f>IFERROR(INDEX(Materials!$X$9:$X$2508, MATCH($DO819, Materials!$Z$9:$Z$2508, 0)), "")</f>
        <v/>
      </c>
      <c r="DQ819" s="9" t="str">
        <f t="shared" si="17"/>
        <v/>
      </c>
    </row>
    <row r="820" spans="119:121" x14ac:dyDescent="0.25">
      <c r="DO820" s="9">
        <v>817</v>
      </c>
      <c r="DP820" s="9" t="str">
        <f>IFERROR(INDEX(Materials!$X$9:$X$2508, MATCH($DO820, Materials!$Z$9:$Z$2508, 0)), "")</f>
        <v/>
      </c>
      <c r="DQ820" s="9" t="str">
        <f t="shared" si="17"/>
        <v/>
      </c>
    </row>
    <row r="821" spans="119:121" x14ac:dyDescent="0.25">
      <c r="DO821" s="9">
        <v>818</v>
      </c>
      <c r="DP821" s="9" t="str">
        <f>IFERROR(INDEX(Materials!$X$9:$X$2508, MATCH($DO821, Materials!$Z$9:$Z$2508, 0)), "")</f>
        <v/>
      </c>
      <c r="DQ821" s="9" t="str">
        <f t="shared" si="17"/>
        <v/>
      </c>
    </row>
    <row r="822" spans="119:121" x14ac:dyDescent="0.25">
      <c r="DO822" s="9">
        <v>819</v>
      </c>
      <c r="DP822" s="9" t="str">
        <f>IFERROR(INDEX(Materials!$X$9:$X$2508, MATCH($DO822, Materials!$Z$9:$Z$2508, 0)), "")</f>
        <v/>
      </c>
      <c r="DQ822" s="9" t="str">
        <f t="shared" si="17"/>
        <v/>
      </c>
    </row>
    <row r="823" spans="119:121" x14ac:dyDescent="0.25">
      <c r="DO823" s="9">
        <v>820</v>
      </c>
      <c r="DP823" s="9" t="str">
        <f>IFERROR(INDEX(Materials!$X$9:$X$2508, MATCH($DO823, Materials!$Z$9:$Z$2508, 0)), "")</f>
        <v/>
      </c>
      <c r="DQ823" s="9" t="str">
        <f t="shared" si="17"/>
        <v/>
      </c>
    </row>
    <row r="824" spans="119:121" x14ac:dyDescent="0.25">
      <c r="DO824" s="9">
        <v>821</v>
      </c>
      <c r="DP824" s="9" t="str">
        <f>IFERROR(INDEX(Materials!$X$9:$X$2508, MATCH($DO824, Materials!$Z$9:$Z$2508, 0)), "")</f>
        <v/>
      </c>
      <c r="DQ824" s="9" t="str">
        <f t="shared" si="17"/>
        <v/>
      </c>
    </row>
    <row r="825" spans="119:121" x14ac:dyDescent="0.25">
      <c r="DO825" s="9">
        <v>822</v>
      </c>
      <c r="DP825" s="9" t="str">
        <f>IFERROR(INDEX(Materials!$X$9:$X$2508, MATCH($DO825, Materials!$Z$9:$Z$2508, 0)), "")</f>
        <v/>
      </c>
      <c r="DQ825" s="9" t="str">
        <f t="shared" si="17"/>
        <v/>
      </c>
    </row>
    <row r="826" spans="119:121" x14ac:dyDescent="0.25">
      <c r="DO826" s="9">
        <v>823</v>
      </c>
      <c r="DP826" s="9" t="str">
        <f>IFERROR(INDEX(Materials!$X$9:$X$2508, MATCH($DO826, Materials!$Z$9:$Z$2508, 0)), "")</f>
        <v/>
      </c>
      <c r="DQ826" s="9" t="str">
        <f t="shared" si="17"/>
        <v/>
      </c>
    </row>
    <row r="827" spans="119:121" x14ac:dyDescent="0.25">
      <c r="DO827" s="9">
        <v>824</v>
      </c>
      <c r="DP827" s="9" t="str">
        <f>IFERROR(INDEX(Materials!$X$9:$X$2508, MATCH($DO827, Materials!$Z$9:$Z$2508, 0)), "")</f>
        <v/>
      </c>
      <c r="DQ827" s="9" t="str">
        <f t="shared" si="17"/>
        <v/>
      </c>
    </row>
    <row r="828" spans="119:121" x14ac:dyDescent="0.25">
      <c r="DO828" s="9">
        <v>825</v>
      </c>
      <c r="DP828" s="9" t="str">
        <f>IFERROR(INDEX(Materials!$X$9:$X$2508, MATCH($DO828, Materials!$Z$9:$Z$2508, 0)), "")</f>
        <v/>
      </c>
      <c r="DQ828" s="9" t="str">
        <f t="shared" si="17"/>
        <v/>
      </c>
    </row>
    <row r="829" spans="119:121" x14ac:dyDescent="0.25">
      <c r="DO829" s="9">
        <v>826</v>
      </c>
      <c r="DP829" s="9" t="str">
        <f>IFERROR(INDEX(Materials!$X$9:$X$2508, MATCH($DO829, Materials!$Z$9:$Z$2508, 0)), "")</f>
        <v/>
      </c>
      <c r="DQ829" s="9" t="str">
        <f t="shared" si="17"/>
        <v/>
      </c>
    </row>
    <row r="830" spans="119:121" x14ac:dyDescent="0.25">
      <c r="DO830" s="9">
        <v>827</v>
      </c>
      <c r="DP830" s="9" t="str">
        <f>IFERROR(INDEX(Materials!$X$9:$X$2508, MATCH($DO830, Materials!$Z$9:$Z$2508, 0)), "")</f>
        <v/>
      </c>
      <c r="DQ830" s="9" t="str">
        <f t="shared" si="17"/>
        <v/>
      </c>
    </row>
    <row r="831" spans="119:121" x14ac:dyDescent="0.25">
      <c r="DO831" s="9">
        <v>828</v>
      </c>
      <c r="DP831" s="9" t="str">
        <f>IFERROR(INDEX(Materials!$X$9:$X$2508, MATCH($DO831, Materials!$Z$9:$Z$2508, 0)), "")</f>
        <v/>
      </c>
      <c r="DQ831" s="9" t="str">
        <f t="shared" si="17"/>
        <v/>
      </c>
    </row>
    <row r="832" spans="119:121" x14ac:dyDescent="0.25">
      <c r="DO832" s="9">
        <v>829</v>
      </c>
      <c r="DP832" s="9" t="str">
        <f>IFERROR(INDEX(Materials!$X$9:$X$2508, MATCH($DO832, Materials!$Z$9:$Z$2508, 0)), "")</f>
        <v/>
      </c>
      <c r="DQ832" s="9" t="str">
        <f t="shared" si="17"/>
        <v/>
      </c>
    </row>
    <row r="833" spans="119:121" x14ac:dyDescent="0.25">
      <c r="DO833" s="9">
        <v>830</v>
      </c>
      <c r="DP833" s="9" t="str">
        <f>IFERROR(INDEX(Materials!$X$9:$X$2508, MATCH($DO833, Materials!$Z$9:$Z$2508, 0)), "")</f>
        <v/>
      </c>
      <c r="DQ833" s="9" t="str">
        <f t="shared" si="17"/>
        <v/>
      </c>
    </row>
    <row r="834" spans="119:121" x14ac:dyDescent="0.25">
      <c r="DO834" s="9">
        <v>831</v>
      </c>
      <c r="DP834" s="9" t="str">
        <f>IFERROR(INDEX(Materials!$X$9:$X$2508, MATCH($DO834, Materials!$Z$9:$Z$2508, 0)), "")</f>
        <v/>
      </c>
      <c r="DQ834" s="9" t="str">
        <f t="shared" si="17"/>
        <v/>
      </c>
    </row>
    <row r="835" spans="119:121" x14ac:dyDescent="0.25">
      <c r="DO835" s="9">
        <v>832</v>
      </c>
      <c r="DP835" s="9" t="str">
        <f>IFERROR(INDEX(Materials!$X$9:$X$2508, MATCH($DO835, Materials!$Z$9:$Z$2508, 0)), "")</f>
        <v/>
      </c>
      <c r="DQ835" s="9" t="str">
        <f t="shared" si="17"/>
        <v/>
      </c>
    </row>
    <row r="836" spans="119:121" x14ac:dyDescent="0.25">
      <c r="DO836" s="9">
        <v>833</v>
      </c>
      <c r="DP836" s="9" t="str">
        <f>IFERROR(INDEX(Materials!$X$9:$X$2508, MATCH($DO836, Materials!$Z$9:$Z$2508, 0)), "")</f>
        <v/>
      </c>
      <c r="DQ836" s="9" t="str">
        <f t="shared" si="17"/>
        <v/>
      </c>
    </row>
    <row r="837" spans="119:121" x14ac:dyDescent="0.25">
      <c r="DO837" s="9">
        <v>834</v>
      </c>
      <c r="DP837" s="9" t="str">
        <f>IFERROR(INDEX(Materials!$X$9:$X$2508, MATCH($DO837, Materials!$Z$9:$Z$2508, 0)), "")</f>
        <v/>
      </c>
      <c r="DQ837" s="9" t="str">
        <f t="shared" si="17"/>
        <v/>
      </c>
    </row>
    <row r="838" spans="119:121" x14ac:dyDescent="0.25">
      <c r="DO838" s="9">
        <v>835</v>
      </c>
      <c r="DP838" s="9" t="str">
        <f>IFERROR(INDEX(Materials!$X$9:$X$2508, MATCH($DO838, Materials!$Z$9:$Z$2508, 0)), "")</f>
        <v/>
      </c>
      <c r="DQ838" s="9" t="str">
        <f t="shared" si="17"/>
        <v/>
      </c>
    </row>
    <row r="839" spans="119:121" x14ac:dyDescent="0.25">
      <c r="DO839" s="9">
        <v>836</v>
      </c>
      <c r="DP839" s="9" t="str">
        <f>IFERROR(INDEX(Materials!$X$9:$X$2508, MATCH($DO839, Materials!$Z$9:$Z$2508, 0)), "")</f>
        <v/>
      </c>
      <c r="DQ839" s="9" t="str">
        <f t="shared" si="17"/>
        <v/>
      </c>
    </row>
    <row r="840" spans="119:121" x14ac:dyDescent="0.25">
      <c r="DO840" s="9">
        <v>837</v>
      </c>
      <c r="DP840" s="9" t="str">
        <f>IFERROR(INDEX(Materials!$X$9:$X$2508, MATCH($DO840, Materials!$Z$9:$Z$2508, 0)), "")</f>
        <v/>
      </c>
      <c r="DQ840" s="9" t="str">
        <f t="shared" si="17"/>
        <v/>
      </c>
    </row>
    <row r="841" spans="119:121" x14ac:dyDescent="0.25">
      <c r="DO841" s="9">
        <v>838</v>
      </c>
      <c r="DP841" s="9" t="str">
        <f>IFERROR(INDEX(Materials!$X$9:$X$2508, MATCH($DO841, Materials!$Z$9:$Z$2508, 0)), "")</f>
        <v/>
      </c>
      <c r="DQ841" s="9" t="str">
        <f t="shared" si="17"/>
        <v/>
      </c>
    </row>
    <row r="842" spans="119:121" x14ac:dyDescent="0.25">
      <c r="DO842" s="9">
        <v>839</v>
      </c>
      <c r="DP842" s="9" t="str">
        <f>IFERROR(INDEX(Materials!$X$9:$X$2508, MATCH($DO842, Materials!$Z$9:$Z$2508, 0)), "")</f>
        <v/>
      </c>
      <c r="DQ842" s="9" t="str">
        <f t="shared" si="17"/>
        <v/>
      </c>
    </row>
    <row r="843" spans="119:121" x14ac:dyDescent="0.25">
      <c r="DO843" s="9">
        <v>840</v>
      </c>
      <c r="DP843" s="9" t="str">
        <f>IFERROR(INDEX(Materials!$X$9:$X$2508, MATCH($DO843, Materials!$Z$9:$Z$2508, 0)), "")</f>
        <v/>
      </c>
      <c r="DQ843" s="9" t="str">
        <f t="shared" si="17"/>
        <v/>
      </c>
    </row>
    <row r="844" spans="119:121" x14ac:dyDescent="0.25">
      <c r="DO844" s="9">
        <v>841</v>
      </c>
      <c r="DP844" s="9" t="str">
        <f>IFERROR(INDEX(Materials!$X$9:$X$2508, MATCH($DO844, Materials!$Z$9:$Z$2508, 0)), "")</f>
        <v/>
      </c>
      <c r="DQ844" s="9" t="str">
        <f t="shared" si="17"/>
        <v/>
      </c>
    </row>
    <row r="845" spans="119:121" x14ac:dyDescent="0.25">
      <c r="DO845" s="9">
        <v>842</v>
      </c>
      <c r="DP845" s="9" t="str">
        <f>IFERROR(INDEX(Materials!$X$9:$X$2508, MATCH($DO845, Materials!$Z$9:$Z$2508, 0)), "")</f>
        <v/>
      </c>
      <c r="DQ845" s="9" t="str">
        <f t="shared" si="17"/>
        <v/>
      </c>
    </row>
    <row r="846" spans="119:121" x14ac:dyDescent="0.25">
      <c r="DO846" s="9">
        <v>843</v>
      </c>
      <c r="DP846" s="9" t="str">
        <f>IFERROR(INDEX(Materials!$X$9:$X$2508, MATCH($DO846, Materials!$Z$9:$Z$2508, 0)), "")</f>
        <v/>
      </c>
      <c r="DQ846" s="9" t="str">
        <f t="shared" si="17"/>
        <v/>
      </c>
    </row>
    <row r="847" spans="119:121" x14ac:dyDescent="0.25">
      <c r="DO847" s="9">
        <v>844</v>
      </c>
      <c r="DP847" s="9" t="str">
        <f>IFERROR(INDEX(Materials!$X$9:$X$2508, MATCH($DO847, Materials!$Z$9:$Z$2508, 0)), "")</f>
        <v/>
      </c>
      <c r="DQ847" s="9" t="str">
        <f t="shared" si="17"/>
        <v/>
      </c>
    </row>
    <row r="848" spans="119:121" x14ac:dyDescent="0.25">
      <c r="DO848" s="9">
        <v>845</v>
      </c>
      <c r="DP848" s="9" t="str">
        <f>IFERROR(INDEX(Materials!$X$9:$X$2508, MATCH($DO848, Materials!$Z$9:$Z$2508, 0)), "")</f>
        <v/>
      </c>
      <c r="DQ848" s="9" t="str">
        <f t="shared" si="17"/>
        <v/>
      </c>
    </row>
    <row r="849" spans="119:121" x14ac:dyDescent="0.25">
      <c r="DO849" s="9">
        <v>846</v>
      </c>
      <c r="DP849" s="9" t="str">
        <f>IFERROR(INDEX(Materials!$X$9:$X$2508, MATCH($DO849, Materials!$Z$9:$Z$2508, 0)), "")</f>
        <v/>
      </c>
      <c r="DQ849" s="9" t="str">
        <f t="shared" si="17"/>
        <v/>
      </c>
    </row>
    <row r="850" spans="119:121" x14ac:dyDescent="0.25">
      <c r="DO850" s="9">
        <v>847</v>
      </c>
      <c r="DP850" s="9" t="str">
        <f>IFERROR(INDEX(Materials!$X$9:$X$2508, MATCH($DO850, Materials!$Z$9:$Z$2508, 0)), "")</f>
        <v/>
      </c>
      <c r="DQ850" s="9" t="str">
        <f t="shared" si="17"/>
        <v/>
      </c>
    </row>
    <row r="851" spans="119:121" x14ac:dyDescent="0.25">
      <c r="DO851" s="9">
        <v>848</v>
      </c>
      <c r="DP851" s="9" t="str">
        <f>IFERROR(INDEX(Materials!$X$9:$X$2508, MATCH($DO851, Materials!$Z$9:$Z$2508, 0)), "")</f>
        <v/>
      </c>
      <c r="DQ851" s="9" t="str">
        <f t="shared" si="17"/>
        <v/>
      </c>
    </row>
    <row r="852" spans="119:121" x14ac:dyDescent="0.25">
      <c r="DO852" s="9">
        <v>849</v>
      </c>
      <c r="DP852" s="9" t="str">
        <f>IFERROR(INDEX(Materials!$X$9:$X$2508, MATCH($DO852, Materials!$Z$9:$Z$2508, 0)), "")</f>
        <v/>
      </c>
      <c r="DQ852" s="9" t="str">
        <f t="shared" si="17"/>
        <v/>
      </c>
    </row>
    <row r="853" spans="119:121" x14ac:dyDescent="0.25">
      <c r="DO853" s="9">
        <v>850</v>
      </c>
      <c r="DP853" s="9" t="str">
        <f>IFERROR(INDEX(Materials!$X$9:$X$2508, MATCH($DO853, Materials!$Z$9:$Z$2508, 0)), "")</f>
        <v/>
      </c>
      <c r="DQ853" s="9" t="str">
        <f t="shared" si="17"/>
        <v/>
      </c>
    </row>
    <row r="854" spans="119:121" x14ac:dyDescent="0.25">
      <c r="DO854" s="9">
        <v>851</v>
      </c>
      <c r="DP854" s="9" t="str">
        <f>IFERROR(INDEX(Materials!$X$9:$X$2508, MATCH($DO854, Materials!$Z$9:$Z$2508, 0)), "")</f>
        <v/>
      </c>
      <c r="DQ854" s="9" t="str">
        <f t="shared" si="17"/>
        <v/>
      </c>
    </row>
    <row r="855" spans="119:121" x14ac:dyDescent="0.25">
      <c r="DO855" s="9">
        <v>852</v>
      </c>
      <c r="DP855" s="9" t="str">
        <f>IFERROR(INDEX(Materials!$X$9:$X$2508, MATCH($DO855, Materials!$Z$9:$Z$2508, 0)), "")</f>
        <v/>
      </c>
      <c r="DQ855" s="9" t="str">
        <f t="shared" si="17"/>
        <v/>
      </c>
    </row>
    <row r="856" spans="119:121" x14ac:dyDescent="0.25">
      <c r="DO856" s="9">
        <v>853</v>
      </c>
      <c r="DP856" s="9" t="str">
        <f>IFERROR(INDEX(Materials!$X$9:$X$2508, MATCH($DO856, Materials!$Z$9:$Z$2508, 0)), "")</f>
        <v/>
      </c>
      <c r="DQ856" s="9" t="str">
        <f t="shared" si="17"/>
        <v/>
      </c>
    </row>
    <row r="857" spans="119:121" x14ac:dyDescent="0.25">
      <c r="DO857" s="9">
        <v>854</v>
      </c>
      <c r="DP857" s="9" t="str">
        <f>IFERROR(INDEX(Materials!$X$9:$X$2508, MATCH($DO857, Materials!$Z$9:$Z$2508, 0)), "")</f>
        <v/>
      </c>
      <c r="DQ857" s="9" t="str">
        <f t="shared" si="17"/>
        <v/>
      </c>
    </row>
    <row r="858" spans="119:121" x14ac:dyDescent="0.25">
      <c r="DO858" s="9">
        <v>855</v>
      </c>
      <c r="DP858" s="9" t="str">
        <f>IFERROR(INDEX(Materials!$X$9:$X$2508, MATCH($DO858, Materials!$Z$9:$Z$2508, 0)), "")</f>
        <v/>
      </c>
      <c r="DQ858" s="9" t="str">
        <f t="shared" si="17"/>
        <v/>
      </c>
    </row>
    <row r="859" spans="119:121" x14ac:dyDescent="0.25">
      <c r="DO859" s="9">
        <v>856</v>
      </c>
      <c r="DP859" s="9" t="str">
        <f>IFERROR(INDEX(Materials!$X$9:$X$2508, MATCH($DO859, Materials!$Z$9:$Z$2508, 0)), "")</f>
        <v/>
      </c>
      <c r="DQ859" s="9" t="str">
        <f t="shared" si="17"/>
        <v/>
      </c>
    </row>
    <row r="860" spans="119:121" x14ac:dyDescent="0.25">
      <c r="DO860" s="9">
        <v>857</v>
      </c>
      <c r="DP860" s="9" t="str">
        <f>IFERROR(INDEX(Materials!$X$9:$X$2508, MATCH($DO860, Materials!$Z$9:$Z$2508, 0)), "")</f>
        <v/>
      </c>
      <c r="DQ860" s="9" t="str">
        <f t="shared" si="17"/>
        <v/>
      </c>
    </row>
    <row r="861" spans="119:121" x14ac:dyDescent="0.25">
      <c r="DO861" s="9">
        <v>858</v>
      </c>
      <c r="DP861" s="9" t="str">
        <f>IFERROR(INDEX(Materials!$X$9:$X$2508, MATCH($DO861, Materials!$Z$9:$Z$2508, 0)), "")</f>
        <v/>
      </c>
      <c r="DQ861" s="9" t="str">
        <f t="shared" si="17"/>
        <v/>
      </c>
    </row>
    <row r="862" spans="119:121" x14ac:dyDescent="0.25">
      <c r="DO862" s="9">
        <v>859</v>
      </c>
      <c r="DP862" s="9" t="str">
        <f>IFERROR(INDEX(Materials!$X$9:$X$2508, MATCH($DO862, Materials!$Z$9:$Z$2508, 0)), "")</f>
        <v/>
      </c>
      <c r="DQ862" s="9" t="str">
        <f t="shared" si="17"/>
        <v/>
      </c>
    </row>
    <row r="863" spans="119:121" x14ac:dyDescent="0.25">
      <c r="DO863" s="9">
        <v>860</v>
      </c>
      <c r="DP863" s="9" t="str">
        <f>IFERROR(INDEX(Materials!$X$9:$X$2508, MATCH($DO863, Materials!$Z$9:$Z$2508, 0)), "")</f>
        <v/>
      </c>
      <c r="DQ863" s="9" t="str">
        <f t="shared" si="17"/>
        <v/>
      </c>
    </row>
    <row r="864" spans="119:121" x14ac:dyDescent="0.25">
      <c r="DO864" s="9">
        <v>861</v>
      </c>
      <c r="DP864" s="9" t="str">
        <f>IFERROR(INDEX(Materials!$X$9:$X$2508, MATCH($DO864, Materials!$Z$9:$Z$2508, 0)), "")</f>
        <v/>
      </c>
      <c r="DQ864" s="9" t="str">
        <f t="shared" si="17"/>
        <v/>
      </c>
    </row>
    <row r="865" spans="119:121" x14ac:dyDescent="0.25">
      <c r="DO865" s="9">
        <v>862</v>
      </c>
      <c r="DP865" s="9" t="str">
        <f>IFERROR(INDEX(Materials!$X$9:$X$2508, MATCH($DO865, Materials!$Z$9:$Z$2508, 0)), "")</f>
        <v/>
      </c>
      <c r="DQ865" s="9" t="str">
        <f t="shared" si="17"/>
        <v/>
      </c>
    </row>
    <row r="866" spans="119:121" x14ac:dyDescent="0.25">
      <c r="DO866" s="9">
        <v>863</v>
      </c>
      <c r="DP866" s="9" t="str">
        <f>IFERROR(INDEX(Materials!$X$9:$X$2508, MATCH($DO866, Materials!$Z$9:$Z$2508, 0)), "")</f>
        <v/>
      </c>
      <c r="DQ866" s="9" t="str">
        <f t="shared" si="17"/>
        <v/>
      </c>
    </row>
    <row r="867" spans="119:121" x14ac:dyDescent="0.25">
      <c r="DO867" s="9">
        <v>864</v>
      </c>
      <c r="DP867" s="9" t="str">
        <f>IFERROR(INDEX(Materials!$X$9:$X$2508, MATCH($DO867, Materials!$Z$9:$Z$2508, 0)), "")</f>
        <v/>
      </c>
      <c r="DQ867" s="9" t="str">
        <f t="shared" si="17"/>
        <v/>
      </c>
    </row>
    <row r="868" spans="119:121" x14ac:dyDescent="0.25">
      <c r="DO868" s="9">
        <v>865</v>
      </c>
      <c r="DP868" s="9" t="str">
        <f>IFERROR(INDEX(Materials!$X$9:$X$2508, MATCH($DO868, Materials!$Z$9:$Z$2508, 0)), "")</f>
        <v/>
      </c>
      <c r="DQ868" s="9" t="str">
        <f t="shared" si="17"/>
        <v/>
      </c>
    </row>
    <row r="869" spans="119:121" x14ac:dyDescent="0.25">
      <c r="DO869" s="9">
        <v>866</v>
      </c>
      <c r="DP869" s="9" t="str">
        <f>IFERROR(INDEX(Materials!$X$9:$X$2508, MATCH($DO869, Materials!$Z$9:$Z$2508, 0)), "")</f>
        <v/>
      </c>
      <c r="DQ869" s="9" t="str">
        <f t="shared" si="17"/>
        <v/>
      </c>
    </row>
    <row r="870" spans="119:121" x14ac:dyDescent="0.25">
      <c r="DO870" s="9">
        <v>867</v>
      </c>
      <c r="DP870" s="9" t="str">
        <f>IFERROR(INDEX(Materials!$X$9:$X$2508, MATCH($DO870, Materials!$Z$9:$Z$2508, 0)), "")</f>
        <v/>
      </c>
      <c r="DQ870" s="9" t="str">
        <f t="shared" si="17"/>
        <v/>
      </c>
    </row>
    <row r="871" spans="119:121" x14ac:dyDescent="0.25">
      <c r="DO871" s="9">
        <v>868</v>
      </c>
      <c r="DP871" s="9" t="str">
        <f>IFERROR(INDEX(Materials!$X$9:$X$2508, MATCH($DO871, Materials!$Z$9:$Z$2508, 0)), "")</f>
        <v/>
      </c>
      <c r="DQ871" s="9" t="str">
        <f t="shared" si="17"/>
        <v/>
      </c>
    </row>
    <row r="872" spans="119:121" x14ac:dyDescent="0.25">
      <c r="DO872" s="9">
        <v>869</v>
      </c>
      <c r="DP872" s="9" t="str">
        <f>IFERROR(INDEX(Materials!$X$9:$X$2508, MATCH($DO872, Materials!$Z$9:$Z$2508, 0)), "")</f>
        <v/>
      </c>
      <c r="DQ872" s="9" t="str">
        <f t="shared" si="17"/>
        <v/>
      </c>
    </row>
    <row r="873" spans="119:121" x14ac:dyDescent="0.25">
      <c r="DO873" s="9">
        <v>870</v>
      </c>
      <c r="DP873" s="9" t="str">
        <f>IFERROR(INDEX(Materials!$X$9:$X$2508, MATCH($DO873, Materials!$Z$9:$Z$2508, 0)), "")</f>
        <v/>
      </c>
      <c r="DQ873" s="9" t="str">
        <f t="shared" si="17"/>
        <v/>
      </c>
    </row>
    <row r="874" spans="119:121" x14ac:dyDescent="0.25">
      <c r="DO874" s="9">
        <v>871</v>
      </c>
      <c r="DP874" s="9" t="str">
        <f>IFERROR(INDEX(Materials!$X$9:$X$2508, MATCH($DO874, Materials!$Z$9:$Z$2508, 0)), "")</f>
        <v/>
      </c>
      <c r="DQ874" s="9" t="str">
        <f t="shared" si="17"/>
        <v/>
      </c>
    </row>
    <row r="875" spans="119:121" x14ac:dyDescent="0.25">
      <c r="DO875" s="9">
        <v>872</v>
      </c>
      <c r="DP875" s="9" t="str">
        <f>IFERROR(INDEX(Materials!$X$9:$X$2508, MATCH($DO875, Materials!$Z$9:$Z$2508, 0)), "")</f>
        <v/>
      </c>
      <c r="DQ875" s="9" t="str">
        <f t="shared" si="17"/>
        <v/>
      </c>
    </row>
    <row r="876" spans="119:121" x14ac:dyDescent="0.25">
      <c r="DO876" s="9">
        <v>873</v>
      </c>
      <c r="DP876" s="9" t="str">
        <f>IFERROR(INDEX(Materials!$X$9:$X$2508, MATCH($DO876, Materials!$Z$9:$Z$2508, 0)), "")</f>
        <v/>
      </c>
      <c r="DQ876" s="9" t="str">
        <f t="shared" ref="DQ876:DQ939" si="18">IF($DP876="", "", SUMIF($BE$4:$CH$43, $DP876, $CJ$4:$DM$43))</f>
        <v/>
      </c>
    </row>
    <row r="877" spans="119:121" x14ac:dyDescent="0.25">
      <c r="DO877" s="9">
        <v>874</v>
      </c>
      <c r="DP877" s="9" t="str">
        <f>IFERROR(INDEX(Materials!$X$9:$X$2508, MATCH($DO877, Materials!$Z$9:$Z$2508, 0)), "")</f>
        <v/>
      </c>
      <c r="DQ877" s="9" t="str">
        <f t="shared" si="18"/>
        <v/>
      </c>
    </row>
    <row r="878" spans="119:121" x14ac:dyDescent="0.25">
      <c r="DO878" s="9">
        <v>875</v>
      </c>
      <c r="DP878" s="9" t="str">
        <f>IFERROR(INDEX(Materials!$X$9:$X$2508, MATCH($DO878, Materials!$Z$9:$Z$2508, 0)), "")</f>
        <v/>
      </c>
      <c r="DQ878" s="9" t="str">
        <f t="shared" si="18"/>
        <v/>
      </c>
    </row>
    <row r="879" spans="119:121" x14ac:dyDescent="0.25">
      <c r="DO879" s="9">
        <v>876</v>
      </c>
      <c r="DP879" s="9" t="str">
        <f>IFERROR(INDEX(Materials!$X$9:$X$2508, MATCH($DO879, Materials!$Z$9:$Z$2508, 0)), "")</f>
        <v/>
      </c>
      <c r="DQ879" s="9" t="str">
        <f t="shared" si="18"/>
        <v/>
      </c>
    </row>
    <row r="880" spans="119:121" x14ac:dyDescent="0.25">
      <c r="DO880" s="9">
        <v>877</v>
      </c>
      <c r="DP880" s="9" t="str">
        <f>IFERROR(INDEX(Materials!$X$9:$X$2508, MATCH($DO880, Materials!$Z$9:$Z$2508, 0)), "")</f>
        <v/>
      </c>
      <c r="DQ880" s="9" t="str">
        <f t="shared" si="18"/>
        <v/>
      </c>
    </row>
    <row r="881" spans="119:121" x14ac:dyDescent="0.25">
      <c r="DO881" s="9">
        <v>878</v>
      </c>
      <c r="DP881" s="9" t="str">
        <f>IFERROR(INDEX(Materials!$X$9:$X$2508, MATCH($DO881, Materials!$Z$9:$Z$2508, 0)), "")</f>
        <v/>
      </c>
      <c r="DQ881" s="9" t="str">
        <f t="shared" si="18"/>
        <v/>
      </c>
    </row>
    <row r="882" spans="119:121" x14ac:dyDescent="0.25">
      <c r="DO882" s="9">
        <v>879</v>
      </c>
      <c r="DP882" s="9" t="str">
        <f>IFERROR(INDEX(Materials!$X$9:$X$2508, MATCH($DO882, Materials!$Z$9:$Z$2508, 0)), "")</f>
        <v/>
      </c>
      <c r="DQ882" s="9" t="str">
        <f t="shared" si="18"/>
        <v/>
      </c>
    </row>
    <row r="883" spans="119:121" x14ac:dyDescent="0.25">
      <c r="DO883" s="9">
        <v>880</v>
      </c>
      <c r="DP883" s="9" t="str">
        <f>IFERROR(INDEX(Materials!$X$9:$X$2508, MATCH($DO883, Materials!$Z$9:$Z$2508, 0)), "")</f>
        <v/>
      </c>
      <c r="DQ883" s="9" t="str">
        <f t="shared" si="18"/>
        <v/>
      </c>
    </row>
    <row r="884" spans="119:121" x14ac:dyDescent="0.25">
      <c r="DO884" s="9">
        <v>881</v>
      </c>
      <c r="DP884" s="9" t="str">
        <f>IFERROR(INDEX(Materials!$X$9:$X$2508, MATCH($DO884, Materials!$Z$9:$Z$2508, 0)), "")</f>
        <v/>
      </c>
      <c r="DQ884" s="9" t="str">
        <f t="shared" si="18"/>
        <v/>
      </c>
    </row>
    <row r="885" spans="119:121" x14ac:dyDescent="0.25">
      <c r="DO885" s="9">
        <v>882</v>
      </c>
      <c r="DP885" s="9" t="str">
        <f>IFERROR(INDEX(Materials!$X$9:$X$2508, MATCH($DO885, Materials!$Z$9:$Z$2508, 0)), "")</f>
        <v/>
      </c>
      <c r="DQ885" s="9" t="str">
        <f t="shared" si="18"/>
        <v/>
      </c>
    </row>
    <row r="886" spans="119:121" x14ac:dyDescent="0.25">
      <c r="DO886" s="9">
        <v>883</v>
      </c>
      <c r="DP886" s="9" t="str">
        <f>IFERROR(INDEX(Materials!$X$9:$X$2508, MATCH($DO886, Materials!$Z$9:$Z$2508, 0)), "")</f>
        <v/>
      </c>
      <c r="DQ886" s="9" t="str">
        <f t="shared" si="18"/>
        <v/>
      </c>
    </row>
    <row r="887" spans="119:121" x14ac:dyDescent="0.25">
      <c r="DO887" s="9">
        <v>884</v>
      </c>
      <c r="DP887" s="9" t="str">
        <f>IFERROR(INDEX(Materials!$X$9:$X$2508, MATCH($DO887, Materials!$Z$9:$Z$2508, 0)), "")</f>
        <v/>
      </c>
      <c r="DQ887" s="9" t="str">
        <f t="shared" si="18"/>
        <v/>
      </c>
    </row>
    <row r="888" spans="119:121" x14ac:dyDescent="0.25">
      <c r="DO888" s="9">
        <v>885</v>
      </c>
      <c r="DP888" s="9" t="str">
        <f>IFERROR(INDEX(Materials!$X$9:$X$2508, MATCH($DO888, Materials!$Z$9:$Z$2508, 0)), "")</f>
        <v/>
      </c>
      <c r="DQ888" s="9" t="str">
        <f t="shared" si="18"/>
        <v/>
      </c>
    </row>
    <row r="889" spans="119:121" x14ac:dyDescent="0.25">
      <c r="DO889" s="9">
        <v>886</v>
      </c>
      <c r="DP889" s="9" t="str">
        <f>IFERROR(INDEX(Materials!$X$9:$X$2508, MATCH($DO889, Materials!$Z$9:$Z$2508, 0)), "")</f>
        <v/>
      </c>
      <c r="DQ889" s="9" t="str">
        <f t="shared" si="18"/>
        <v/>
      </c>
    </row>
    <row r="890" spans="119:121" x14ac:dyDescent="0.25">
      <c r="DO890" s="9">
        <v>887</v>
      </c>
      <c r="DP890" s="9" t="str">
        <f>IFERROR(INDEX(Materials!$X$9:$X$2508, MATCH($DO890, Materials!$Z$9:$Z$2508, 0)), "")</f>
        <v/>
      </c>
      <c r="DQ890" s="9" t="str">
        <f t="shared" si="18"/>
        <v/>
      </c>
    </row>
    <row r="891" spans="119:121" x14ac:dyDescent="0.25">
      <c r="DO891" s="9">
        <v>888</v>
      </c>
      <c r="DP891" s="9" t="str">
        <f>IFERROR(INDEX(Materials!$X$9:$X$2508, MATCH($DO891, Materials!$Z$9:$Z$2508, 0)), "")</f>
        <v/>
      </c>
      <c r="DQ891" s="9" t="str">
        <f t="shared" si="18"/>
        <v/>
      </c>
    </row>
    <row r="892" spans="119:121" x14ac:dyDescent="0.25">
      <c r="DO892" s="9">
        <v>889</v>
      </c>
      <c r="DP892" s="9" t="str">
        <f>IFERROR(INDEX(Materials!$X$9:$X$2508, MATCH($DO892, Materials!$Z$9:$Z$2508, 0)), "")</f>
        <v/>
      </c>
      <c r="DQ892" s="9" t="str">
        <f t="shared" si="18"/>
        <v/>
      </c>
    </row>
    <row r="893" spans="119:121" x14ac:dyDescent="0.25">
      <c r="DO893" s="9">
        <v>890</v>
      </c>
      <c r="DP893" s="9" t="str">
        <f>IFERROR(INDEX(Materials!$X$9:$X$2508, MATCH($DO893, Materials!$Z$9:$Z$2508, 0)), "")</f>
        <v/>
      </c>
      <c r="DQ893" s="9" t="str">
        <f t="shared" si="18"/>
        <v/>
      </c>
    </row>
    <row r="894" spans="119:121" x14ac:dyDescent="0.25">
      <c r="DO894" s="9">
        <v>891</v>
      </c>
      <c r="DP894" s="9" t="str">
        <f>IFERROR(INDEX(Materials!$X$9:$X$2508, MATCH($DO894, Materials!$Z$9:$Z$2508, 0)), "")</f>
        <v/>
      </c>
      <c r="DQ894" s="9" t="str">
        <f t="shared" si="18"/>
        <v/>
      </c>
    </row>
    <row r="895" spans="119:121" x14ac:dyDescent="0.25">
      <c r="DO895" s="9">
        <v>892</v>
      </c>
      <c r="DP895" s="9" t="str">
        <f>IFERROR(INDEX(Materials!$X$9:$X$2508, MATCH($DO895, Materials!$Z$9:$Z$2508, 0)), "")</f>
        <v/>
      </c>
      <c r="DQ895" s="9" t="str">
        <f t="shared" si="18"/>
        <v/>
      </c>
    </row>
    <row r="896" spans="119:121" x14ac:dyDescent="0.25">
      <c r="DO896" s="9">
        <v>893</v>
      </c>
      <c r="DP896" s="9" t="str">
        <f>IFERROR(INDEX(Materials!$X$9:$X$2508, MATCH($DO896, Materials!$Z$9:$Z$2508, 0)), "")</f>
        <v/>
      </c>
      <c r="DQ896" s="9" t="str">
        <f t="shared" si="18"/>
        <v/>
      </c>
    </row>
    <row r="897" spans="119:121" x14ac:dyDescent="0.25">
      <c r="DO897" s="9">
        <v>894</v>
      </c>
      <c r="DP897" s="9" t="str">
        <f>IFERROR(INDEX(Materials!$X$9:$X$2508, MATCH($DO897, Materials!$Z$9:$Z$2508, 0)), "")</f>
        <v/>
      </c>
      <c r="DQ897" s="9" t="str">
        <f t="shared" si="18"/>
        <v/>
      </c>
    </row>
    <row r="898" spans="119:121" x14ac:dyDescent="0.25">
      <c r="DO898" s="9">
        <v>895</v>
      </c>
      <c r="DP898" s="9" t="str">
        <f>IFERROR(INDEX(Materials!$X$9:$X$2508, MATCH($DO898, Materials!$Z$9:$Z$2508, 0)), "")</f>
        <v/>
      </c>
      <c r="DQ898" s="9" t="str">
        <f t="shared" si="18"/>
        <v/>
      </c>
    </row>
    <row r="899" spans="119:121" x14ac:dyDescent="0.25">
      <c r="DO899" s="9">
        <v>896</v>
      </c>
      <c r="DP899" s="9" t="str">
        <f>IFERROR(INDEX(Materials!$X$9:$X$2508, MATCH($DO899, Materials!$Z$9:$Z$2508, 0)), "")</f>
        <v/>
      </c>
      <c r="DQ899" s="9" t="str">
        <f t="shared" si="18"/>
        <v/>
      </c>
    </row>
    <row r="900" spans="119:121" x14ac:dyDescent="0.25">
      <c r="DO900" s="9">
        <v>897</v>
      </c>
      <c r="DP900" s="9" t="str">
        <f>IFERROR(INDEX(Materials!$X$9:$X$2508, MATCH($DO900, Materials!$Z$9:$Z$2508, 0)), "")</f>
        <v/>
      </c>
      <c r="DQ900" s="9" t="str">
        <f t="shared" si="18"/>
        <v/>
      </c>
    </row>
    <row r="901" spans="119:121" x14ac:dyDescent="0.25">
      <c r="DO901" s="9">
        <v>898</v>
      </c>
      <c r="DP901" s="9" t="str">
        <f>IFERROR(INDEX(Materials!$X$9:$X$2508, MATCH($DO901, Materials!$Z$9:$Z$2508, 0)), "")</f>
        <v/>
      </c>
      <c r="DQ901" s="9" t="str">
        <f t="shared" si="18"/>
        <v/>
      </c>
    </row>
    <row r="902" spans="119:121" x14ac:dyDescent="0.25">
      <c r="DO902" s="9">
        <v>899</v>
      </c>
      <c r="DP902" s="9" t="str">
        <f>IFERROR(INDEX(Materials!$X$9:$X$2508, MATCH($DO902, Materials!$Z$9:$Z$2508, 0)), "")</f>
        <v/>
      </c>
      <c r="DQ902" s="9" t="str">
        <f t="shared" si="18"/>
        <v/>
      </c>
    </row>
    <row r="903" spans="119:121" x14ac:dyDescent="0.25">
      <c r="DO903" s="9">
        <v>900</v>
      </c>
      <c r="DP903" s="9" t="str">
        <f>IFERROR(INDEX(Materials!$X$9:$X$2508, MATCH($DO903, Materials!$Z$9:$Z$2508, 0)), "")</f>
        <v/>
      </c>
      <c r="DQ903" s="9" t="str">
        <f t="shared" si="18"/>
        <v/>
      </c>
    </row>
    <row r="904" spans="119:121" x14ac:dyDescent="0.25">
      <c r="DO904" s="9">
        <v>901</v>
      </c>
      <c r="DP904" s="9" t="str">
        <f>IFERROR(INDEX(Materials!$X$9:$X$2508, MATCH($DO904, Materials!$Z$9:$Z$2508, 0)), "")</f>
        <v/>
      </c>
      <c r="DQ904" s="9" t="str">
        <f t="shared" si="18"/>
        <v/>
      </c>
    </row>
    <row r="905" spans="119:121" x14ac:dyDescent="0.25">
      <c r="DO905" s="9">
        <v>902</v>
      </c>
      <c r="DP905" s="9" t="str">
        <f>IFERROR(INDEX(Materials!$X$9:$X$2508, MATCH($DO905, Materials!$Z$9:$Z$2508, 0)), "")</f>
        <v/>
      </c>
      <c r="DQ905" s="9" t="str">
        <f t="shared" si="18"/>
        <v/>
      </c>
    </row>
    <row r="906" spans="119:121" x14ac:dyDescent="0.25">
      <c r="DO906" s="9">
        <v>903</v>
      </c>
      <c r="DP906" s="9" t="str">
        <f>IFERROR(INDEX(Materials!$X$9:$X$2508, MATCH($DO906, Materials!$Z$9:$Z$2508, 0)), "")</f>
        <v/>
      </c>
      <c r="DQ906" s="9" t="str">
        <f t="shared" si="18"/>
        <v/>
      </c>
    </row>
    <row r="907" spans="119:121" x14ac:dyDescent="0.25">
      <c r="DO907" s="9">
        <v>904</v>
      </c>
      <c r="DP907" s="9" t="str">
        <f>IFERROR(INDEX(Materials!$X$9:$X$2508, MATCH($DO907, Materials!$Z$9:$Z$2508, 0)), "")</f>
        <v/>
      </c>
      <c r="DQ907" s="9" t="str">
        <f t="shared" si="18"/>
        <v/>
      </c>
    </row>
    <row r="908" spans="119:121" x14ac:dyDescent="0.25">
      <c r="DO908" s="9">
        <v>905</v>
      </c>
      <c r="DP908" s="9" t="str">
        <f>IFERROR(INDEX(Materials!$X$9:$X$2508, MATCH($DO908, Materials!$Z$9:$Z$2508, 0)), "")</f>
        <v/>
      </c>
      <c r="DQ908" s="9" t="str">
        <f t="shared" si="18"/>
        <v/>
      </c>
    </row>
    <row r="909" spans="119:121" x14ac:dyDescent="0.25">
      <c r="DO909" s="9">
        <v>906</v>
      </c>
      <c r="DP909" s="9" t="str">
        <f>IFERROR(INDEX(Materials!$X$9:$X$2508, MATCH($DO909, Materials!$Z$9:$Z$2508, 0)), "")</f>
        <v/>
      </c>
      <c r="DQ909" s="9" t="str">
        <f t="shared" si="18"/>
        <v/>
      </c>
    </row>
    <row r="910" spans="119:121" x14ac:dyDescent="0.25">
      <c r="DO910" s="9">
        <v>907</v>
      </c>
      <c r="DP910" s="9" t="str">
        <f>IFERROR(INDEX(Materials!$X$9:$X$2508, MATCH($DO910, Materials!$Z$9:$Z$2508, 0)), "")</f>
        <v/>
      </c>
      <c r="DQ910" s="9" t="str">
        <f t="shared" si="18"/>
        <v/>
      </c>
    </row>
    <row r="911" spans="119:121" x14ac:dyDescent="0.25">
      <c r="DO911" s="9">
        <v>908</v>
      </c>
      <c r="DP911" s="9" t="str">
        <f>IFERROR(INDEX(Materials!$X$9:$X$2508, MATCH($DO911, Materials!$Z$9:$Z$2508, 0)), "")</f>
        <v/>
      </c>
      <c r="DQ911" s="9" t="str">
        <f t="shared" si="18"/>
        <v/>
      </c>
    </row>
    <row r="912" spans="119:121" x14ac:dyDescent="0.25">
      <c r="DO912" s="9">
        <v>909</v>
      </c>
      <c r="DP912" s="9" t="str">
        <f>IFERROR(INDEX(Materials!$X$9:$X$2508, MATCH($DO912, Materials!$Z$9:$Z$2508, 0)), "")</f>
        <v/>
      </c>
      <c r="DQ912" s="9" t="str">
        <f t="shared" si="18"/>
        <v/>
      </c>
    </row>
    <row r="913" spans="119:121" x14ac:dyDescent="0.25">
      <c r="DO913" s="9">
        <v>910</v>
      </c>
      <c r="DP913" s="9" t="str">
        <f>IFERROR(INDEX(Materials!$X$9:$X$2508, MATCH($DO913, Materials!$Z$9:$Z$2508, 0)), "")</f>
        <v/>
      </c>
      <c r="DQ913" s="9" t="str">
        <f t="shared" si="18"/>
        <v/>
      </c>
    </row>
    <row r="914" spans="119:121" x14ac:dyDescent="0.25">
      <c r="DO914" s="9">
        <v>911</v>
      </c>
      <c r="DP914" s="9" t="str">
        <f>IFERROR(INDEX(Materials!$X$9:$X$2508, MATCH($DO914, Materials!$Z$9:$Z$2508, 0)), "")</f>
        <v/>
      </c>
      <c r="DQ914" s="9" t="str">
        <f t="shared" si="18"/>
        <v/>
      </c>
    </row>
    <row r="915" spans="119:121" x14ac:dyDescent="0.25">
      <c r="DO915" s="9">
        <v>912</v>
      </c>
      <c r="DP915" s="9" t="str">
        <f>IFERROR(INDEX(Materials!$X$9:$X$2508, MATCH($DO915, Materials!$Z$9:$Z$2508, 0)), "")</f>
        <v/>
      </c>
      <c r="DQ915" s="9" t="str">
        <f t="shared" si="18"/>
        <v/>
      </c>
    </row>
    <row r="916" spans="119:121" x14ac:dyDescent="0.25">
      <c r="DO916" s="9">
        <v>913</v>
      </c>
      <c r="DP916" s="9" t="str">
        <f>IFERROR(INDEX(Materials!$X$9:$X$2508, MATCH($DO916, Materials!$Z$9:$Z$2508, 0)), "")</f>
        <v/>
      </c>
      <c r="DQ916" s="9" t="str">
        <f t="shared" si="18"/>
        <v/>
      </c>
    </row>
    <row r="917" spans="119:121" x14ac:dyDescent="0.25">
      <c r="DO917" s="9">
        <v>914</v>
      </c>
      <c r="DP917" s="9" t="str">
        <f>IFERROR(INDEX(Materials!$X$9:$X$2508, MATCH($DO917, Materials!$Z$9:$Z$2508, 0)), "")</f>
        <v/>
      </c>
      <c r="DQ917" s="9" t="str">
        <f t="shared" si="18"/>
        <v/>
      </c>
    </row>
    <row r="918" spans="119:121" x14ac:dyDescent="0.25">
      <c r="DO918" s="9">
        <v>915</v>
      </c>
      <c r="DP918" s="9" t="str">
        <f>IFERROR(INDEX(Materials!$X$9:$X$2508, MATCH($DO918, Materials!$Z$9:$Z$2508, 0)), "")</f>
        <v/>
      </c>
      <c r="DQ918" s="9" t="str">
        <f t="shared" si="18"/>
        <v/>
      </c>
    </row>
    <row r="919" spans="119:121" x14ac:dyDescent="0.25">
      <c r="DO919" s="9">
        <v>916</v>
      </c>
      <c r="DP919" s="9" t="str">
        <f>IFERROR(INDEX(Materials!$X$9:$X$2508, MATCH($DO919, Materials!$Z$9:$Z$2508, 0)), "")</f>
        <v/>
      </c>
      <c r="DQ919" s="9" t="str">
        <f t="shared" si="18"/>
        <v/>
      </c>
    </row>
    <row r="920" spans="119:121" x14ac:dyDescent="0.25">
      <c r="DO920" s="9">
        <v>917</v>
      </c>
      <c r="DP920" s="9" t="str">
        <f>IFERROR(INDEX(Materials!$X$9:$X$2508, MATCH($DO920, Materials!$Z$9:$Z$2508, 0)), "")</f>
        <v/>
      </c>
      <c r="DQ920" s="9" t="str">
        <f t="shared" si="18"/>
        <v/>
      </c>
    </row>
    <row r="921" spans="119:121" x14ac:dyDescent="0.25">
      <c r="DO921" s="9">
        <v>918</v>
      </c>
      <c r="DP921" s="9" t="str">
        <f>IFERROR(INDEX(Materials!$X$9:$X$2508, MATCH($DO921, Materials!$Z$9:$Z$2508, 0)), "")</f>
        <v/>
      </c>
      <c r="DQ921" s="9" t="str">
        <f t="shared" si="18"/>
        <v/>
      </c>
    </row>
    <row r="922" spans="119:121" x14ac:dyDescent="0.25">
      <c r="DO922" s="9">
        <v>919</v>
      </c>
      <c r="DP922" s="9" t="str">
        <f>IFERROR(INDEX(Materials!$X$9:$X$2508, MATCH($DO922, Materials!$Z$9:$Z$2508, 0)), "")</f>
        <v/>
      </c>
      <c r="DQ922" s="9" t="str">
        <f t="shared" si="18"/>
        <v/>
      </c>
    </row>
    <row r="923" spans="119:121" x14ac:dyDescent="0.25">
      <c r="DO923" s="9">
        <v>920</v>
      </c>
      <c r="DP923" s="9" t="str">
        <f>IFERROR(INDEX(Materials!$X$9:$X$2508, MATCH($DO923, Materials!$Z$9:$Z$2508, 0)), "")</f>
        <v/>
      </c>
      <c r="DQ923" s="9" t="str">
        <f t="shared" si="18"/>
        <v/>
      </c>
    </row>
    <row r="924" spans="119:121" x14ac:dyDescent="0.25">
      <c r="DO924" s="9">
        <v>921</v>
      </c>
      <c r="DP924" s="9" t="str">
        <f>IFERROR(INDEX(Materials!$X$9:$X$2508, MATCH($DO924, Materials!$Z$9:$Z$2508, 0)), "")</f>
        <v/>
      </c>
      <c r="DQ924" s="9" t="str">
        <f t="shared" si="18"/>
        <v/>
      </c>
    </row>
    <row r="925" spans="119:121" x14ac:dyDescent="0.25">
      <c r="DO925" s="9">
        <v>922</v>
      </c>
      <c r="DP925" s="9" t="str">
        <f>IFERROR(INDEX(Materials!$X$9:$X$2508, MATCH($DO925, Materials!$Z$9:$Z$2508, 0)), "")</f>
        <v/>
      </c>
      <c r="DQ925" s="9" t="str">
        <f t="shared" si="18"/>
        <v/>
      </c>
    </row>
    <row r="926" spans="119:121" x14ac:dyDescent="0.25">
      <c r="DO926" s="9">
        <v>923</v>
      </c>
      <c r="DP926" s="9" t="str">
        <f>IFERROR(INDEX(Materials!$X$9:$X$2508, MATCH($DO926, Materials!$Z$9:$Z$2508, 0)), "")</f>
        <v/>
      </c>
      <c r="DQ926" s="9" t="str">
        <f t="shared" si="18"/>
        <v/>
      </c>
    </row>
    <row r="927" spans="119:121" x14ac:dyDescent="0.25">
      <c r="DO927" s="9">
        <v>924</v>
      </c>
      <c r="DP927" s="9" t="str">
        <f>IFERROR(INDEX(Materials!$X$9:$X$2508, MATCH($DO927, Materials!$Z$9:$Z$2508, 0)), "")</f>
        <v/>
      </c>
      <c r="DQ927" s="9" t="str">
        <f t="shared" si="18"/>
        <v/>
      </c>
    </row>
    <row r="928" spans="119:121" x14ac:dyDescent="0.25">
      <c r="DO928" s="9">
        <v>925</v>
      </c>
      <c r="DP928" s="9" t="str">
        <f>IFERROR(INDEX(Materials!$X$9:$X$2508, MATCH($DO928, Materials!$Z$9:$Z$2508, 0)), "")</f>
        <v/>
      </c>
      <c r="DQ928" s="9" t="str">
        <f t="shared" si="18"/>
        <v/>
      </c>
    </row>
    <row r="929" spans="119:121" x14ac:dyDescent="0.25">
      <c r="DO929" s="9">
        <v>926</v>
      </c>
      <c r="DP929" s="9" t="str">
        <f>IFERROR(INDEX(Materials!$X$9:$X$2508, MATCH($DO929, Materials!$Z$9:$Z$2508, 0)), "")</f>
        <v/>
      </c>
      <c r="DQ929" s="9" t="str">
        <f t="shared" si="18"/>
        <v/>
      </c>
    </row>
    <row r="930" spans="119:121" x14ac:dyDescent="0.25">
      <c r="DO930" s="9">
        <v>927</v>
      </c>
      <c r="DP930" s="9" t="str">
        <f>IFERROR(INDEX(Materials!$X$9:$X$2508, MATCH($DO930, Materials!$Z$9:$Z$2508, 0)), "")</f>
        <v/>
      </c>
      <c r="DQ930" s="9" t="str">
        <f t="shared" si="18"/>
        <v/>
      </c>
    </row>
    <row r="931" spans="119:121" x14ac:dyDescent="0.25">
      <c r="DO931" s="9">
        <v>928</v>
      </c>
      <c r="DP931" s="9" t="str">
        <f>IFERROR(INDEX(Materials!$X$9:$X$2508, MATCH($DO931, Materials!$Z$9:$Z$2508, 0)), "")</f>
        <v/>
      </c>
      <c r="DQ931" s="9" t="str">
        <f t="shared" si="18"/>
        <v/>
      </c>
    </row>
    <row r="932" spans="119:121" x14ac:dyDescent="0.25">
      <c r="DO932" s="9">
        <v>929</v>
      </c>
      <c r="DP932" s="9" t="str">
        <f>IFERROR(INDEX(Materials!$X$9:$X$2508, MATCH($DO932, Materials!$Z$9:$Z$2508, 0)), "")</f>
        <v/>
      </c>
      <c r="DQ932" s="9" t="str">
        <f t="shared" si="18"/>
        <v/>
      </c>
    </row>
    <row r="933" spans="119:121" x14ac:dyDescent="0.25">
      <c r="DO933" s="9">
        <v>930</v>
      </c>
      <c r="DP933" s="9" t="str">
        <f>IFERROR(INDEX(Materials!$X$9:$X$2508, MATCH($DO933, Materials!$Z$9:$Z$2508, 0)), "")</f>
        <v/>
      </c>
      <c r="DQ933" s="9" t="str">
        <f t="shared" si="18"/>
        <v/>
      </c>
    </row>
    <row r="934" spans="119:121" x14ac:dyDescent="0.25">
      <c r="DO934" s="9">
        <v>931</v>
      </c>
      <c r="DP934" s="9" t="str">
        <f>IFERROR(INDEX(Materials!$X$9:$X$2508, MATCH($DO934, Materials!$Z$9:$Z$2508, 0)), "")</f>
        <v/>
      </c>
      <c r="DQ934" s="9" t="str">
        <f t="shared" si="18"/>
        <v/>
      </c>
    </row>
    <row r="935" spans="119:121" x14ac:dyDescent="0.25">
      <c r="DO935" s="9">
        <v>932</v>
      </c>
      <c r="DP935" s="9" t="str">
        <f>IFERROR(INDEX(Materials!$X$9:$X$2508, MATCH($DO935, Materials!$Z$9:$Z$2508, 0)), "")</f>
        <v/>
      </c>
      <c r="DQ935" s="9" t="str">
        <f t="shared" si="18"/>
        <v/>
      </c>
    </row>
    <row r="936" spans="119:121" x14ac:dyDescent="0.25">
      <c r="DO936" s="9">
        <v>933</v>
      </c>
      <c r="DP936" s="9" t="str">
        <f>IFERROR(INDEX(Materials!$X$9:$X$2508, MATCH($DO936, Materials!$Z$9:$Z$2508, 0)), "")</f>
        <v/>
      </c>
      <c r="DQ936" s="9" t="str">
        <f t="shared" si="18"/>
        <v/>
      </c>
    </row>
    <row r="937" spans="119:121" x14ac:dyDescent="0.25">
      <c r="DO937" s="9">
        <v>934</v>
      </c>
      <c r="DP937" s="9" t="str">
        <f>IFERROR(INDEX(Materials!$X$9:$X$2508, MATCH($DO937, Materials!$Z$9:$Z$2508, 0)), "")</f>
        <v/>
      </c>
      <c r="DQ937" s="9" t="str">
        <f t="shared" si="18"/>
        <v/>
      </c>
    </row>
    <row r="938" spans="119:121" x14ac:dyDescent="0.25">
      <c r="DO938" s="9">
        <v>935</v>
      </c>
      <c r="DP938" s="9" t="str">
        <f>IFERROR(INDEX(Materials!$X$9:$X$2508, MATCH($DO938, Materials!$Z$9:$Z$2508, 0)), "")</f>
        <v/>
      </c>
      <c r="DQ938" s="9" t="str">
        <f t="shared" si="18"/>
        <v/>
      </c>
    </row>
    <row r="939" spans="119:121" x14ac:dyDescent="0.25">
      <c r="DO939" s="9">
        <v>936</v>
      </c>
      <c r="DP939" s="9" t="str">
        <f>IFERROR(INDEX(Materials!$X$9:$X$2508, MATCH($DO939, Materials!$Z$9:$Z$2508, 0)), "")</f>
        <v/>
      </c>
      <c r="DQ939" s="9" t="str">
        <f t="shared" si="18"/>
        <v/>
      </c>
    </row>
    <row r="940" spans="119:121" x14ac:dyDescent="0.25">
      <c r="DO940" s="9">
        <v>937</v>
      </c>
      <c r="DP940" s="9" t="str">
        <f>IFERROR(INDEX(Materials!$X$9:$X$2508, MATCH($DO940, Materials!$Z$9:$Z$2508, 0)), "")</f>
        <v/>
      </c>
      <c r="DQ940" s="9" t="str">
        <f t="shared" ref="DQ940:DQ1003" si="19">IF($DP940="", "", SUMIF($BE$4:$CH$43, $DP940, $CJ$4:$DM$43))</f>
        <v/>
      </c>
    </row>
    <row r="941" spans="119:121" x14ac:dyDescent="0.25">
      <c r="DO941" s="9">
        <v>938</v>
      </c>
      <c r="DP941" s="9" t="str">
        <f>IFERROR(INDEX(Materials!$X$9:$X$2508, MATCH($DO941, Materials!$Z$9:$Z$2508, 0)), "")</f>
        <v/>
      </c>
      <c r="DQ941" s="9" t="str">
        <f t="shared" si="19"/>
        <v/>
      </c>
    </row>
    <row r="942" spans="119:121" x14ac:dyDescent="0.25">
      <c r="DO942" s="9">
        <v>939</v>
      </c>
      <c r="DP942" s="9" t="str">
        <f>IFERROR(INDEX(Materials!$X$9:$X$2508, MATCH($DO942, Materials!$Z$9:$Z$2508, 0)), "")</f>
        <v/>
      </c>
      <c r="DQ942" s="9" t="str">
        <f t="shared" si="19"/>
        <v/>
      </c>
    </row>
    <row r="943" spans="119:121" x14ac:dyDescent="0.25">
      <c r="DO943" s="9">
        <v>940</v>
      </c>
      <c r="DP943" s="9" t="str">
        <f>IFERROR(INDEX(Materials!$X$9:$X$2508, MATCH($DO943, Materials!$Z$9:$Z$2508, 0)), "")</f>
        <v/>
      </c>
      <c r="DQ943" s="9" t="str">
        <f t="shared" si="19"/>
        <v/>
      </c>
    </row>
    <row r="944" spans="119:121" x14ac:dyDescent="0.25">
      <c r="DO944" s="9">
        <v>941</v>
      </c>
      <c r="DP944" s="9" t="str">
        <f>IFERROR(INDEX(Materials!$X$9:$X$2508, MATCH($DO944, Materials!$Z$9:$Z$2508, 0)), "")</f>
        <v/>
      </c>
      <c r="DQ944" s="9" t="str">
        <f t="shared" si="19"/>
        <v/>
      </c>
    </row>
    <row r="945" spans="119:121" x14ac:dyDescent="0.25">
      <c r="DO945" s="9">
        <v>942</v>
      </c>
      <c r="DP945" s="9" t="str">
        <f>IFERROR(INDEX(Materials!$X$9:$X$2508, MATCH($DO945, Materials!$Z$9:$Z$2508, 0)), "")</f>
        <v/>
      </c>
      <c r="DQ945" s="9" t="str">
        <f t="shared" si="19"/>
        <v/>
      </c>
    </row>
    <row r="946" spans="119:121" x14ac:dyDescent="0.25">
      <c r="DO946" s="9">
        <v>943</v>
      </c>
      <c r="DP946" s="9" t="str">
        <f>IFERROR(INDEX(Materials!$X$9:$X$2508, MATCH($DO946, Materials!$Z$9:$Z$2508, 0)), "")</f>
        <v/>
      </c>
      <c r="DQ946" s="9" t="str">
        <f t="shared" si="19"/>
        <v/>
      </c>
    </row>
    <row r="947" spans="119:121" x14ac:dyDescent="0.25">
      <c r="DO947" s="9">
        <v>944</v>
      </c>
      <c r="DP947" s="9" t="str">
        <f>IFERROR(INDEX(Materials!$X$9:$X$2508, MATCH($DO947, Materials!$Z$9:$Z$2508, 0)), "")</f>
        <v/>
      </c>
      <c r="DQ947" s="9" t="str">
        <f t="shared" si="19"/>
        <v/>
      </c>
    </row>
    <row r="948" spans="119:121" x14ac:dyDescent="0.25">
      <c r="DO948" s="9">
        <v>945</v>
      </c>
      <c r="DP948" s="9" t="str">
        <f>IFERROR(INDEX(Materials!$X$9:$X$2508, MATCH($DO948, Materials!$Z$9:$Z$2508, 0)), "")</f>
        <v/>
      </c>
      <c r="DQ948" s="9" t="str">
        <f t="shared" si="19"/>
        <v/>
      </c>
    </row>
    <row r="949" spans="119:121" x14ac:dyDescent="0.25">
      <c r="DO949" s="9">
        <v>946</v>
      </c>
      <c r="DP949" s="9" t="str">
        <f>IFERROR(INDEX(Materials!$X$9:$X$2508, MATCH($DO949, Materials!$Z$9:$Z$2508, 0)), "")</f>
        <v/>
      </c>
      <c r="DQ949" s="9" t="str">
        <f t="shared" si="19"/>
        <v/>
      </c>
    </row>
    <row r="950" spans="119:121" x14ac:dyDescent="0.25">
      <c r="DO950" s="9">
        <v>947</v>
      </c>
      <c r="DP950" s="9" t="str">
        <f>IFERROR(INDEX(Materials!$X$9:$X$2508, MATCH($DO950, Materials!$Z$9:$Z$2508, 0)), "")</f>
        <v/>
      </c>
      <c r="DQ950" s="9" t="str">
        <f t="shared" si="19"/>
        <v/>
      </c>
    </row>
    <row r="951" spans="119:121" x14ac:dyDescent="0.25">
      <c r="DO951" s="9">
        <v>948</v>
      </c>
      <c r="DP951" s="9" t="str">
        <f>IFERROR(INDEX(Materials!$X$9:$X$2508, MATCH($DO951, Materials!$Z$9:$Z$2508, 0)), "")</f>
        <v/>
      </c>
      <c r="DQ951" s="9" t="str">
        <f t="shared" si="19"/>
        <v/>
      </c>
    </row>
    <row r="952" spans="119:121" x14ac:dyDescent="0.25">
      <c r="DO952" s="9">
        <v>949</v>
      </c>
      <c r="DP952" s="9" t="str">
        <f>IFERROR(INDEX(Materials!$X$9:$X$2508, MATCH($DO952, Materials!$Z$9:$Z$2508, 0)), "")</f>
        <v/>
      </c>
      <c r="DQ952" s="9" t="str">
        <f t="shared" si="19"/>
        <v/>
      </c>
    </row>
    <row r="953" spans="119:121" x14ac:dyDescent="0.25">
      <c r="DO953" s="9">
        <v>950</v>
      </c>
      <c r="DP953" s="9" t="str">
        <f>IFERROR(INDEX(Materials!$X$9:$X$2508, MATCH($DO953, Materials!$Z$9:$Z$2508, 0)), "")</f>
        <v/>
      </c>
      <c r="DQ953" s="9" t="str">
        <f t="shared" si="19"/>
        <v/>
      </c>
    </row>
    <row r="954" spans="119:121" x14ac:dyDescent="0.25">
      <c r="DO954" s="9">
        <v>951</v>
      </c>
      <c r="DP954" s="9" t="str">
        <f>IFERROR(INDEX(Materials!$X$9:$X$2508, MATCH($DO954, Materials!$Z$9:$Z$2508, 0)), "")</f>
        <v/>
      </c>
      <c r="DQ954" s="9" t="str">
        <f t="shared" si="19"/>
        <v/>
      </c>
    </row>
    <row r="955" spans="119:121" x14ac:dyDescent="0.25">
      <c r="DO955" s="9">
        <v>952</v>
      </c>
      <c r="DP955" s="9" t="str">
        <f>IFERROR(INDEX(Materials!$X$9:$X$2508, MATCH($DO955, Materials!$Z$9:$Z$2508, 0)), "")</f>
        <v/>
      </c>
      <c r="DQ955" s="9" t="str">
        <f t="shared" si="19"/>
        <v/>
      </c>
    </row>
    <row r="956" spans="119:121" x14ac:dyDescent="0.25">
      <c r="DO956" s="9">
        <v>953</v>
      </c>
      <c r="DP956" s="9" t="str">
        <f>IFERROR(INDEX(Materials!$X$9:$X$2508, MATCH($DO956, Materials!$Z$9:$Z$2508, 0)), "")</f>
        <v/>
      </c>
      <c r="DQ956" s="9" t="str">
        <f t="shared" si="19"/>
        <v/>
      </c>
    </row>
    <row r="957" spans="119:121" x14ac:dyDescent="0.25">
      <c r="DO957" s="9">
        <v>954</v>
      </c>
      <c r="DP957" s="9" t="str">
        <f>IFERROR(INDEX(Materials!$X$9:$X$2508, MATCH($DO957, Materials!$Z$9:$Z$2508, 0)), "")</f>
        <v/>
      </c>
      <c r="DQ957" s="9" t="str">
        <f t="shared" si="19"/>
        <v/>
      </c>
    </row>
    <row r="958" spans="119:121" x14ac:dyDescent="0.25">
      <c r="DO958" s="9">
        <v>955</v>
      </c>
      <c r="DP958" s="9" t="str">
        <f>IFERROR(INDEX(Materials!$X$9:$X$2508, MATCH($DO958, Materials!$Z$9:$Z$2508, 0)), "")</f>
        <v/>
      </c>
      <c r="DQ958" s="9" t="str">
        <f t="shared" si="19"/>
        <v/>
      </c>
    </row>
    <row r="959" spans="119:121" x14ac:dyDescent="0.25">
      <c r="DO959" s="9">
        <v>956</v>
      </c>
      <c r="DP959" s="9" t="str">
        <f>IFERROR(INDEX(Materials!$X$9:$X$2508, MATCH($DO959, Materials!$Z$9:$Z$2508, 0)), "")</f>
        <v/>
      </c>
      <c r="DQ959" s="9" t="str">
        <f t="shared" si="19"/>
        <v/>
      </c>
    </row>
    <row r="960" spans="119:121" x14ac:dyDescent="0.25">
      <c r="DO960" s="9">
        <v>957</v>
      </c>
      <c r="DP960" s="9" t="str">
        <f>IFERROR(INDEX(Materials!$X$9:$X$2508, MATCH($DO960, Materials!$Z$9:$Z$2508, 0)), "")</f>
        <v/>
      </c>
      <c r="DQ960" s="9" t="str">
        <f t="shared" si="19"/>
        <v/>
      </c>
    </row>
    <row r="961" spans="119:121" x14ac:dyDescent="0.25">
      <c r="DO961" s="9">
        <v>958</v>
      </c>
      <c r="DP961" s="9" t="str">
        <f>IFERROR(INDEX(Materials!$X$9:$X$2508, MATCH($DO961, Materials!$Z$9:$Z$2508, 0)), "")</f>
        <v/>
      </c>
      <c r="DQ961" s="9" t="str">
        <f t="shared" si="19"/>
        <v/>
      </c>
    </row>
    <row r="962" spans="119:121" x14ac:dyDescent="0.25">
      <c r="DO962" s="9">
        <v>959</v>
      </c>
      <c r="DP962" s="9" t="str">
        <f>IFERROR(INDEX(Materials!$X$9:$X$2508, MATCH($DO962, Materials!$Z$9:$Z$2508, 0)), "")</f>
        <v/>
      </c>
      <c r="DQ962" s="9" t="str">
        <f t="shared" si="19"/>
        <v/>
      </c>
    </row>
    <row r="963" spans="119:121" x14ac:dyDescent="0.25">
      <c r="DO963" s="9">
        <v>960</v>
      </c>
      <c r="DP963" s="9" t="str">
        <f>IFERROR(INDEX(Materials!$X$9:$X$2508, MATCH($DO963, Materials!$Z$9:$Z$2508, 0)), "")</f>
        <v/>
      </c>
      <c r="DQ963" s="9" t="str">
        <f t="shared" si="19"/>
        <v/>
      </c>
    </row>
    <row r="964" spans="119:121" x14ac:dyDescent="0.25">
      <c r="DO964" s="9">
        <v>961</v>
      </c>
      <c r="DP964" s="9" t="str">
        <f>IFERROR(INDEX(Materials!$X$9:$X$2508, MATCH($DO964, Materials!$Z$9:$Z$2508, 0)), "")</f>
        <v/>
      </c>
      <c r="DQ964" s="9" t="str">
        <f t="shared" si="19"/>
        <v/>
      </c>
    </row>
    <row r="965" spans="119:121" x14ac:dyDescent="0.25">
      <c r="DO965" s="9">
        <v>962</v>
      </c>
      <c r="DP965" s="9" t="str">
        <f>IFERROR(INDEX(Materials!$X$9:$X$2508, MATCH($DO965, Materials!$Z$9:$Z$2508, 0)), "")</f>
        <v/>
      </c>
      <c r="DQ965" s="9" t="str">
        <f t="shared" si="19"/>
        <v/>
      </c>
    </row>
    <row r="966" spans="119:121" x14ac:dyDescent="0.25">
      <c r="DO966" s="9">
        <v>963</v>
      </c>
      <c r="DP966" s="9" t="str">
        <f>IFERROR(INDEX(Materials!$X$9:$X$2508, MATCH($DO966, Materials!$Z$9:$Z$2508, 0)), "")</f>
        <v/>
      </c>
      <c r="DQ966" s="9" t="str">
        <f t="shared" si="19"/>
        <v/>
      </c>
    </row>
    <row r="967" spans="119:121" x14ac:dyDescent="0.25">
      <c r="DO967" s="9">
        <v>964</v>
      </c>
      <c r="DP967" s="9" t="str">
        <f>IFERROR(INDEX(Materials!$X$9:$X$2508, MATCH($DO967, Materials!$Z$9:$Z$2508, 0)), "")</f>
        <v/>
      </c>
      <c r="DQ967" s="9" t="str">
        <f t="shared" si="19"/>
        <v/>
      </c>
    </row>
    <row r="968" spans="119:121" x14ac:dyDescent="0.25">
      <c r="DO968" s="9">
        <v>965</v>
      </c>
      <c r="DP968" s="9" t="str">
        <f>IFERROR(INDEX(Materials!$X$9:$X$2508, MATCH($DO968, Materials!$Z$9:$Z$2508, 0)), "")</f>
        <v/>
      </c>
      <c r="DQ968" s="9" t="str">
        <f t="shared" si="19"/>
        <v/>
      </c>
    </row>
    <row r="969" spans="119:121" x14ac:dyDescent="0.25">
      <c r="DO969" s="9">
        <v>966</v>
      </c>
      <c r="DP969" s="9" t="str">
        <f>IFERROR(INDEX(Materials!$X$9:$X$2508, MATCH($DO969, Materials!$Z$9:$Z$2508, 0)), "")</f>
        <v/>
      </c>
      <c r="DQ969" s="9" t="str">
        <f t="shared" si="19"/>
        <v/>
      </c>
    </row>
    <row r="970" spans="119:121" x14ac:dyDescent="0.25">
      <c r="DO970" s="9">
        <v>967</v>
      </c>
      <c r="DP970" s="9" t="str">
        <f>IFERROR(INDEX(Materials!$X$9:$X$2508, MATCH($DO970, Materials!$Z$9:$Z$2508, 0)), "")</f>
        <v/>
      </c>
      <c r="DQ970" s="9" t="str">
        <f t="shared" si="19"/>
        <v/>
      </c>
    </row>
    <row r="971" spans="119:121" x14ac:dyDescent="0.25">
      <c r="DO971" s="9">
        <v>968</v>
      </c>
      <c r="DP971" s="9" t="str">
        <f>IFERROR(INDEX(Materials!$X$9:$X$2508, MATCH($DO971, Materials!$Z$9:$Z$2508, 0)), "")</f>
        <v/>
      </c>
      <c r="DQ971" s="9" t="str">
        <f t="shared" si="19"/>
        <v/>
      </c>
    </row>
    <row r="972" spans="119:121" x14ac:dyDescent="0.25">
      <c r="DO972" s="9">
        <v>969</v>
      </c>
      <c r="DP972" s="9" t="str">
        <f>IFERROR(INDEX(Materials!$X$9:$X$2508, MATCH($DO972, Materials!$Z$9:$Z$2508, 0)), "")</f>
        <v/>
      </c>
      <c r="DQ972" s="9" t="str">
        <f t="shared" si="19"/>
        <v/>
      </c>
    </row>
    <row r="973" spans="119:121" x14ac:dyDescent="0.25">
      <c r="DO973" s="9">
        <v>970</v>
      </c>
      <c r="DP973" s="9" t="str">
        <f>IFERROR(INDEX(Materials!$X$9:$X$2508, MATCH($DO973, Materials!$Z$9:$Z$2508, 0)), "")</f>
        <v/>
      </c>
      <c r="DQ973" s="9" t="str">
        <f t="shared" si="19"/>
        <v/>
      </c>
    </row>
    <row r="974" spans="119:121" x14ac:dyDescent="0.25">
      <c r="DO974" s="9">
        <v>971</v>
      </c>
      <c r="DP974" s="9" t="str">
        <f>IFERROR(INDEX(Materials!$X$9:$X$2508, MATCH($DO974, Materials!$Z$9:$Z$2508, 0)), "")</f>
        <v/>
      </c>
      <c r="DQ974" s="9" t="str">
        <f t="shared" si="19"/>
        <v/>
      </c>
    </row>
    <row r="975" spans="119:121" x14ac:dyDescent="0.25">
      <c r="DO975" s="9">
        <v>972</v>
      </c>
      <c r="DP975" s="9" t="str">
        <f>IFERROR(INDEX(Materials!$X$9:$X$2508, MATCH($DO975, Materials!$Z$9:$Z$2508, 0)), "")</f>
        <v/>
      </c>
      <c r="DQ975" s="9" t="str">
        <f t="shared" si="19"/>
        <v/>
      </c>
    </row>
    <row r="976" spans="119:121" x14ac:dyDescent="0.25">
      <c r="DO976" s="9">
        <v>973</v>
      </c>
      <c r="DP976" s="9" t="str">
        <f>IFERROR(INDEX(Materials!$X$9:$X$2508, MATCH($DO976, Materials!$Z$9:$Z$2508, 0)), "")</f>
        <v/>
      </c>
      <c r="DQ976" s="9" t="str">
        <f t="shared" si="19"/>
        <v/>
      </c>
    </row>
    <row r="977" spans="119:121" x14ac:dyDescent="0.25">
      <c r="DO977" s="9">
        <v>974</v>
      </c>
      <c r="DP977" s="9" t="str">
        <f>IFERROR(INDEX(Materials!$X$9:$X$2508, MATCH($DO977, Materials!$Z$9:$Z$2508, 0)), "")</f>
        <v/>
      </c>
      <c r="DQ977" s="9" t="str">
        <f t="shared" si="19"/>
        <v/>
      </c>
    </row>
    <row r="978" spans="119:121" x14ac:dyDescent="0.25">
      <c r="DO978" s="9">
        <v>975</v>
      </c>
      <c r="DP978" s="9" t="str">
        <f>IFERROR(INDEX(Materials!$X$9:$X$2508, MATCH($DO978, Materials!$Z$9:$Z$2508, 0)), "")</f>
        <v/>
      </c>
      <c r="DQ978" s="9" t="str">
        <f t="shared" si="19"/>
        <v/>
      </c>
    </row>
    <row r="979" spans="119:121" x14ac:dyDescent="0.25">
      <c r="DO979" s="9">
        <v>976</v>
      </c>
      <c r="DP979" s="9" t="str">
        <f>IFERROR(INDEX(Materials!$X$9:$X$2508, MATCH($DO979, Materials!$Z$9:$Z$2508, 0)), "")</f>
        <v/>
      </c>
      <c r="DQ979" s="9" t="str">
        <f t="shared" si="19"/>
        <v/>
      </c>
    </row>
    <row r="980" spans="119:121" x14ac:dyDescent="0.25">
      <c r="DO980" s="9">
        <v>977</v>
      </c>
      <c r="DP980" s="9" t="str">
        <f>IFERROR(INDEX(Materials!$X$9:$X$2508, MATCH($DO980, Materials!$Z$9:$Z$2508, 0)), "")</f>
        <v/>
      </c>
      <c r="DQ980" s="9" t="str">
        <f t="shared" si="19"/>
        <v/>
      </c>
    </row>
    <row r="981" spans="119:121" x14ac:dyDescent="0.25">
      <c r="DO981" s="9">
        <v>978</v>
      </c>
      <c r="DP981" s="9" t="str">
        <f>IFERROR(INDEX(Materials!$X$9:$X$2508, MATCH($DO981, Materials!$Z$9:$Z$2508, 0)), "")</f>
        <v/>
      </c>
      <c r="DQ981" s="9" t="str">
        <f t="shared" si="19"/>
        <v/>
      </c>
    </row>
    <row r="982" spans="119:121" x14ac:dyDescent="0.25">
      <c r="DO982" s="9">
        <v>979</v>
      </c>
      <c r="DP982" s="9" t="str">
        <f>IFERROR(INDEX(Materials!$X$9:$X$2508, MATCH($DO982, Materials!$Z$9:$Z$2508, 0)), "")</f>
        <v/>
      </c>
      <c r="DQ982" s="9" t="str">
        <f t="shared" si="19"/>
        <v/>
      </c>
    </row>
    <row r="983" spans="119:121" x14ac:dyDescent="0.25">
      <c r="DO983" s="9">
        <v>980</v>
      </c>
      <c r="DP983" s="9" t="str">
        <f>IFERROR(INDEX(Materials!$X$9:$X$2508, MATCH($DO983, Materials!$Z$9:$Z$2508, 0)), "")</f>
        <v/>
      </c>
      <c r="DQ983" s="9" t="str">
        <f t="shared" si="19"/>
        <v/>
      </c>
    </row>
    <row r="984" spans="119:121" x14ac:dyDescent="0.25">
      <c r="DO984" s="9">
        <v>981</v>
      </c>
      <c r="DP984" s="9" t="str">
        <f>IFERROR(INDEX(Materials!$X$9:$X$2508, MATCH($DO984, Materials!$Z$9:$Z$2508, 0)), "")</f>
        <v/>
      </c>
      <c r="DQ984" s="9" t="str">
        <f t="shared" si="19"/>
        <v/>
      </c>
    </row>
    <row r="985" spans="119:121" x14ac:dyDescent="0.25">
      <c r="DO985" s="9">
        <v>982</v>
      </c>
      <c r="DP985" s="9" t="str">
        <f>IFERROR(INDEX(Materials!$X$9:$X$2508, MATCH($DO985, Materials!$Z$9:$Z$2508, 0)), "")</f>
        <v/>
      </c>
      <c r="DQ985" s="9" t="str">
        <f t="shared" si="19"/>
        <v/>
      </c>
    </row>
    <row r="986" spans="119:121" x14ac:dyDescent="0.25">
      <c r="DO986" s="9">
        <v>983</v>
      </c>
      <c r="DP986" s="9" t="str">
        <f>IFERROR(INDEX(Materials!$X$9:$X$2508, MATCH($DO986, Materials!$Z$9:$Z$2508, 0)), "")</f>
        <v/>
      </c>
      <c r="DQ986" s="9" t="str">
        <f t="shared" si="19"/>
        <v/>
      </c>
    </row>
    <row r="987" spans="119:121" x14ac:dyDescent="0.25">
      <c r="DO987" s="9">
        <v>984</v>
      </c>
      <c r="DP987" s="9" t="str">
        <f>IFERROR(INDEX(Materials!$X$9:$X$2508, MATCH($DO987, Materials!$Z$9:$Z$2508, 0)), "")</f>
        <v/>
      </c>
      <c r="DQ987" s="9" t="str">
        <f t="shared" si="19"/>
        <v/>
      </c>
    </row>
    <row r="988" spans="119:121" x14ac:dyDescent="0.25">
      <c r="DO988" s="9">
        <v>985</v>
      </c>
      <c r="DP988" s="9" t="str">
        <f>IFERROR(INDEX(Materials!$X$9:$X$2508, MATCH($DO988, Materials!$Z$9:$Z$2508, 0)), "")</f>
        <v/>
      </c>
      <c r="DQ988" s="9" t="str">
        <f t="shared" si="19"/>
        <v/>
      </c>
    </row>
    <row r="989" spans="119:121" x14ac:dyDescent="0.25">
      <c r="DO989" s="9">
        <v>986</v>
      </c>
      <c r="DP989" s="9" t="str">
        <f>IFERROR(INDEX(Materials!$X$9:$X$2508, MATCH($DO989, Materials!$Z$9:$Z$2508, 0)), "")</f>
        <v/>
      </c>
      <c r="DQ989" s="9" t="str">
        <f t="shared" si="19"/>
        <v/>
      </c>
    </row>
    <row r="990" spans="119:121" x14ac:dyDescent="0.25">
      <c r="DO990" s="9">
        <v>987</v>
      </c>
      <c r="DP990" s="9" t="str">
        <f>IFERROR(INDEX(Materials!$X$9:$X$2508, MATCH($DO990, Materials!$Z$9:$Z$2508, 0)), "")</f>
        <v/>
      </c>
      <c r="DQ990" s="9" t="str">
        <f t="shared" si="19"/>
        <v/>
      </c>
    </row>
    <row r="991" spans="119:121" x14ac:dyDescent="0.25">
      <c r="DO991" s="9">
        <v>988</v>
      </c>
      <c r="DP991" s="9" t="str">
        <f>IFERROR(INDEX(Materials!$X$9:$X$2508, MATCH($DO991, Materials!$Z$9:$Z$2508, 0)), "")</f>
        <v/>
      </c>
      <c r="DQ991" s="9" t="str">
        <f t="shared" si="19"/>
        <v/>
      </c>
    </row>
    <row r="992" spans="119:121" x14ac:dyDescent="0.25">
      <c r="DO992" s="9">
        <v>989</v>
      </c>
      <c r="DP992" s="9" t="str">
        <f>IFERROR(INDEX(Materials!$X$9:$X$2508, MATCH($DO992, Materials!$Z$9:$Z$2508, 0)), "")</f>
        <v/>
      </c>
      <c r="DQ992" s="9" t="str">
        <f t="shared" si="19"/>
        <v/>
      </c>
    </row>
    <row r="993" spans="119:121" x14ac:dyDescent="0.25">
      <c r="DO993" s="9">
        <v>990</v>
      </c>
      <c r="DP993" s="9" t="str">
        <f>IFERROR(INDEX(Materials!$X$9:$X$2508, MATCH($DO993, Materials!$Z$9:$Z$2508, 0)), "")</f>
        <v/>
      </c>
      <c r="DQ993" s="9" t="str">
        <f t="shared" si="19"/>
        <v/>
      </c>
    </row>
    <row r="994" spans="119:121" x14ac:dyDescent="0.25">
      <c r="DO994" s="9">
        <v>991</v>
      </c>
      <c r="DP994" s="9" t="str">
        <f>IFERROR(INDEX(Materials!$X$9:$X$2508, MATCH($DO994, Materials!$Z$9:$Z$2508, 0)), "")</f>
        <v/>
      </c>
      <c r="DQ994" s="9" t="str">
        <f t="shared" si="19"/>
        <v/>
      </c>
    </row>
    <row r="995" spans="119:121" x14ac:dyDescent="0.25">
      <c r="DO995" s="9">
        <v>992</v>
      </c>
      <c r="DP995" s="9" t="str">
        <f>IFERROR(INDEX(Materials!$X$9:$X$2508, MATCH($DO995, Materials!$Z$9:$Z$2508, 0)), "")</f>
        <v/>
      </c>
      <c r="DQ995" s="9" t="str">
        <f t="shared" si="19"/>
        <v/>
      </c>
    </row>
    <row r="996" spans="119:121" x14ac:dyDescent="0.25">
      <c r="DO996" s="9">
        <v>993</v>
      </c>
      <c r="DP996" s="9" t="str">
        <f>IFERROR(INDEX(Materials!$X$9:$X$2508, MATCH($DO996, Materials!$Z$9:$Z$2508, 0)), "")</f>
        <v/>
      </c>
      <c r="DQ996" s="9" t="str">
        <f t="shared" si="19"/>
        <v/>
      </c>
    </row>
    <row r="997" spans="119:121" x14ac:dyDescent="0.25">
      <c r="DO997" s="9">
        <v>994</v>
      </c>
      <c r="DP997" s="9" t="str">
        <f>IFERROR(INDEX(Materials!$X$9:$X$2508, MATCH($DO997, Materials!$Z$9:$Z$2508, 0)), "")</f>
        <v/>
      </c>
      <c r="DQ997" s="9" t="str">
        <f t="shared" si="19"/>
        <v/>
      </c>
    </row>
    <row r="998" spans="119:121" x14ac:dyDescent="0.25">
      <c r="DO998" s="9">
        <v>995</v>
      </c>
      <c r="DP998" s="9" t="str">
        <f>IFERROR(INDEX(Materials!$X$9:$X$2508, MATCH($DO998, Materials!$Z$9:$Z$2508, 0)), "")</f>
        <v/>
      </c>
      <c r="DQ998" s="9" t="str">
        <f t="shared" si="19"/>
        <v/>
      </c>
    </row>
    <row r="999" spans="119:121" x14ac:dyDescent="0.25">
      <c r="DO999" s="9">
        <v>996</v>
      </c>
      <c r="DP999" s="9" t="str">
        <f>IFERROR(INDEX(Materials!$X$9:$X$2508, MATCH($DO999, Materials!$Z$9:$Z$2508, 0)), "")</f>
        <v/>
      </c>
      <c r="DQ999" s="9" t="str">
        <f t="shared" si="19"/>
        <v/>
      </c>
    </row>
    <row r="1000" spans="119:121" x14ac:dyDescent="0.25">
      <c r="DO1000" s="9">
        <v>997</v>
      </c>
      <c r="DP1000" s="9" t="str">
        <f>IFERROR(INDEX(Materials!$X$9:$X$2508, MATCH($DO1000, Materials!$Z$9:$Z$2508, 0)), "")</f>
        <v/>
      </c>
      <c r="DQ1000" s="9" t="str">
        <f t="shared" si="19"/>
        <v/>
      </c>
    </row>
    <row r="1001" spans="119:121" x14ac:dyDescent="0.25">
      <c r="DO1001" s="9">
        <v>998</v>
      </c>
      <c r="DP1001" s="9" t="str">
        <f>IFERROR(INDEX(Materials!$X$9:$X$2508, MATCH($DO1001, Materials!$Z$9:$Z$2508, 0)), "")</f>
        <v/>
      </c>
      <c r="DQ1001" s="9" t="str">
        <f t="shared" si="19"/>
        <v/>
      </c>
    </row>
    <row r="1002" spans="119:121" x14ac:dyDescent="0.25">
      <c r="DO1002" s="9">
        <v>999</v>
      </c>
      <c r="DP1002" s="9" t="str">
        <f>IFERROR(INDEX(Materials!$X$9:$X$2508, MATCH($DO1002, Materials!$Z$9:$Z$2508, 0)), "")</f>
        <v/>
      </c>
      <c r="DQ1002" s="9" t="str">
        <f t="shared" si="19"/>
        <v/>
      </c>
    </row>
    <row r="1003" spans="119:121" x14ac:dyDescent="0.25">
      <c r="DO1003" s="9">
        <v>1000</v>
      </c>
      <c r="DP1003" s="9" t="str">
        <f>IFERROR(INDEX(Materials!$X$9:$X$2508, MATCH($DO1003, Materials!$Z$9:$Z$2508, 0)), "")</f>
        <v/>
      </c>
      <c r="DQ1003" s="9" t="str">
        <f t="shared" si="19"/>
        <v/>
      </c>
    </row>
    <row r="1004" spans="119:121" x14ac:dyDescent="0.25">
      <c r="DO1004" s="9">
        <v>1001</v>
      </c>
      <c r="DP1004" s="9" t="str">
        <f>IFERROR(INDEX(Materials!$X$9:$X$2508, MATCH($DO1004, Materials!$Z$9:$Z$2508, 0)), "")</f>
        <v/>
      </c>
      <c r="DQ1004" s="9" t="str">
        <f t="shared" ref="DQ1004:DQ1067" si="20">IF($DP1004="", "", SUMIF($BE$4:$CH$43, $DP1004, $CJ$4:$DM$43))</f>
        <v/>
      </c>
    </row>
    <row r="1005" spans="119:121" x14ac:dyDescent="0.25">
      <c r="DO1005" s="9">
        <v>1002</v>
      </c>
      <c r="DP1005" s="9" t="str">
        <f>IFERROR(INDEX(Materials!$X$9:$X$2508, MATCH($DO1005, Materials!$Z$9:$Z$2508, 0)), "")</f>
        <v/>
      </c>
      <c r="DQ1005" s="9" t="str">
        <f t="shared" si="20"/>
        <v/>
      </c>
    </row>
    <row r="1006" spans="119:121" x14ac:dyDescent="0.25">
      <c r="DO1006" s="9">
        <v>1003</v>
      </c>
      <c r="DP1006" s="9" t="str">
        <f>IFERROR(INDEX(Materials!$X$9:$X$2508, MATCH($DO1006, Materials!$Z$9:$Z$2508, 0)), "")</f>
        <v/>
      </c>
      <c r="DQ1006" s="9" t="str">
        <f t="shared" si="20"/>
        <v/>
      </c>
    </row>
    <row r="1007" spans="119:121" x14ac:dyDescent="0.25">
      <c r="DO1007" s="9">
        <v>1004</v>
      </c>
      <c r="DP1007" s="9" t="str">
        <f>IFERROR(INDEX(Materials!$X$9:$X$2508, MATCH($DO1007, Materials!$Z$9:$Z$2508, 0)), "")</f>
        <v/>
      </c>
      <c r="DQ1007" s="9" t="str">
        <f t="shared" si="20"/>
        <v/>
      </c>
    </row>
    <row r="1008" spans="119:121" x14ac:dyDescent="0.25">
      <c r="DO1008" s="9">
        <v>1005</v>
      </c>
      <c r="DP1008" s="9" t="str">
        <f>IFERROR(INDEX(Materials!$X$9:$X$2508, MATCH($DO1008, Materials!$Z$9:$Z$2508, 0)), "")</f>
        <v/>
      </c>
      <c r="DQ1008" s="9" t="str">
        <f t="shared" si="20"/>
        <v/>
      </c>
    </row>
    <row r="1009" spans="119:121" x14ac:dyDescent="0.25">
      <c r="DO1009" s="9">
        <v>1006</v>
      </c>
      <c r="DP1009" s="9" t="str">
        <f>IFERROR(INDEX(Materials!$X$9:$X$2508, MATCH($DO1009, Materials!$Z$9:$Z$2508, 0)), "")</f>
        <v/>
      </c>
      <c r="DQ1009" s="9" t="str">
        <f t="shared" si="20"/>
        <v/>
      </c>
    </row>
    <row r="1010" spans="119:121" x14ac:dyDescent="0.25">
      <c r="DO1010" s="9">
        <v>1007</v>
      </c>
      <c r="DP1010" s="9" t="str">
        <f>IFERROR(INDEX(Materials!$X$9:$X$2508, MATCH($DO1010, Materials!$Z$9:$Z$2508, 0)), "")</f>
        <v/>
      </c>
      <c r="DQ1010" s="9" t="str">
        <f t="shared" si="20"/>
        <v/>
      </c>
    </row>
    <row r="1011" spans="119:121" x14ac:dyDescent="0.25">
      <c r="DO1011" s="9">
        <v>1008</v>
      </c>
      <c r="DP1011" s="9" t="str">
        <f>IFERROR(INDEX(Materials!$X$9:$X$2508, MATCH($DO1011, Materials!$Z$9:$Z$2508, 0)), "")</f>
        <v/>
      </c>
      <c r="DQ1011" s="9" t="str">
        <f t="shared" si="20"/>
        <v/>
      </c>
    </row>
    <row r="1012" spans="119:121" x14ac:dyDescent="0.25">
      <c r="DO1012" s="9">
        <v>1009</v>
      </c>
      <c r="DP1012" s="9" t="str">
        <f>IFERROR(INDEX(Materials!$X$9:$X$2508, MATCH($DO1012, Materials!$Z$9:$Z$2508, 0)), "")</f>
        <v/>
      </c>
      <c r="DQ1012" s="9" t="str">
        <f t="shared" si="20"/>
        <v/>
      </c>
    </row>
    <row r="1013" spans="119:121" x14ac:dyDescent="0.25">
      <c r="DO1013" s="9">
        <v>1010</v>
      </c>
      <c r="DP1013" s="9" t="str">
        <f>IFERROR(INDEX(Materials!$X$9:$X$2508, MATCH($DO1013, Materials!$Z$9:$Z$2508, 0)), "")</f>
        <v/>
      </c>
      <c r="DQ1013" s="9" t="str">
        <f t="shared" si="20"/>
        <v/>
      </c>
    </row>
    <row r="1014" spans="119:121" x14ac:dyDescent="0.25">
      <c r="DO1014" s="9">
        <v>1011</v>
      </c>
      <c r="DP1014" s="9" t="str">
        <f>IFERROR(INDEX(Materials!$X$9:$X$2508, MATCH($DO1014, Materials!$Z$9:$Z$2508, 0)), "")</f>
        <v/>
      </c>
      <c r="DQ1014" s="9" t="str">
        <f t="shared" si="20"/>
        <v/>
      </c>
    </row>
    <row r="1015" spans="119:121" x14ac:dyDescent="0.25">
      <c r="DO1015" s="9">
        <v>1012</v>
      </c>
      <c r="DP1015" s="9" t="str">
        <f>IFERROR(INDEX(Materials!$X$9:$X$2508, MATCH($DO1015, Materials!$Z$9:$Z$2508, 0)), "")</f>
        <v/>
      </c>
      <c r="DQ1015" s="9" t="str">
        <f t="shared" si="20"/>
        <v/>
      </c>
    </row>
    <row r="1016" spans="119:121" x14ac:dyDescent="0.25">
      <c r="DO1016" s="9">
        <v>1013</v>
      </c>
      <c r="DP1016" s="9" t="str">
        <f>IFERROR(INDEX(Materials!$X$9:$X$2508, MATCH($DO1016, Materials!$Z$9:$Z$2508, 0)), "")</f>
        <v/>
      </c>
      <c r="DQ1016" s="9" t="str">
        <f t="shared" si="20"/>
        <v/>
      </c>
    </row>
    <row r="1017" spans="119:121" x14ac:dyDescent="0.25">
      <c r="DO1017" s="9">
        <v>1014</v>
      </c>
      <c r="DP1017" s="9" t="str">
        <f>IFERROR(INDEX(Materials!$X$9:$X$2508, MATCH($DO1017, Materials!$Z$9:$Z$2508, 0)), "")</f>
        <v/>
      </c>
      <c r="DQ1017" s="9" t="str">
        <f t="shared" si="20"/>
        <v/>
      </c>
    </row>
    <row r="1018" spans="119:121" x14ac:dyDescent="0.25">
      <c r="DO1018" s="9">
        <v>1015</v>
      </c>
      <c r="DP1018" s="9" t="str">
        <f>IFERROR(INDEX(Materials!$X$9:$X$2508, MATCH($DO1018, Materials!$Z$9:$Z$2508, 0)), "")</f>
        <v/>
      </c>
      <c r="DQ1018" s="9" t="str">
        <f t="shared" si="20"/>
        <v/>
      </c>
    </row>
    <row r="1019" spans="119:121" x14ac:dyDescent="0.25">
      <c r="DO1019" s="9">
        <v>1016</v>
      </c>
      <c r="DP1019" s="9" t="str">
        <f>IFERROR(INDEX(Materials!$X$9:$X$2508, MATCH($DO1019, Materials!$Z$9:$Z$2508, 0)), "")</f>
        <v/>
      </c>
      <c r="DQ1019" s="9" t="str">
        <f t="shared" si="20"/>
        <v/>
      </c>
    </row>
    <row r="1020" spans="119:121" x14ac:dyDescent="0.25">
      <c r="DO1020" s="9">
        <v>1017</v>
      </c>
      <c r="DP1020" s="9" t="str">
        <f>IFERROR(INDEX(Materials!$X$9:$X$2508, MATCH($DO1020, Materials!$Z$9:$Z$2508, 0)), "")</f>
        <v/>
      </c>
      <c r="DQ1020" s="9" t="str">
        <f t="shared" si="20"/>
        <v/>
      </c>
    </row>
    <row r="1021" spans="119:121" x14ac:dyDescent="0.25">
      <c r="DO1021" s="9">
        <v>1018</v>
      </c>
      <c r="DP1021" s="9" t="str">
        <f>IFERROR(INDEX(Materials!$X$9:$X$2508, MATCH($DO1021, Materials!$Z$9:$Z$2508, 0)), "")</f>
        <v/>
      </c>
      <c r="DQ1021" s="9" t="str">
        <f t="shared" si="20"/>
        <v/>
      </c>
    </row>
    <row r="1022" spans="119:121" x14ac:dyDescent="0.25">
      <c r="DO1022" s="9">
        <v>1019</v>
      </c>
      <c r="DP1022" s="9" t="str">
        <f>IFERROR(INDEX(Materials!$X$9:$X$2508, MATCH($DO1022, Materials!$Z$9:$Z$2508, 0)), "")</f>
        <v/>
      </c>
      <c r="DQ1022" s="9" t="str">
        <f t="shared" si="20"/>
        <v/>
      </c>
    </row>
    <row r="1023" spans="119:121" x14ac:dyDescent="0.25">
      <c r="DO1023" s="9">
        <v>1020</v>
      </c>
      <c r="DP1023" s="9" t="str">
        <f>IFERROR(INDEX(Materials!$X$9:$X$2508, MATCH($DO1023, Materials!$Z$9:$Z$2508, 0)), "")</f>
        <v/>
      </c>
      <c r="DQ1023" s="9" t="str">
        <f t="shared" si="20"/>
        <v/>
      </c>
    </row>
    <row r="1024" spans="119:121" x14ac:dyDescent="0.25">
      <c r="DO1024" s="9">
        <v>1021</v>
      </c>
      <c r="DP1024" s="9" t="str">
        <f>IFERROR(INDEX(Materials!$X$9:$X$2508, MATCH($DO1024, Materials!$Z$9:$Z$2508, 0)), "")</f>
        <v/>
      </c>
      <c r="DQ1024" s="9" t="str">
        <f t="shared" si="20"/>
        <v/>
      </c>
    </row>
    <row r="1025" spans="119:121" x14ac:dyDescent="0.25">
      <c r="DO1025" s="9">
        <v>1022</v>
      </c>
      <c r="DP1025" s="9" t="str">
        <f>IFERROR(INDEX(Materials!$X$9:$X$2508, MATCH($DO1025, Materials!$Z$9:$Z$2508, 0)), "")</f>
        <v/>
      </c>
      <c r="DQ1025" s="9" t="str">
        <f t="shared" si="20"/>
        <v/>
      </c>
    </row>
    <row r="1026" spans="119:121" x14ac:dyDescent="0.25">
      <c r="DO1026" s="9">
        <v>1023</v>
      </c>
      <c r="DP1026" s="9" t="str">
        <f>IFERROR(INDEX(Materials!$X$9:$X$2508, MATCH($DO1026, Materials!$Z$9:$Z$2508, 0)), "")</f>
        <v/>
      </c>
      <c r="DQ1026" s="9" t="str">
        <f t="shared" si="20"/>
        <v/>
      </c>
    </row>
    <row r="1027" spans="119:121" x14ac:dyDescent="0.25">
      <c r="DO1027" s="9">
        <v>1024</v>
      </c>
      <c r="DP1027" s="9" t="str">
        <f>IFERROR(INDEX(Materials!$X$9:$X$2508, MATCH($DO1027, Materials!$Z$9:$Z$2508, 0)), "")</f>
        <v/>
      </c>
      <c r="DQ1027" s="9" t="str">
        <f t="shared" si="20"/>
        <v/>
      </c>
    </row>
    <row r="1028" spans="119:121" x14ac:dyDescent="0.25">
      <c r="DO1028" s="9">
        <v>1025</v>
      </c>
      <c r="DP1028" s="9" t="str">
        <f>IFERROR(INDEX(Materials!$X$9:$X$2508, MATCH($DO1028, Materials!$Z$9:$Z$2508, 0)), "")</f>
        <v/>
      </c>
      <c r="DQ1028" s="9" t="str">
        <f t="shared" si="20"/>
        <v/>
      </c>
    </row>
    <row r="1029" spans="119:121" x14ac:dyDescent="0.25">
      <c r="DO1029" s="9">
        <v>1026</v>
      </c>
      <c r="DP1029" s="9" t="str">
        <f>IFERROR(INDEX(Materials!$X$9:$X$2508, MATCH($DO1029, Materials!$Z$9:$Z$2508, 0)), "")</f>
        <v/>
      </c>
      <c r="DQ1029" s="9" t="str">
        <f t="shared" si="20"/>
        <v/>
      </c>
    </row>
    <row r="1030" spans="119:121" x14ac:dyDescent="0.25">
      <c r="DO1030" s="9">
        <v>1027</v>
      </c>
      <c r="DP1030" s="9" t="str">
        <f>IFERROR(INDEX(Materials!$X$9:$X$2508, MATCH($DO1030, Materials!$Z$9:$Z$2508, 0)), "")</f>
        <v/>
      </c>
      <c r="DQ1030" s="9" t="str">
        <f t="shared" si="20"/>
        <v/>
      </c>
    </row>
    <row r="1031" spans="119:121" x14ac:dyDescent="0.25">
      <c r="DO1031" s="9">
        <v>1028</v>
      </c>
      <c r="DP1031" s="9" t="str">
        <f>IFERROR(INDEX(Materials!$X$9:$X$2508, MATCH($DO1031, Materials!$Z$9:$Z$2508, 0)), "")</f>
        <v/>
      </c>
      <c r="DQ1031" s="9" t="str">
        <f t="shared" si="20"/>
        <v/>
      </c>
    </row>
    <row r="1032" spans="119:121" x14ac:dyDescent="0.25">
      <c r="DO1032" s="9">
        <v>1029</v>
      </c>
      <c r="DP1032" s="9" t="str">
        <f>IFERROR(INDEX(Materials!$X$9:$X$2508, MATCH($DO1032, Materials!$Z$9:$Z$2508, 0)), "")</f>
        <v/>
      </c>
      <c r="DQ1032" s="9" t="str">
        <f t="shared" si="20"/>
        <v/>
      </c>
    </row>
    <row r="1033" spans="119:121" x14ac:dyDescent="0.25">
      <c r="DO1033" s="9">
        <v>1030</v>
      </c>
      <c r="DP1033" s="9" t="str">
        <f>IFERROR(INDEX(Materials!$X$9:$X$2508, MATCH($DO1033, Materials!$Z$9:$Z$2508, 0)), "")</f>
        <v/>
      </c>
      <c r="DQ1033" s="9" t="str">
        <f t="shared" si="20"/>
        <v/>
      </c>
    </row>
    <row r="1034" spans="119:121" x14ac:dyDescent="0.25">
      <c r="DO1034" s="9">
        <v>1031</v>
      </c>
      <c r="DP1034" s="9" t="str">
        <f>IFERROR(INDEX(Materials!$X$9:$X$2508, MATCH($DO1034, Materials!$Z$9:$Z$2508, 0)), "")</f>
        <v/>
      </c>
      <c r="DQ1034" s="9" t="str">
        <f t="shared" si="20"/>
        <v/>
      </c>
    </row>
    <row r="1035" spans="119:121" x14ac:dyDescent="0.25">
      <c r="DO1035" s="9">
        <v>1032</v>
      </c>
      <c r="DP1035" s="9" t="str">
        <f>IFERROR(INDEX(Materials!$X$9:$X$2508, MATCH($DO1035, Materials!$Z$9:$Z$2508, 0)), "")</f>
        <v/>
      </c>
      <c r="DQ1035" s="9" t="str">
        <f t="shared" si="20"/>
        <v/>
      </c>
    </row>
    <row r="1036" spans="119:121" x14ac:dyDescent="0.25">
      <c r="DO1036" s="9">
        <v>1033</v>
      </c>
      <c r="DP1036" s="9" t="str">
        <f>IFERROR(INDEX(Materials!$X$9:$X$2508, MATCH($DO1036, Materials!$Z$9:$Z$2508, 0)), "")</f>
        <v/>
      </c>
      <c r="DQ1036" s="9" t="str">
        <f t="shared" si="20"/>
        <v/>
      </c>
    </row>
    <row r="1037" spans="119:121" x14ac:dyDescent="0.25">
      <c r="DO1037" s="9">
        <v>1034</v>
      </c>
      <c r="DP1037" s="9" t="str">
        <f>IFERROR(INDEX(Materials!$X$9:$X$2508, MATCH($DO1037, Materials!$Z$9:$Z$2508, 0)), "")</f>
        <v/>
      </c>
      <c r="DQ1037" s="9" t="str">
        <f t="shared" si="20"/>
        <v/>
      </c>
    </row>
    <row r="1038" spans="119:121" x14ac:dyDescent="0.25">
      <c r="DO1038" s="9">
        <v>1035</v>
      </c>
      <c r="DP1038" s="9" t="str">
        <f>IFERROR(INDEX(Materials!$X$9:$X$2508, MATCH($DO1038, Materials!$Z$9:$Z$2508, 0)), "")</f>
        <v/>
      </c>
      <c r="DQ1038" s="9" t="str">
        <f t="shared" si="20"/>
        <v/>
      </c>
    </row>
    <row r="1039" spans="119:121" x14ac:dyDescent="0.25">
      <c r="DO1039" s="9">
        <v>1036</v>
      </c>
      <c r="DP1039" s="9" t="str">
        <f>IFERROR(INDEX(Materials!$X$9:$X$2508, MATCH($DO1039, Materials!$Z$9:$Z$2508, 0)), "")</f>
        <v/>
      </c>
      <c r="DQ1039" s="9" t="str">
        <f t="shared" si="20"/>
        <v/>
      </c>
    </row>
    <row r="1040" spans="119:121" x14ac:dyDescent="0.25">
      <c r="DO1040" s="9">
        <v>1037</v>
      </c>
      <c r="DP1040" s="9" t="str">
        <f>IFERROR(INDEX(Materials!$X$9:$X$2508, MATCH($DO1040, Materials!$Z$9:$Z$2508, 0)), "")</f>
        <v/>
      </c>
      <c r="DQ1040" s="9" t="str">
        <f t="shared" si="20"/>
        <v/>
      </c>
    </row>
    <row r="1041" spans="119:121" x14ac:dyDescent="0.25">
      <c r="DO1041" s="9">
        <v>1038</v>
      </c>
      <c r="DP1041" s="9" t="str">
        <f>IFERROR(INDEX(Materials!$X$9:$X$2508, MATCH($DO1041, Materials!$Z$9:$Z$2508, 0)), "")</f>
        <v/>
      </c>
      <c r="DQ1041" s="9" t="str">
        <f t="shared" si="20"/>
        <v/>
      </c>
    </row>
    <row r="1042" spans="119:121" x14ac:dyDescent="0.25">
      <c r="DO1042" s="9">
        <v>1039</v>
      </c>
      <c r="DP1042" s="9" t="str">
        <f>IFERROR(INDEX(Materials!$X$9:$X$2508, MATCH($DO1042, Materials!$Z$9:$Z$2508, 0)), "")</f>
        <v/>
      </c>
      <c r="DQ1042" s="9" t="str">
        <f t="shared" si="20"/>
        <v/>
      </c>
    </row>
    <row r="1043" spans="119:121" x14ac:dyDescent="0.25">
      <c r="DO1043" s="9">
        <v>1040</v>
      </c>
      <c r="DP1043" s="9" t="str">
        <f>IFERROR(INDEX(Materials!$X$9:$X$2508, MATCH($DO1043, Materials!$Z$9:$Z$2508, 0)), "")</f>
        <v/>
      </c>
      <c r="DQ1043" s="9" t="str">
        <f t="shared" si="20"/>
        <v/>
      </c>
    </row>
    <row r="1044" spans="119:121" x14ac:dyDescent="0.25">
      <c r="DO1044" s="9">
        <v>1041</v>
      </c>
      <c r="DP1044" s="9" t="str">
        <f>IFERROR(INDEX(Materials!$X$9:$X$2508, MATCH($DO1044, Materials!$Z$9:$Z$2508, 0)), "")</f>
        <v/>
      </c>
      <c r="DQ1044" s="9" t="str">
        <f t="shared" si="20"/>
        <v/>
      </c>
    </row>
    <row r="1045" spans="119:121" x14ac:dyDescent="0.25">
      <c r="DO1045" s="9">
        <v>1042</v>
      </c>
      <c r="DP1045" s="9" t="str">
        <f>IFERROR(INDEX(Materials!$X$9:$X$2508, MATCH($DO1045, Materials!$Z$9:$Z$2508, 0)), "")</f>
        <v/>
      </c>
      <c r="DQ1045" s="9" t="str">
        <f t="shared" si="20"/>
        <v/>
      </c>
    </row>
    <row r="1046" spans="119:121" x14ac:dyDescent="0.25">
      <c r="DO1046" s="9">
        <v>1043</v>
      </c>
      <c r="DP1046" s="9" t="str">
        <f>IFERROR(INDEX(Materials!$X$9:$X$2508, MATCH($DO1046, Materials!$Z$9:$Z$2508, 0)), "")</f>
        <v/>
      </c>
      <c r="DQ1046" s="9" t="str">
        <f t="shared" si="20"/>
        <v/>
      </c>
    </row>
    <row r="1047" spans="119:121" x14ac:dyDescent="0.25">
      <c r="DO1047" s="9">
        <v>1044</v>
      </c>
      <c r="DP1047" s="9" t="str">
        <f>IFERROR(INDEX(Materials!$X$9:$X$2508, MATCH($DO1047, Materials!$Z$9:$Z$2508, 0)), "")</f>
        <v/>
      </c>
      <c r="DQ1047" s="9" t="str">
        <f t="shared" si="20"/>
        <v/>
      </c>
    </row>
    <row r="1048" spans="119:121" x14ac:dyDescent="0.25">
      <c r="DO1048" s="9">
        <v>1045</v>
      </c>
      <c r="DP1048" s="9" t="str">
        <f>IFERROR(INDEX(Materials!$X$9:$X$2508, MATCH($DO1048, Materials!$Z$9:$Z$2508, 0)), "")</f>
        <v/>
      </c>
      <c r="DQ1048" s="9" t="str">
        <f t="shared" si="20"/>
        <v/>
      </c>
    </row>
    <row r="1049" spans="119:121" x14ac:dyDescent="0.25">
      <c r="DO1049" s="9">
        <v>1046</v>
      </c>
      <c r="DP1049" s="9" t="str">
        <f>IFERROR(INDEX(Materials!$X$9:$X$2508, MATCH($DO1049, Materials!$Z$9:$Z$2508, 0)), "")</f>
        <v/>
      </c>
      <c r="DQ1049" s="9" t="str">
        <f t="shared" si="20"/>
        <v/>
      </c>
    </row>
    <row r="1050" spans="119:121" x14ac:dyDescent="0.25">
      <c r="DO1050" s="9">
        <v>1047</v>
      </c>
      <c r="DP1050" s="9" t="str">
        <f>IFERROR(INDEX(Materials!$X$9:$X$2508, MATCH($DO1050, Materials!$Z$9:$Z$2508, 0)), "")</f>
        <v/>
      </c>
      <c r="DQ1050" s="9" t="str">
        <f t="shared" si="20"/>
        <v/>
      </c>
    </row>
    <row r="1051" spans="119:121" x14ac:dyDescent="0.25">
      <c r="DO1051" s="9">
        <v>1048</v>
      </c>
      <c r="DP1051" s="9" t="str">
        <f>IFERROR(INDEX(Materials!$X$9:$X$2508, MATCH($DO1051, Materials!$Z$9:$Z$2508, 0)), "")</f>
        <v/>
      </c>
      <c r="DQ1051" s="9" t="str">
        <f t="shared" si="20"/>
        <v/>
      </c>
    </row>
    <row r="1052" spans="119:121" x14ac:dyDescent="0.25">
      <c r="DO1052" s="9">
        <v>1049</v>
      </c>
      <c r="DP1052" s="9" t="str">
        <f>IFERROR(INDEX(Materials!$X$9:$X$2508, MATCH($DO1052, Materials!$Z$9:$Z$2508, 0)), "")</f>
        <v/>
      </c>
      <c r="DQ1052" s="9" t="str">
        <f t="shared" si="20"/>
        <v/>
      </c>
    </row>
    <row r="1053" spans="119:121" x14ac:dyDescent="0.25">
      <c r="DO1053" s="9">
        <v>1050</v>
      </c>
      <c r="DP1053" s="9" t="str">
        <f>IFERROR(INDEX(Materials!$X$9:$X$2508, MATCH($DO1053, Materials!$Z$9:$Z$2508, 0)), "")</f>
        <v/>
      </c>
      <c r="DQ1053" s="9" t="str">
        <f t="shared" si="20"/>
        <v/>
      </c>
    </row>
    <row r="1054" spans="119:121" x14ac:dyDescent="0.25">
      <c r="DO1054" s="9">
        <v>1051</v>
      </c>
      <c r="DP1054" s="9" t="str">
        <f>IFERROR(INDEX(Materials!$X$9:$X$2508, MATCH($DO1054, Materials!$Z$9:$Z$2508, 0)), "")</f>
        <v/>
      </c>
      <c r="DQ1054" s="9" t="str">
        <f t="shared" si="20"/>
        <v/>
      </c>
    </row>
    <row r="1055" spans="119:121" x14ac:dyDescent="0.25">
      <c r="DO1055" s="9">
        <v>1052</v>
      </c>
      <c r="DP1055" s="9" t="str">
        <f>IFERROR(INDEX(Materials!$X$9:$X$2508, MATCH($DO1055, Materials!$Z$9:$Z$2508, 0)), "")</f>
        <v/>
      </c>
      <c r="DQ1055" s="9" t="str">
        <f t="shared" si="20"/>
        <v/>
      </c>
    </row>
    <row r="1056" spans="119:121" x14ac:dyDescent="0.25">
      <c r="DO1056" s="9">
        <v>1053</v>
      </c>
      <c r="DP1056" s="9" t="str">
        <f>IFERROR(INDEX(Materials!$X$9:$X$2508, MATCH($DO1056, Materials!$Z$9:$Z$2508, 0)), "")</f>
        <v/>
      </c>
      <c r="DQ1056" s="9" t="str">
        <f t="shared" si="20"/>
        <v/>
      </c>
    </row>
    <row r="1057" spans="119:121" x14ac:dyDescent="0.25">
      <c r="DO1057" s="9">
        <v>1054</v>
      </c>
      <c r="DP1057" s="9" t="str">
        <f>IFERROR(INDEX(Materials!$X$9:$X$2508, MATCH($DO1057, Materials!$Z$9:$Z$2508, 0)), "")</f>
        <v/>
      </c>
      <c r="DQ1057" s="9" t="str">
        <f t="shared" si="20"/>
        <v/>
      </c>
    </row>
    <row r="1058" spans="119:121" x14ac:dyDescent="0.25">
      <c r="DO1058" s="9">
        <v>1055</v>
      </c>
      <c r="DP1058" s="9" t="str">
        <f>IFERROR(INDEX(Materials!$X$9:$X$2508, MATCH($DO1058, Materials!$Z$9:$Z$2508, 0)), "")</f>
        <v/>
      </c>
      <c r="DQ1058" s="9" t="str">
        <f t="shared" si="20"/>
        <v/>
      </c>
    </row>
    <row r="1059" spans="119:121" x14ac:dyDescent="0.25">
      <c r="DO1059" s="9">
        <v>1056</v>
      </c>
      <c r="DP1059" s="9" t="str">
        <f>IFERROR(INDEX(Materials!$X$9:$X$2508, MATCH($DO1059, Materials!$Z$9:$Z$2508, 0)), "")</f>
        <v/>
      </c>
      <c r="DQ1059" s="9" t="str">
        <f t="shared" si="20"/>
        <v/>
      </c>
    </row>
    <row r="1060" spans="119:121" x14ac:dyDescent="0.25">
      <c r="DO1060" s="9">
        <v>1057</v>
      </c>
      <c r="DP1060" s="9" t="str">
        <f>IFERROR(INDEX(Materials!$X$9:$X$2508, MATCH($DO1060, Materials!$Z$9:$Z$2508, 0)), "")</f>
        <v/>
      </c>
      <c r="DQ1060" s="9" t="str">
        <f t="shared" si="20"/>
        <v/>
      </c>
    </row>
    <row r="1061" spans="119:121" x14ac:dyDescent="0.25">
      <c r="DO1061" s="9">
        <v>1058</v>
      </c>
      <c r="DP1061" s="9" t="str">
        <f>IFERROR(INDEX(Materials!$X$9:$X$2508, MATCH($DO1061, Materials!$Z$9:$Z$2508, 0)), "")</f>
        <v/>
      </c>
      <c r="DQ1061" s="9" t="str">
        <f t="shared" si="20"/>
        <v/>
      </c>
    </row>
    <row r="1062" spans="119:121" x14ac:dyDescent="0.25">
      <c r="DO1062" s="9">
        <v>1059</v>
      </c>
      <c r="DP1062" s="9" t="str">
        <f>IFERROR(INDEX(Materials!$X$9:$X$2508, MATCH($DO1062, Materials!$Z$9:$Z$2508, 0)), "")</f>
        <v/>
      </c>
      <c r="DQ1062" s="9" t="str">
        <f t="shared" si="20"/>
        <v/>
      </c>
    </row>
    <row r="1063" spans="119:121" x14ac:dyDescent="0.25">
      <c r="DO1063" s="9">
        <v>1060</v>
      </c>
      <c r="DP1063" s="9" t="str">
        <f>IFERROR(INDEX(Materials!$X$9:$X$2508, MATCH($DO1063, Materials!$Z$9:$Z$2508, 0)), "")</f>
        <v/>
      </c>
      <c r="DQ1063" s="9" t="str">
        <f t="shared" si="20"/>
        <v/>
      </c>
    </row>
    <row r="1064" spans="119:121" x14ac:dyDescent="0.25">
      <c r="DO1064" s="9">
        <v>1061</v>
      </c>
      <c r="DP1064" s="9" t="str">
        <f>IFERROR(INDEX(Materials!$X$9:$X$2508, MATCH($DO1064, Materials!$Z$9:$Z$2508, 0)), "")</f>
        <v/>
      </c>
      <c r="DQ1064" s="9" t="str">
        <f t="shared" si="20"/>
        <v/>
      </c>
    </row>
    <row r="1065" spans="119:121" x14ac:dyDescent="0.25">
      <c r="DO1065" s="9">
        <v>1062</v>
      </c>
      <c r="DP1065" s="9" t="str">
        <f>IFERROR(INDEX(Materials!$X$9:$X$2508, MATCH($DO1065, Materials!$Z$9:$Z$2508, 0)), "")</f>
        <v/>
      </c>
      <c r="DQ1065" s="9" t="str">
        <f t="shared" si="20"/>
        <v/>
      </c>
    </row>
    <row r="1066" spans="119:121" x14ac:dyDescent="0.25">
      <c r="DO1066" s="9">
        <v>1063</v>
      </c>
      <c r="DP1066" s="9" t="str">
        <f>IFERROR(INDEX(Materials!$X$9:$X$2508, MATCH($DO1066, Materials!$Z$9:$Z$2508, 0)), "")</f>
        <v/>
      </c>
      <c r="DQ1066" s="9" t="str">
        <f t="shared" si="20"/>
        <v/>
      </c>
    </row>
    <row r="1067" spans="119:121" x14ac:dyDescent="0.25">
      <c r="DO1067" s="9">
        <v>1064</v>
      </c>
      <c r="DP1067" s="9" t="str">
        <f>IFERROR(INDEX(Materials!$X$9:$X$2508, MATCH($DO1067, Materials!$Z$9:$Z$2508, 0)), "")</f>
        <v/>
      </c>
      <c r="DQ1067" s="9" t="str">
        <f t="shared" si="20"/>
        <v/>
      </c>
    </row>
    <row r="1068" spans="119:121" x14ac:dyDescent="0.25">
      <c r="DO1068" s="9">
        <v>1065</v>
      </c>
      <c r="DP1068" s="9" t="str">
        <f>IFERROR(INDEX(Materials!$X$9:$X$2508, MATCH($DO1068, Materials!$Z$9:$Z$2508, 0)), "")</f>
        <v/>
      </c>
      <c r="DQ1068" s="9" t="str">
        <f t="shared" ref="DQ1068:DQ1131" si="21">IF($DP1068="", "", SUMIF($BE$4:$CH$43, $DP1068, $CJ$4:$DM$43))</f>
        <v/>
      </c>
    </row>
    <row r="1069" spans="119:121" x14ac:dyDescent="0.25">
      <c r="DO1069" s="9">
        <v>1066</v>
      </c>
      <c r="DP1069" s="9" t="str">
        <f>IFERROR(INDEX(Materials!$X$9:$X$2508, MATCH($DO1069, Materials!$Z$9:$Z$2508, 0)), "")</f>
        <v/>
      </c>
      <c r="DQ1069" s="9" t="str">
        <f t="shared" si="21"/>
        <v/>
      </c>
    </row>
    <row r="1070" spans="119:121" x14ac:dyDescent="0.25">
      <c r="DO1070" s="9">
        <v>1067</v>
      </c>
      <c r="DP1070" s="9" t="str">
        <f>IFERROR(INDEX(Materials!$X$9:$X$2508, MATCH($DO1070, Materials!$Z$9:$Z$2508, 0)), "")</f>
        <v/>
      </c>
      <c r="DQ1070" s="9" t="str">
        <f t="shared" si="21"/>
        <v/>
      </c>
    </row>
    <row r="1071" spans="119:121" x14ac:dyDescent="0.25">
      <c r="DO1071" s="9">
        <v>1068</v>
      </c>
      <c r="DP1071" s="9" t="str">
        <f>IFERROR(INDEX(Materials!$X$9:$X$2508, MATCH($DO1071, Materials!$Z$9:$Z$2508, 0)), "")</f>
        <v/>
      </c>
      <c r="DQ1071" s="9" t="str">
        <f t="shared" si="21"/>
        <v/>
      </c>
    </row>
    <row r="1072" spans="119:121" x14ac:dyDescent="0.25">
      <c r="DO1072" s="9">
        <v>1069</v>
      </c>
      <c r="DP1072" s="9" t="str">
        <f>IFERROR(INDEX(Materials!$X$9:$X$2508, MATCH($DO1072, Materials!$Z$9:$Z$2508, 0)), "")</f>
        <v/>
      </c>
      <c r="DQ1072" s="9" t="str">
        <f t="shared" si="21"/>
        <v/>
      </c>
    </row>
    <row r="1073" spans="119:121" x14ac:dyDescent="0.25">
      <c r="DO1073" s="9">
        <v>1070</v>
      </c>
      <c r="DP1073" s="9" t="str">
        <f>IFERROR(INDEX(Materials!$X$9:$X$2508, MATCH($DO1073, Materials!$Z$9:$Z$2508, 0)), "")</f>
        <v/>
      </c>
      <c r="DQ1073" s="9" t="str">
        <f t="shared" si="21"/>
        <v/>
      </c>
    </row>
    <row r="1074" spans="119:121" x14ac:dyDescent="0.25">
      <c r="DO1074" s="9">
        <v>1071</v>
      </c>
      <c r="DP1074" s="9" t="str">
        <f>IFERROR(INDEX(Materials!$X$9:$X$2508, MATCH($DO1074, Materials!$Z$9:$Z$2508, 0)), "")</f>
        <v/>
      </c>
      <c r="DQ1074" s="9" t="str">
        <f t="shared" si="21"/>
        <v/>
      </c>
    </row>
    <row r="1075" spans="119:121" x14ac:dyDescent="0.25">
      <c r="DO1075" s="9">
        <v>1072</v>
      </c>
      <c r="DP1075" s="9" t="str">
        <f>IFERROR(INDEX(Materials!$X$9:$X$2508, MATCH($DO1075, Materials!$Z$9:$Z$2508, 0)), "")</f>
        <v/>
      </c>
      <c r="DQ1075" s="9" t="str">
        <f t="shared" si="21"/>
        <v/>
      </c>
    </row>
    <row r="1076" spans="119:121" x14ac:dyDescent="0.25">
      <c r="DO1076" s="9">
        <v>1073</v>
      </c>
      <c r="DP1076" s="9" t="str">
        <f>IFERROR(INDEX(Materials!$X$9:$X$2508, MATCH($DO1076, Materials!$Z$9:$Z$2508, 0)), "")</f>
        <v/>
      </c>
      <c r="DQ1076" s="9" t="str">
        <f t="shared" si="21"/>
        <v/>
      </c>
    </row>
    <row r="1077" spans="119:121" x14ac:dyDescent="0.25">
      <c r="DO1077" s="9">
        <v>1074</v>
      </c>
      <c r="DP1077" s="9" t="str">
        <f>IFERROR(INDEX(Materials!$X$9:$X$2508, MATCH($DO1077, Materials!$Z$9:$Z$2508, 0)), "")</f>
        <v/>
      </c>
      <c r="DQ1077" s="9" t="str">
        <f t="shared" si="21"/>
        <v/>
      </c>
    </row>
    <row r="1078" spans="119:121" x14ac:dyDescent="0.25">
      <c r="DO1078" s="9">
        <v>1075</v>
      </c>
      <c r="DP1078" s="9" t="str">
        <f>IFERROR(INDEX(Materials!$X$9:$X$2508, MATCH($DO1078, Materials!$Z$9:$Z$2508, 0)), "")</f>
        <v/>
      </c>
      <c r="DQ1078" s="9" t="str">
        <f t="shared" si="21"/>
        <v/>
      </c>
    </row>
    <row r="1079" spans="119:121" x14ac:dyDescent="0.25">
      <c r="DO1079" s="9">
        <v>1076</v>
      </c>
      <c r="DP1079" s="9" t="str">
        <f>IFERROR(INDEX(Materials!$X$9:$X$2508, MATCH($DO1079, Materials!$Z$9:$Z$2508, 0)), "")</f>
        <v/>
      </c>
      <c r="DQ1079" s="9" t="str">
        <f t="shared" si="21"/>
        <v/>
      </c>
    </row>
    <row r="1080" spans="119:121" x14ac:dyDescent="0.25">
      <c r="DO1080" s="9">
        <v>1077</v>
      </c>
      <c r="DP1080" s="9" t="str">
        <f>IFERROR(INDEX(Materials!$X$9:$X$2508, MATCH($DO1080, Materials!$Z$9:$Z$2508, 0)), "")</f>
        <v/>
      </c>
      <c r="DQ1080" s="9" t="str">
        <f t="shared" si="21"/>
        <v/>
      </c>
    </row>
    <row r="1081" spans="119:121" x14ac:dyDescent="0.25">
      <c r="DO1081" s="9">
        <v>1078</v>
      </c>
      <c r="DP1081" s="9" t="str">
        <f>IFERROR(INDEX(Materials!$X$9:$X$2508, MATCH($DO1081, Materials!$Z$9:$Z$2508, 0)), "")</f>
        <v/>
      </c>
      <c r="DQ1081" s="9" t="str">
        <f t="shared" si="21"/>
        <v/>
      </c>
    </row>
    <row r="1082" spans="119:121" x14ac:dyDescent="0.25">
      <c r="DO1082" s="9">
        <v>1079</v>
      </c>
      <c r="DP1082" s="9" t="str">
        <f>IFERROR(INDEX(Materials!$X$9:$X$2508, MATCH($DO1082, Materials!$Z$9:$Z$2508, 0)), "")</f>
        <v/>
      </c>
      <c r="DQ1082" s="9" t="str">
        <f t="shared" si="21"/>
        <v/>
      </c>
    </row>
    <row r="1083" spans="119:121" x14ac:dyDescent="0.25">
      <c r="DO1083" s="9">
        <v>1080</v>
      </c>
      <c r="DP1083" s="9" t="str">
        <f>IFERROR(INDEX(Materials!$X$9:$X$2508, MATCH($DO1083, Materials!$Z$9:$Z$2508, 0)), "")</f>
        <v/>
      </c>
      <c r="DQ1083" s="9" t="str">
        <f t="shared" si="21"/>
        <v/>
      </c>
    </row>
    <row r="1084" spans="119:121" x14ac:dyDescent="0.25">
      <c r="DO1084" s="9">
        <v>1081</v>
      </c>
      <c r="DP1084" s="9" t="str">
        <f>IFERROR(INDEX(Materials!$X$9:$X$2508, MATCH($DO1084, Materials!$Z$9:$Z$2508, 0)), "")</f>
        <v/>
      </c>
      <c r="DQ1084" s="9" t="str">
        <f t="shared" si="21"/>
        <v/>
      </c>
    </row>
    <row r="1085" spans="119:121" x14ac:dyDescent="0.25">
      <c r="DO1085" s="9">
        <v>1082</v>
      </c>
      <c r="DP1085" s="9" t="str">
        <f>IFERROR(INDEX(Materials!$X$9:$X$2508, MATCH($DO1085, Materials!$Z$9:$Z$2508, 0)), "")</f>
        <v/>
      </c>
      <c r="DQ1085" s="9" t="str">
        <f t="shared" si="21"/>
        <v/>
      </c>
    </row>
    <row r="1086" spans="119:121" x14ac:dyDescent="0.25">
      <c r="DO1086" s="9">
        <v>1083</v>
      </c>
      <c r="DP1086" s="9" t="str">
        <f>IFERROR(INDEX(Materials!$X$9:$X$2508, MATCH($DO1086, Materials!$Z$9:$Z$2508, 0)), "")</f>
        <v/>
      </c>
      <c r="DQ1086" s="9" t="str">
        <f t="shared" si="21"/>
        <v/>
      </c>
    </row>
    <row r="1087" spans="119:121" x14ac:dyDescent="0.25">
      <c r="DO1087" s="9">
        <v>1084</v>
      </c>
      <c r="DP1087" s="9" t="str">
        <f>IFERROR(INDEX(Materials!$X$9:$X$2508, MATCH($DO1087, Materials!$Z$9:$Z$2508, 0)), "")</f>
        <v/>
      </c>
      <c r="DQ1087" s="9" t="str">
        <f t="shared" si="21"/>
        <v/>
      </c>
    </row>
    <row r="1088" spans="119:121" x14ac:dyDescent="0.25">
      <c r="DO1088" s="9">
        <v>1085</v>
      </c>
      <c r="DP1088" s="9" t="str">
        <f>IFERROR(INDEX(Materials!$X$9:$X$2508, MATCH($DO1088, Materials!$Z$9:$Z$2508, 0)), "")</f>
        <v/>
      </c>
      <c r="DQ1088" s="9" t="str">
        <f t="shared" si="21"/>
        <v/>
      </c>
    </row>
    <row r="1089" spans="119:121" x14ac:dyDescent="0.25">
      <c r="DO1089" s="9">
        <v>1086</v>
      </c>
      <c r="DP1089" s="9" t="str">
        <f>IFERROR(INDEX(Materials!$X$9:$X$2508, MATCH($DO1089, Materials!$Z$9:$Z$2508, 0)), "")</f>
        <v/>
      </c>
      <c r="DQ1089" s="9" t="str">
        <f t="shared" si="21"/>
        <v/>
      </c>
    </row>
    <row r="1090" spans="119:121" x14ac:dyDescent="0.25">
      <c r="DO1090" s="9">
        <v>1087</v>
      </c>
      <c r="DP1090" s="9" t="str">
        <f>IFERROR(INDEX(Materials!$X$9:$X$2508, MATCH($DO1090, Materials!$Z$9:$Z$2508, 0)), "")</f>
        <v/>
      </c>
      <c r="DQ1090" s="9" t="str">
        <f t="shared" si="21"/>
        <v/>
      </c>
    </row>
    <row r="1091" spans="119:121" x14ac:dyDescent="0.25">
      <c r="DO1091" s="9">
        <v>1088</v>
      </c>
      <c r="DP1091" s="9" t="str">
        <f>IFERROR(INDEX(Materials!$X$9:$X$2508, MATCH($DO1091, Materials!$Z$9:$Z$2508, 0)), "")</f>
        <v/>
      </c>
      <c r="DQ1091" s="9" t="str">
        <f t="shared" si="21"/>
        <v/>
      </c>
    </row>
    <row r="1092" spans="119:121" x14ac:dyDescent="0.25">
      <c r="DO1092" s="9">
        <v>1089</v>
      </c>
      <c r="DP1092" s="9" t="str">
        <f>IFERROR(INDEX(Materials!$X$9:$X$2508, MATCH($DO1092, Materials!$Z$9:$Z$2508, 0)), "")</f>
        <v/>
      </c>
      <c r="DQ1092" s="9" t="str">
        <f t="shared" si="21"/>
        <v/>
      </c>
    </row>
    <row r="1093" spans="119:121" x14ac:dyDescent="0.25">
      <c r="DO1093" s="9">
        <v>1090</v>
      </c>
      <c r="DP1093" s="9" t="str">
        <f>IFERROR(INDEX(Materials!$X$9:$X$2508, MATCH($DO1093, Materials!$Z$9:$Z$2508, 0)), "")</f>
        <v/>
      </c>
      <c r="DQ1093" s="9" t="str">
        <f t="shared" si="21"/>
        <v/>
      </c>
    </row>
    <row r="1094" spans="119:121" x14ac:dyDescent="0.25">
      <c r="DO1094" s="9">
        <v>1091</v>
      </c>
      <c r="DP1094" s="9" t="str">
        <f>IFERROR(INDEX(Materials!$X$9:$X$2508, MATCH($DO1094, Materials!$Z$9:$Z$2508, 0)), "")</f>
        <v/>
      </c>
      <c r="DQ1094" s="9" t="str">
        <f t="shared" si="21"/>
        <v/>
      </c>
    </row>
    <row r="1095" spans="119:121" x14ac:dyDescent="0.25">
      <c r="DO1095" s="9">
        <v>1092</v>
      </c>
      <c r="DP1095" s="9" t="str">
        <f>IFERROR(INDEX(Materials!$X$9:$X$2508, MATCH($DO1095, Materials!$Z$9:$Z$2508, 0)), "")</f>
        <v/>
      </c>
      <c r="DQ1095" s="9" t="str">
        <f t="shared" si="21"/>
        <v/>
      </c>
    </row>
    <row r="1096" spans="119:121" x14ac:dyDescent="0.25">
      <c r="DO1096" s="9">
        <v>1093</v>
      </c>
      <c r="DP1096" s="9" t="str">
        <f>IFERROR(INDEX(Materials!$X$9:$X$2508, MATCH($DO1096, Materials!$Z$9:$Z$2508, 0)), "")</f>
        <v/>
      </c>
      <c r="DQ1096" s="9" t="str">
        <f t="shared" si="21"/>
        <v/>
      </c>
    </row>
    <row r="1097" spans="119:121" x14ac:dyDescent="0.25">
      <c r="DO1097" s="9">
        <v>1094</v>
      </c>
      <c r="DP1097" s="9" t="str">
        <f>IFERROR(INDEX(Materials!$X$9:$X$2508, MATCH($DO1097, Materials!$Z$9:$Z$2508, 0)), "")</f>
        <v/>
      </c>
      <c r="DQ1097" s="9" t="str">
        <f t="shared" si="21"/>
        <v/>
      </c>
    </row>
    <row r="1098" spans="119:121" x14ac:dyDescent="0.25">
      <c r="DO1098" s="9">
        <v>1095</v>
      </c>
      <c r="DP1098" s="9" t="str">
        <f>IFERROR(INDEX(Materials!$X$9:$X$2508, MATCH($DO1098, Materials!$Z$9:$Z$2508, 0)), "")</f>
        <v/>
      </c>
      <c r="DQ1098" s="9" t="str">
        <f t="shared" si="21"/>
        <v/>
      </c>
    </row>
    <row r="1099" spans="119:121" x14ac:dyDescent="0.25">
      <c r="DO1099" s="9">
        <v>1096</v>
      </c>
      <c r="DP1099" s="9" t="str">
        <f>IFERROR(INDEX(Materials!$X$9:$X$2508, MATCH($DO1099, Materials!$Z$9:$Z$2508, 0)), "")</f>
        <v/>
      </c>
      <c r="DQ1099" s="9" t="str">
        <f t="shared" si="21"/>
        <v/>
      </c>
    </row>
    <row r="1100" spans="119:121" x14ac:dyDescent="0.25">
      <c r="DO1100" s="9">
        <v>1097</v>
      </c>
      <c r="DP1100" s="9" t="str">
        <f>IFERROR(INDEX(Materials!$X$9:$X$2508, MATCH($DO1100, Materials!$Z$9:$Z$2508, 0)), "")</f>
        <v/>
      </c>
      <c r="DQ1100" s="9" t="str">
        <f t="shared" si="21"/>
        <v/>
      </c>
    </row>
    <row r="1101" spans="119:121" x14ac:dyDescent="0.25">
      <c r="DO1101" s="9">
        <v>1098</v>
      </c>
      <c r="DP1101" s="9" t="str">
        <f>IFERROR(INDEX(Materials!$X$9:$X$2508, MATCH($DO1101, Materials!$Z$9:$Z$2508, 0)), "")</f>
        <v/>
      </c>
      <c r="DQ1101" s="9" t="str">
        <f t="shared" si="21"/>
        <v/>
      </c>
    </row>
    <row r="1102" spans="119:121" x14ac:dyDescent="0.25">
      <c r="DO1102" s="9">
        <v>1099</v>
      </c>
      <c r="DP1102" s="9" t="str">
        <f>IFERROR(INDEX(Materials!$X$9:$X$2508, MATCH($DO1102, Materials!$Z$9:$Z$2508, 0)), "")</f>
        <v/>
      </c>
      <c r="DQ1102" s="9" t="str">
        <f t="shared" si="21"/>
        <v/>
      </c>
    </row>
    <row r="1103" spans="119:121" x14ac:dyDescent="0.25">
      <c r="DO1103" s="9">
        <v>1100</v>
      </c>
      <c r="DP1103" s="9" t="str">
        <f>IFERROR(INDEX(Materials!$X$9:$X$2508, MATCH($DO1103, Materials!$Z$9:$Z$2508, 0)), "")</f>
        <v/>
      </c>
      <c r="DQ1103" s="9" t="str">
        <f t="shared" si="21"/>
        <v/>
      </c>
    </row>
    <row r="1104" spans="119:121" x14ac:dyDescent="0.25">
      <c r="DO1104" s="9">
        <v>1101</v>
      </c>
      <c r="DP1104" s="9" t="str">
        <f>IFERROR(INDEX(Materials!$X$9:$X$2508, MATCH($DO1104, Materials!$Z$9:$Z$2508, 0)), "")</f>
        <v/>
      </c>
      <c r="DQ1104" s="9" t="str">
        <f t="shared" si="21"/>
        <v/>
      </c>
    </row>
    <row r="1105" spans="119:121" x14ac:dyDescent="0.25">
      <c r="DO1105" s="9">
        <v>1102</v>
      </c>
      <c r="DP1105" s="9" t="str">
        <f>IFERROR(INDEX(Materials!$X$9:$X$2508, MATCH($DO1105, Materials!$Z$9:$Z$2508, 0)), "")</f>
        <v/>
      </c>
      <c r="DQ1105" s="9" t="str">
        <f t="shared" si="21"/>
        <v/>
      </c>
    </row>
    <row r="1106" spans="119:121" x14ac:dyDescent="0.25">
      <c r="DO1106" s="9">
        <v>1103</v>
      </c>
      <c r="DP1106" s="9" t="str">
        <f>IFERROR(INDEX(Materials!$X$9:$X$2508, MATCH($DO1106, Materials!$Z$9:$Z$2508, 0)), "")</f>
        <v/>
      </c>
      <c r="DQ1106" s="9" t="str">
        <f t="shared" si="21"/>
        <v/>
      </c>
    </row>
    <row r="1107" spans="119:121" x14ac:dyDescent="0.25">
      <c r="DO1107" s="9">
        <v>1104</v>
      </c>
      <c r="DP1107" s="9" t="str">
        <f>IFERROR(INDEX(Materials!$X$9:$X$2508, MATCH($DO1107, Materials!$Z$9:$Z$2508, 0)), "")</f>
        <v/>
      </c>
      <c r="DQ1107" s="9" t="str">
        <f t="shared" si="21"/>
        <v/>
      </c>
    </row>
    <row r="1108" spans="119:121" x14ac:dyDescent="0.25">
      <c r="DO1108" s="9">
        <v>1105</v>
      </c>
      <c r="DP1108" s="9" t="str">
        <f>IFERROR(INDEX(Materials!$X$9:$X$2508, MATCH($DO1108, Materials!$Z$9:$Z$2508, 0)), "")</f>
        <v/>
      </c>
      <c r="DQ1108" s="9" t="str">
        <f t="shared" si="21"/>
        <v/>
      </c>
    </row>
    <row r="1109" spans="119:121" x14ac:dyDescent="0.25">
      <c r="DO1109" s="9">
        <v>1106</v>
      </c>
      <c r="DP1109" s="9" t="str">
        <f>IFERROR(INDEX(Materials!$X$9:$X$2508, MATCH($DO1109, Materials!$Z$9:$Z$2508, 0)), "")</f>
        <v/>
      </c>
      <c r="DQ1109" s="9" t="str">
        <f t="shared" si="21"/>
        <v/>
      </c>
    </row>
    <row r="1110" spans="119:121" x14ac:dyDescent="0.25">
      <c r="DO1110" s="9">
        <v>1107</v>
      </c>
      <c r="DP1110" s="9" t="str">
        <f>IFERROR(INDEX(Materials!$X$9:$X$2508, MATCH($DO1110, Materials!$Z$9:$Z$2508, 0)), "")</f>
        <v/>
      </c>
      <c r="DQ1110" s="9" t="str">
        <f t="shared" si="21"/>
        <v/>
      </c>
    </row>
    <row r="1111" spans="119:121" x14ac:dyDescent="0.25">
      <c r="DO1111" s="9">
        <v>1108</v>
      </c>
      <c r="DP1111" s="9" t="str">
        <f>IFERROR(INDEX(Materials!$X$9:$X$2508, MATCH($DO1111, Materials!$Z$9:$Z$2508, 0)), "")</f>
        <v/>
      </c>
      <c r="DQ1111" s="9" t="str">
        <f t="shared" si="21"/>
        <v/>
      </c>
    </row>
    <row r="1112" spans="119:121" x14ac:dyDescent="0.25">
      <c r="DO1112" s="9">
        <v>1109</v>
      </c>
      <c r="DP1112" s="9" t="str">
        <f>IFERROR(INDEX(Materials!$X$9:$X$2508, MATCH($DO1112, Materials!$Z$9:$Z$2508, 0)), "")</f>
        <v/>
      </c>
      <c r="DQ1112" s="9" t="str">
        <f t="shared" si="21"/>
        <v/>
      </c>
    </row>
    <row r="1113" spans="119:121" x14ac:dyDescent="0.25">
      <c r="DO1113" s="9">
        <v>1110</v>
      </c>
      <c r="DP1113" s="9" t="str">
        <f>IFERROR(INDEX(Materials!$X$9:$X$2508, MATCH($DO1113, Materials!$Z$9:$Z$2508, 0)), "")</f>
        <v/>
      </c>
      <c r="DQ1113" s="9" t="str">
        <f t="shared" si="21"/>
        <v/>
      </c>
    </row>
    <row r="1114" spans="119:121" x14ac:dyDescent="0.25">
      <c r="DO1114" s="9">
        <v>1111</v>
      </c>
      <c r="DP1114" s="9" t="str">
        <f>IFERROR(INDEX(Materials!$X$9:$X$2508, MATCH($DO1114, Materials!$Z$9:$Z$2508, 0)), "")</f>
        <v/>
      </c>
      <c r="DQ1114" s="9" t="str">
        <f t="shared" si="21"/>
        <v/>
      </c>
    </row>
    <row r="1115" spans="119:121" x14ac:dyDescent="0.25">
      <c r="DO1115" s="9">
        <v>1112</v>
      </c>
      <c r="DP1115" s="9" t="str">
        <f>IFERROR(INDEX(Materials!$X$9:$X$2508, MATCH($DO1115, Materials!$Z$9:$Z$2508, 0)), "")</f>
        <v/>
      </c>
      <c r="DQ1115" s="9" t="str">
        <f t="shared" si="21"/>
        <v/>
      </c>
    </row>
    <row r="1116" spans="119:121" x14ac:dyDescent="0.25">
      <c r="DO1116" s="9">
        <v>1113</v>
      </c>
      <c r="DP1116" s="9" t="str">
        <f>IFERROR(INDEX(Materials!$X$9:$X$2508, MATCH($DO1116, Materials!$Z$9:$Z$2508, 0)), "")</f>
        <v/>
      </c>
      <c r="DQ1116" s="9" t="str">
        <f t="shared" si="21"/>
        <v/>
      </c>
    </row>
    <row r="1117" spans="119:121" x14ac:dyDescent="0.25">
      <c r="DO1117" s="9">
        <v>1114</v>
      </c>
      <c r="DP1117" s="9" t="str">
        <f>IFERROR(INDEX(Materials!$X$9:$X$2508, MATCH($DO1117, Materials!$Z$9:$Z$2508, 0)), "")</f>
        <v/>
      </c>
      <c r="DQ1117" s="9" t="str">
        <f t="shared" si="21"/>
        <v/>
      </c>
    </row>
    <row r="1118" spans="119:121" x14ac:dyDescent="0.25">
      <c r="DO1118" s="9">
        <v>1115</v>
      </c>
      <c r="DP1118" s="9" t="str">
        <f>IFERROR(INDEX(Materials!$X$9:$X$2508, MATCH($DO1118, Materials!$Z$9:$Z$2508, 0)), "")</f>
        <v/>
      </c>
      <c r="DQ1118" s="9" t="str">
        <f t="shared" si="21"/>
        <v/>
      </c>
    </row>
    <row r="1119" spans="119:121" x14ac:dyDescent="0.25">
      <c r="DO1119" s="9">
        <v>1116</v>
      </c>
      <c r="DP1119" s="9" t="str">
        <f>IFERROR(INDEX(Materials!$X$9:$X$2508, MATCH($DO1119, Materials!$Z$9:$Z$2508, 0)), "")</f>
        <v/>
      </c>
      <c r="DQ1119" s="9" t="str">
        <f t="shared" si="21"/>
        <v/>
      </c>
    </row>
    <row r="1120" spans="119:121" x14ac:dyDescent="0.25">
      <c r="DO1120" s="9">
        <v>1117</v>
      </c>
      <c r="DP1120" s="9" t="str">
        <f>IFERROR(INDEX(Materials!$X$9:$X$2508, MATCH($DO1120, Materials!$Z$9:$Z$2508, 0)), "")</f>
        <v/>
      </c>
      <c r="DQ1120" s="9" t="str">
        <f t="shared" si="21"/>
        <v/>
      </c>
    </row>
    <row r="1121" spans="119:121" x14ac:dyDescent="0.25">
      <c r="DO1121" s="9">
        <v>1118</v>
      </c>
      <c r="DP1121" s="9" t="str">
        <f>IFERROR(INDEX(Materials!$X$9:$X$2508, MATCH($DO1121, Materials!$Z$9:$Z$2508, 0)), "")</f>
        <v/>
      </c>
      <c r="DQ1121" s="9" t="str">
        <f t="shared" si="21"/>
        <v/>
      </c>
    </row>
    <row r="1122" spans="119:121" x14ac:dyDescent="0.25">
      <c r="DO1122" s="9">
        <v>1119</v>
      </c>
      <c r="DP1122" s="9" t="str">
        <f>IFERROR(INDEX(Materials!$X$9:$X$2508, MATCH($DO1122, Materials!$Z$9:$Z$2508, 0)), "")</f>
        <v/>
      </c>
      <c r="DQ1122" s="9" t="str">
        <f t="shared" si="21"/>
        <v/>
      </c>
    </row>
    <row r="1123" spans="119:121" x14ac:dyDescent="0.25">
      <c r="DO1123" s="9">
        <v>1120</v>
      </c>
      <c r="DP1123" s="9" t="str">
        <f>IFERROR(INDEX(Materials!$X$9:$X$2508, MATCH($DO1123, Materials!$Z$9:$Z$2508, 0)), "")</f>
        <v/>
      </c>
      <c r="DQ1123" s="9" t="str">
        <f t="shared" si="21"/>
        <v/>
      </c>
    </row>
    <row r="1124" spans="119:121" x14ac:dyDescent="0.25">
      <c r="DO1124" s="9">
        <v>1121</v>
      </c>
      <c r="DP1124" s="9" t="str">
        <f>IFERROR(INDEX(Materials!$X$9:$X$2508, MATCH($DO1124, Materials!$Z$9:$Z$2508, 0)), "")</f>
        <v/>
      </c>
      <c r="DQ1124" s="9" t="str">
        <f t="shared" si="21"/>
        <v/>
      </c>
    </row>
    <row r="1125" spans="119:121" x14ac:dyDescent="0.25">
      <c r="DO1125" s="9">
        <v>1122</v>
      </c>
      <c r="DP1125" s="9" t="str">
        <f>IFERROR(INDEX(Materials!$X$9:$X$2508, MATCH($DO1125, Materials!$Z$9:$Z$2508, 0)), "")</f>
        <v/>
      </c>
      <c r="DQ1125" s="9" t="str">
        <f t="shared" si="21"/>
        <v/>
      </c>
    </row>
    <row r="1126" spans="119:121" x14ac:dyDescent="0.25">
      <c r="DO1126" s="9">
        <v>1123</v>
      </c>
      <c r="DP1126" s="9" t="str">
        <f>IFERROR(INDEX(Materials!$X$9:$X$2508, MATCH($DO1126, Materials!$Z$9:$Z$2508, 0)), "")</f>
        <v/>
      </c>
      <c r="DQ1126" s="9" t="str">
        <f t="shared" si="21"/>
        <v/>
      </c>
    </row>
    <row r="1127" spans="119:121" x14ac:dyDescent="0.25">
      <c r="DO1127" s="9">
        <v>1124</v>
      </c>
      <c r="DP1127" s="9" t="str">
        <f>IFERROR(INDEX(Materials!$X$9:$X$2508, MATCH($DO1127, Materials!$Z$9:$Z$2508, 0)), "")</f>
        <v/>
      </c>
      <c r="DQ1127" s="9" t="str">
        <f t="shared" si="21"/>
        <v/>
      </c>
    </row>
    <row r="1128" spans="119:121" x14ac:dyDescent="0.25">
      <c r="DO1128" s="9">
        <v>1125</v>
      </c>
      <c r="DP1128" s="9" t="str">
        <f>IFERROR(INDEX(Materials!$X$9:$X$2508, MATCH($DO1128, Materials!$Z$9:$Z$2508, 0)), "")</f>
        <v/>
      </c>
      <c r="DQ1128" s="9" t="str">
        <f t="shared" si="21"/>
        <v/>
      </c>
    </row>
    <row r="1129" spans="119:121" x14ac:dyDescent="0.25">
      <c r="DO1129" s="9">
        <v>1126</v>
      </c>
      <c r="DP1129" s="9" t="str">
        <f>IFERROR(INDEX(Materials!$X$9:$X$2508, MATCH($DO1129, Materials!$Z$9:$Z$2508, 0)), "")</f>
        <v/>
      </c>
      <c r="DQ1129" s="9" t="str">
        <f t="shared" si="21"/>
        <v/>
      </c>
    </row>
    <row r="1130" spans="119:121" x14ac:dyDescent="0.25">
      <c r="DO1130" s="9">
        <v>1127</v>
      </c>
      <c r="DP1130" s="9" t="str">
        <f>IFERROR(INDEX(Materials!$X$9:$X$2508, MATCH($DO1130, Materials!$Z$9:$Z$2508, 0)), "")</f>
        <v/>
      </c>
      <c r="DQ1130" s="9" t="str">
        <f t="shared" si="21"/>
        <v/>
      </c>
    </row>
    <row r="1131" spans="119:121" x14ac:dyDescent="0.25">
      <c r="DO1131" s="9">
        <v>1128</v>
      </c>
      <c r="DP1131" s="9" t="str">
        <f>IFERROR(INDEX(Materials!$X$9:$X$2508, MATCH($DO1131, Materials!$Z$9:$Z$2508, 0)), "")</f>
        <v/>
      </c>
      <c r="DQ1131" s="9" t="str">
        <f t="shared" si="21"/>
        <v/>
      </c>
    </row>
    <row r="1132" spans="119:121" x14ac:dyDescent="0.25">
      <c r="DO1132" s="9">
        <v>1129</v>
      </c>
      <c r="DP1132" s="9" t="str">
        <f>IFERROR(INDEX(Materials!$X$9:$X$2508, MATCH($DO1132, Materials!$Z$9:$Z$2508, 0)), "")</f>
        <v/>
      </c>
      <c r="DQ1132" s="9" t="str">
        <f t="shared" ref="DQ1132:DQ1195" si="22">IF($DP1132="", "", SUMIF($BE$4:$CH$43, $DP1132, $CJ$4:$DM$43))</f>
        <v/>
      </c>
    </row>
    <row r="1133" spans="119:121" x14ac:dyDescent="0.25">
      <c r="DO1133" s="9">
        <v>1130</v>
      </c>
      <c r="DP1133" s="9" t="str">
        <f>IFERROR(INDEX(Materials!$X$9:$X$2508, MATCH($DO1133, Materials!$Z$9:$Z$2508, 0)), "")</f>
        <v/>
      </c>
      <c r="DQ1133" s="9" t="str">
        <f t="shared" si="22"/>
        <v/>
      </c>
    </row>
    <row r="1134" spans="119:121" x14ac:dyDescent="0.25">
      <c r="DO1134" s="9">
        <v>1131</v>
      </c>
      <c r="DP1134" s="9" t="str">
        <f>IFERROR(INDEX(Materials!$X$9:$X$2508, MATCH($DO1134, Materials!$Z$9:$Z$2508, 0)), "")</f>
        <v/>
      </c>
      <c r="DQ1134" s="9" t="str">
        <f t="shared" si="22"/>
        <v/>
      </c>
    </row>
    <row r="1135" spans="119:121" x14ac:dyDescent="0.25">
      <c r="DO1135" s="9">
        <v>1132</v>
      </c>
      <c r="DP1135" s="9" t="str">
        <f>IFERROR(INDEX(Materials!$X$9:$X$2508, MATCH($DO1135, Materials!$Z$9:$Z$2508, 0)), "")</f>
        <v/>
      </c>
      <c r="DQ1135" s="9" t="str">
        <f t="shared" si="22"/>
        <v/>
      </c>
    </row>
    <row r="1136" spans="119:121" x14ac:dyDescent="0.25">
      <c r="DO1136" s="9">
        <v>1133</v>
      </c>
      <c r="DP1136" s="9" t="str">
        <f>IFERROR(INDEX(Materials!$X$9:$X$2508, MATCH($DO1136, Materials!$Z$9:$Z$2508, 0)), "")</f>
        <v/>
      </c>
      <c r="DQ1136" s="9" t="str">
        <f t="shared" si="22"/>
        <v/>
      </c>
    </row>
    <row r="1137" spans="119:121" x14ac:dyDescent="0.25">
      <c r="DO1137" s="9">
        <v>1134</v>
      </c>
      <c r="DP1137" s="9" t="str">
        <f>IFERROR(INDEX(Materials!$X$9:$X$2508, MATCH($DO1137, Materials!$Z$9:$Z$2508, 0)), "")</f>
        <v/>
      </c>
      <c r="DQ1137" s="9" t="str">
        <f t="shared" si="22"/>
        <v/>
      </c>
    </row>
    <row r="1138" spans="119:121" x14ac:dyDescent="0.25">
      <c r="DO1138" s="9">
        <v>1135</v>
      </c>
      <c r="DP1138" s="9" t="str">
        <f>IFERROR(INDEX(Materials!$X$9:$X$2508, MATCH($DO1138, Materials!$Z$9:$Z$2508, 0)), "")</f>
        <v/>
      </c>
      <c r="DQ1138" s="9" t="str">
        <f t="shared" si="22"/>
        <v/>
      </c>
    </row>
    <row r="1139" spans="119:121" x14ac:dyDescent="0.25">
      <c r="DO1139" s="9">
        <v>1136</v>
      </c>
      <c r="DP1139" s="9" t="str">
        <f>IFERROR(INDEX(Materials!$X$9:$X$2508, MATCH($DO1139, Materials!$Z$9:$Z$2508, 0)), "")</f>
        <v/>
      </c>
      <c r="DQ1139" s="9" t="str">
        <f t="shared" si="22"/>
        <v/>
      </c>
    </row>
    <row r="1140" spans="119:121" x14ac:dyDescent="0.25">
      <c r="DO1140" s="9">
        <v>1137</v>
      </c>
      <c r="DP1140" s="9" t="str">
        <f>IFERROR(INDEX(Materials!$X$9:$X$2508, MATCH($DO1140, Materials!$Z$9:$Z$2508, 0)), "")</f>
        <v/>
      </c>
      <c r="DQ1140" s="9" t="str">
        <f t="shared" si="22"/>
        <v/>
      </c>
    </row>
    <row r="1141" spans="119:121" x14ac:dyDescent="0.25">
      <c r="DO1141" s="9">
        <v>1138</v>
      </c>
      <c r="DP1141" s="9" t="str">
        <f>IFERROR(INDEX(Materials!$X$9:$X$2508, MATCH($DO1141, Materials!$Z$9:$Z$2508, 0)), "")</f>
        <v/>
      </c>
      <c r="DQ1141" s="9" t="str">
        <f t="shared" si="22"/>
        <v/>
      </c>
    </row>
    <row r="1142" spans="119:121" x14ac:dyDescent="0.25">
      <c r="DO1142" s="9">
        <v>1139</v>
      </c>
      <c r="DP1142" s="9" t="str">
        <f>IFERROR(INDEX(Materials!$X$9:$X$2508, MATCH($DO1142, Materials!$Z$9:$Z$2508, 0)), "")</f>
        <v/>
      </c>
      <c r="DQ1142" s="9" t="str">
        <f t="shared" si="22"/>
        <v/>
      </c>
    </row>
    <row r="1143" spans="119:121" x14ac:dyDescent="0.25">
      <c r="DO1143" s="9">
        <v>1140</v>
      </c>
      <c r="DP1143" s="9" t="str">
        <f>IFERROR(INDEX(Materials!$X$9:$X$2508, MATCH($DO1143, Materials!$Z$9:$Z$2508, 0)), "")</f>
        <v/>
      </c>
      <c r="DQ1143" s="9" t="str">
        <f t="shared" si="22"/>
        <v/>
      </c>
    </row>
    <row r="1144" spans="119:121" x14ac:dyDescent="0.25">
      <c r="DO1144" s="9">
        <v>1141</v>
      </c>
      <c r="DP1144" s="9" t="str">
        <f>IFERROR(INDEX(Materials!$X$9:$X$2508, MATCH($DO1144, Materials!$Z$9:$Z$2508, 0)), "")</f>
        <v/>
      </c>
      <c r="DQ1144" s="9" t="str">
        <f t="shared" si="22"/>
        <v/>
      </c>
    </row>
    <row r="1145" spans="119:121" x14ac:dyDescent="0.25">
      <c r="DO1145" s="9">
        <v>1142</v>
      </c>
      <c r="DP1145" s="9" t="str">
        <f>IFERROR(INDEX(Materials!$X$9:$X$2508, MATCH($DO1145, Materials!$Z$9:$Z$2508, 0)), "")</f>
        <v/>
      </c>
      <c r="DQ1145" s="9" t="str">
        <f t="shared" si="22"/>
        <v/>
      </c>
    </row>
    <row r="1146" spans="119:121" x14ac:dyDescent="0.25">
      <c r="DO1146" s="9">
        <v>1143</v>
      </c>
      <c r="DP1146" s="9" t="str">
        <f>IFERROR(INDEX(Materials!$X$9:$X$2508, MATCH($DO1146, Materials!$Z$9:$Z$2508, 0)), "")</f>
        <v/>
      </c>
      <c r="DQ1146" s="9" t="str">
        <f t="shared" si="22"/>
        <v/>
      </c>
    </row>
    <row r="1147" spans="119:121" x14ac:dyDescent="0.25">
      <c r="DO1147" s="9">
        <v>1144</v>
      </c>
      <c r="DP1147" s="9" t="str">
        <f>IFERROR(INDEX(Materials!$X$9:$X$2508, MATCH($DO1147, Materials!$Z$9:$Z$2508, 0)), "")</f>
        <v/>
      </c>
      <c r="DQ1147" s="9" t="str">
        <f t="shared" si="22"/>
        <v/>
      </c>
    </row>
    <row r="1148" spans="119:121" x14ac:dyDescent="0.25">
      <c r="DO1148" s="9">
        <v>1145</v>
      </c>
      <c r="DP1148" s="9" t="str">
        <f>IFERROR(INDEX(Materials!$X$9:$X$2508, MATCH($DO1148, Materials!$Z$9:$Z$2508, 0)), "")</f>
        <v/>
      </c>
      <c r="DQ1148" s="9" t="str">
        <f t="shared" si="22"/>
        <v/>
      </c>
    </row>
    <row r="1149" spans="119:121" x14ac:dyDescent="0.25">
      <c r="DO1149" s="9">
        <v>1146</v>
      </c>
      <c r="DP1149" s="9" t="str">
        <f>IFERROR(INDEX(Materials!$X$9:$X$2508, MATCH($DO1149, Materials!$Z$9:$Z$2508, 0)), "")</f>
        <v/>
      </c>
      <c r="DQ1149" s="9" t="str">
        <f t="shared" si="22"/>
        <v/>
      </c>
    </row>
    <row r="1150" spans="119:121" x14ac:dyDescent="0.25">
      <c r="DO1150" s="9">
        <v>1147</v>
      </c>
      <c r="DP1150" s="9" t="str">
        <f>IFERROR(INDEX(Materials!$X$9:$X$2508, MATCH($DO1150, Materials!$Z$9:$Z$2508, 0)), "")</f>
        <v/>
      </c>
      <c r="DQ1150" s="9" t="str">
        <f t="shared" si="22"/>
        <v/>
      </c>
    </row>
    <row r="1151" spans="119:121" x14ac:dyDescent="0.25">
      <c r="DO1151" s="9">
        <v>1148</v>
      </c>
      <c r="DP1151" s="9" t="str">
        <f>IFERROR(INDEX(Materials!$X$9:$X$2508, MATCH($DO1151, Materials!$Z$9:$Z$2508, 0)), "")</f>
        <v/>
      </c>
      <c r="DQ1151" s="9" t="str">
        <f t="shared" si="22"/>
        <v/>
      </c>
    </row>
    <row r="1152" spans="119:121" x14ac:dyDescent="0.25">
      <c r="DO1152" s="9">
        <v>1149</v>
      </c>
      <c r="DP1152" s="9" t="str">
        <f>IFERROR(INDEX(Materials!$X$9:$X$2508, MATCH($DO1152, Materials!$Z$9:$Z$2508, 0)), "")</f>
        <v/>
      </c>
      <c r="DQ1152" s="9" t="str">
        <f t="shared" si="22"/>
        <v/>
      </c>
    </row>
    <row r="1153" spans="119:121" x14ac:dyDescent="0.25">
      <c r="DO1153" s="9">
        <v>1150</v>
      </c>
      <c r="DP1153" s="9" t="str">
        <f>IFERROR(INDEX(Materials!$X$9:$X$2508, MATCH($DO1153, Materials!$Z$9:$Z$2508, 0)), "")</f>
        <v/>
      </c>
      <c r="DQ1153" s="9" t="str">
        <f t="shared" si="22"/>
        <v/>
      </c>
    </row>
    <row r="1154" spans="119:121" x14ac:dyDescent="0.25">
      <c r="DO1154" s="9">
        <v>1151</v>
      </c>
      <c r="DP1154" s="9" t="str">
        <f>IFERROR(INDEX(Materials!$X$9:$X$2508, MATCH($DO1154, Materials!$Z$9:$Z$2508, 0)), "")</f>
        <v/>
      </c>
      <c r="DQ1154" s="9" t="str">
        <f t="shared" si="22"/>
        <v/>
      </c>
    </row>
    <row r="1155" spans="119:121" x14ac:dyDescent="0.25">
      <c r="DO1155" s="9">
        <v>1152</v>
      </c>
      <c r="DP1155" s="9" t="str">
        <f>IFERROR(INDEX(Materials!$X$9:$X$2508, MATCH($DO1155, Materials!$Z$9:$Z$2508, 0)), "")</f>
        <v/>
      </c>
      <c r="DQ1155" s="9" t="str">
        <f t="shared" si="22"/>
        <v/>
      </c>
    </row>
    <row r="1156" spans="119:121" x14ac:dyDescent="0.25">
      <c r="DO1156" s="9">
        <v>1153</v>
      </c>
      <c r="DP1156" s="9" t="str">
        <f>IFERROR(INDEX(Materials!$X$9:$X$2508, MATCH($DO1156, Materials!$Z$9:$Z$2508, 0)), "")</f>
        <v/>
      </c>
      <c r="DQ1156" s="9" t="str">
        <f t="shared" si="22"/>
        <v/>
      </c>
    </row>
    <row r="1157" spans="119:121" x14ac:dyDescent="0.25">
      <c r="DO1157" s="9">
        <v>1154</v>
      </c>
      <c r="DP1157" s="9" t="str">
        <f>IFERROR(INDEX(Materials!$X$9:$X$2508, MATCH($DO1157, Materials!$Z$9:$Z$2508, 0)), "")</f>
        <v/>
      </c>
      <c r="DQ1157" s="9" t="str">
        <f t="shared" si="22"/>
        <v/>
      </c>
    </row>
    <row r="1158" spans="119:121" x14ac:dyDescent="0.25">
      <c r="DO1158" s="9">
        <v>1155</v>
      </c>
      <c r="DP1158" s="9" t="str">
        <f>IFERROR(INDEX(Materials!$X$9:$X$2508, MATCH($DO1158, Materials!$Z$9:$Z$2508, 0)), "")</f>
        <v/>
      </c>
      <c r="DQ1158" s="9" t="str">
        <f t="shared" si="22"/>
        <v/>
      </c>
    </row>
    <row r="1159" spans="119:121" x14ac:dyDescent="0.25">
      <c r="DO1159" s="9">
        <v>1156</v>
      </c>
      <c r="DP1159" s="9" t="str">
        <f>IFERROR(INDEX(Materials!$X$9:$X$2508, MATCH($DO1159, Materials!$Z$9:$Z$2508, 0)), "")</f>
        <v/>
      </c>
      <c r="DQ1159" s="9" t="str">
        <f t="shared" si="22"/>
        <v/>
      </c>
    </row>
    <row r="1160" spans="119:121" x14ac:dyDescent="0.25">
      <c r="DO1160" s="9">
        <v>1157</v>
      </c>
      <c r="DP1160" s="9" t="str">
        <f>IFERROR(INDEX(Materials!$X$9:$X$2508, MATCH($DO1160, Materials!$Z$9:$Z$2508, 0)), "")</f>
        <v/>
      </c>
      <c r="DQ1160" s="9" t="str">
        <f t="shared" si="22"/>
        <v/>
      </c>
    </row>
    <row r="1161" spans="119:121" x14ac:dyDescent="0.25">
      <c r="DO1161" s="9">
        <v>1158</v>
      </c>
      <c r="DP1161" s="9" t="str">
        <f>IFERROR(INDEX(Materials!$X$9:$X$2508, MATCH($DO1161, Materials!$Z$9:$Z$2508, 0)), "")</f>
        <v/>
      </c>
      <c r="DQ1161" s="9" t="str">
        <f t="shared" si="22"/>
        <v/>
      </c>
    </row>
    <row r="1162" spans="119:121" x14ac:dyDescent="0.25">
      <c r="DO1162" s="9">
        <v>1159</v>
      </c>
      <c r="DP1162" s="9" t="str">
        <f>IFERROR(INDEX(Materials!$X$9:$X$2508, MATCH($DO1162, Materials!$Z$9:$Z$2508, 0)), "")</f>
        <v/>
      </c>
      <c r="DQ1162" s="9" t="str">
        <f t="shared" si="22"/>
        <v/>
      </c>
    </row>
    <row r="1163" spans="119:121" x14ac:dyDescent="0.25">
      <c r="DO1163" s="9">
        <v>1160</v>
      </c>
      <c r="DP1163" s="9" t="str">
        <f>IFERROR(INDEX(Materials!$X$9:$X$2508, MATCH($DO1163, Materials!$Z$9:$Z$2508, 0)), "")</f>
        <v/>
      </c>
      <c r="DQ1163" s="9" t="str">
        <f t="shared" si="22"/>
        <v/>
      </c>
    </row>
    <row r="1164" spans="119:121" x14ac:dyDescent="0.25">
      <c r="DO1164" s="9">
        <v>1161</v>
      </c>
      <c r="DP1164" s="9" t="str">
        <f>IFERROR(INDEX(Materials!$X$9:$X$2508, MATCH($DO1164, Materials!$Z$9:$Z$2508, 0)), "")</f>
        <v/>
      </c>
      <c r="DQ1164" s="9" t="str">
        <f t="shared" si="22"/>
        <v/>
      </c>
    </row>
    <row r="1165" spans="119:121" x14ac:dyDescent="0.25">
      <c r="DO1165" s="9">
        <v>1162</v>
      </c>
      <c r="DP1165" s="9" t="str">
        <f>IFERROR(INDEX(Materials!$X$9:$X$2508, MATCH($DO1165, Materials!$Z$9:$Z$2508, 0)), "")</f>
        <v/>
      </c>
      <c r="DQ1165" s="9" t="str">
        <f t="shared" si="22"/>
        <v/>
      </c>
    </row>
    <row r="1166" spans="119:121" x14ac:dyDescent="0.25">
      <c r="DO1166" s="9">
        <v>1163</v>
      </c>
      <c r="DP1166" s="9" t="str">
        <f>IFERROR(INDEX(Materials!$X$9:$X$2508, MATCH($DO1166, Materials!$Z$9:$Z$2508, 0)), "")</f>
        <v/>
      </c>
      <c r="DQ1166" s="9" t="str">
        <f t="shared" si="22"/>
        <v/>
      </c>
    </row>
    <row r="1167" spans="119:121" x14ac:dyDescent="0.25">
      <c r="DO1167" s="9">
        <v>1164</v>
      </c>
      <c r="DP1167" s="9" t="str">
        <f>IFERROR(INDEX(Materials!$X$9:$X$2508, MATCH($DO1167, Materials!$Z$9:$Z$2508, 0)), "")</f>
        <v/>
      </c>
      <c r="DQ1167" s="9" t="str">
        <f t="shared" si="22"/>
        <v/>
      </c>
    </row>
    <row r="1168" spans="119:121" x14ac:dyDescent="0.25">
      <c r="DO1168" s="9">
        <v>1165</v>
      </c>
      <c r="DP1168" s="9" t="str">
        <f>IFERROR(INDEX(Materials!$X$9:$X$2508, MATCH($DO1168, Materials!$Z$9:$Z$2508, 0)), "")</f>
        <v/>
      </c>
      <c r="DQ1168" s="9" t="str">
        <f t="shared" si="22"/>
        <v/>
      </c>
    </row>
    <row r="1169" spans="119:121" x14ac:dyDescent="0.25">
      <c r="DO1169" s="9">
        <v>1166</v>
      </c>
      <c r="DP1169" s="9" t="str">
        <f>IFERROR(INDEX(Materials!$X$9:$X$2508, MATCH($DO1169, Materials!$Z$9:$Z$2508, 0)), "")</f>
        <v/>
      </c>
      <c r="DQ1169" s="9" t="str">
        <f t="shared" si="22"/>
        <v/>
      </c>
    </row>
    <row r="1170" spans="119:121" x14ac:dyDescent="0.25">
      <c r="DO1170" s="9">
        <v>1167</v>
      </c>
      <c r="DP1170" s="9" t="str">
        <f>IFERROR(INDEX(Materials!$X$9:$X$2508, MATCH($DO1170, Materials!$Z$9:$Z$2508, 0)), "")</f>
        <v/>
      </c>
      <c r="DQ1170" s="9" t="str">
        <f t="shared" si="22"/>
        <v/>
      </c>
    </row>
    <row r="1171" spans="119:121" x14ac:dyDescent="0.25">
      <c r="DO1171" s="9">
        <v>1168</v>
      </c>
      <c r="DP1171" s="9" t="str">
        <f>IFERROR(INDEX(Materials!$X$9:$X$2508, MATCH($DO1171, Materials!$Z$9:$Z$2508, 0)), "")</f>
        <v/>
      </c>
      <c r="DQ1171" s="9" t="str">
        <f t="shared" si="22"/>
        <v/>
      </c>
    </row>
    <row r="1172" spans="119:121" x14ac:dyDescent="0.25">
      <c r="DO1172" s="9">
        <v>1169</v>
      </c>
      <c r="DP1172" s="9" t="str">
        <f>IFERROR(INDEX(Materials!$X$9:$X$2508, MATCH($DO1172, Materials!$Z$9:$Z$2508, 0)), "")</f>
        <v/>
      </c>
      <c r="DQ1172" s="9" t="str">
        <f t="shared" si="22"/>
        <v/>
      </c>
    </row>
    <row r="1173" spans="119:121" x14ac:dyDescent="0.25">
      <c r="DO1173" s="9">
        <v>1170</v>
      </c>
      <c r="DP1173" s="9" t="str">
        <f>IFERROR(INDEX(Materials!$X$9:$X$2508, MATCH($DO1173, Materials!$Z$9:$Z$2508, 0)), "")</f>
        <v/>
      </c>
      <c r="DQ1173" s="9" t="str">
        <f t="shared" si="22"/>
        <v/>
      </c>
    </row>
    <row r="1174" spans="119:121" x14ac:dyDescent="0.25">
      <c r="DO1174" s="9">
        <v>1171</v>
      </c>
      <c r="DP1174" s="9" t="str">
        <f>IFERROR(INDEX(Materials!$X$9:$X$2508, MATCH($DO1174, Materials!$Z$9:$Z$2508, 0)), "")</f>
        <v/>
      </c>
      <c r="DQ1174" s="9" t="str">
        <f t="shared" si="22"/>
        <v/>
      </c>
    </row>
    <row r="1175" spans="119:121" x14ac:dyDescent="0.25">
      <c r="DO1175" s="9">
        <v>1172</v>
      </c>
      <c r="DP1175" s="9" t="str">
        <f>IFERROR(INDEX(Materials!$X$9:$X$2508, MATCH($DO1175, Materials!$Z$9:$Z$2508, 0)), "")</f>
        <v/>
      </c>
      <c r="DQ1175" s="9" t="str">
        <f t="shared" si="22"/>
        <v/>
      </c>
    </row>
    <row r="1176" spans="119:121" x14ac:dyDescent="0.25">
      <c r="DO1176" s="9">
        <v>1173</v>
      </c>
      <c r="DP1176" s="9" t="str">
        <f>IFERROR(INDEX(Materials!$X$9:$X$2508, MATCH($DO1176, Materials!$Z$9:$Z$2508, 0)), "")</f>
        <v/>
      </c>
      <c r="DQ1176" s="9" t="str">
        <f t="shared" si="22"/>
        <v/>
      </c>
    </row>
    <row r="1177" spans="119:121" x14ac:dyDescent="0.25">
      <c r="DO1177" s="9">
        <v>1174</v>
      </c>
      <c r="DP1177" s="9" t="str">
        <f>IFERROR(INDEX(Materials!$X$9:$X$2508, MATCH($DO1177, Materials!$Z$9:$Z$2508, 0)), "")</f>
        <v/>
      </c>
      <c r="DQ1177" s="9" t="str">
        <f t="shared" si="22"/>
        <v/>
      </c>
    </row>
    <row r="1178" spans="119:121" x14ac:dyDescent="0.25">
      <c r="DO1178" s="9">
        <v>1175</v>
      </c>
      <c r="DP1178" s="9" t="str">
        <f>IFERROR(INDEX(Materials!$X$9:$X$2508, MATCH($DO1178, Materials!$Z$9:$Z$2508, 0)), "")</f>
        <v/>
      </c>
      <c r="DQ1178" s="9" t="str">
        <f t="shared" si="22"/>
        <v/>
      </c>
    </row>
    <row r="1179" spans="119:121" x14ac:dyDescent="0.25">
      <c r="DO1179" s="9">
        <v>1176</v>
      </c>
      <c r="DP1179" s="9" t="str">
        <f>IFERROR(INDEX(Materials!$X$9:$X$2508, MATCH($DO1179, Materials!$Z$9:$Z$2508, 0)), "")</f>
        <v/>
      </c>
      <c r="DQ1179" s="9" t="str">
        <f t="shared" si="22"/>
        <v/>
      </c>
    </row>
    <row r="1180" spans="119:121" x14ac:dyDescent="0.25">
      <c r="DO1180" s="9">
        <v>1177</v>
      </c>
      <c r="DP1180" s="9" t="str">
        <f>IFERROR(INDEX(Materials!$X$9:$X$2508, MATCH($DO1180, Materials!$Z$9:$Z$2508, 0)), "")</f>
        <v/>
      </c>
      <c r="DQ1180" s="9" t="str">
        <f t="shared" si="22"/>
        <v/>
      </c>
    </row>
    <row r="1181" spans="119:121" x14ac:dyDescent="0.25">
      <c r="DO1181" s="9">
        <v>1178</v>
      </c>
      <c r="DP1181" s="9" t="str">
        <f>IFERROR(INDEX(Materials!$X$9:$X$2508, MATCH($DO1181, Materials!$Z$9:$Z$2508, 0)), "")</f>
        <v/>
      </c>
      <c r="DQ1181" s="9" t="str">
        <f t="shared" si="22"/>
        <v/>
      </c>
    </row>
    <row r="1182" spans="119:121" x14ac:dyDescent="0.25">
      <c r="DO1182" s="9">
        <v>1179</v>
      </c>
      <c r="DP1182" s="9" t="str">
        <f>IFERROR(INDEX(Materials!$X$9:$X$2508, MATCH($DO1182, Materials!$Z$9:$Z$2508, 0)), "")</f>
        <v/>
      </c>
      <c r="DQ1182" s="9" t="str">
        <f t="shared" si="22"/>
        <v/>
      </c>
    </row>
    <row r="1183" spans="119:121" x14ac:dyDescent="0.25">
      <c r="DO1183" s="9">
        <v>1180</v>
      </c>
      <c r="DP1183" s="9" t="str">
        <f>IFERROR(INDEX(Materials!$X$9:$X$2508, MATCH($DO1183, Materials!$Z$9:$Z$2508, 0)), "")</f>
        <v/>
      </c>
      <c r="DQ1183" s="9" t="str">
        <f t="shared" si="22"/>
        <v/>
      </c>
    </row>
    <row r="1184" spans="119:121" x14ac:dyDescent="0.25">
      <c r="DO1184" s="9">
        <v>1181</v>
      </c>
      <c r="DP1184" s="9" t="str">
        <f>IFERROR(INDEX(Materials!$X$9:$X$2508, MATCH($DO1184, Materials!$Z$9:$Z$2508, 0)), "")</f>
        <v/>
      </c>
      <c r="DQ1184" s="9" t="str">
        <f t="shared" si="22"/>
        <v/>
      </c>
    </row>
    <row r="1185" spans="119:121" x14ac:dyDescent="0.25">
      <c r="DO1185" s="9">
        <v>1182</v>
      </c>
      <c r="DP1185" s="9" t="str">
        <f>IFERROR(INDEX(Materials!$X$9:$X$2508, MATCH($DO1185, Materials!$Z$9:$Z$2508, 0)), "")</f>
        <v/>
      </c>
      <c r="DQ1185" s="9" t="str">
        <f t="shared" si="22"/>
        <v/>
      </c>
    </row>
    <row r="1186" spans="119:121" x14ac:dyDescent="0.25">
      <c r="DO1186" s="9">
        <v>1183</v>
      </c>
      <c r="DP1186" s="9" t="str">
        <f>IFERROR(INDEX(Materials!$X$9:$X$2508, MATCH($DO1186, Materials!$Z$9:$Z$2508, 0)), "")</f>
        <v/>
      </c>
      <c r="DQ1186" s="9" t="str">
        <f t="shared" si="22"/>
        <v/>
      </c>
    </row>
    <row r="1187" spans="119:121" x14ac:dyDescent="0.25">
      <c r="DO1187" s="9">
        <v>1184</v>
      </c>
      <c r="DP1187" s="9" t="str">
        <f>IFERROR(INDEX(Materials!$X$9:$X$2508, MATCH($DO1187, Materials!$Z$9:$Z$2508, 0)), "")</f>
        <v/>
      </c>
      <c r="DQ1187" s="9" t="str">
        <f t="shared" si="22"/>
        <v/>
      </c>
    </row>
    <row r="1188" spans="119:121" x14ac:dyDescent="0.25">
      <c r="DO1188" s="9">
        <v>1185</v>
      </c>
      <c r="DP1188" s="9" t="str">
        <f>IFERROR(INDEX(Materials!$X$9:$X$2508, MATCH($DO1188, Materials!$Z$9:$Z$2508, 0)), "")</f>
        <v/>
      </c>
      <c r="DQ1188" s="9" t="str">
        <f t="shared" si="22"/>
        <v/>
      </c>
    </row>
    <row r="1189" spans="119:121" x14ac:dyDescent="0.25">
      <c r="DO1189" s="9">
        <v>1186</v>
      </c>
      <c r="DP1189" s="9" t="str">
        <f>IFERROR(INDEX(Materials!$X$9:$X$2508, MATCH($DO1189, Materials!$Z$9:$Z$2508, 0)), "")</f>
        <v/>
      </c>
      <c r="DQ1189" s="9" t="str">
        <f t="shared" si="22"/>
        <v/>
      </c>
    </row>
    <row r="1190" spans="119:121" x14ac:dyDescent="0.25">
      <c r="DO1190" s="9">
        <v>1187</v>
      </c>
      <c r="DP1190" s="9" t="str">
        <f>IFERROR(INDEX(Materials!$X$9:$X$2508, MATCH($DO1190, Materials!$Z$9:$Z$2508, 0)), "")</f>
        <v/>
      </c>
      <c r="DQ1190" s="9" t="str">
        <f t="shared" si="22"/>
        <v/>
      </c>
    </row>
    <row r="1191" spans="119:121" x14ac:dyDescent="0.25">
      <c r="DO1191" s="9">
        <v>1188</v>
      </c>
      <c r="DP1191" s="9" t="str">
        <f>IFERROR(INDEX(Materials!$X$9:$X$2508, MATCH($DO1191, Materials!$Z$9:$Z$2508, 0)), "")</f>
        <v/>
      </c>
      <c r="DQ1191" s="9" t="str">
        <f t="shared" si="22"/>
        <v/>
      </c>
    </row>
    <row r="1192" spans="119:121" x14ac:dyDescent="0.25">
      <c r="DO1192" s="9">
        <v>1189</v>
      </c>
      <c r="DP1192" s="9" t="str">
        <f>IFERROR(INDEX(Materials!$X$9:$X$2508, MATCH($DO1192, Materials!$Z$9:$Z$2508, 0)), "")</f>
        <v/>
      </c>
      <c r="DQ1192" s="9" t="str">
        <f t="shared" si="22"/>
        <v/>
      </c>
    </row>
    <row r="1193" spans="119:121" x14ac:dyDescent="0.25">
      <c r="DO1193" s="9">
        <v>1190</v>
      </c>
      <c r="DP1193" s="9" t="str">
        <f>IFERROR(INDEX(Materials!$X$9:$X$2508, MATCH($DO1193, Materials!$Z$9:$Z$2508, 0)), "")</f>
        <v/>
      </c>
      <c r="DQ1193" s="9" t="str">
        <f t="shared" si="22"/>
        <v/>
      </c>
    </row>
    <row r="1194" spans="119:121" x14ac:dyDescent="0.25">
      <c r="DO1194" s="9">
        <v>1191</v>
      </c>
      <c r="DP1194" s="9" t="str">
        <f>IFERROR(INDEX(Materials!$X$9:$X$2508, MATCH($DO1194, Materials!$Z$9:$Z$2508, 0)), "")</f>
        <v/>
      </c>
      <c r="DQ1194" s="9" t="str">
        <f t="shared" si="22"/>
        <v/>
      </c>
    </row>
    <row r="1195" spans="119:121" x14ac:dyDescent="0.25">
      <c r="DO1195" s="9">
        <v>1192</v>
      </c>
      <c r="DP1195" s="9" t="str">
        <f>IFERROR(INDEX(Materials!$X$9:$X$2508, MATCH($DO1195, Materials!$Z$9:$Z$2508, 0)), "")</f>
        <v/>
      </c>
      <c r="DQ1195" s="9" t="str">
        <f t="shared" si="22"/>
        <v/>
      </c>
    </row>
    <row r="1196" spans="119:121" x14ac:dyDescent="0.25">
      <c r="DO1196" s="9">
        <v>1193</v>
      </c>
      <c r="DP1196" s="9" t="str">
        <f>IFERROR(INDEX(Materials!$X$9:$X$2508, MATCH($DO1196, Materials!$Z$9:$Z$2508, 0)), "")</f>
        <v/>
      </c>
      <c r="DQ1196" s="9" t="str">
        <f t="shared" ref="DQ1196:DQ1259" si="23">IF($DP1196="", "", SUMIF($BE$4:$CH$43, $DP1196, $CJ$4:$DM$43))</f>
        <v/>
      </c>
    </row>
    <row r="1197" spans="119:121" x14ac:dyDescent="0.25">
      <c r="DO1197" s="9">
        <v>1194</v>
      </c>
      <c r="DP1197" s="9" t="str">
        <f>IFERROR(INDEX(Materials!$X$9:$X$2508, MATCH($DO1197, Materials!$Z$9:$Z$2508, 0)), "")</f>
        <v/>
      </c>
      <c r="DQ1197" s="9" t="str">
        <f t="shared" si="23"/>
        <v/>
      </c>
    </row>
    <row r="1198" spans="119:121" x14ac:dyDescent="0.25">
      <c r="DO1198" s="9">
        <v>1195</v>
      </c>
      <c r="DP1198" s="9" t="str">
        <f>IFERROR(INDEX(Materials!$X$9:$X$2508, MATCH($DO1198, Materials!$Z$9:$Z$2508, 0)), "")</f>
        <v/>
      </c>
      <c r="DQ1198" s="9" t="str">
        <f t="shared" si="23"/>
        <v/>
      </c>
    </row>
    <row r="1199" spans="119:121" x14ac:dyDescent="0.25">
      <c r="DO1199" s="9">
        <v>1196</v>
      </c>
      <c r="DP1199" s="9" t="str">
        <f>IFERROR(INDEX(Materials!$X$9:$X$2508, MATCH($DO1199, Materials!$Z$9:$Z$2508, 0)), "")</f>
        <v/>
      </c>
      <c r="DQ1199" s="9" t="str">
        <f t="shared" si="23"/>
        <v/>
      </c>
    </row>
    <row r="1200" spans="119:121" x14ac:dyDescent="0.25">
      <c r="DO1200" s="9">
        <v>1197</v>
      </c>
      <c r="DP1200" s="9" t="str">
        <f>IFERROR(INDEX(Materials!$X$9:$X$2508, MATCH($DO1200, Materials!$Z$9:$Z$2508, 0)), "")</f>
        <v/>
      </c>
      <c r="DQ1200" s="9" t="str">
        <f t="shared" si="23"/>
        <v/>
      </c>
    </row>
    <row r="1201" spans="119:121" x14ac:dyDescent="0.25">
      <c r="DO1201" s="9">
        <v>1198</v>
      </c>
      <c r="DP1201" s="9" t="str">
        <f>IFERROR(INDEX(Materials!$X$9:$X$2508, MATCH($DO1201, Materials!$Z$9:$Z$2508, 0)), "")</f>
        <v/>
      </c>
      <c r="DQ1201" s="9" t="str">
        <f t="shared" si="23"/>
        <v/>
      </c>
    </row>
    <row r="1202" spans="119:121" x14ac:dyDescent="0.25">
      <c r="DO1202" s="9">
        <v>1199</v>
      </c>
      <c r="DP1202" s="9" t="str">
        <f>IFERROR(INDEX(Materials!$X$9:$X$2508, MATCH($DO1202, Materials!$Z$9:$Z$2508, 0)), "")</f>
        <v/>
      </c>
      <c r="DQ1202" s="9" t="str">
        <f t="shared" si="23"/>
        <v/>
      </c>
    </row>
    <row r="1203" spans="119:121" x14ac:dyDescent="0.25">
      <c r="DO1203" s="9">
        <v>1200</v>
      </c>
      <c r="DP1203" s="9" t="str">
        <f>IFERROR(INDEX(Materials!$X$9:$X$2508, MATCH($DO1203, Materials!$Z$9:$Z$2508, 0)), "")</f>
        <v/>
      </c>
      <c r="DQ1203" s="9" t="str">
        <f t="shared" si="23"/>
        <v/>
      </c>
    </row>
    <row r="1204" spans="119:121" x14ac:dyDescent="0.25">
      <c r="DO1204" s="9">
        <v>1201</v>
      </c>
      <c r="DP1204" s="9" t="str">
        <f>IFERROR(INDEX(Materials!$X$9:$X$2508, MATCH($DO1204, Materials!$Z$9:$Z$2508, 0)), "")</f>
        <v/>
      </c>
      <c r="DQ1204" s="9" t="str">
        <f t="shared" si="23"/>
        <v/>
      </c>
    </row>
    <row r="1205" spans="119:121" x14ac:dyDescent="0.25">
      <c r="DO1205" s="9">
        <v>1202</v>
      </c>
      <c r="DP1205" s="9" t="str">
        <f>IFERROR(INDEX(Materials!$X$9:$X$2508, MATCH($DO1205, Materials!$Z$9:$Z$2508, 0)), "")</f>
        <v/>
      </c>
      <c r="DQ1205" s="9" t="str">
        <f t="shared" si="23"/>
        <v/>
      </c>
    </row>
    <row r="1206" spans="119:121" x14ac:dyDescent="0.25">
      <c r="DO1206" s="9">
        <v>1203</v>
      </c>
      <c r="DP1206" s="9" t="str">
        <f>IFERROR(INDEX(Materials!$X$9:$X$2508, MATCH($DO1206, Materials!$Z$9:$Z$2508, 0)), "")</f>
        <v/>
      </c>
      <c r="DQ1206" s="9" t="str">
        <f t="shared" si="23"/>
        <v/>
      </c>
    </row>
    <row r="1207" spans="119:121" x14ac:dyDescent="0.25">
      <c r="DO1207" s="9">
        <v>1204</v>
      </c>
      <c r="DP1207" s="9" t="str">
        <f>IFERROR(INDEX(Materials!$X$9:$X$2508, MATCH($DO1207, Materials!$Z$9:$Z$2508, 0)), "")</f>
        <v/>
      </c>
      <c r="DQ1207" s="9" t="str">
        <f t="shared" si="23"/>
        <v/>
      </c>
    </row>
    <row r="1208" spans="119:121" x14ac:dyDescent="0.25">
      <c r="DO1208" s="9">
        <v>1205</v>
      </c>
      <c r="DP1208" s="9" t="str">
        <f>IFERROR(INDEX(Materials!$X$9:$X$2508, MATCH($DO1208, Materials!$Z$9:$Z$2508, 0)), "")</f>
        <v/>
      </c>
      <c r="DQ1208" s="9" t="str">
        <f t="shared" si="23"/>
        <v/>
      </c>
    </row>
    <row r="1209" spans="119:121" x14ac:dyDescent="0.25">
      <c r="DO1209" s="9">
        <v>1206</v>
      </c>
      <c r="DP1209" s="9" t="str">
        <f>IFERROR(INDEX(Materials!$X$9:$X$2508, MATCH($DO1209, Materials!$Z$9:$Z$2508, 0)), "")</f>
        <v/>
      </c>
      <c r="DQ1209" s="9" t="str">
        <f t="shared" si="23"/>
        <v/>
      </c>
    </row>
    <row r="1210" spans="119:121" x14ac:dyDescent="0.25">
      <c r="DO1210" s="9">
        <v>1207</v>
      </c>
      <c r="DP1210" s="9" t="str">
        <f>IFERROR(INDEX(Materials!$X$9:$X$2508, MATCH($DO1210, Materials!$Z$9:$Z$2508, 0)), "")</f>
        <v/>
      </c>
      <c r="DQ1210" s="9" t="str">
        <f t="shared" si="23"/>
        <v/>
      </c>
    </row>
    <row r="1211" spans="119:121" x14ac:dyDescent="0.25">
      <c r="DO1211" s="9">
        <v>1208</v>
      </c>
      <c r="DP1211" s="9" t="str">
        <f>IFERROR(INDEX(Materials!$X$9:$X$2508, MATCH($DO1211, Materials!$Z$9:$Z$2508, 0)), "")</f>
        <v/>
      </c>
      <c r="DQ1211" s="9" t="str">
        <f t="shared" si="23"/>
        <v/>
      </c>
    </row>
    <row r="1212" spans="119:121" x14ac:dyDescent="0.25">
      <c r="DO1212" s="9">
        <v>1209</v>
      </c>
      <c r="DP1212" s="9" t="str">
        <f>IFERROR(INDEX(Materials!$X$9:$X$2508, MATCH($DO1212, Materials!$Z$9:$Z$2508, 0)), "")</f>
        <v/>
      </c>
      <c r="DQ1212" s="9" t="str">
        <f t="shared" si="23"/>
        <v/>
      </c>
    </row>
    <row r="1213" spans="119:121" x14ac:dyDescent="0.25">
      <c r="DO1213" s="9">
        <v>1210</v>
      </c>
      <c r="DP1213" s="9" t="str">
        <f>IFERROR(INDEX(Materials!$X$9:$X$2508, MATCH($DO1213, Materials!$Z$9:$Z$2508, 0)), "")</f>
        <v/>
      </c>
      <c r="DQ1213" s="9" t="str">
        <f t="shared" si="23"/>
        <v/>
      </c>
    </row>
    <row r="1214" spans="119:121" x14ac:dyDescent="0.25">
      <c r="DO1214" s="9">
        <v>1211</v>
      </c>
      <c r="DP1214" s="9" t="str">
        <f>IFERROR(INDEX(Materials!$X$9:$X$2508, MATCH($DO1214, Materials!$Z$9:$Z$2508, 0)), "")</f>
        <v/>
      </c>
      <c r="DQ1214" s="9" t="str">
        <f t="shared" si="23"/>
        <v/>
      </c>
    </row>
    <row r="1215" spans="119:121" x14ac:dyDescent="0.25">
      <c r="DO1215" s="9">
        <v>1212</v>
      </c>
      <c r="DP1215" s="9" t="str">
        <f>IFERROR(INDEX(Materials!$X$9:$X$2508, MATCH($DO1215, Materials!$Z$9:$Z$2508, 0)), "")</f>
        <v/>
      </c>
      <c r="DQ1215" s="9" t="str">
        <f t="shared" si="23"/>
        <v/>
      </c>
    </row>
    <row r="1216" spans="119:121" x14ac:dyDescent="0.25">
      <c r="DO1216" s="9">
        <v>1213</v>
      </c>
      <c r="DP1216" s="9" t="str">
        <f>IFERROR(INDEX(Materials!$X$9:$X$2508, MATCH($DO1216, Materials!$Z$9:$Z$2508, 0)), "")</f>
        <v/>
      </c>
      <c r="DQ1216" s="9" t="str">
        <f t="shared" si="23"/>
        <v/>
      </c>
    </row>
    <row r="1217" spans="119:121" x14ac:dyDescent="0.25">
      <c r="DO1217" s="9">
        <v>1214</v>
      </c>
      <c r="DP1217" s="9" t="str">
        <f>IFERROR(INDEX(Materials!$X$9:$X$2508, MATCH($DO1217, Materials!$Z$9:$Z$2508, 0)), "")</f>
        <v/>
      </c>
      <c r="DQ1217" s="9" t="str">
        <f t="shared" si="23"/>
        <v/>
      </c>
    </row>
    <row r="1218" spans="119:121" x14ac:dyDescent="0.25">
      <c r="DO1218" s="9">
        <v>1215</v>
      </c>
      <c r="DP1218" s="9" t="str">
        <f>IFERROR(INDEX(Materials!$X$9:$X$2508, MATCH($DO1218, Materials!$Z$9:$Z$2508, 0)), "")</f>
        <v/>
      </c>
      <c r="DQ1218" s="9" t="str">
        <f t="shared" si="23"/>
        <v/>
      </c>
    </row>
    <row r="1219" spans="119:121" x14ac:dyDescent="0.25">
      <c r="DO1219" s="9">
        <v>1216</v>
      </c>
      <c r="DP1219" s="9" t="str">
        <f>IFERROR(INDEX(Materials!$X$9:$X$2508, MATCH($DO1219, Materials!$Z$9:$Z$2508, 0)), "")</f>
        <v/>
      </c>
      <c r="DQ1219" s="9" t="str">
        <f t="shared" si="23"/>
        <v/>
      </c>
    </row>
    <row r="1220" spans="119:121" x14ac:dyDescent="0.25">
      <c r="DO1220" s="9">
        <v>1217</v>
      </c>
      <c r="DP1220" s="9" t="str">
        <f>IFERROR(INDEX(Materials!$X$9:$X$2508, MATCH($DO1220, Materials!$Z$9:$Z$2508, 0)), "")</f>
        <v/>
      </c>
      <c r="DQ1220" s="9" t="str">
        <f t="shared" si="23"/>
        <v/>
      </c>
    </row>
    <row r="1221" spans="119:121" x14ac:dyDescent="0.25">
      <c r="DO1221" s="9">
        <v>1218</v>
      </c>
      <c r="DP1221" s="9" t="str">
        <f>IFERROR(INDEX(Materials!$X$9:$X$2508, MATCH($DO1221, Materials!$Z$9:$Z$2508, 0)), "")</f>
        <v/>
      </c>
      <c r="DQ1221" s="9" t="str">
        <f t="shared" si="23"/>
        <v/>
      </c>
    </row>
    <row r="1222" spans="119:121" x14ac:dyDescent="0.25">
      <c r="DO1222" s="9">
        <v>1219</v>
      </c>
      <c r="DP1222" s="9" t="str">
        <f>IFERROR(INDEX(Materials!$X$9:$X$2508, MATCH($DO1222, Materials!$Z$9:$Z$2508, 0)), "")</f>
        <v/>
      </c>
      <c r="DQ1222" s="9" t="str">
        <f t="shared" si="23"/>
        <v/>
      </c>
    </row>
    <row r="1223" spans="119:121" x14ac:dyDescent="0.25">
      <c r="DO1223" s="9">
        <v>1220</v>
      </c>
      <c r="DP1223" s="9" t="str">
        <f>IFERROR(INDEX(Materials!$X$9:$X$2508, MATCH($DO1223, Materials!$Z$9:$Z$2508, 0)), "")</f>
        <v/>
      </c>
      <c r="DQ1223" s="9" t="str">
        <f t="shared" si="23"/>
        <v/>
      </c>
    </row>
    <row r="1224" spans="119:121" x14ac:dyDescent="0.25">
      <c r="DO1224" s="9">
        <v>1221</v>
      </c>
      <c r="DP1224" s="9" t="str">
        <f>IFERROR(INDEX(Materials!$X$9:$X$2508, MATCH($DO1224, Materials!$Z$9:$Z$2508, 0)), "")</f>
        <v/>
      </c>
      <c r="DQ1224" s="9" t="str">
        <f t="shared" si="23"/>
        <v/>
      </c>
    </row>
    <row r="1225" spans="119:121" x14ac:dyDescent="0.25">
      <c r="DO1225" s="9">
        <v>1222</v>
      </c>
      <c r="DP1225" s="9" t="str">
        <f>IFERROR(INDEX(Materials!$X$9:$X$2508, MATCH($DO1225, Materials!$Z$9:$Z$2508, 0)), "")</f>
        <v/>
      </c>
      <c r="DQ1225" s="9" t="str">
        <f t="shared" si="23"/>
        <v/>
      </c>
    </row>
    <row r="1226" spans="119:121" x14ac:dyDescent="0.25">
      <c r="DO1226" s="9">
        <v>1223</v>
      </c>
      <c r="DP1226" s="9" t="str">
        <f>IFERROR(INDEX(Materials!$X$9:$X$2508, MATCH($DO1226, Materials!$Z$9:$Z$2508, 0)), "")</f>
        <v/>
      </c>
      <c r="DQ1226" s="9" t="str">
        <f t="shared" si="23"/>
        <v/>
      </c>
    </row>
    <row r="1227" spans="119:121" x14ac:dyDescent="0.25">
      <c r="DO1227" s="9">
        <v>1224</v>
      </c>
      <c r="DP1227" s="9" t="str">
        <f>IFERROR(INDEX(Materials!$X$9:$X$2508, MATCH($DO1227, Materials!$Z$9:$Z$2508, 0)), "")</f>
        <v/>
      </c>
      <c r="DQ1227" s="9" t="str">
        <f t="shared" si="23"/>
        <v/>
      </c>
    </row>
    <row r="1228" spans="119:121" x14ac:dyDescent="0.25">
      <c r="DO1228" s="9">
        <v>1225</v>
      </c>
      <c r="DP1228" s="9" t="str">
        <f>IFERROR(INDEX(Materials!$X$9:$X$2508, MATCH($DO1228, Materials!$Z$9:$Z$2508, 0)), "")</f>
        <v/>
      </c>
      <c r="DQ1228" s="9" t="str">
        <f t="shared" si="23"/>
        <v/>
      </c>
    </row>
    <row r="1229" spans="119:121" x14ac:dyDescent="0.25">
      <c r="DO1229" s="9">
        <v>1226</v>
      </c>
      <c r="DP1229" s="9" t="str">
        <f>IFERROR(INDEX(Materials!$X$9:$X$2508, MATCH($DO1229, Materials!$Z$9:$Z$2508, 0)), "")</f>
        <v/>
      </c>
      <c r="DQ1229" s="9" t="str">
        <f t="shared" si="23"/>
        <v/>
      </c>
    </row>
    <row r="1230" spans="119:121" x14ac:dyDescent="0.25">
      <c r="DO1230" s="9">
        <v>1227</v>
      </c>
      <c r="DP1230" s="9" t="str">
        <f>IFERROR(INDEX(Materials!$X$9:$X$2508, MATCH($DO1230, Materials!$Z$9:$Z$2508, 0)), "")</f>
        <v/>
      </c>
      <c r="DQ1230" s="9" t="str">
        <f t="shared" si="23"/>
        <v/>
      </c>
    </row>
    <row r="1231" spans="119:121" x14ac:dyDescent="0.25">
      <c r="DO1231" s="9">
        <v>1228</v>
      </c>
      <c r="DP1231" s="9" t="str">
        <f>IFERROR(INDEX(Materials!$X$9:$X$2508, MATCH($DO1231, Materials!$Z$9:$Z$2508, 0)), "")</f>
        <v/>
      </c>
      <c r="DQ1231" s="9" t="str">
        <f t="shared" si="23"/>
        <v/>
      </c>
    </row>
    <row r="1232" spans="119:121" x14ac:dyDescent="0.25">
      <c r="DO1232" s="9">
        <v>1229</v>
      </c>
      <c r="DP1232" s="9" t="str">
        <f>IFERROR(INDEX(Materials!$X$9:$X$2508, MATCH($DO1232, Materials!$Z$9:$Z$2508, 0)), "")</f>
        <v/>
      </c>
      <c r="DQ1232" s="9" t="str">
        <f t="shared" si="23"/>
        <v/>
      </c>
    </row>
    <row r="1233" spans="119:121" x14ac:dyDescent="0.25">
      <c r="DO1233" s="9">
        <v>1230</v>
      </c>
      <c r="DP1233" s="9" t="str">
        <f>IFERROR(INDEX(Materials!$X$9:$X$2508, MATCH($DO1233, Materials!$Z$9:$Z$2508, 0)), "")</f>
        <v/>
      </c>
      <c r="DQ1233" s="9" t="str">
        <f t="shared" si="23"/>
        <v/>
      </c>
    </row>
    <row r="1234" spans="119:121" x14ac:dyDescent="0.25">
      <c r="DO1234" s="9">
        <v>1231</v>
      </c>
      <c r="DP1234" s="9" t="str">
        <f>IFERROR(INDEX(Materials!$X$9:$X$2508, MATCH($DO1234, Materials!$Z$9:$Z$2508, 0)), "")</f>
        <v/>
      </c>
      <c r="DQ1234" s="9" t="str">
        <f t="shared" si="23"/>
        <v/>
      </c>
    </row>
    <row r="1235" spans="119:121" x14ac:dyDescent="0.25">
      <c r="DO1235" s="9">
        <v>1232</v>
      </c>
      <c r="DP1235" s="9" t="str">
        <f>IFERROR(INDEX(Materials!$X$9:$X$2508, MATCH($DO1235, Materials!$Z$9:$Z$2508, 0)), "")</f>
        <v/>
      </c>
      <c r="DQ1235" s="9" t="str">
        <f t="shared" si="23"/>
        <v/>
      </c>
    </row>
    <row r="1236" spans="119:121" x14ac:dyDescent="0.25">
      <c r="DO1236" s="9">
        <v>1233</v>
      </c>
      <c r="DP1236" s="9" t="str">
        <f>IFERROR(INDEX(Materials!$X$9:$X$2508, MATCH($DO1236, Materials!$Z$9:$Z$2508, 0)), "")</f>
        <v/>
      </c>
      <c r="DQ1236" s="9" t="str">
        <f t="shared" si="23"/>
        <v/>
      </c>
    </row>
    <row r="1237" spans="119:121" x14ac:dyDescent="0.25">
      <c r="DO1237" s="9">
        <v>1234</v>
      </c>
      <c r="DP1237" s="9" t="str">
        <f>IFERROR(INDEX(Materials!$X$9:$X$2508, MATCH($DO1237, Materials!$Z$9:$Z$2508, 0)), "")</f>
        <v/>
      </c>
      <c r="DQ1237" s="9" t="str">
        <f t="shared" si="23"/>
        <v/>
      </c>
    </row>
    <row r="1238" spans="119:121" x14ac:dyDescent="0.25">
      <c r="DO1238" s="9">
        <v>1235</v>
      </c>
      <c r="DP1238" s="9" t="str">
        <f>IFERROR(INDEX(Materials!$X$9:$X$2508, MATCH($DO1238, Materials!$Z$9:$Z$2508, 0)), "")</f>
        <v/>
      </c>
      <c r="DQ1238" s="9" t="str">
        <f t="shared" si="23"/>
        <v/>
      </c>
    </row>
    <row r="1239" spans="119:121" x14ac:dyDescent="0.25">
      <c r="DO1239" s="9">
        <v>1236</v>
      </c>
      <c r="DP1239" s="9" t="str">
        <f>IFERROR(INDEX(Materials!$X$9:$X$2508, MATCH($DO1239, Materials!$Z$9:$Z$2508, 0)), "")</f>
        <v/>
      </c>
      <c r="DQ1239" s="9" t="str">
        <f t="shared" si="23"/>
        <v/>
      </c>
    </row>
    <row r="1240" spans="119:121" x14ac:dyDescent="0.25">
      <c r="DO1240" s="9">
        <v>1237</v>
      </c>
      <c r="DP1240" s="9" t="str">
        <f>IFERROR(INDEX(Materials!$X$9:$X$2508, MATCH($DO1240, Materials!$Z$9:$Z$2508, 0)), "")</f>
        <v/>
      </c>
      <c r="DQ1240" s="9" t="str">
        <f t="shared" si="23"/>
        <v/>
      </c>
    </row>
    <row r="1241" spans="119:121" x14ac:dyDescent="0.25">
      <c r="DO1241" s="9">
        <v>1238</v>
      </c>
      <c r="DP1241" s="9" t="str">
        <f>IFERROR(INDEX(Materials!$X$9:$X$2508, MATCH($DO1241, Materials!$Z$9:$Z$2508, 0)), "")</f>
        <v/>
      </c>
      <c r="DQ1241" s="9" t="str">
        <f t="shared" si="23"/>
        <v/>
      </c>
    </row>
    <row r="1242" spans="119:121" x14ac:dyDescent="0.25">
      <c r="DO1242" s="9">
        <v>1239</v>
      </c>
      <c r="DP1242" s="9" t="str">
        <f>IFERROR(INDEX(Materials!$X$9:$X$2508, MATCH($DO1242, Materials!$Z$9:$Z$2508, 0)), "")</f>
        <v/>
      </c>
      <c r="DQ1242" s="9" t="str">
        <f t="shared" si="23"/>
        <v/>
      </c>
    </row>
    <row r="1243" spans="119:121" x14ac:dyDescent="0.25">
      <c r="DO1243" s="9">
        <v>1240</v>
      </c>
      <c r="DP1243" s="9" t="str">
        <f>IFERROR(INDEX(Materials!$X$9:$X$2508, MATCH($DO1243, Materials!$Z$9:$Z$2508, 0)), "")</f>
        <v/>
      </c>
      <c r="DQ1243" s="9" t="str">
        <f t="shared" si="23"/>
        <v/>
      </c>
    </row>
    <row r="1244" spans="119:121" x14ac:dyDescent="0.25">
      <c r="DO1244" s="9">
        <v>1241</v>
      </c>
      <c r="DP1244" s="9" t="str">
        <f>IFERROR(INDEX(Materials!$X$9:$X$2508, MATCH($DO1244, Materials!$Z$9:$Z$2508, 0)), "")</f>
        <v/>
      </c>
      <c r="DQ1244" s="9" t="str">
        <f t="shared" si="23"/>
        <v/>
      </c>
    </row>
    <row r="1245" spans="119:121" x14ac:dyDescent="0.25">
      <c r="DO1245" s="9">
        <v>1242</v>
      </c>
      <c r="DP1245" s="9" t="str">
        <f>IFERROR(INDEX(Materials!$X$9:$X$2508, MATCH($DO1245, Materials!$Z$9:$Z$2508, 0)), "")</f>
        <v/>
      </c>
      <c r="DQ1245" s="9" t="str">
        <f t="shared" si="23"/>
        <v/>
      </c>
    </row>
    <row r="1246" spans="119:121" x14ac:dyDescent="0.25">
      <c r="DO1246" s="9">
        <v>1243</v>
      </c>
      <c r="DP1246" s="9" t="str">
        <f>IFERROR(INDEX(Materials!$X$9:$X$2508, MATCH($DO1246, Materials!$Z$9:$Z$2508, 0)), "")</f>
        <v/>
      </c>
      <c r="DQ1246" s="9" t="str">
        <f t="shared" si="23"/>
        <v/>
      </c>
    </row>
    <row r="1247" spans="119:121" x14ac:dyDescent="0.25">
      <c r="DO1247" s="9">
        <v>1244</v>
      </c>
      <c r="DP1247" s="9" t="str">
        <f>IFERROR(INDEX(Materials!$X$9:$X$2508, MATCH($DO1247, Materials!$Z$9:$Z$2508, 0)), "")</f>
        <v/>
      </c>
      <c r="DQ1247" s="9" t="str">
        <f t="shared" si="23"/>
        <v/>
      </c>
    </row>
    <row r="1248" spans="119:121" x14ac:dyDescent="0.25">
      <c r="DO1248" s="9">
        <v>1245</v>
      </c>
      <c r="DP1248" s="9" t="str">
        <f>IFERROR(INDEX(Materials!$X$9:$X$2508, MATCH($DO1248, Materials!$Z$9:$Z$2508, 0)), "")</f>
        <v/>
      </c>
      <c r="DQ1248" s="9" t="str">
        <f t="shared" si="23"/>
        <v/>
      </c>
    </row>
    <row r="1249" spans="119:121" x14ac:dyDescent="0.25">
      <c r="DO1249" s="9">
        <v>1246</v>
      </c>
      <c r="DP1249" s="9" t="str">
        <f>IFERROR(INDEX(Materials!$X$9:$X$2508, MATCH($DO1249, Materials!$Z$9:$Z$2508, 0)), "")</f>
        <v/>
      </c>
      <c r="DQ1249" s="9" t="str">
        <f t="shared" si="23"/>
        <v/>
      </c>
    </row>
    <row r="1250" spans="119:121" x14ac:dyDescent="0.25">
      <c r="DO1250" s="9">
        <v>1247</v>
      </c>
      <c r="DP1250" s="9" t="str">
        <f>IFERROR(INDEX(Materials!$X$9:$X$2508, MATCH($DO1250, Materials!$Z$9:$Z$2508, 0)), "")</f>
        <v/>
      </c>
      <c r="DQ1250" s="9" t="str">
        <f t="shared" si="23"/>
        <v/>
      </c>
    </row>
    <row r="1251" spans="119:121" x14ac:dyDescent="0.25">
      <c r="DO1251" s="9">
        <v>1248</v>
      </c>
      <c r="DP1251" s="9" t="str">
        <f>IFERROR(INDEX(Materials!$X$9:$X$2508, MATCH($DO1251, Materials!$Z$9:$Z$2508, 0)), "")</f>
        <v/>
      </c>
      <c r="DQ1251" s="9" t="str">
        <f t="shared" si="23"/>
        <v/>
      </c>
    </row>
    <row r="1252" spans="119:121" x14ac:dyDescent="0.25">
      <c r="DO1252" s="9">
        <v>1249</v>
      </c>
      <c r="DP1252" s="9" t="str">
        <f>IFERROR(INDEX(Materials!$X$9:$X$2508, MATCH($DO1252, Materials!$Z$9:$Z$2508, 0)), "")</f>
        <v/>
      </c>
      <c r="DQ1252" s="9" t="str">
        <f t="shared" si="23"/>
        <v/>
      </c>
    </row>
    <row r="1253" spans="119:121" x14ac:dyDescent="0.25">
      <c r="DO1253" s="9">
        <v>1250</v>
      </c>
      <c r="DP1253" s="9" t="str">
        <f>IFERROR(INDEX(Materials!$X$9:$X$2508, MATCH($DO1253, Materials!$Z$9:$Z$2508, 0)), "")</f>
        <v/>
      </c>
      <c r="DQ1253" s="9" t="str">
        <f t="shared" si="23"/>
        <v/>
      </c>
    </row>
    <row r="1254" spans="119:121" x14ac:dyDescent="0.25">
      <c r="DO1254" s="9">
        <v>1251</v>
      </c>
      <c r="DP1254" s="9" t="str">
        <f>IFERROR(INDEX(Materials!$X$9:$X$2508, MATCH($DO1254, Materials!$Z$9:$Z$2508, 0)), "")</f>
        <v/>
      </c>
      <c r="DQ1254" s="9" t="str">
        <f t="shared" si="23"/>
        <v/>
      </c>
    </row>
    <row r="1255" spans="119:121" x14ac:dyDescent="0.25">
      <c r="DO1255" s="9">
        <v>1252</v>
      </c>
      <c r="DP1255" s="9" t="str">
        <f>IFERROR(INDEX(Materials!$X$9:$X$2508, MATCH($DO1255, Materials!$Z$9:$Z$2508, 0)), "")</f>
        <v/>
      </c>
      <c r="DQ1255" s="9" t="str">
        <f t="shared" si="23"/>
        <v/>
      </c>
    </row>
    <row r="1256" spans="119:121" x14ac:dyDescent="0.25">
      <c r="DO1256" s="9">
        <v>1253</v>
      </c>
      <c r="DP1256" s="9" t="str">
        <f>IFERROR(INDEX(Materials!$X$9:$X$2508, MATCH($DO1256, Materials!$Z$9:$Z$2508, 0)), "")</f>
        <v/>
      </c>
      <c r="DQ1256" s="9" t="str">
        <f t="shared" si="23"/>
        <v/>
      </c>
    </row>
    <row r="1257" spans="119:121" x14ac:dyDescent="0.25">
      <c r="DO1257" s="9">
        <v>1254</v>
      </c>
      <c r="DP1257" s="9" t="str">
        <f>IFERROR(INDEX(Materials!$X$9:$X$2508, MATCH($DO1257, Materials!$Z$9:$Z$2508, 0)), "")</f>
        <v/>
      </c>
      <c r="DQ1257" s="9" t="str">
        <f t="shared" si="23"/>
        <v/>
      </c>
    </row>
    <row r="1258" spans="119:121" x14ac:dyDescent="0.25">
      <c r="DO1258" s="9">
        <v>1255</v>
      </c>
      <c r="DP1258" s="9" t="str">
        <f>IFERROR(INDEX(Materials!$X$9:$X$2508, MATCH($DO1258, Materials!$Z$9:$Z$2508, 0)), "")</f>
        <v/>
      </c>
      <c r="DQ1258" s="9" t="str">
        <f t="shared" si="23"/>
        <v/>
      </c>
    </row>
    <row r="1259" spans="119:121" x14ac:dyDescent="0.25">
      <c r="DO1259" s="9">
        <v>1256</v>
      </c>
      <c r="DP1259" s="9" t="str">
        <f>IFERROR(INDEX(Materials!$X$9:$X$2508, MATCH($DO1259, Materials!$Z$9:$Z$2508, 0)), "")</f>
        <v/>
      </c>
      <c r="DQ1259" s="9" t="str">
        <f t="shared" si="23"/>
        <v/>
      </c>
    </row>
    <row r="1260" spans="119:121" x14ac:dyDescent="0.25">
      <c r="DO1260" s="9">
        <v>1257</v>
      </c>
      <c r="DP1260" s="9" t="str">
        <f>IFERROR(INDEX(Materials!$X$9:$X$2508, MATCH($DO1260, Materials!$Z$9:$Z$2508, 0)), "")</f>
        <v/>
      </c>
      <c r="DQ1260" s="9" t="str">
        <f t="shared" ref="DQ1260:DQ1323" si="24">IF($DP1260="", "", SUMIF($BE$4:$CH$43, $DP1260, $CJ$4:$DM$43))</f>
        <v/>
      </c>
    </row>
    <row r="1261" spans="119:121" x14ac:dyDescent="0.25">
      <c r="DO1261" s="9">
        <v>1258</v>
      </c>
      <c r="DP1261" s="9" t="str">
        <f>IFERROR(INDEX(Materials!$X$9:$X$2508, MATCH($DO1261, Materials!$Z$9:$Z$2508, 0)), "")</f>
        <v/>
      </c>
      <c r="DQ1261" s="9" t="str">
        <f t="shared" si="24"/>
        <v/>
      </c>
    </row>
    <row r="1262" spans="119:121" x14ac:dyDescent="0.25">
      <c r="DO1262" s="9">
        <v>1259</v>
      </c>
      <c r="DP1262" s="9" t="str">
        <f>IFERROR(INDEX(Materials!$X$9:$X$2508, MATCH($DO1262, Materials!$Z$9:$Z$2508, 0)), "")</f>
        <v/>
      </c>
      <c r="DQ1262" s="9" t="str">
        <f t="shared" si="24"/>
        <v/>
      </c>
    </row>
    <row r="1263" spans="119:121" x14ac:dyDescent="0.25">
      <c r="DO1263" s="9">
        <v>1260</v>
      </c>
      <c r="DP1263" s="9" t="str">
        <f>IFERROR(INDEX(Materials!$X$9:$X$2508, MATCH($DO1263, Materials!$Z$9:$Z$2508, 0)), "")</f>
        <v/>
      </c>
      <c r="DQ1263" s="9" t="str">
        <f t="shared" si="24"/>
        <v/>
      </c>
    </row>
    <row r="1264" spans="119:121" x14ac:dyDescent="0.25">
      <c r="DO1264" s="9">
        <v>1261</v>
      </c>
      <c r="DP1264" s="9" t="str">
        <f>IFERROR(INDEX(Materials!$X$9:$X$2508, MATCH($DO1264, Materials!$Z$9:$Z$2508, 0)), "")</f>
        <v/>
      </c>
      <c r="DQ1264" s="9" t="str">
        <f t="shared" si="24"/>
        <v/>
      </c>
    </row>
    <row r="1265" spans="119:121" x14ac:dyDescent="0.25">
      <c r="DO1265" s="9">
        <v>1262</v>
      </c>
      <c r="DP1265" s="9" t="str">
        <f>IFERROR(INDEX(Materials!$X$9:$X$2508, MATCH($DO1265, Materials!$Z$9:$Z$2508, 0)), "")</f>
        <v/>
      </c>
      <c r="DQ1265" s="9" t="str">
        <f t="shared" si="24"/>
        <v/>
      </c>
    </row>
    <row r="1266" spans="119:121" x14ac:dyDescent="0.25">
      <c r="DO1266" s="9">
        <v>1263</v>
      </c>
      <c r="DP1266" s="9" t="str">
        <f>IFERROR(INDEX(Materials!$X$9:$X$2508, MATCH($DO1266, Materials!$Z$9:$Z$2508, 0)), "")</f>
        <v/>
      </c>
      <c r="DQ1266" s="9" t="str">
        <f t="shared" si="24"/>
        <v/>
      </c>
    </row>
    <row r="1267" spans="119:121" x14ac:dyDescent="0.25">
      <c r="DO1267" s="9">
        <v>1264</v>
      </c>
      <c r="DP1267" s="9" t="str">
        <f>IFERROR(INDEX(Materials!$X$9:$X$2508, MATCH($DO1267, Materials!$Z$9:$Z$2508, 0)), "")</f>
        <v/>
      </c>
      <c r="DQ1267" s="9" t="str">
        <f t="shared" si="24"/>
        <v/>
      </c>
    </row>
    <row r="1268" spans="119:121" x14ac:dyDescent="0.25">
      <c r="DO1268" s="9">
        <v>1265</v>
      </c>
      <c r="DP1268" s="9" t="str">
        <f>IFERROR(INDEX(Materials!$X$9:$X$2508, MATCH($DO1268, Materials!$Z$9:$Z$2508, 0)), "")</f>
        <v/>
      </c>
      <c r="DQ1268" s="9" t="str">
        <f t="shared" si="24"/>
        <v/>
      </c>
    </row>
    <row r="1269" spans="119:121" x14ac:dyDescent="0.25">
      <c r="DO1269" s="9">
        <v>1266</v>
      </c>
      <c r="DP1269" s="9" t="str">
        <f>IFERROR(INDEX(Materials!$X$9:$X$2508, MATCH($DO1269, Materials!$Z$9:$Z$2508, 0)), "")</f>
        <v/>
      </c>
      <c r="DQ1269" s="9" t="str">
        <f t="shared" si="24"/>
        <v/>
      </c>
    </row>
    <row r="1270" spans="119:121" x14ac:dyDescent="0.25">
      <c r="DO1270" s="9">
        <v>1267</v>
      </c>
      <c r="DP1270" s="9" t="str">
        <f>IFERROR(INDEX(Materials!$X$9:$X$2508, MATCH($DO1270, Materials!$Z$9:$Z$2508, 0)), "")</f>
        <v/>
      </c>
      <c r="DQ1270" s="9" t="str">
        <f t="shared" si="24"/>
        <v/>
      </c>
    </row>
    <row r="1271" spans="119:121" x14ac:dyDescent="0.25">
      <c r="DO1271" s="9">
        <v>1268</v>
      </c>
      <c r="DP1271" s="9" t="str">
        <f>IFERROR(INDEX(Materials!$X$9:$X$2508, MATCH($DO1271, Materials!$Z$9:$Z$2508, 0)), "")</f>
        <v/>
      </c>
      <c r="DQ1271" s="9" t="str">
        <f t="shared" si="24"/>
        <v/>
      </c>
    </row>
    <row r="1272" spans="119:121" x14ac:dyDescent="0.25">
      <c r="DO1272" s="9">
        <v>1269</v>
      </c>
      <c r="DP1272" s="9" t="str">
        <f>IFERROR(INDEX(Materials!$X$9:$X$2508, MATCH($DO1272, Materials!$Z$9:$Z$2508, 0)), "")</f>
        <v/>
      </c>
      <c r="DQ1272" s="9" t="str">
        <f t="shared" si="24"/>
        <v/>
      </c>
    </row>
    <row r="1273" spans="119:121" x14ac:dyDescent="0.25">
      <c r="DO1273" s="9">
        <v>1270</v>
      </c>
      <c r="DP1273" s="9" t="str">
        <f>IFERROR(INDEX(Materials!$X$9:$X$2508, MATCH($DO1273, Materials!$Z$9:$Z$2508, 0)), "")</f>
        <v/>
      </c>
      <c r="DQ1273" s="9" t="str">
        <f t="shared" si="24"/>
        <v/>
      </c>
    </row>
    <row r="1274" spans="119:121" x14ac:dyDescent="0.25">
      <c r="DO1274" s="9">
        <v>1271</v>
      </c>
      <c r="DP1274" s="9" t="str">
        <f>IFERROR(INDEX(Materials!$X$9:$X$2508, MATCH($DO1274, Materials!$Z$9:$Z$2508, 0)), "")</f>
        <v/>
      </c>
      <c r="DQ1274" s="9" t="str">
        <f t="shared" si="24"/>
        <v/>
      </c>
    </row>
    <row r="1275" spans="119:121" x14ac:dyDescent="0.25">
      <c r="DO1275" s="9">
        <v>1272</v>
      </c>
      <c r="DP1275" s="9" t="str">
        <f>IFERROR(INDEX(Materials!$X$9:$X$2508, MATCH($DO1275, Materials!$Z$9:$Z$2508, 0)), "")</f>
        <v/>
      </c>
      <c r="DQ1275" s="9" t="str">
        <f t="shared" si="24"/>
        <v/>
      </c>
    </row>
    <row r="1276" spans="119:121" x14ac:dyDescent="0.25">
      <c r="DO1276" s="9">
        <v>1273</v>
      </c>
      <c r="DP1276" s="9" t="str">
        <f>IFERROR(INDEX(Materials!$X$9:$X$2508, MATCH($DO1276, Materials!$Z$9:$Z$2508, 0)), "")</f>
        <v/>
      </c>
      <c r="DQ1276" s="9" t="str">
        <f t="shared" si="24"/>
        <v/>
      </c>
    </row>
    <row r="1277" spans="119:121" x14ac:dyDescent="0.25">
      <c r="DO1277" s="9">
        <v>1274</v>
      </c>
      <c r="DP1277" s="9" t="str">
        <f>IFERROR(INDEX(Materials!$X$9:$X$2508, MATCH($DO1277, Materials!$Z$9:$Z$2508, 0)), "")</f>
        <v/>
      </c>
      <c r="DQ1277" s="9" t="str">
        <f t="shared" si="24"/>
        <v/>
      </c>
    </row>
    <row r="1278" spans="119:121" x14ac:dyDescent="0.25">
      <c r="DO1278" s="9">
        <v>1275</v>
      </c>
      <c r="DP1278" s="9" t="str">
        <f>IFERROR(INDEX(Materials!$X$9:$X$2508, MATCH($DO1278, Materials!$Z$9:$Z$2508, 0)), "")</f>
        <v/>
      </c>
      <c r="DQ1278" s="9" t="str">
        <f t="shared" si="24"/>
        <v/>
      </c>
    </row>
    <row r="1279" spans="119:121" x14ac:dyDescent="0.25">
      <c r="DO1279" s="9">
        <v>1276</v>
      </c>
      <c r="DP1279" s="9" t="str">
        <f>IFERROR(INDEX(Materials!$X$9:$X$2508, MATCH($DO1279, Materials!$Z$9:$Z$2508, 0)), "")</f>
        <v/>
      </c>
      <c r="DQ1279" s="9" t="str">
        <f t="shared" si="24"/>
        <v/>
      </c>
    </row>
    <row r="1280" spans="119:121" x14ac:dyDescent="0.25">
      <c r="DO1280" s="9">
        <v>1277</v>
      </c>
      <c r="DP1280" s="9" t="str">
        <f>IFERROR(INDEX(Materials!$X$9:$X$2508, MATCH($DO1280, Materials!$Z$9:$Z$2508, 0)), "")</f>
        <v/>
      </c>
      <c r="DQ1280" s="9" t="str">
        <f t="shared" si="24"/>
        <v/>
      </c>
    </row>
    <row r="1281" spans="119:121" x14ac:dyDescent="0.25">
      <c r="DO1281" s="9">
        <v>1278</v>
      </c>
      <c r="DP1281" s="9" t="str">
        <f>IFERROR(INDEX(Materials!$X$9:$X$2508, MATCH($DO1281, Materials!$Z$9:$Z$2508, 0)), "")</f>
        <v/>
      </c>
      <c r="DQ1281" s="9" t="str">
        <f t="shared" si="24"/>
        <v/>
      </c>
    </row>
    <row r="1282" spans="119:121" x14ac:dyDescent="0.25">
      <c r="DO1282" s="9">
        <v>1279</v>
      </c>
      <c r="DP1282" s="9" t="str">
        <f>IFERROR(INDEX(Materials!$X$9:$X$2508, MATCH($DO1282, Materials!$Z$9:$Z$2508, 0)), "")</f>
        <v/>
      </c>
      <c r="DQ1282" s="9" t="str">
        <f t="shared" si="24"/>
        <v/>
      </c>
    </row>
    <row r="1283" spans="119:121" x14ac:dyDescent="0.25">
      <c r="DO1283" s="9">
        <v>1280</v>
      </c>
      <c r="DP1283" s="9" t="str">
        <f>IFERROR(INDEX(Materials!$X$9:$X$2508, MATCH($DO1283, Materials!$Z$9:$Z$2508, 0)), "")</f>
        <v/>
      </c>
      <c r="DQ1283" s="9" t="str">
        <f t="shared" si="24"/>
        <v/>
      </c>
    </row>
    <row r="1284" spans="119:121" x14ac:dyDescent="0.25">
      <c r="DO1284" s="9">
        <v>1281</v>
      </c>
      <c r="DP1284" s="9" t="str">
        <f>IFERROR(INDEX(Materials!$X$9:$X$2508, MATCH($DO1284, Materials!$Z$9:$Z$2508, 0)), "")</f>
        <v/>
      </c>
      <c r="DQ1284" s="9" t="str">
        <f t="shared" si="24"/>
        <v/>
      </c>
    </row>
    <row r="1285" spans="119:121" x14ac:dyDescent="0.25">
      <c r="DO1285" s="9">
        <v>1282</v>
      </c>
      <c r="DP1285" s="9" t="str">
        <f>IFERROR(INDEX(Materials!$X$9:$X$2508, MATCH($DO1285, Materials!$Z$9:$Z$2508, 0)), "")</f>
        <v/>
      </c>
      <c r="DQ1285" s="9" t="str">
        <f t="shared" si="24"/>
        <v/>
      </c>
    </row>
    <row r="1286" spans="119:121" x14ac:dyDescent="0.25">
      <c r="DO1286" s="9">
        <v>1283</v>
      </c>
      <c r="DP1286" s="9" t="str">
        <f>IFERROR(INDEX(Materials!$X$9:$X$2508, MATCH($DO1286, Materials!$Z$9:$Z$2508, 0)), "")</f>
        <v/>
      </c>
      <c r="DQ1286" s="9" t="str">
        <f t="shared" si="24"/>
        <v/>
      </c>
    </row>
    <row r="1287" spans="119:121" x14ac:dyDescent="0.25">
      <c r="DO1287" s="9">
        <v>1284</v>
      </c>
      <c r="DP1287" s="9" t="str">
        <f>IFERROR(INDEX(Materials!$X$9:$X$2508, MATCH($DO1287, Materials!$Z$9:$Z$2508, 0)), "")</f>
        <v/>
      </c>
      <c r="DQ1287" s="9" t="str">
        <f t="shared" si="24"/>
        <v/>
      </c>
    </row>
    <row r="1288" spans="119:121" x14ac:dyDescent="0.25">
      <c r="DO1288" s="9">
        <v>1285</v>
      </c>
      <c r="DP1288" s="9" t="str">
        <f>IFERROR(INDEX(Materials!$X$9:$X$2508, MATCH($DO1288, Materials!$Z$9:$Z$2508, 0)), "")</f>
        <v/>
      </c>
      <c r="DQ1288" s="9" t="str">
        <f t="shared" si="24"/>
        <v/>
      </c>
    </row>
    <row r="1289" spans="119:121" x14ac:dyDescent="0.25">
      <c r="DO1289" s="9">
        <v>1286</v>
      </c>
      <c r="DP1289" s="9" t="str">
        <f>IFERROR(INDEX(Materials!$X$9:$X$2508, MATCH($DO1289, Materials!$Z$9:$Z$2508, 0)), "")</f>
        <v/>
      </c>
      <c r="DQ1289" s="9" t="str">
        <f t="shared" si="24"/>
        <v/>
      </c>
    </row>
    <row r="1290" spans="119:121" x14ac:dyDescent="0.25">
      <c r="DO1290" s="9">
        <v>1287</v>
      </c>
      <c r="DP1290" s="9" t="str">
        <f>IFERROR(INDEX(Materials!$X$9:$X$2508, MATCH($DO1290, Materials!$Z$9:$Z$2508, 0)), "")</f>
        <v/>
      </c>
      <c r="DQ1290" s="9" t="str">
        <f t="shared" si="24"/>
        <v/>
      </c>
    </row>
    <row r="1291" spans="119:121" x14ac:dyDescent="0.25">
      <c r="DO1291" s="9">
        <v>1288</v>
      </c>
      <c r="DP1291" s="9" t="str">
        <f>IFERROR(INDEX(Materials!$X$9:$X$2508, MATCH($DO1291, Materials!$Z$9:$Z$2508, 0)), "")</f>
        <v/>
      </c>
      <c r="DQ1291" s="9" t="str">
        <f t="shared" si="24"/>
        <v/>
      </c>
    </row>
    <row r="1292" spans="119:121" x14ac:dyDescent="0.25">
      <c r="DO1292" s="9">
        <v>1289</v>
      </c>
      <c r="DP1292" s="9" t="str">
        <f>IFERROR(INDEX(Materials!$X$9:$X$2508, MATCH($DO1292, Materials!$Z$9:$Z$2508, 0)), "")</f>
        <v/>
      </c>
      <c r="DQ1292" s="9" t="str">
        <f t="shared" si="24"/>
        <v/>
      </c>
    </row>
    <row r="1293" spans="119:121" x14ac:dyDescent="0.25">
      <c r="DO1293" s="9">
        <v>1290</v>
      </c>
      <c r="DP1293" s="9" t="str">
        <f>IFERROR(INDEX(Materials!$X$9:$X$2508, MATCH($DO1293, Materials!$Z$9:$Z$2508, 0)), "")</f>
        <v/>
      </c>
      <c r="DQ1293" s="9" t="str">
        <f t="shared" si="24"/>
        <v/>
      </c>
    </row>
    <row r="1294" spans="119:121" x14ac:dyDescent="0.25">
      <c r="DO1294" s="9">
        <v>1291</v>
      </c>
      <c r="DP1294" s="9" t="str">
        <f>IFERROR(INDEX(Materials!$X$9:$X$2508, MATCH($DO1294, Materials!$Z$9:$Z$2508, 0)), "")</f>
        <v/>
      </c>
      <c r="DQ1294" s="9" t="str">
        <f t="shared" si="24"/>
        <v/>
      </c>
    </row>
    <row r="1295" spans="119:121" x14ac:dyDescent="0.25">
      <c r="DO1295" s="9">
        <v>1292</v>
      </c>
      <c r="DP1295" s="9" t="str">
        <f>IFERROR(INDEX(Materials!$X$9:$X$2508, MATCH($DO1295, Materials!$Z$9:$Z$2508, 0)), "")</f>
        <v/>
      </c>
      <c r="DQ1295" s="9" t="str">
        <f t="shared" si="24"/>
        <v/>
      </c>
    </row>
    <row r="1296" spans="119:121" x14ac:dyDescent="0.25">
      <c r="DO1296" s="9">
        <v>1293</v>
      </c>
      <c r="DP1296" s="9" t="str">
        <f>IFERROR(INDEX(Materials!$X$9:$X$2508, MATCH($DO1296, Materials!$Z$9:$Z$2508, 0)), "")</f>
        <v/>
      </c>
      <c r="DQ1296" s="9" t="str">
        <f t="shared" si="24"/>
        <v/>
      </c>
    </row>
    <row r="1297" spans="119:121" x14ac:dyDescent="0.25">
      <c r="DO1297" s="9">
        <v>1294</v>
      </c>
      <c r="DP1297" s="9" t="str">
        <f>IFERROR(INDEX(Materials!$X$9:$X$2508, MATCH($DO1297, Materials!$Z$9:$Z$2508, 0)), "")</f>
        <v/>
      </c>
      <c r="DQ1297" s="9" t="str">
        <f t="shared" si="24"/>
        <v/>
      </c>
    </row>
    <row r="1298" spans="119:121" x14ac:dyDescent="0.25">
      <c r="DO1298" s="9">
        <v>1295</v>
      </c>
      <c r="DP1298" s="9" t="str">
        <f>IFERROR(INDEX(Materials!$X$9:$X$2508, MATCH($DO1298, Materials!$Z$9:$Z$2508, 0)), "")</f>
        <v/>
      </c>
      <c r="DQ1298" s="9" t="str">
        <f t="shared" si="24"/>
        <v/>
      </c>
    </row>
    <row r="1299" spans="119:121" x14ac:dyDescent="0.25">
      <c r="DO1299" s="9">
        <v>1296</v>
      </c>
      <c r="DP1299" s="9" t="str">
        <f>IFERROR(INDEX(Materials!$X$9:$X$2508, MATCH($DO1299, Materials!$Z$9:$Z$2508, 0)), "")</f>
        <v/>
      </c>
      <c r="DQ1299" s="9" t="str">
        <f t="shared" si="24"/>
        <v/>
      </c>
    </row>
    <row r="1300" spans="119:121" x14ac:dyDescent="0.25">
      <c r="DO1300" s="9">
        <v>1297</v>
      </c>
      <c r="DP1300" s="9" t="str">
        <f>IFERROR(INDEX(Materials!$X$9:$X$2508, MATCH($DO1300, Materials!$Z$9:$Z$2508, 0)), "")</f>
        <v/>
      </c>
      <c r="DQ1300" s="9" t="str">
        <f t="shared" si="24"/>
        <v/>
      </c>
    </row>
    <row r="1301" spans="119:121" x14ac:dyDescent="0.25">
      <c r="DO1301" s="9">
        <v>1298</v>
      </c>
      <c r="DP1301" s="9" t="str">
        <f>IFERROR(INDEX(Materials!$X$9:$X$2508, MATCH($DO1301, Materials!$Z$9:$Z$2508, 0)), "")</f>
        <v/>
      </c>
      <c r="DQ1301" s="9" t="str">
        <f t="shared" si="24"/>
        <v/>
      </c>
    </row>
    <row r="1302" spans="119:121" x14ac:dyDescent="0.25">
      <c r="DO1302" s="9">
        <v>1299</v>
      </c>
      <c r="DP1302" s="9" t="str">
        <f>IFERROR(INDEX(Materials!$X$9:$X$2508, MATCH($DO1302, Materials!$Z$9:$Z$2508, 0)), "")</f>
        <v/>
      </c>
      <c r="DQ1302" s="9" t="str">
        <f t="shared" si="24"/>
        <v/>
      </c>
    </row>
    <row r="1303" spans="119:121" x14ac:dyDescent="0.25">
      <c r="DO1303" s="9">
        <v>1300</v>
      </c>
      <c r="DP1303" s="9" t="str">
        <f>IFERROR(INDEX(Materials!$X$9:$X$2508, MATCH($DO1303, Materials!$Z$9:$Z$2508, 0)), "")</f>
        <v/>
      </c>
      <c r="DQ1303" s="9" t="str">
        <f t="shared" si="24"/>
        <v/>
      </c>
    </row>
    <row r="1304" spans="119:121" x14ac:dyDescent="0.25">
      <c r="DO1304" s="9">
        <v>1301</v>
      </c>
      <c r="DP1304" s="9" t="str">
        <f>IFERROR(INDEX(Materials!$X$9:$X$2508, MATCH($DO1304, Materials!$Z$9:$Z$2508, 0)), "")</f>
        <v/>
      </c>
      <c r="DQ1304" s="9" t="str">
        <f t="shared" si="24"/>
        <v/>
      </c>
    </row>
    <row r="1305" spans="119:121" x14ac:dyDescent="0.25">
      <c r="DO1305" s="9">
        <v>1302</v>
      </c>
      <c r="DP1305" s="9" t="str">
        <f>IFERROR(INDEX(Materials!$X$9:$X$2508, MATCH($DO1305, Materials!$Z$9:$Z$2508, 0)), "")</f>
        <v/>
      </c>
      <c r="DQ1305" s="9" t="str">
        <f t="shared" si="24"/>
        <v/>
      </c>
    </row>
    <row r="1306" spans="119:121" x14ac:dyDescent="0.25">
      <c r="DO1306" s="9">
        <v>1303</v>
      </c>
      <c r="DP1306" s="9" t="str">
        <f>IFERROR(INDEX(Materials!$X$9:$X$2508, MATCH($DO1306, Materials!$Z$9:$Z$2508, 0)), "")</f>
        <v/>
      </c>
      <c r="DQ1306" s="9" t="str">
        <f t="shared" si="24"/>
        <v/>
      </c>
    </row>
    <row r="1307" spans="119:121" x14ac:dyDescent="0.25">
      <c r="DO1307" s="9">
        <v>1304</v>
      </c>
      <c r="DP1307" s="9" t="str">
        <f>IFERROR(INDEX(Materials!$X$9:$X$2508, MATCH($DO1307, Materials!$Z$9:$Z$2508, 0)), "")</f>
        <v/>
      </c>
      <c r="DQ1307" s="9" t="str">
        <f t="shared" si="24"/>
        <v/>
      </c>
    </row>
    <row r="1308" spans="119:121" x14ac:dyDescent="0.25">
      <c r="DO1308" s="9">
        <v>1305</v>
      </c>
      <c r="DP1308" s="9" t="str">
        <f>IFERROR(INDEX(Materials!$X$9:$X$2508, MATCH($DO1308, Materials!$Z$9:$Z$2508, 0)), "")</f>
        <v/>
      </c>
      <c r="DQ1308" s="9" t="str">
        <f t="shared" si="24"/>
        <v/>
      </c>
    </row>
    <row r="1309" spans="119:121" x14ac:dyDescent="0.25">
      <c r="DO1309" s="9">
        <v>1306</v>
      </c>
      <c r="DP1309" s="9" t="str">
        <f>IFERROR(INDEX(Materials!$X$9:$X$2508, MATCH($DO1309, Materials!$Z$9:$Z$2508, 0)), "")</f>
        <v/>
      </c>
      <c r="DQ1309" s="9" t="str">
        <f t="shared" si="24"/>
        <v/>
      </c>
    </row>
    <row r="1310" spans="119:121" x14ac:dyDescent="0.25">
      <c r="DO1310" s="9">
        <v>1307</v>
      </c>
      <c r="DP1310" s="9" t="str">
        <f>IFERROR(INDEX(Materials!$X$9:$X$2508, MATCH($DO1310, Materials!$Z$9:$Z$2508, 0)), "")</f>
        <v/>
      </c>
      <c r="DQ1310" s="9" t="str">
        <f t="shared" si="24"/>
        <v/>
      </c>
    </row>
    <row r="1311" spans="119:121" x14ac:dyDescent="0.25">
      <c r="DO1311" s="9">
        <v>1308</v>
      </c>
      <c r="DP1311" s="9" t="str">
        <f>IFERROR(INDEX(Materials!$X$9:$X$2508, MATCH($DO1311, Materials!$Z$9:$Z$2508, 0)), "")</f>
        <v/>
      </c>
      <c r="DQ1311" s="9" t="str">
        <f t="shared" si="24"/>
        <v/>
      </c>
    </row>
    <row r="1312" spans="119:121" x14ac:dyDescent="0.25">
      <c r="DO1312" s="9">
        <v>1309</v>
      </c>
      <c r="DP1312" s="9" t="str">
        <f>IFERROR(INDEX(Materials!$X$9:$X$2508, MATCH($DO1312, Materials!$Z$9:$Z$2508, 0)), "")</f>
        <v/>
      </c>
      <c r="DQ1312" s="9" t="str">
        <f t="shared" si="24"/>
        <v/>
      </c>
    </row>
    <row r="1313" spans="119:121" x14ac:dyDescent="0.25">
      <c r="DO1313" s="9">
        <v>1310</v>
      </c>
      <c r="DP1313" s="9" t="str">
        <f>IFERROR(INDEX(Materials!$X$9:$X$2508, MATCH($DO1313, Materials!$Z$9:$Z$2508, 0)), "")</f>
        <v/>
      </c>
      <c r="DQ1313" s="9" t="str">
        <f t="shared" si="24"/>
        <v/>
      </c>
    </row>
    <row r="1314" spans="119:121" x14ac:dyDescent="0.25">
      <c r="DO1314" s="9">
        <v>1311</v>
      </c>
      <c r="DP1314" s="9" t="str">
        <f>IFERROR(INDEX(Materials!$X$9:$X$2508, MATCH($DO1314, Materials!$Z$9:$Z$2508, 0)), "")</f>
        <v/>
      </c>
      <c r="DQ1314" s="9" t="str">
        <f t="shared" si="24"/>
        <v/>
      </c>
    </row>
    <row r="1315" spans="119:121" x14ac:dyDescent="0.25">
      <c r="DO1315" s="9">
        <v>1312</v>
      </c>
      <c r="DP1315" s="9" t="str">
        <f>IFERROR(INDEX(Materials!$X$9:$X$2508, MATCH($DO1315, Materials!$Z$9:$Z$2508, 0)), "")</f>
        <v/>
      </c>
      <c r="DQ1315" s="9" t="str">
        <f t="shared" si="24"/>
        <v/>
      </c>
    </row>
    <row r="1316" spans="119:121" x14ac:dyDescent="0.25">
      <c r="DO1316" s="9">
        <v>1313</v>
      </c>
      <c r="DP1316" s="9" t="str">
        <f>IFERROR(INDEX(Materials!$X$9:$X$2508, MATCH($DO1316, Materials!$Z$9:$Z$2508, 0)), "")</f>
        <v/>
      </c>
      <c r="DQ1316" s="9" t="str">
        <f t="shared" si="24"/>
        <v/>
      </c>
    </row>
    <row r="1317" spans="119:121" x14ac:dyDescent="0.25">
      <c r="DO1317" s="9">
        <v>1314</v>
      </c>
      <c r="DP1317" s="9" t="str">
        <f>IFERROR(INDEX(Materials!$X$9:$X$2508, MATCH($DO1317, Materials!$Z$9:$Z$2508, 0)), "")</f>
        <v/>
      </c>
      <c r="DQ1317" s="9" t="str">
        <f t="shared" si="24"/>
        <v/>
      </c>
    </row>
    <row r="1318" spans="119:121" x14ac:dyDescent="0.25">
      <c r="DO1318" s="9">
        <v>1315</v>
      </c>
      <c r="DP1318" s="9" t="str">
        <f>IFERROR(INDEX(Materials!$X$9:$X$2508, MATCH($DO1318, Materials!$Z$9:$Z$2508, 0)), "")</f>
        <v/>
      </c>
      <c r="DQ1318" s="9" t="str">
        <f t="shared" si="24"/>
        <v/>
      </c>
    </row>
    <row r="1319" spans="119:121" x14ac:dyDescent="0.25">
      <c r="DO1319" s="9">
        <v>1316</v>
      </c>
      <c r="DP1319" s="9" t="str">
        <f>IFERROR(INDEX(Materials!$X$9:$X$2508, MATCH($DO1319, Materials!$Z$9:$Z$2508, 0)), "")</f>
        <v/>
      </c>
      <c r="DQ1319" s="9" t="str">
        <f t="shared" si="24"/>
        <v/>
      </c>
    </row>
    <row r="1320" spans="119:121" x14ac:dyDescent="0.25">
      <c r="DO1320" s="9">
        <v>1317</v>
      </c>
      <c r="DP1320" s="9" t="str">
        <f>IFERROR(INDEX(Materials!$X$9:$X$2508, MATCH($DO1320, Materials!$Z$9:$Z$2508, 0)), "")</f>
        <v/>
      </c>
      <c r="DQ1320" s="9" t="str">
        <f t="shared" si="24"/>
        <v/>
      </c>
    </row>
    <row r="1321" spans="119:121" x14ac:dyDescent="0.25">
      <c r="DO1321" s="9">
        <v>1318</v>
      </c>
      <c r="DP1321" s="9" t="str">
        <f>IFERROR(INDEX(Materials!$X$9:$X$2508, MATCH($DO1321, Materials!$Z$9:$Z$2508, 0)), "")</f>
        <v/>
      </c>
      <c r="DQ1321" s="9" t="str">
        <f t="shared" si="24"/>
        <v/>
      </c>
    </row>
    <row r="1322" spans="119:121" x14ac:dyDescent="0.25">
      <c r="DO1322" s="9">
        <v>1319</v>
      </c>
      <c r="DP1322" s="9" t="str">
        <f>IFERROR(INDEX(Materials!$X$9:$X$2508, MATCH($DO1322, Materials!$Z$9:$Z$2508, 0)), "")</f>
        <v/>
      </c>
      <c r="DQ1322" s="9" t="str">
        <f t="shared" si="24"/>
        <v/>
      </c>
    </row>
    <row r="1323" spans="119:121" x14ac:dyDescent="0.25">
      <c r="DO1323" s="9">
        <v>1320</v>
      </c>
      <c r="DP1323" s="9" t="str">
        <f>IFERROR(INDEX(Materials!$X$9:$X$2508, MATCH($DO1323, Materials!$Z$9:$Z$2508, 0)), "")</f>
        <v/>
      </c>
      <c r="DQ1323" s="9" t="str">
        <f t="shared" si="24"/>
        <v/>
      </c>
    </row>
    <row r="1324" spans="119:121" x14ac:dyDescent="0.25">
      <c r="DO1324" s="9">
        <v>1321</v>
      </c>
      <c r="DP1324" s="9" t="str">
        <f>IFERROR(INDEX(Materials!$X$9:$X$2508, MATCH($DO1324, Materials!$Z$9:$Z$2508, 0)), "")</f>
        <v/>
      </c>
      <c r="DQ1324" s="9" t="str">
        <f t="shared" ref="DQ1324:DQ1387" si="25">IF($DP1324="", "", SUMIF($BE$4:$CH$43, $DP1324, $CJ$4:$DM$43))</f>
        <v/>
      </c>
    </row>
    <row r="1325" spans="119:121" x14ac:dyDescent="0.25">
      <c r="DO1325" s="9">
        <v>1322</v>
      </c>
      <c r="DP1325" s="9" t="str">
        <f>IFERROR(INDEX(Materials!$X$9:$X$2508, MATCH($DO1325, Materials!$Z$9:$Z$2508, 0)), "")</f>
        <v/>
      </c>
      <c r="DQ1325" s="9" t="str">
        <f t="shared" si="25"/>
        <v/>
      </c>
    </row>
    <row r="1326" spans="119:121" x14ac:dyDescent="0.25">
      <c r="DO1326" s="9">
        <v>1323</v>
      </c>
      <c r="DP1326" s="9" t="str">
        <f>IFERROR(INDEX(Materials!$X$9:$X$2508, MATCH($DO1326, Materials!$Z$9:$Z$2508, 0)), "")</f>
        <v/>
      </c>
      <c r="DQ1326" s="9" t="str">
        <f t="shared" si="25"/>
        <v/>
      </c>
    </row>
    <row r="1327" spans="119:121" x14ac:dyDescent="0.25">
      <c r="DO1327" s="9">
        <v>1324</v>
      </c>
      <c r="DP1327" s="9" t="str">
        <f>IFERROR(INDEX(Materials!$X$9:$X$2508, MATCH($DO1327, Materials!$Z$9:$Z$2508, 0)), "")</f>
        <v/>
      </c>
      <c r="DQ1327" s="9" t="str">
        <f t="shared" si="25"/>
        <v/>
      </c>
    </row>
    <row r="1328" spans="119:121" x14ac:dyDescent="0.25">
      <c r="DO1328" s="9">
        <v>1325</v>
      </c>
      <c r="DP1328" s="9" t="str">
        <f>IFERROR(INDEX(Materials!$X$9:$X$2508, MATCH($DO1328, Materials!$Z$9:$Z$2508, 0)), "")</f>
        <v/>
      </c>
      <c r="DQ1328" s="9" t="str">
        <f t="shared" si="25"/>
        <v/>
      </c>
    </row>
    <row r="1329" spans="119:121" x14ac:dyDescent="0.25">
      <c r="DO1329" s="9">
        <v>1326</v>
      </c>
      <c r="DP1329" s="9" t="str">
        <f>IFERROR(INDEX(Materials!$X$9:$X$2508, MATCH($DO1329, Materials!$Z$9:$Z$2508, 0)), "")</f>
        <v/>
      </c>
      <c r="DQ1329" s="9" t="str">
        <f t="shared" si="25"/>
        <v/>
      </c>
    </row>
    <row r="1330" spans="119:121" x14ac:dyDescent="0.25">
      <c r="DO1330" s="9">
        <v>1327</v>
      </c>
      <c r="DP1330" s="9" t="str">
        <f>IFERROR(INDEX(Materials!$X$9:$X$2508, MATCH($DO1330, Materials!$Z$9:$Z$2508, 0)), "")</f>
        <v/>
      </c>
      <c r="DQ1330" s="9" t="str">
        <f t="shared" si="25"/>
        <v/>
      </c>
    </row>
    <row r="1331" spans="119:121" x14ac:dyDescent="0.25">
      <c r="DO1331" s="9">
        <v>1328</v>
      </c>
      <c r="DP1331" s="9" t="str">
        <f>IFERROR(INDEX(Materials!$X$9:$X$2508, MATCH($DO1331, Materials!$Z$9:$Z$2508, 0)), "")</f>
        <v/>
      </c>
      <c r="DQ1331" s="9" t="str">
        <f t="shared" si="25"/>
        <v/>
      </c>
    </row>
    <row r="1332" spans="119:121" x14ac:dyDescent="0.25">
      <c r="DO1332" s="9">
        <v>1329</v>
      </c>
      <c r="DP1332" s="9" t="str">
        <f>IFERROR(INDEX(Materials!$X$9:$X$2508, MATCH($DO1332, Materials!$Z$9:$Z$2508, 0)), "")</f>
        <v/>
      </c>
      <c r="DQ1332" s="9" t="str">
        <f t="shared" si="25"/>
        <v/>
      </c>
    </row>
    <row r="1333" spans="119:121" x14ac:dyDescent="0.25">
      <c r="DO1333" s="9">
        <v>1330</v>
      </c>
      <c r="DP1333" s="9" t="str">
        <f>IFERROR(INDEX(Materials!$X$9:$X$2508, MATCH($DO1333, Materials!$Z$9:$Z$2508, 0)), "")</f>
        <v/>
      </c>
      <c r="DQ1333" s="9" t="str">
        <f t="shared" si="25"/>
        <v/>
      </c>
    </row>
    <row r="1334" spans="119:121" x14ac:dyDescent="0.25">
      <c r="DO1334" s="9">
        <v>1331</v>
      </c>
      <c r="DP1334" s="9" t="str">
        <f>IFERROR(INDEX(Materials!$X$9:$X$2508, MATCH($DO1334, Materials!$Z$9:$Z$2508, 0)), "")</f>
        <v/>
      </c>
      <c r="DQ1334" s="9" t="str">
        <f t="shared" si="25"/>
        <v/>
      </c>
    </row>
    <row r="1335" spans="119:121" x14ac:dyDescent="0.25">
      <c r="DO1335" s="9">
        <v>1332</v>
      </c>
      <c r="DP1335" s="9" t="str">
        <f>IFERROR(INDEX(Materials!$X$9:$X$2508, MATCH($DO1335, Materials!$Z$9:$Z$2508, 0)), "")</f>
        <v/>
      </c>
      <c r="DQ1335" s="9" t="str">
        <f t="shared" si="25"/>
        <v/>
      </c>
    </row>
    <row r="1336" spans="119:121" x14ac:dyDescent="0.25">
      <c r="DO1336" s="9">
        <v>1333</v>
      </c>
      <c r="DP1336" s="9" t="str">
        <f>IFERROR(INDEX(Materials!$X$9:$X$2508, MATCH($DO1336, Materials!$Z$9:$Z$2508, 0)), "")</f>
        <v/>
      </c>
      <c r="DQ1336" s="9" t="str">
        <f t="shared" si="25"/>
        <v/>
      </c>
    </row>
    <row r="1337" spans="119:121" x14ac:dyDescent="0.25">
      <c r="DO1337" s="9">
        <v>1334</v>
      </c>
      <c r="DP1337" s="9" t="str">
        <f>IFERROR(INDEX(Materials!$X$9:$X$2508, MATCH($DO1337, Materials!$Z$9:$Z$2508, 0)), "")</f>
        <v/>
      </c>
      <c r="DQ1337" s="9" t="str">
        <f t="shared" si="25"/>
        <v/>
      </c>
    </row>
    <row r="1338" spans="119:121" x14ac:dyDescent="0.25">
      <c r="DO1338" s="9">
        <v>1335</v>
      </c>
      <c r="DP1338" s="9" t="str">
        <f>IFERROR(INDEX(Materials!$X$9:$X$2508, MATCH($DO1338, Materials!$Z$9:$Z$2508, 0)), "")</f>
        <v/>
      </c>
      <c r="DQ1338" s="9" t="str">
        <f t="shared" si="25"/>
        <v/>
      </c>
    </row>
    <row r="1339" spans="119:121" x14ac:dyDescent="0.25">
      <c r="DO1339" s="9">
        <v>1336</v>
      </c>
      <c r="DP1339" s="9" t="str">
        <f>IFERROR(INDEX(Materials!$X$9:$X$2508, MATCH($DO1339, Materials!$Z$9:$Z$2508, 0)), "")</f>
        <v/>
      </c>
      <c r="DQ1339" s="9" t="str">
        <f t="shared" si="25"/>
        <v/>
      </c>
    </row>
    <row r="1340" spans="119:121" x14ac:dyDescent="0.25">
      <c r="DO1340" s="9">
        <v>1337</v>
      </c>
      <c r="DP1340" s="9" t="str">
        <f>IFERROR(INDEX(Materials!$X$9:$X$2508, MATCH($DO1340, Materials!$Z$9:$Z$2508, 0)), "")</f>
        <v/>
      </c>
      <c r="DQ1340" s="9" t="str">
        <f t="shared" si="25"/>
        <v/>
      </c>
    </row>
    <row r="1341" spans="119:121" x14ac:dyDescent="0.25">
      <c r="DO1341" s="9">
        <v>1338</v>
      </c>
      <c r="DP1341" s="9" t="str">
        <f>IFERROR(INDEX(Materials!$X$9:$X$2508, MATCH($DO1341, Materials!$Z$9:$Z$2508, 0)), "")</f>
        <v/>
      </c>
      <c r="DQ1341" s="9" t="str">
        <f t="shared" si="25"/>
        <v/>
      </c>
    </row>
    <row r="1342" spans="119:121" x14ac:dyDescent="0.25">
      <c r="DO1342" s="9">
        <v>1339</v>
      </c>
      <c r="DP1342" s="9" t="str">
        <f>IFERROR(INDEX(Materials!$X$9:$X$2508, MATCH($DO1342, Materials!$Z$9:$Z$2508, 0)), "")</f>
        <v/>
      </c>
      <c r="DQ1342" s="9" t="str">
        <f t="shared" si="25"/>
        <v/>
      </c>
    </row>
    <row r="1343" spans="119:121" x14ac:dyDescent="0.25">
      <c r="DO1343" s="9">
        <v>1340</v>
      </c>
      <c r="DP1343" s="9" t="str">
        <f>IFERROR(INDEX(Materials!$X$9:$X$2508, MATCH($DO1343, Materials!$Z$9:$Z$2508, 0)), "")</f>
        <v/>
      </c>
      <c r="DQ1343" s="9" t="str">
        <f t="shared" si="25"/>
        <v/>
      </c>
    </row>
    <row r="1344" spans="119:121" x14ac:dyDescent="0.25">
      <c r="DO1344" s="9">
        <v>1341</v>
      </c>
      <c r="DP1344" s="9" t="str">
        <f>IFERROR(INDEX(Materials!$X$9:$X$2508, MATCH($DO1344, Materials!$Z$9:$Z$2508, 0)), "")</f>
        <v/>
      </c>
      <c r="DQ1344" s="9" t="str">
        <f t="shared" si="25"/>
        <v/>
      </c>
    </row>
    <row r="1345" spans="119:121" x14ac:dyDescent="0.25">
      <c r="DO1345" s="9">
        <v>1342</v>
      </c>
      <c r="DP1345" s="9" t="str">
        <f>IFERROR(INDEX(Materials!$X$9:$X$2508, MATCH($DO1345, Materials!$Z$9:$Z$2508, 0)), "")</f>
        <v/>
      </c>
      <c r="DQ1345" s="9" t="str">
        <f t="shared" si="25"/>
        <v/>
      </c>
    </row>
    <row r="1346" spans="119:121" x14ac:dyDescent="0.25">
      <c r="DO1346" s="9">
        <v>1343</v>
      </c>
      <c r="DP1346" s="9" t="str">
        <f>IFERROR(INDEX(Materials!$X$9:$X$2508, MATCH($DO1346, Materials!$Z$9:$Z$2508, 0)), "")</f>
        <v/>
      </c>
      <c r="DQ1346" s="9" t="str">
        <f t="shared" si="25"/>
        <v/>
      </c>
    </row>
    <row r="1347" spans="119:121" x14ac:dyDescent="0.25">
      <c r="DO1347" s="9">
        <v>1344</v>
      </c>
      <c r="DP1347" s="9" t="str">
        <f>IFERROR(INDEX(Materials!$X$9:$X$2508, MATCH($DO1347, Materials!$Z$9:$Z$2508, 0)), "")</f>
        <v/>
      </c>
      <c r="DQ1347" s="9" t="str">
        <f t="shared" si="25"/>
        <v/>
      </c>
    </row>
    <row r="1348" spans="119:121" x14ac:dyDescent="0.25">
      <c r="DO1348" s="9">
        <v>1345</v>
      </c>
      <c r="DP1348" s="9" t="str">
        <f>IFERROR(INDEX(Materials!$X$9:$X$2508, MATCH($DO1348, Materials!$Z$9:$Z$2508, 0)), "")</f>
        <v/>
      </c>
      <c r="DQ1348" s="9" t="str">
        <f t="shared" si="25"/>
        <v/>
      </c>
    </row>
    <row r="1349" spans="119:121" x14ac:dyDescent="0.25">
      <c r="DO1349" s="9">
        <v>1346</v>
      </c>
      <c r="DP1349" s="9" t="str">
        <f>IFERROR(INDEX(Materials!$X$9:$X$2508, MATCH($DO1349, Materials!$Z$9:$Z$2508, 0)), "")</f>
        <v/>
      </c>
      <c r="DQ1349" s="9" t="str">
        <f t="shared" si="25"/>
        <v/>
      </c>
    </row>
    <row r="1350" spans="119:121" x14ac:dyDescent="0.25">
      <c r="DO1350" s="9">
        <v>1347</v>
      </c>
      <c r="DP1350" s="9" t="str">
        <f>IFERROR(INDEX(Materials!$X$9:$X$2508, MATCH($DO1350, Materials!$Z$9:$Z$2508, 0)), "")</f>
        <v/>
      </c>
      <c r="DQ1350" s="9" t="str">
        <f t="shared" si="25"/>
        <v/>
      </c>
    </row>
    <row r="1351" spans="119:121" x14ac:dyDescent="0.25">
      <c r="DO1351" s="9">
        <v>1348</v>
      </c>
      <c r="DP1351" s="9" t="str">
        <f>IFERROR(INDEX(Materials!$X$9:$X$2508, MATCH($DO1351, Materials!$Z$9:$Z$2508, 0)), "")</f>
        <v/>
      </c>
      <c r="DQ1351" s="9" t="str">
        <f t="shared" si="25"/>
        <v/>
      </c>
    </row>
    <row r="1352" spans="119:121" x14ac:dyDescent="0.25">
      <c r="DO1352" s="9">
        <v>1349</v>
      </c>
      <c r="DP1352" s="9" t="str">
        <f>IFERROR(INDEX(Materials!$X$9:$X$2508, MATCH($DO1352, Materials!$Z$9:$Z$2508, 0)), "")</f>
        <v/>
      </c>
      <c r="DQ1352" s="9" t="str">
        <f t="shared" si="25"/>
        <v/>
      </c>
    </row>
    <row r="1353" spans="119:121" x14ac:dyDescent="0.25">
      <c r="DO1353" s="9">
        <v>1350</v>
      </c>
      <c r="DP1353" s="9" t="str">
        <f>IFERROR(INDEX(Materials!$X$9:$X$2508, MATCH($DO1353, Materials!$Z$9:$Z$2508, 0)), "")</f>
        <v/>
      </c>
      <c r="DQ1353" s="9" t="str">
        <f t="shared" si="25"/>
        <v/>
      </c>
    </row>
    <row r="1354" spans="119:121" x14ac:dyDescent="0.25">
      <c r="DO1354" s="9">
        <v>1351</v>
      </c>
      <c r="DP1354" s="9" t="str">
        <f>IFERROR(INDEX(Materials!$X$9:$X$2508, MATCH($DO1354, Materials!$Z$9:$Z$2508, 0)), "")</f>
        <v/>
      </c>
      <c r="DQ1354" s="9" t="str">
        <f t="shared" si="25"/>
        <v/>
      </c>
    </row>
    <row r="1355" spans="119:121" x14ac:dyDescent="0.25">
      <c r="DO1355" s="9">
        <v>1352</v>
      </c>
      <c r="DP1355" s="9" t="str">
        <f>IFERROR(INDEX(Materials!$X$9:$X$2508, MATCH($DO1355, Materials!$Z$9:$Z$2508, 0)), "")</f>
        <v/>
      </c>
      <c r="DQ1355" s="9" t="str">
        <f t="shared" si="25"/>
        <v/>
      </c>
    </row>
    <row r="1356" spans="119:121" x14ac:dyDescent="0.25">
      <c r="DO1356" s="9">
        <v>1353</v>
      </c>
      <c r="DP1356" s="9" t="str">
        <f>IFERROR(INDEX(Materials!$X$9:$X$2508, MATCH($DO1356, Materials!$Z$9:$Z$2508, 0)), "")</f>
        <v/>
      </c>
      <c r="DQ1356" s="9" t="str">
        <f t="shared" si="25"/>
        <v/>
      </c>
    </row>
    <row r="1357" spans="119:121" x14ac:dyDescent="0.25">
      <c r="DO1357" s="9">
        <v>1354</v>
      </c>
      <c r="DP1357" s="9" t="str">
        <f>IFERROR(INDEX(Materials!$X$9:$X$2508, MATCH($DO1357, Materials!$Z$9:$Z$2508, 0)), "")</f>
        <v/>
      </c>
      <c r="DQ1357" s="9" t="str">
        <f t="shared" si="25"/>
        <v/>
      </c>
    </row>
    <row r="1358" spans="119:121" x14ac:dyDescent="0.25">
      <c r="DO1358" s="9">
        <v>1355</v>
      </c>
      <c r="DP1358" s="9" t="str">
        <f>IFERROR(INDEX(Materials!$X$9:$X$2508, MATCH($DO1358, Materials!$Z$9:$Z$2508, 0)), "")</f>
        <v/>
      </c>
      <c r="DQ1358" s="9" t="str">
        <f t="shared" si="25"/>
        <v/>
      </c>
    </row>
    <row r="1359" spans="119:121" x14ac:dyDescent="0.25">
      <c r="DO1359" s="9">
        <v>1356</v>
      </c>
      <c r="DP1359" s="9" t="str">
        <f>IFERROR(INDEX(Materials!$X$9:$X$2508, MATCH($DO1359, Materials!$Z$9:$Z$2508, 0)), "")</f>
        <v/>
      </c>
      <c r="DQ1359" s="9" t="str">
        <f t="shared" si="25"/>
        <v/>
      </c>
    </row>
    <row r="1360" spans="119:121" x14ac:dyDescent="0.25">
      <c r="DO1360" s="9">
        <v>1357</v>
      </c>
      <c r="DP1360" s="9" t="str">
        <f>IFERROR(INDEX(Materials!$X$9:$X$2508, MATCH($DO1360, Materials!$Z$9:$Z$2508, 0)), "")</f>
        <v/>
      </c>
      <c r="DQ1360" s="9" t="str">
        <f t="shared" si="25"/>
        <v/>
      </c>
    </row>
    <row r="1361" spans="119:121" x14ac:dyDescent="0.25">
      <c r="DO1361" s="9">
        <v>1358</v>
      </c>
      <c r="DP1361" s="9" t="str">
        <f>IFERROR(INDEX(Materials!$X$9:$X$2508, MATCH($DO1361, Materials!$Z$9:$Z$2508, 0)), "")</f>
        <v/>
      </c>
      <c r="DQ1361" s="9" t="str">
        <f t="shared" si="25"/>
        <v/>
      </c>
    </row>
    <row r="1362" spans="119:121" x14ac:dyDescent="0.25">
      <c r="DO1362" s="9">
        <v>1359</v>
      </c>
      <c r="DP1362" s="9" t="str">
        <f>IFERROR(INDEX(Materials!$X$9:$X$2508, MATCH($DO1362, Materials!$Z$9:$Z$2508, 0)), "")</f>
        <v/>
      </c>
      <c r="DQ1362" s="9" t="str">
        <f t="shared" si="25"/>
        <v/>
      </c>
    </row>
    <row r="1363" spans="119:121" x14ac:dyDescent="0.25">
      <c r="DO1363" s="9">
        <v>1360</v>
      </c>
      <c r="DP1363" s="9" t="str">
        <f>IFERROR(INDEX(Materials!$X$9:$X$2508, MATCH($DO1363, Materials!$Z$9:$Z$2508, 0)), "")</f>
        <v/>
      </c>
      <c r="DQ1363" s="9" t="str">
        <f t="shared" si="25"/>
        <v/>
      </c>
    </row>
    <row r="1364" spans="119:121" x14ac:dyDescent="0.25">
      <c r="DO1364" s="9">
        <v>1361</v>
      </c>
      <c r="DP1364" s="9" t="str">
        <f>IFERROR(INDEX(Materials!$X$9:$X$2508, MATCH($DO1364, Materials!$Z$9:$Z$2508, 0)), "")</f>
        <v/>
      </c>
      <c r="DQ1364" s="9" t="str">
        <f t="shared" si="25"/>
        <v/>
      </c>
    </row>
    <row r="1365" spans="119:121" x14ac:dyDescent="0.25">
      <c r="DO1365" s="9">
        <v>1362</v>
      </c>
      <c r="DP1365" s="9" t="str">
        <f>IFERROR(INDEX(Materials!$X$9:$X$2508, MATCH($DO1365, Materials!$Z$9:$Z$2508, 0)), "")</f>
        <v/>
      </c>
      <c r="DQ1365" s="9" t="str">
        <f t="shared" si="25"/>
        <v/>
      </c>
    </row>
    <row r="1366" spans="119:121" x14ac:dyDescent="0.25">
      <c r="DO1366" s="9">
        <v>1363</v>
      </c>
      <c r="DP1366" s="9" t="str">
        <f>IFERROR(INDEX(Materials!$X$9:$X$2508, MATCH($DO1366, Materials!$Z$9:$Z$2508, 0)), "")</f>
        <v/>
      </c>
      <c r="DQ1366" s="9" t="str">
        <f t="shared" si="25"/>
        <v/>
      </c>
    </row>
    <row r="1367" spans="119:121" x14ac:dyDescent="0.25">
      <c r="DO1367" s="9">
        <v>1364</v>
      </c>
      <c r="DP1367" s="9" t="str">
        <f>IFERROR(INDEX(Materials!$X$9:$X$2508, MATCH($DO1367, Materials!$Z$9:$Z$2508, 0)), "")</f>
        <v/>
      </c>
      <c r="DQ1367" s="9" t="str">
        <f t="shared" si="25"/>
        <v/>
      </c>
    </row>
    <row r="1368" spans="119:121" x14ac:dyDescent="0.25">
      <c r="DO1368" s="9">
        <v>1365</v>
      </c>
      <c r="DP1368" s="9" t="str">
        <f>IFERROR(INDEX(Materials!$X$9:$X$2508, MATCH($DO1368, Materials!$Z$9:$Z$2508, 0)), "")</f>
        <v/>
      </c>
      <c r="DQ1368" s="9" t="str">
        <f t="shared" si="25"/>
        <v/>
      </c>
    </row>
    <row r="1369" spans="119:121" x14ac:dyDescent="0.25">
      <c r="DO1369" s="9">
        <v>1366</v>
      </c>
      <c r="DP1369" s="9" t="str">
        <f>IFERROR(INDEX(Materials!$X$9:$X$2508, MATCH($DO1369, Materials!$Z$9:$Z$2508, 0)), "")</f>
        <v/>
      </c>
      <c r="DQ1369" s="9" t="str">
        <f t="shared" si="25"/>
        <v/>
      </c>
    </row>
    <row r="1370" spans="119:121" x14ac:dyDescent="0.25">
      <c r="DO1370" s="9">
        <v>1367</v>
      </c>
      <c r="DP1370" s="9" t="str">
        <f>IFERROR(INDEX(Materials!$X$9:$X$2508, MATCH($DO1370, Materials!$Z$9:$Z$2508, 0)), "")</f>
        <v/>
      </c>
      <c r="DQ1370" s="9" t="str">
        <f t="shared" si="25"/>
        <v/>
      </c>
    </row>
    <row r="1371" spans="119:121" x14ac:dyDescent="0.25">
      <c r="DO1371" s="9">
        <v>1368</v>
      </c>
      <c r="DP1371" s="9" t="str">
        <f>IFERROR(INDEX(Materials!$X$9:$X$2508, MATCH($DO1371, Materials!$Z$9:$Z$2508, 0)), "")</f>
        <v/>
      </c>
      <c r="DQ1371" s="9" t="str">
        <f t="shared" si="25"/>
        <v/>
      </c>
    </row>
    <row r="1372" spans="119:121" x14ac:dyDescent="0.25">
      <c r="DO1372" s="9">
        <v>1369</v>
      </c>
      <c r="DP1372" s="9" t="str">
        <f>IFERROR(INDEX(Materials!$X$9:$X$2508, MATCH($DO1372, Materials!$Z$9:$Z$2508, 0)), "")</f>
        <v/>
      </c>
      <c r="DQ1372" s="9" t="str">
        <f t="shared" si="25"/>
        <v/>
      </c>
    </row>
    <row r="1373" spans="119:121" x14ac:dyDescent="0.25">
      <c r="DO1373" s="9">
        <v>1370</v>
      </c>
      <c r="DP1373" s="9" t="str">
        <f>IFERROR(INDEX(Materials!$X$9:$X$2508, MATCH($DO1373, Materials!$Z$9:$Z$2508, 0)), "")</f>
        <v/>
      </c>
      <c r="DQ1373" s="9" t="str">
        <f t="shared" si="25"/>
        <v/>
      </c>
    </row>
    <row r="1374" spans="119:121" x14ac:dyDescent="0.25">
      <c r="DO1374" s="9">
        <v>1371</v>
      </c>
      <c r="DP1374" s="9" t="str">
        <f>IFERROR(INDEX(Materials!$X$9:$X$2508, MATCH($DO1374, Materials!$Z$9:$Z$2508, 0)), "")</f>
        <v/>
      </c>
      <c r="DQ1374" s="9" t="str">
        <f t="shared" si="25"/>
        <v/>
      </c>
    </row>
    <row r="1375" spans="119:121" x14ac:dyDescent="0.25">
      <c r="DO1375" s="9">
        <v>1372</v>
      </c>
      <c r="DP1375" s="9" t="str">
        <f>IFERROR(INDEX(Materials!$X$9:$X$2508, MATCH($DO1375, Materials!$Z$9:$Z$2508, 0)), "")</f>
        <v/>
      </c>
      <c r="DQ1375" s="9" t="str">
        <f t="shared" si="25"/>
        <v/>
      </c>
    </row>
    <row r="1376" spans="119:121" x14ac:dyDescent="0.25">
      <c r="DO1376" s="9">
        <v>1373</v>
      </c>
      <c r="DP1376" s="9" t="str">
        <f>IFERROR(INDEX(Materials!$X$9:$X$2508, MATCH($DO1376, Materials!$Z$9:$Z$2508, 0)), "")</f>
        <v/>
      </c>
      <c r="DQ1376" s="9" t="str">
        <f t="shared" si="25"/>
        <v/>
      </c>
    </row>
    <row r="1377" spans="119:121" x14ac:dyDescent="0.25">
      <c r="DO1377" s="9">
        <v>1374</v>
      </c>
      <c r="DP1377" s="9" t="str">
        <f>IFERROR(INDEX(Materials!$X$9:$X$2508, MATCH($DO1377, Materials!$Z$9:$Z$2508, 0)), "")</f>
        <v/>
      </c>
      <c r="DQ1377" s="9" t="str">
        <f t="shared" si="25"/>
        <v/>
      </c>
    </row>
    <row r="1378" spans="119:121" x14ac:dyDescent="0.25">
      <c r="DO1378" s="9">
        <v>1375</v>
      </c>
      <c r="DP1378" s="9" t="str">
        <f>IFERROR(INDEX(Materials!$X$9:$X$2508, MATCH($DO1378, Materials!$Z$9:$Z$2508, 0)), "")</f>
        <v/>
      </c>
      <c r="DQ1378" s="9" t="str">
        <f t="shared" si="25"/>
        <v/>
      </c>
    </row>
    <row r="1379" spans="119:121" x14ac:dyDescent="0.25">
      <c r="DO1379" s="9">
        <v>1376</v>
      </c>
      <c r="DP1379" s="9" t="str">
        <f>IFERROR(INDEX(Materials!$X$9:$X$2508, MATCH($DO1379, Materials!$Z$9:$Z$2508, 0)), "")</f>
        <v/>
      </c>
      <c r="DQ1379" s="9" t="str">
        <f t="shared" si="25"/>
        <v/>
      </c>
    </row>
    <row r="1380" spans="119:121" x14ac:dyDescent="0.25">
      <c r="DO1380" s="9">
        <v>1377</v>
      </c>
      <c r="DP1380" s="9" t="str">
        <f>IFERROR(INDEX(Materials!$X$9:$X$2508, MATCH($DO1380, Materials!$Z$9:$Z$2508, 0)), "")</f>
        <v/>
      </c>
      <c r="DQ1380" s="9" t="str">
        <f t="shared" si="25"/>
        <v/>
      </c>
    </row>
    <row r="1381" spans="119:121" x14ac:dyDescent="0.25">
      <c r="DO1381" s="9">
        <v>1378</v>
      </c>
      <c r="DP1381" s="9" t="str">
        <f>IFERROR(INDEX(Materials!$X$9:$X$2508, MATCH($DO1381, Materials!$Z$9:$Z$2508, 0)), "")</f>
        <v/>
      </c>
      <c r="DQ1381" s="9" t="str">
        <f t="shared" si="25"/>
        <v/>
      </c>
    </row>
    <row r="1382" spans="119:121" x14ac:dyDescent="0.25">
      <c r="DO1382" s="9">
        <v>1379</v>
      </c>
      <c r="DP1382" s="9" t="str">
        <f>IFERROR(INDEX(Materials!$X$9:$X$2508, MATCH($DO1382, Materials!$Z$9:$Z$2508, 0)), "")</f>
        <v/>
      </c>
      <c r="DQ1382" s="9" t="str">
        <f t="shared" si="25"/>
        <v/>
      </c>
    </row>
    <row r="1383" spans="119:121" x14ac:dyDescent="0.25">
      <c r="DO1383" s="9">
        <v>1380</v>
      </c>
      <c r="DP1383" s="9" t="str">
        <f>IFERROR(INDEX(Materials!$X$9:$X$2508, MATCH($DO1383, Materials!$Z$9:$Z$2508, 0)), "")</f>
        <v/>
      </c>
      <c r="DQ1383" s="9" t="str">
        <f t="shared" si="25"/>
        <v/>
      </c>
    </row>
    <row r="1384" spans="119:121" x14ac:dyDescent="0.25">
      <c r="DO1384" s="9">
        <v>1381</v>
      </c>
      <c r="DP1384" s="9" t="str">
        <f>IFERROR(INDEX(Materials!$X$9:$X$2508, MATCH($DO1384, Materials!$Z$9:$Z$2508, 0)), "")</f>
        <v/>
      </c>
      <c r="DQ1384" s="9" t="str">
        <f t="shared" si="25"/>
        <v/>
      </c>
    </row>
    <row r="1385" spans="119:121" x14ac:dyDescent="0.25">
      <c r="DO1385" s="9">
        <v>1382</v>
      </c>
      <c r="DP1385" s="9" t="str">
        <f>IFERROR(INDEX(Materials!$X$9:$X$2508, MATCH($DO1385, Materials!$Z$9:$Z$2508, 0)), "")</f>
        <v/>
      </c>
      <c r="DQ1385" s="9" t="str">
        <f t="shared" si="25"/>
        <v/>
      </c>
    </row>
    <row r="1386" spans="119:121" x14ac:dyDescent="0.25">
      <c r="DO1386" s="9">
        <v>1383</v>
      </c>
      <c r="DP1386" s="9" t="str">
        <f>IFERROR(INDEX(Materials!$X$9:$X$2508, MATCH($DO1386, Materials!$Z$9:$Z$2508, 0)), "")</f>
        <v/>
      </c>
      <c r="DQ1386" s="9" t="str">
        <f t="shared" si="25"/>
        <v/>
      </c>
    </row>
    <row r="1387" spans="119:121" x14ac:dyDescent="0.25">
      <c r="DO1387" s="9">
        <v>1384</v>
      </c>
      <c r="DP1387" s="9" t="str">
        <f>IFERROR(INDEX(Materials!$X$9:$X$2508, MATCH($DO1387, Materials!$Z$9:$Z$2508, 0)), "")</f>
        <v/>
      </c>
      <c r="DQ1387" s="9" t="str">
        <f t="shared" si="25"/>
        <v/>
      </c>
    </row>
    <row r="1388" spans="119:121" x14ac:dyDescent="0.25">
      <c r="DO1388" s="9">
        <v>1385</v>
      </c>
      <c r="DP1388" s="9" t="str">
        <f>IFERROR(INDEX(Materials!$X$9:$X$2508, MATCH($DO1388, Materials!$Z$9:$Z$2508, 0)), "")</f>
        <v/>
      </c>
      <c r="DQ1388" s="9" t="str">
        <f t="shared" ref="DQ1388:DQ1451" si="26">IF($DP1388="", "", SUMIF($BE$4:$CH$43, $DP1388, $CJ$4:$DM$43))</f>
        <v/>
      </c>
    </row>
    <row r="1389" spans="119:121" x14ac:dyDescent="0.25">
      <c r="DO1389" s="9">
        <v>1386</v>
      </c>
      <c r="DP1389" s="9" t="str">
        <f>IFERROR(INDEX(Materials!$X$9:$X$2508, MATCH($DO1389, Materials!$Z$9:$Z$2508, 0)), "")</f>
        <v/>
      </c>
      <c r="DQ1389" s="9" t="str">
        <f t="shared" si="26"/>
        <v/>
      </c>
    </row>
    <row r="1390" spans="119:121" x14ac:dyDescent="0.25">
      <c r="DO1390" s="9">
        <v>1387</v>
      </c>
      <c r="DP1390" s="9" t="str">
        <f>IFERROR(INDEX(Materials!$X$9:$X$2508, MATCH($DO1390, Materials!$Z$9:$Z$2508, 0)), "")</f>
        <v/>
      </c>
      <c r="DQ1390" s="9" t="str">
        <f t="shared" si="26"/>
        <v/>
      </c>
    </row>
    <row r="1391" spans="119:121" x14ac:dyDescent="0.25">
      <c r="DO1391" s="9">
        <v>1388</v>
      </c>
      <c r="DP1391" s="9" t="str">
        <f>IFERROR(INDEX(Materials!$X$9:$X$2508, MATCH($DO1391, Materials!$Z$9:$Z$2508, 0)), "")</f>
        <v/>
      </c>
      <c r="DQ1391" s="9" t="str">
        <f t="shared" si="26"/>
        <v/>
      </c>
    </row>
    <row r="1392" spans="119:121" x14ac:dyDescent="0.25">
      <c r="DO1392" s="9">
        <v>1389</v>
      </c>
      <c r="DP1392" s="9" t="str">
        <f>IFERROR(INDEX(Materials!$X$9:$X$2508, MATCH($DO1392, Materials!$Z$9:$Z$2508, 0)), "")</f>
        <v/>
      </c>
      <c r="DQ1392" s="9" t="str">
        <f t="shared" si="26"/>
        <v/>
      </c>
    </row>
    <row r="1393" spans="119:121" x14ac:dyDescent="0.25">
      <c r="DO1393" s="9">
        <v>1390</v>
      </c>
      <c r="DP1393" s="9" t="str">
        <f>IFERROR(INDEX(Materials!$X$9:$X$2508, MATCH($DO1393, Materials!$Z$9:$Z$2508, 0)), "")</f>
        <v/>
      </c>
      <c r="DQ1393" s="9" t="str">
        <f t="shared" si="26"/>
        <v/>
      </c>
    </row>
    <row r="1394" spans="119:121" x14ac:dyDescent="0.25">
      <c r="DO1394" s="9">
        <v>1391</v>
      </c>
      <c r="DP1394" s="9" t="str">
        <f>IFERROR(INDEX(Materials!$X$9:$X$2508, MATCH($DO1394, Materials!$Z$9:$Z$2508, 0)), "")</f>
        <v/>
      </c>
      <c r="DQ1394" s="9" t="str">
        <f t="shared" si="26"/>
        <v/>
      </c>
    </row>
    <row r="1395" spans="119:121" x14ac:dyDescent="0.25">
      <c r="DO1395" s="9">
        <v>1392</v>
      </c>
      <c r="DP1395" s="9" t="str">
        <f>IFERROR(INDEX(Materials!$X$9:$X$2508, MATCH($DO1395, Materials!$Z$9:$Z$2508, 0)), "")</f>
        <v/>
      </c>
      <c r="DQ1395" s="9" t="str">
        <f t="shared" si="26"/>
        <v/>
      </c>
    </row>
    <row r="1396" spans="119:121" x14ac:dyDescent="0.25">
      <c r="DO1396" s="9">
        <v>1393</v>
      </c>
      <c r="DP1396" s="9" t="str">
        <f>IFERROR(INDEX(Materials!$X$9:$X$2508, MATCH($DO1396, Materials!$Z$9:$Z$2508, 0)), "")</f>
        <v/>
      </c>
      <c r="DQ1396" s="9" t="str">
        <f t="shared" si="26"/>
        <v/>
      </c>
    </row>
    <row r="1397" spans="119:121" x14ac:dyDescent="0.25">
      <c r="DO1397" s="9">
        <v>1394</v>
      </c>
      <c r="DP1397" s="9" t="str">
        <f>IFERROR(INDEX(Materials!$X$9:$X$2508, MATCH($DO1397, Materials!$Z$9:$Z$2508, 0)), "")</f>
        <v/>
      </c>
      <c r="DQ1397" s="9" t="str">
        <f t="shared" si="26"/>
        <v/>
      </c>
    </row>
    <row r="1398" spans="119:121" x14ac:dyDescent="0.25">
      <c r="DO1398" s="9">
        <v>1395</v>
      </c>
      <c r="DP1398" s="9" t="str">
        <f>IFERROR(INDEX(Materials!$X$9:$X$2508, MATCH($DO1398, Materials!$Z$9:$Z$2508, 0)), "")</f>
        <v/>
      </c>
      <c r="DQ1398" s="9" t="str">
        <f t="shared" si="26"/>
        <v/>
      </c>
    </row>
    <row r="1399" spans="119:121" x14ac:dyDescent="0.25">
      <c r="DO1399" s="9">
        <v>1396</v>
      </c>
      <c r="DP1399" s="9" t="str">
        <f>IFERROR(INDEX(Materials!$X$9:$X$2508, MATCH($DO1399, Materials!$Z$9:$Z$2508, 0)), "")</f>
        <v/>
      </c>
      <c r="DQ1399" s="9" t="str">
        <f t="shared" si="26"/>
        <v/>
      </c>
    </row>
    <row r="1400" spans="119:121" x14ac:dyDescent="0.25">
      <c r="DO1400" s="9">
        <v>1397</v>
      </c>
      <c r="DP1400" s="9" t="str">
        <f>IFERROR(INDEX(Materials!$X$9:$X$2508, MATCH($DO1400, Materials!$Z$9:$Z$2508, 0)), "")</f>
        <v/>
      </c>
      <c r="DQ1400" s="9" t="str">
        <f t="shared" si="26"/>
        <v/>
      </c>
    </row>
    <row r="1401" spans="119:121" x14ac:dyDescent="0.25">
      <c r="DO1401" s="9">
        <v>1398</v>
      </c>
      <c r="DP1401" s="9" t="str">
        <f>IFERROR(INDEX(Materials!$X$9:$X$2508, MATCH($DO1401, Materials!$Z$9:$Z$2508, 0)), "")</f>
        <v/>
      </c>
      <c r="DQ1401" s="9" t="str">
        <f t="shared" si="26"/>
        <v/>
      </c>
    </row>
    <row r="1402" spans="119:121" x14ac:dyDescent="0.25">
      <c r="DO1402" s="9">
        <v>1399</v>
      </c>
      <c r="DP1402" s="9" t="str">
        <f>IFERROR(INDEX(Materials!$X$9:$X$2508, MATCH($DO1402, Materials!$Z$9:$Z$2508, 0)), "")</f>
        <v/>
      </c>
      <c r="DQ1402" s="9" t="str">
        <f t="shared" si="26"/>
        <v/>
      </c>
    </row>
    <row r="1403" spans="119:121" x14ac:dyDescent="0.25">
      <c r="DO1403" s="9">
        <v>1400</v>
      </c>
      <c r="DP1403" s="9" t="str">
        <f>IFERROR(INDEX(Materials!$X$9:$X$2508, MATCH($DO1403, Materials!$Z$9:$Z$2508, 0)), "")</f>
        <v/>
      </c>
      <c r="DQ1403" s="9" t="str">
        <f t="shared" si="26"/>
        <v/>
      </c>
    </row>
    <row r="1404" spans="119:121" x14ac:dyDescent="0.25">
      <c r="DO1404" s="9">
        <v>1401</v>
      </c>
      <c r="DP1404" s="9" t="str">
        <f>IFERROR(INDEX(Materials!$X$9:$X$2508, MATCH($DO1404, Materials!$Z$9:$Z$2508, 0)), "")</f>
        <v/>
      </c>
      <c r="DQ1404" s="9" t="str">
        <f t="shared" si="26"/>
        <v/>
      </c>
    </row>
    <row r="1405" spans="119:121" x14ac:dyDescent="0.25">
      <c r="DO1405" s="9">
        <v>1402</v>
      </c>
      <c r="DP1405" s="9" t="str">
        <f>IFERROR(INDEX(Materials!$X$9:$X$2508, MATCH($DO1405, Materials!$Z$9:$Z$2508, 0)), "")</f>
        <v/>
      </c>
      <c r="DQ1405" s="9" t="str">
        <f t="shared" si="26"/>
        <v/>
      </c>
    </row>
    <row r="1406" spans="119:121" x14ac:dyDescent="0.25">
      <c r="DO1406" s="9">
        <v>1403</v>
      </c>
      <c r="DP1406" s="9" t="str">
        <f>IFERROR(INDEX(Materials!$X$9:$X$2508, MATCH($DO1406, Materials!$Z$9:$Z$2508, 0)), "")</f>
        <v/>
      </c>
      <c r="DQ1406" s="9" t="str">
        <f t="shared" si="26"/>
        <v/>
      </c>
    </row>
    <row r="1407" spans="119:121" x14ac:dyDescent="0.25">
      <c r="DO1407" s="9">
        <v>1404</v>
      </c>
      <c r="DP1407" s="9" t="str">
        <f>IFERROR(INDEX(Materials!$X$9:$X$2508, MATCH($DO1407, Materials!$Z$9:$Z$2508, 0)), "")</f>
        <v/>
      </c>
      <c r="DQ1407" s="9" t="str">
        <f t="shared" si="26"/>
        <v/>
      </c>
    </row>
    <row r="1408" spans="119:121" x14ac:dyDescent="0.25">
      <c r="DO1408" s="9">
        <v>1405</v>
      </c>
      <c r="DP1408" s="9" t="str">
        <f>IFERROR(INDEX(Materials!$X$9:$X$2508, MATCH($DO1408, Materials!$Z$9:$Z$2508, 0)), "")</f>
        <v/>
      </c>
      <c r="DQ1408" s="9" t="str">
        <f t="shared" si="26"/>
        <v/>
      </c>
    </row>
    <row r="1409" spans="119:121" x14ac:dyDescent="0.25">
      <c r="DO1409" s="9">
        <v>1406</v>
      </c>
      <c r="DP1409" s="9" t="str">
        <f>IFERROR(INDEX(Materials!$X$9:$X$2508, MATCH($DO1409, Materials!$Z$9:$Z$2508, 0)), "")</f>
        <v/>
      </c>
      <c r="DQ1409" s="9" t="str">
        <f t="shared" si="26"/>
        <v/>
      </c>
    </row>
    <row r="1410" spans="119:121" x14ac:dyDescent="0.25">
      <c r="DO1410" s="9">
        <v>1407</v>
      </c>
      <c r="DP1410" s="9" t="str">
        <f>IFERROR(INDEX(Materials!$X$9:$X$2508, MATCH($DO1410, Materials!$Z$9:$Z$2508, 0)), "")</f>
        <v/>
      </c>
      <c r="DQ1410" s="9" t="str">
        <f t="shared" si="26"/>
        <v/>
      </c>
    </row>
    <row r="1411" spans="119:121" x14ac:dyDescent="0.25">
      <c r="DO1411" s="9">
        <v>1408</v>
      </c>
      <c r="DP1411" s="9" t="str">
        <f>IFERROR(INDEX(Materials!$X$9:$X$2508, MATCH($DO1411, Materials!$Z$9:$Z$2508, 0)), "")</f>
        <v/>
      </c>
      <c r="DQ1411" s="9" t="str">
        <f t="shared" si="26"/>
        <v/>
      </c>
    </row>
    <row r="1412" spans="119:121" x14ac:dyDescent="0.25">
      <c r="DO1412" s="9">
        <v>1409</v>
      </c>
      <c r="DP1412" s="9" t="str">
        <f>IFERROR(INDEX(Materials!$X$9:$X$2508, MATCH($DO1412, Materials!$Z$9:$Z$2508, 0)), "")</f>
        <v/>
      </c>
      <c r="DQ1412" s="9" t="str">
        <f t="shared" si="26"/>
        <v/>
      </c>
    </row>
    <row r="1413" spans="119:121" x14ac:dyDescent="0.25">
      <c r="DO1413" s="9">
        <v>1410</v>
      </c>
      <c r="DP1413" s="9" t="str">
        <f>IFERROR(INDEX(Materials!$X$9:$X$2508, MATCH($DO1413, Materials!$Z$9:$Z$2508, 0)), "")</f>
        <v/>
      </c>
      <c r="DQ1413" s="9" t="str">
        <f t="shared" si="26"/>
        <v/>
      </c>
    </row>
    <row r="1414" spans="119:121" x14ac:dyDescent="0.25">
      <c r="DO1414" s="9">
        <v>1411</v>
      </c>
      <c r="DP1414" s="9" t="str">
        <f>IFERROR(INDEX(Materials!$X$9:$X$2508, MATCH($DO1414, Materials!$Z$9:$Z$2508, 0)), "")</f>
        <v/>
      </c>
      <c r="DQ1414" s="9" t="str">
        <f t="shared" si="26"/>
        <v/>
      </c>
    </row>
    <row r="1415" spans="119:121" x14ac:dyDescent="0.25">
      <c r="DO1415" s="9">
        <v>1412</v>
      </c>
      <c r="DP1415" s="9" t="str">
        <f>IFERROR(INDEX(Materials!$X$9:$X$2508, MATCH($DO1415, Materials!$Z$9:$Z$2508, 0)), "")</f>
        <v/>
      </c>
      <c r="DQ1415" s="9" t="str">
        <f t="shared" si="26"/>
        <v/>
      </c>
    </row>
    <row r="1416" spans="119:121" x14ac:dyDescent="0.25">
      <c r="DO1416" s="9">
        <v>1413</v>
      </c>
      <c r="DP1416" s="9" t="str">
        <f>IFERROR(INDEX(Materials!$X$9:$X$2508, MATCH($DO1416, Materials!$Z$9:$Z$2508, 0)), "")</f>
        <v/>
      </c>
      <c r="DQ1416" s="9" t="str">
        <f t="shared" si="26"/>
        <v/>
      </c>
    </row>
    <row r="1417" spans="119:121" x14ac:dyDescent="0.25">
      <c r="DO1417" s="9">
        <v>1414</v>
      </c>
      <c r="DP1417" s="9" t="str">
        <f>IFERROR(INDEX(Materials!$X$9:$X$2508, MATCH($DO1417, Materials!$Z$9:$Z$2508, 0)), "")</f>
        <v/>
      </c>
      <c r="DQ1417" s="9" t="str">
        <f t="shared" si="26"/>
        <v/>
      </c>
    </row>
    <row r="1418" spans="119:121" x14ac:dyDescent="0.25">
      <c r="DO1418" s="9">
        <v>1415</v>
      </c>
      <c r="DP1418" s="9" t="str">
        <f>IFERROR(INDEX(Materials!$X$9:$X$2508, MATCH($DO1418, Materials!$Z$9:$Z$2508, 0)), "")</f>
        <v/>
      </c>
      <c r="DQ1418" s="9" t="str">
        <f t="shared" si="26"/>
        <v/>
      </c>
    </row>
    <row r="1419" spans="119:121" x14ac:dyDescent="0.25">
      <c r="DO1419" s="9">
        <v>1416</v>
      </c>
      <c r="DP1419" s="9" t="str">
        <f>IFERROR(INDEX(Materials!$X$9:$X$2508, MATCH($DO1419, Materials!$Z$9:$Z$2508, 0)), "")</f>
        <v/>
      </c>
      <c r="DQ1419" s="9" t="str">
        <f t="shared" si="26"/>
        <v/>
      </c>
    </row>
    <row r="1420" spans="119:121" x14ac:dyDescent="0.25">
      <c r="DO1420" s="9">
        <v>1417</v>
      </c>
      <c r="DP1420" s="9" t="str">
        <f>IFERROR(INDEX(Materials!$X$9:$X$2508, MATCH($DO1420, Materials!$Z$9:$Z$2508, 0)), "")</f>
        <v/>
      </c>
      <c r="DQ1420" s="9" t="str">
        <f t="shared" si="26"/>
        <v/>
      </c>
    </row>
    <row r="1421" spans="119:121" x14ac:dyDescent="0.25">
      <c r="DO1421" s="9">
        <v>1418</v>
      </c>
      <c r="DP1421" s="9" t="str">
        <f>IFERROR(INDEX(Materials!$X$9:$X$2508, MATCH($DO1421, Materials!$Z$9:$Z$2508, 0)), "")</f>
        <v/>
      </c>
      <c r="DQ1421" s="9" t="str">
        <f t="shared" si="26"/>
        <v/>
      </c>
    </row>
    <row r="1422" spans="119:121" x14ac:dyDescent="0.25">
      <c r="DO1422" s="9">
        <v>1419</v>
      </c>
      <c r="DP1422" s="9" t="str">
        <f>IFERROR(INDEX(Materials!$X$9:$X$2508, MATCH($DO1422, Materials!$Z$9:$Z$2508, 0)), "")</f>
        <v/>
      </c>
      <c r="DQ1422" s="9" t="str">
        <f t="shared" si="26"/>
        <v/>
      </c>
    </row>
    <row r="1423" spans="119:121" x14ac:dyDescent="0.25">
      <c r="DO1423" s="9">
        <v>1420</v>
      </c>
      <c r="DP1423" s="9" t="str">
        <f>IFERROR(INDEX(Materials!$X$9:$X$2508, MATCH($DO1423, Materials!$Z$9:$Z$2508, 0)), "")</f>
        <v/>
      </c>
      <c r="DQ1423" s="9" t="str">
        <f t="shared" si="26"/>
        <v/>
      </c>
    </row>
    <row r="1424" spans="119:121" x14ac:dyDescent="0.25">
      <c r="DO1424" s="9">
        <v>1421</v>
      </c>
      <c r="DP1424" s="9" t="str">
        <f>IFERROR(INDEX(Materials!$X$9:$X$2508, MATCH($DO1424, Materials!$Z$9:$Z$2508, 0)), "")</f>
        <v/>
      </c>
      <c r="DQ1424" s="9" t="str">
        <f t="shared" si="26"/>
        <v/>
      </c>
    </row>
    <row r="1425" spans="119:121" x14ac:dyDescent="0.25">
      <c r="DO1425" s="9">
        <v>1422</v>
      </c>
      <c r="DP1425" s="9" t="str">
        <f>IFERROR(INDEX(Materials!$X$9:$X$2508, MATCH($DO1425, Materials!$Z$9:$Z$2508, 0)), "")</f>
        <v/>
      </c>
      <c r="DQ1425" s="9" t="str">
        <f t="shared" si="26"/>
        <v/>
      </c>
    </row>
    <row r="1426" spans="119:121" x14ac:dyDescent="0.25">
      <c r="DO1426" s="9">
        <v>1423</v>
      </c>
      <c r="DP1426" s="9" t="str">
        <f>IFERROR(INDEX(Materials!$X$9:$X$2508, MATCH($DO1426, Materials!$Z$9:$Z$2508, 0)), "")</f>
        <v/>
      </c>
      <c r="DQ1426" s="9" t="str">
        <f t="shared" si="26"/>
        <v/>
      </c>
    </row>
    <row r="1427" spans="119:121" x14ac:dyDescent="0.25">
      <c r="DO1427" s="9">
        <v>1424</v>
      </c>
      <c r="DP1427" s="9" t="str">
        <f>IFERROR(INDEX(Materials!$X$9:$X$2508, MATCH($DO1427, Materials!$Z$9:$Z$2508, 0)), "")</f>
        <v/>
      </c>
      <c r="DQ1427" s="9" t="str">
        <f t="shared" si="26"/>
        <v/>
      </c>
    </row>
    <row r="1428" spans="119:121" x14ac:dyDescent="0.25">
      <c r="DO1428" s="9">
        <v>1425</v>
      </c>
      <c r="DP1428" s="9" t="str">
        <f>IFERROR(INDEX(Materials!$X$9:$X$2508, MATCH($DO1428, Materials!$Z$9:$Z$2508, 0)), "")</f>
        <v/>
      </c>
      <c r="DQ1428" s="9" t="str">
        <f t="shared" si="26"/>
        <v/>
      </c>
    </row>
    <row r="1429" spans="119:121" x14ac:dyDescent="0.25">
      <c r="DO1429" s="9">
        <v>1426</v>
      </c>
      <c r="DP1429" s="9" t="str">
        <f>IFERROR(INDEX(Materials!$X$9:$X$2508, MATCH($DO1429, Materials!$Z$9:$Z$2508, 0)), "")</f>
        <v/>
      </c>
      <c r="DQ1429" s="9" t="str">
        <f t="shared" si="26"/>
        <v/>
      </c>
    </row>
    <row r="1430" spans="119:121" x14ac:dyDescent="0.25">
      <c r="DO1430" s="9">
        <v>1427</v>
      </c>
      <c r="DP1430" s="9" t="str">
        <f>IFERROR(INDEX(Materials!$X$9:$X$2508, MATCH($DO1430, Materials!$Z$9:$Z$2508, 0)), "")</f>
        <v/>
      </c>
      <c r="DQ1430" s="9" t="str">
        <f t="shared" si="26"/>
        <v/>
      </c>
    </row>
    <row r="1431" spans="119:121" x14ac:dyDescent="0.25">
      <c r="DO1431" s="9">
        <v>1428</v>
      </c>
      <c r="DP1431" s="9" t="str">
        <f>IFERROR(INDEX(Materials!$X$9:$X$2508, MATCH($DO1431, Materials!$Z$9:$Z$2508, 0)), "")</f>
        <v/>
      </c>
      <c r="DQ1431" s="9" t="str">
        <f t="shared" si="26"/>
        <v/>
      </c>
    </row>
    <row r="1432" spans="119:121" x14ac:dyDescent="0.25">
      <c r="DO1432" s="9">
        <v>1429</v>
      </c>
      <c r="DP1432" s="9" t="str">
        <f>IFERROR(INDEX(Materials!$X$9:$X$2508, MATCH($DO1432, Materials!$Z$9:$Z$2508, 0)), "")</f>
        <v/>
      </c>
      <c r="DQ1432" s="9" t="str">
        <f t="shared" si="26"/>
        <v/>
      </c>
    </row>
    <row r="1433" spans="119:121" x14ac:dyDescent="0.25">
      <c r="DO1433" s="9">
        <v>1430</v>
      </c>
      <c r="DP1433" s="9" t="str">
        <f>IFERROR(INDEX(Materials!$X$9:$X$2508, MATCH($DO1433, Materials!$Z$9:$Z$2508, 0)), "")</f>
        <v/>
      </c>
      <c r="DQ1433" s="9" t="str">
        <f t="shared" si="26"/>
        <v/>
      </c>
    </row>
    <row r="1434" spans="119:121" x14ac:dyDescent="0.25">
      <c r="DO1434" s="9">
        <v>1431</v>
      </c>
      <c r="DP1434" s="9" t="str">
        <f>IFERROR(INDEX(Materials!$X$9:$X$2508, MATCH($DO1434, Materials!$Z$9:$Z$2508, 0)), "")</f>
        <v/>
      </c>
      <c r="DQ1434" s="9" t="str">
        <f t="shared" si="26"/>
        <v/>
      </c>
    </row>
    <row r="1435" spans="119:121" x14ac:dyDescent="0.25">
      <c r="DO1435" s="9">
        <v>1432</v>
      </c>
      <c r="DP1435" s="9" t="str">
        <f>IFERROR(INDEX(Materials!$X$9:$X$2508, MATCH($DO1435, Materials!$Z$9:$Z$2508, 0)), "")</f>
        <v/>
      </c>
      <c r="DQ1435" s="9" t="str">
        <f t="shared" si="26"/>
        <v/>
      </c>
    </row>
    <row r="1436" spans="119:121" x14ac:dyDescent="0.25">
      <c r="DO1436" s="9">
        <v>1433</v>
      </c>
      <c r="DP1436" s="9" t="str">
        <f>IFERROR(INDEX(Materials!$X$9:$X$2508, MATCH($DO1436, Materials!$Z$9:$Z$2508, 0)), "")</f>
        <v/>
      </c>
      <c r="DQ1436" s="9" t="str">
        <f t="shared" si="26"/>
        <v/>
      </c>
    </row>
    <row r="1437" spans="119:121" x14ac:dyDescent="0.25">
      <c r="DO1437" s="9">
        <v>1434</v>
      </c>
      <c r="DP1437" s="9" t="str">
        <f>IFERROR(INDEX(Materials!$X$9:$X$2508, MATCH($DO1437, Materials!$Z$9:$Z$2508, 0)), "")</f>
        <v/>
      </c>
      <c r="DQ1437" s="9" t="str">
        <f t="shared" si="26"/>
        <v/>
      </c>
    </row>
    <row r="1438" spans="119:121" x14ac:dyDescent="0.25">
      <c r="DO1438" s="9">
        <v>1435</v>
      </c>
      <c r="DP1438" s="9" t="str">
        <f>IFERROR(INDEX(Materials!$X$9:$X$2508, MATCH($DO1438, Materials!$Z$9:$Z$2508, 0)), "")</f>
        <v/>
      </c>
      <c r="DQ1438" s="9" t="str">
        <f t="shared" si="26"/>
        <v/>
      </c>
    </row>
    <row r="1439" spans="119:121" x14ac:dyDescent="0.25">
      <c r="DO1439" s="9">
        <v>1436</v>
      </c>
      <c r="DP1439" s="9" t="str">
        <f>IFERROR(INDEX(Materials!$X$9:$X$2508, MATCH($DO1439, Materials!$Z$9:$Z$2508, 0)), "")</f>
        <v/>
      </c>
      <c r="DQ1439" s="9" t="str">
        <f t="shared" si="26"/>
        <v/>
      </c>
    </row>
    <row r="1440" spans="119:121" x14ac:dyDescent="0.25">
      <c r="DO1440" s="9">
        <v>1437</v>
      </c>
      <c r="DP1440" s="9" t="str">
        <f>IFERROR(INDEX(Materials!$X$9:$X$2508, MATCH($DO1440, Materials!$Z$9:$Z$2508, 0)), "")</f>
        <v/>
      </c>
      <c r="DQ1440" s="9" t="str">
        <f t="shared" si="26"/>
        <v/>
      </c>
    </row>
    <row r="1441" spans="119:121" x14ac:dyDescent="0.25">
      <c r="DO1441" s="9">
        <v>1438</v>
      </c>
      <c r="DP1441" s="9" t="str">
        <f>IFERROR(INDEX(Materials!$X$9:$X$2508, MATCH($DO1441, Materials!$Z$9:$Z$2508, 0)), "")</f>
        <v/>
      </c>
      <c r="DQ1441" s="9" t="str">
        <f t="shared" si="26"/>
        <v/>
      </c>
    </row>
    <row r="1442" spans="119:121" x14ac:dyDescent="0.25">
      <c r="DO1442" s="9">
        <v>1439</v>
      </c>
      <c r="DP1442" s="9" t="str">
        <f>IFERROR(INDEX(Materials!$X$9:$X$2508, MATCH($DO1442, Materials!$Z$9:$Z$2508, 0)), "")</f>
        <v/>
      </c>
      <c r="DQ1442" s="9" t="str">
        <f t="shared" si="26"/>
        <v/>
      </c>
    </row>
    <row r="1443" spans="119:121" x14ac:dyDescent="0.25">
      <c r="DO1443" s="9">
        <v>1440</v>
      </c>
      <c r="DP1443" s="9" t="str">
        <f>IFERROR(INDEX(Materials!$X$9:$X$2508, MATCH($DO1443, Materials!$Z$9:$Z$2508, 0)), "")</f>
        <v/>
      </c>
      <c r="DQ1443" s="9" t="str">
        <f t="shared" si="26"/>
        <v/>
      </c>
    </row>
    <row r="1444" spans="119:121" x14ac:dyDescent="0.25">
      <c r="DO1444" s="9">
        <v>1441</v>
      </c>
      <c r="DP1444" s="9" t="str">
        <f>IFERROR(INDEX(Materials!$X$9:$X$2508, MATCH($DO1444, Materials!$Z$9:$Z$2508, 0)), "")</f>
        <v/>
      </c>
      <c r="DQ1444" s="9" t="str">
        <f t="shared" si="26"/>
        <v/>
      </c>
    </row>
    <row r="1445" spans="119:121" x14ac:dyDescent="0.25">
      <c r="DO1445" s="9">
        <v>1442</v>
      </c>
      <c r="DP1445" s="9" t="str">
        <f>IFERROR(INDEX(Materials!$X$9:$X$2508, MATCH($DO1445, Materials!$Z$9:$Z$2508, 0)), "")</f>
        <v/>
      </c>
      <c r="DQ1445" s="9" t="str">
        <f t="shared" si="26"/>
        <v/>
      </c>
    </row>
    <row r="1446" spans="119:121" x14ac:dyDescent="0.25">
      <c r="DO1446" s="9">
        <v>1443</v>
      </c>
      <c r="DP1446" s="9" t="str">
        <f>IFERROR(INDEX(Materials!$X$9:$X$2508, MATCH($DO1446, Materials!$Z$9:$Z$2508, 0)), "")</f>
        <v/>
      </c>
      <c r="DQ1446" s="9" t="str">
        <f t="shared" si="26"/>
        <v/>
      </c>
    </row>
    <row r="1447" spans="119:121" x14ac:dyDescent="0.25">
      <c r="DO1447" s="9">
        <v>1444</v>
      </c>
      <c r="DP1447" s="9" t="str">
        <f>IFERROR(INDEX(Materials!$X$9:$X$2508, MATCH($DO1447, Materials!$Z$9:$Z$2508, 0)), "")</f>
        <v/>
      </c>
      <c r="DQ1447" s="9" t="str">
        <f t="shared" si="26"/>
        <v/>
      </c>
    </row>
    <row r="1448" spans="119:121" x14ac:dyDescent="0.25">
      <c r="DO1448" s="9">
        <v>1445</v>
      </c>
      <c r="DP1448" s="9" t="str">
        <f>IFERROR(INDEX(Materials!$X$9:$X$2508, MATCH($DO1448, Materials!$Z$9:$Z$2508, 0)), "")</f>
        <v/>
      </c>
      <c r="DQ1448" s="9" t="str">
        <f t="shared" si="26"/>
        <v/>
      </c>
    </row>
    <row r="1449" spans="119:121" x14ac:dyDescent="0.25">
      <c r="DO1449" s="9">
        <v>1446</v>
      </c>
      <c r="DP1449" s="9" t="str">
        <f>IFERROR(INDEX(Materials!$X$9:$X$2508, MATCH($DO1449, Materials!$Z$9:$Z$2508, 0)), "")</f>
        <v/>
      </c>
      <c r="DQ1449" s="9" t="str">
        <f t="shared" si="26"/>
        <v/>
      </c>
    </row>
    <row r="1450" spans="119:121" x14ac:dyDescent="0.25">
      <c r="DO1450" s="9">
        <v>1447</v>
      </c>
      <c r="DP1450" s="9" t="str">
        <f>IFERROR(INDEX(Materials!$X$9:$X$2508, MATCH($DO1450, Materials!$Z$9:$Z$2508, 0)), "")</f>
        <v/>
      </c>
      <c r="DQ1450" s="9" t="str">
        <f t="shared" si="26"/>
        <v/>
      </c>
    </row>
    <row r="1451" spans="119:121" x14ac:dyDescent="0.25">
      <c r="DO1451" s="9">
        <v>1448</v>
      </c>
      <c r="DP1451" s="9" t="str">
        <f>IFERROR(INDEX(Materials!$X$9:$X$2508, MATCH($DO1451, Materials!$Z$9:$Z$2508, 0)), "")</f>
        <v/>
      </c>
      <c r="DQ1451" s="9" t="str">
        <f t="shared" si="26"/>
        <v/>
      </c>
    </row>
    <row r="1452" spans="119:121" x14ac:dyDescent="0.25">
      <c r="DO1452" s="9">
        <v>1449</v>
      </c>
      <c r="DP1452" s="9" t="str">
        <f>IFERROR(INDEX(Materials!$X$9:$X$2508, MATCH($DO1452, Materials!$Z$9:$Z$2508, 0)), "")</f>
        <v/>
      </c>
      <c r="DQ1452" s="9" t="str">
        <f t="shared" ref="DQ1452:DQ1515" si="27">IF($DP1452="", "", SUMIF($BE$4:$CH$43, $DP1452, $CJ$4:$DM$43))</f>
        <v/>
      </c>
    </row>
    <row r="1453" spans="119:121" x14ac:dyDescent="0.25">
      <c r="DO1453" s="9">
        <v>1450</v>
      </c>
      <c r="DP1453" s="9" t="str">
        <f>IFERROR(INDEX(Materials!$X$9:$X$2508, MATCH($DO1453, Materials!$Z$9:$Z$2508, 0)), "")</f>
        <v/>
      </c>
      <c r="DQ1453" s="9" t="str">
        <f t="shared" si="27"/>
        <v/>
      </c>
    </row>
    <row r="1454" spans="119:121" x14ac:dyDescent="0.25">
      <c r="DO1454" s="9">
        <v>1451</v>
      </c>
      <c r="DP1454" s="9" t="str">
        <f>IFERROR(INDEX(Materials!$X$9:$X$2508, MATCH($DO1454, Materials!$Z$9:$Z$2508, 0)), "")</f>
        <v/>
      </c>
      <c r="DQ1454" s="9" t="str">
        <f t="shared" si="27"/>
        <v/>
      </c>
    </row>
    <row r="1455" spans="119:121" x14ac:dyDescent="0.25">
      <c r="DO1455" s="9">
        <v>1452</v>
      </c>
      <c r="DP1455" s="9" t="str">
        <f>IFERROR(INDEX(Materials!$X$9:$X$2508, MATCH($DO1455, Materials!$Z$9:$Z$2508, 0)), "")</f>
        <v/>
      </c>
      <c r="DQ1455" s="9" t="str">
        <f t="shared" si="27"/>
        <v/>
      </c>
    </row>
    <row r="1456" spans="119:121" x14ac:dyDescent="0.25">
      <c r="DO1456" s="9">
        <v>1453</v>
      </c>
      <c r="DP1456" s="9" t="str">
        <f>IFERROR(INDEX(Materials!$X$9:$X$2508, MATCH($DO1456, Materials!$Z$9:$Z$2508, 0)), "")</f>
        <v/>
      </c>
      <c r="DQ1456" s="9" t="str">
        <f t="shared" si="27"/>
        <v/>
      </c>
    </row>
    <row r="1457" spans="119:121" x14ac:dyDescent="0.25">
      <c r="DO1457" s="9">
        <v>1454</v>
      </c>
      <c r="DP1457" s="9" t="str">
        <f>IFERROR(INDEX(Materials!$X$9:$X$2508, MATCH($DO1457, Materials!$Z$9:$Z$2508, 0)), "")</f>
        <v/>
      </c>
      <c r="DQ1457" s="9" t="str">
        <f t="shared" si="27"/>
        <v/>
      </c>
    </row>
    <row r="1458" spans="119:121" x14ac:dyDescent="0.25">
      <c r="DO1458" s="9">
        <v>1455</v>
      </c>
      <c r="DP1458" s="9" t="str">
        <f>IFERROR(INDEX(Materials!$X$9:$X$2508, MATCH($DO1458, Materials!$Z$9:$Z$2508, 0)), "")</f>
        <v/>
      </c>
      <c r="DQ1458" s="9" t="str">
        <f t="shared" si="27"/>
        <v/>
      </c>
    </row>
    <row r="1459" spans="119:121" x14ac:dyDescent="0.25">
      <c r="DO1459" s="9">
        <v>1456</v>
      </c>
      <c r="DP1459" s="9" t="str">
        <f>IFERROR(INDEX(Materials!$X$9:$X$2508, MATCH($DO1459, Materials!$Z$9:$Z$2508, 0)), "")</f>
        <v/>
      </c>
      <c r="DQ1459" s="9" t="str">
        <f t="shared" si="27"/>
        <v/>
      </c>
    </row>
    <row r="1460" spans="119:121" x14ac:dyDescent="0.25">
      <c r="DO1460" s="9">
        <v>1457</v>
      </c>
      <c r="DP1460" s="9" t="str">
        <f>IFERROR(INDEX(Materials!$X$9:$X$2508, MATCH($DO1460, Materials!$Z$9:$Z$2508, 0)), "")</f>
        <v/>
      </c>
      <c r="DQ1460" s="9" t="str">
        <f t="shared" si="27"/>
        <v/>
      </c>
    </row>
    <row r="1461" spans="119:121" x14ac:dyDescent="0.25">
      <c r="DO1461" s="9">
        <v>1458</v>
      </c>
      <c r="DP1461" s="9" t="str">
        <f>IFERROR(INDEX(Materials!$X$9:$X$2508, MATCH($DO1461, Materials!$Z$9:$Z$2508, 0)), "")</f>
        <v/>
      </c>
      <c r="DQ1461" s="9" t="str">
        <f t="shared" si="27"/>
        <v/>
      </c>
    </row>
    <row r="1462" spans="119:121" x14ac:dyDescent="0.25">
      <c r="DO1462" s="9">
        <v>1459</v>
      </c>
      <c r="DP1462" s="9" t="str">
        <f>IFERROR(INDEX(Materials!$X$9:$X$2508, MATCH($DO1462, Materials!$Z$9:$Z$2508, 0)), "")</f>
        <v/>
      </c>
      <c r="DQ1462" s="9" t="str">
        <f t="shared" si="27"/>
        <v/>
      </c>
    </row>
    <row r="1463" spans="119:121" x14ac:dyDescent="0.25">
      <c r="DO1463" s="9">
        <v>1460</v>
      </c>
      <c r="DP1463" s="9" t="str">
        <f>IFERROR(INDEX(Materials!$X$9:$X$2508, MATCH($DO1463, Materials!$Z$9:$Z$2508, 0)), "")</f>
        <v/>
      </c>
      <c r="DQ1463" s="9" t="str">
        <f t="shared" si="27"/>
        <v/>
      </c>
    </row>
    <row r="1464" spans="119:121" x14ac:dyDescent="0.25">
      <c r="DO1464" s="9">
        <v>1461</v>
      </c>
      <c r="DP1464" s="9" t="str">
        <f>IFERROR(INDEX(Materials!$X$9:$X$2508, MATCH($DO1464, Materials!$Z$9:$Z$2508, 0)), "")</f>
        <v/>
      </c>
      <c r="DQ1464" s="9" t="str">
        <f t="shared" si="27"/>
        <v/>
      </c>
    </row>
    <row r="1465" spans="119:121" x14ac:dyDescent="0.25">
      <c r="DO1465" s="9">
        <v>1462</v>
      </c>
      <c r="DP1465" s="9" t="str">
        <f>IFERROR(INDEX(Materials!$X$9:$X$2508, MATCH($DO1465, Materials!$Z$9:$Z$2508, 0)), "")</f>
        <v/>
      </c>
      <c r="DQ1465" s="9" t="str">
        <f t="shared" si="27"/>
        <v/>
      </c>
    </row>
    <row r="1466" spans="119:121" x14ac:dyDescent="0.25">
      <c r="DO1466" s="9">
        <v>1463</v>
      </c>
      <c r="DP1466" s="9" t="str">
        <f>IFERROR(INDEX(Materials!$X$9:$X$2508, MATCH($DO1466, Materials!$Z$9:$Z$2508, 0)), "")</f>
        <v/>
      </c>
      <c r="DQ1466" s="9" t="str">
        <f t="shared" si="27"/>
        <v/>
      </c>
    </row>
    <row r="1467" spans="119:121" x14ac:dyDescent="0.25">
      <c r="DO1467" s="9">
        <v>1464</v>
      </c>
      <c r="DP1467" s="9" t="str">
        <f>IFERROR(INDEX(Materials!$X$9:$X$2508, MATCH($DO1467, Materials!$Z$9:$Z$2508, 0)), "")</f>
        <v/>
      </c>
      <c r="DQ1467" s="9" t="str">
        <f t="shared" si="27"/>
        <v/>
      </c>
    </row>
    <row r="1468" spans="119:121" x14ac:dyDescent="0.25">
      <c r="DO1468" s="9">
        <v>1465</v>
      </c>
      <c r="DP1468" s="9" t="str">
        <f>IFERROR(INDEX(Materials!$X$9:$X$2508, MATCH($DO1468, Materials!$Z$9:$Z$2508, 0)), "")</f>
        <v/>
      </c>
      <c r="DQ1468" s="9" t="str">
        <f t="shared" si="27"/>
        <v/>
      </c>
    </row>
    <row r="1469" spans="119:121" x14ac:dyDescent="0.25">
      <c r="DO1469" s="9">
        <v>1466</v>
      </c>
      <c r="DP1469" s="9" t="str">
        <f>IFERROR(INDEX(Materials!$X$9:$X$2508, MATCH($DO1469, Materials!$Z$9:$Z$2508, 0)), "")</f>
        <v/>
      </c>
      <c r="DQ1469" s="9" t="str">
        <f t="shared" si="27"/>
        <v/>
      </c>
    </row>
    <row r="1470" spans="119:121" x14ac:dyDescent="0.25">
      <c r="DO1470" s="9">
        <v>1467</v>
      </c>
      <c r="DP1470" s="9" t="str">
        <f>IFERROR(INDEX(Materials!$X$9:$X$2508, MATCH($DO1470, Materials!$Z$9:$Z$2508, 0)), "")</f>
        <v/>
      </c>
      <c r="DQ1470" s="9" t="str">
        <f t="shared" si="27"/>
        <v/>
      </c>
    </row>
    <row r="1471" spans="119:121" x14ac:dyDescent="0.25">
      <c r="DO1471" s="9">
        <v>1468</v>
      </c>
      <c r="DP1471" s="9" t="str">
        <f>IFERROR(INDEX(Materials!$X$9:$X$2508, MATCH($DO1471, Materials!$Z$9:$Z$2508, 0)), "")</f>
        <v/>
      </c>
      <c r="DQ1471" s="9" t="str">
        <f t="shared" si="27"/>
        <v/>
      </c>
    </row>
    <row r="1472" spans="119:121" x14ac:dyDescent="0.25">
      <c r="DO1472" s="9">
        <v>1469</v>
      </c>
      <c r="DP1472" s="9" t="str">
        <f>IFERROR(INDEX(Materials!$X$9:$X$2508, MATCH($DO1472, Materials!$Z$9:$Z$2508, 0)), "")</f>
        <v/>
      </c>
      <c r="DQ1472" s="9" t="str">
        <f t="shared" si="27"/>
        <v/>
      </c>
    </row>
    <row r="1473" spans="119:121" x14ac:dyDescent="0.25">
      <c r="DO1473" s="9">
        <v>1470</v>
      </c>
      <c r="DP1473" s="9" t="str">
        <f>IFERROR(INDEX(Materials!$X$9:$X$2508, MATCH($DO1473, Materials!$Z$9:$Z$2508, 0)), "")</f>
        <v/>
      </c>
      <c r="DQ1473" s="9" t="str">
        <f t="shared" si="27"/>
        <v/>
      </c>
    </row>
    <row r="1474" spans="119:121" x14ac:dyDescent="0.25">
      <c r="DO1474" s="9">
        <v>1471</v>
      </c>
      <c r="DP1474" s="9" t="str">
        <f>IFERROR(INDEX(Materials!$X$9:$X$2508, MATCH($DO1474, Materials!$Z$9:$Z$2508, 0)), "")</f>
        <v/>
      </c>
      <c r="DQ1474" s="9" t="str">
        <f t="shared" si="27"/>
        <v/>
      </c>
    </row>
    <row r="1475" spans="119:121" x14ac:dyDescent="0.25">
      <c r="DO1475" s="9">
        <v>1472</v>
      </c>
      <c r="DP1475" s="9" t="str">
        <f>IFERROR(INDEX(Materials!$X$9:$X$2508, MATCH($DO1475, Materials!$Z$9:$Z$2508, 0)), "")</f>
        <v/>
      </c>
      <c r="DQ1475" s="9" t="str">
        <f t="shared" si="27"/>
        <v/>
      </c>
    </row>
    <row r="1476" spans="119:121" x14ac:dyDescent="0.25">
      <c r="DO1476" s="9">
        <v>1473</v>
      </c>
      <c r="DP1476" s="9" t="str">
        <f>IFERROR(INDEX(Materials!$X$9:$X$2508, MATCH($DO1476, Materials!$Z$9:$Z$2508, 0)), "")</f>
        <v/>
      </c>
      <c r="DQ1476" s="9" t="str">
        <f t="shared" si="27"/>
        <v/>
      </c>
    </row>
    <row r="1477" spans="119:121" x14ac:dyDescent="0.25">
      <c r="DO1477" s="9">
        <v>1474</v>
      </c>
      <c r="DP1477" s="9" t="str">
        <f>IFERROR(INDEX(Materials!$X$9:$X$2508, MATCH($DO1477, Materials!$Z$9:$Z$2508, 0)), "")</f>
        <v/>
      </c>
      <c r="DQ1477" s="9" t="str">
        <f t="shared" si="27"/>
        <v/>
      </c>
    </row>
    <row r="1478" spans="119:121" x14ac:dyDescent="0.25">
      <c r="DO1478" s="9">
        <v>1475</v>
      </c>
      <c r="DP1478" s="9" t="str">
        <f>IFERROR(INDEX(Materials!$X$9:$X$2508, MATCH($DO1478, Materials!$Z$9:$Z$2508, 0)), "")</f>
        <v/>
      </c>
      <c r="DQ1478" s="9" t="str">
        <f t="shared" si="27"/>
        <v/>
      </c>
    </row>
    <row r="1479" spans="119:121" x14ac:dyDescent="0.25">
      <c r="DO1479" s="9">
        <v>1476</v>
      </c>
      <c r="DP1479" s="9" t="str">
        <f>IFERROR(INDEX(Materials!$X$9:$X$2508, MATCH($DO1479, Materials!$Z$9:$Z$2508, 0)), "")</f>
        <v/>
      </c>
      <c r="DQ1479" s="9" t="str">
        <f t="shared" si="27"/>
        <v/>
      </c>
    </row>
    <row r="1480" spans="119:121" x14ac:dyDescent="0.25">
      <c r="DO1480" s="9">
        <v>1477</v>
      </c>
      <c r="DP1480" s="9" t="str">
        <f>IFERROR(INDEX(Materials!$X$9:$X$2508, MATCH($DO1480, Materials!$Z$9:$Z$2508, 0)), "")</f>
        <v/>
      </c>
      <c r="DQ1480" s="9" t="str">
        <f t="shared" si="27"/>
        <v/>
      </c>
    </row>
    <row r="1481" spans="119:121" x14ac:dyDescent="0.25">
      <c r="DO1481" s="9">
        <v>1478</v>
      </c>
      <c r="DP1481" s="9" t="str">
        <f>IFERROR(INDEX(Materials!$X$9:$X$2508, MATCH($DO1481, Materials!$Z$9:$Z$2508, 0)), "")</f>
        <v/>
      </c>
      <c r="DQ1481" s="9" t="str">
        <f t="shared" si="27"/>
        <v/>
      </c>
    </row>
    <row r="1482" spans="119:121" x14ac:dyDescent="0.25">
      <c r="DO1482" s="9">
        <v>1479</v>
      </c>
      <c r="DP1482" s="9" t="str">
        <f>IFERROR(INDEX(Materials!$X$9:$X$2508, MATCH($DO1482, Materials!$Z$9:$Z$2508, 0)), "")</f>
        <v/>
      </c>
      <c r="DQ1482" s="9" t="str">
        <f t="shared" si="27"/>
        <v/>
      </c>
    </row>
    <row r="1483" spans="119:121" x14ac:dyDescent="0.25">
      <c r="DO1483" s="9">
        <v>1480</v>
      </c>
      <c r="DP1483" s="9" t="str">
        <f>IFERROR(INDEX(Materials!$X$9:$X$2508, MATCH($DO1483, Materials!$Z$9:$Z$2508, 0)), "")</f>
        <v/>
      </c>
      <c r="DQ1483" s="9" t="str">
        <f t="shared" si="27"/>
        <v/>
      </c>
    </row>
    <row r="1484" spans="119:121" x14ac:dyDescent="0.25">
      <c r="DO1484" s="9">
        <v>1481</v>
      </c>
      <c r="DP1484" s="9" t="str">
        <f>IFERROR(INDEX(Materials!$X$9:$X$2508, MATCH($DO1484, Materials!$Z$9:$Z$2508, 0)), "")</f>
        <v/>
      </c>
      <c r="DQ1484" s="9" t="str">
        <f t="shared" si="27"/>
        <v/>
      </c>
    </row>
    <row r="1485" spans="119:121" x14ac:dyDescent="0.25">
      <c r="DO1485" s="9">
        <v>1482</v>
      </c>
      <c r="DP1485" s="9" t="str">
        <f>IFERROR(INDEX(Materials!$X$9:$X$2508, MATCH($DO1485, Materials!$Z$9:$Z$2508, 0)), "")</f>
        <v/>
      </c>
      <c r="DQ1485" s="9" t="str">
        <f t="shared" si="27"/>
        <v/>
      </c>
    </row>
    <row r="1486" spans="119:121" x14ac:dyDescent="0.25">
      <c r="DO1486" s="9">
        <v>1483</v>
      </c>
      <c r="DP1486" s="9" t="str">
        <f>IFERROR(INDEX(Materials!$X$9:$X$2508, MATCH($DO1486, Materials!$Z$9:$Z$2508, 0)), "")</f>
        <v/>
      </c>
      <c r="DQ1486" s="9" t="str">
        <f t="shared" si="27"/>
        <v/>
      </c>
    </row>
    <row r="1487" spans="119:121" x14ac:dyDescent="0.25">
      <c r="DO1487" s="9">
        <v>1484</v>
      </c>
      <c r="DP1487" s="9" t="str">
        <f>IFERROR(INDEX(Materials!$X$9:$X$2508, MATCH($DO1487, Materials!$Z$9:$Z$2508, 0)), "")</f>
        <v/>
      </c>
      <c r="DQ1487" s="9" t="str">
        <f t="shared" si="27"/>
        <v/>
      </c>
    </row>
    <row r="1488" spans="119:121" x14ac:dyDescent="0.25">
      <c r="DO1488" s="9">
        <v>1485</v>
      </c>
      <c r="DP1488" s="9" t="str">
        <f>IFERROR(INDEX(Materials!$X$9:$X$2508, MATCH($DO1488, Materials!$Z$9:$Z$2508, 0)), "")</f>
        <v/>
      </c>
      <c r="DQ1488" s="9" t="str">
        <f t="shared" si="27"/>
        <v/>
      </c>
    </row>
    <row r="1489" spans="119:121" x14ac:dyDescent="0.25">
      <c r="DO1489" s="9">
        <v>1486</v>
      </c>
      <c r="DP1489" s="9" t="str">
        <f>IFERROR(INDEX(Materials!$X$9:$X$2508, MATCH($DO1489, Materials!$Z$9:$Z$2508, 0)), "")</f>
        <v/>
      </c>
      <c r="DQ1489" s="9" t="str">
        <f t="shared" si="27"/>
        <v/>
      </c>
    </row>
    <row r="1490" spans="119:121" x14ac:dyDescent="0.25">
      <c r="DO1490" s="9">
        <v>1487</v>
      </c>
      <c r="DP1490" s="9" t="str">
        <f>IFERROR(INDEX(Materials!$X$9:$X$2508, MATCH($DO1490, Materials!$Z$9:$Z$2508, 0)), "")</f>
        <v/>
      </c>
      <c r="DQ1490" s="9" t="str">
        <f t="shared" si="27"/>
        <v/>
      </c>
    </row>
    <row r="1491" spans="119:121" x14ac:dyDescent="0.25">
      <c r="DO1491" s="9">
        <v>1488</v>
      </c>
      <c r="DP1491" s="9" t="str">
        <f>IFERROR(INDEX(Materials!$X$9:$X$2508, MATCH($DO1491, Materials!$Z$9:$Z$2508, 0)), "")</f>
        <v/>
      </c>
      <c r="DQ1491" s="9" t="str">
        <f t="shared" si="27"/>
        <v/>
      </c>
    </row>
    <row r="1492" spans="119:121" x14ac:dyDescent="0.25">
      <c r="DO1492" s="9">
        <v>1489</v>
      </c>
      <c r="DP1492" s="9" t="str">
        <f>IFERROR(INDEX(Materials!$X$9:$X$2508, MATCH($DO1492, Materials!$Z$9:$Z$2508, 0)), "")</f>
        <v/>
      </c>
      <c r="DQ1492" s="9" t="str">
        <f t="shared" si="27"/>
        <v/>
      </c>
    </row>
    <row r="1493" spans="119:121" x14ac:dyDescent="0.25">
      <c r="DO1493" s="9">
        <v>1490</v>
      </c>
      <c r="DP1493" s="9" t="str">
        <f>IFERROR(INDEX(Materials!$X$9:$X$2508, MATCH($DO1493, Materials!$Z$9:$Z$2508, 0)), "")</f>
        <v/>
      </c>
      <c r="DQ1493" s="9" t="str">
        <f t="shared" si="27"/>
        <v/>
      </c>
    </row>
    <row r="1494" spans="119:121" x14ac:dyDescent="0.25">
      <c r="DO1494" s="9">
        <v>1491</v>
      </c>
      <c r="DP1494" s="9" t="str">
        <f>IFERROR(INDEX(Materials!$X$9:$X$2508, MATCH($DO1494, Materials!$Z$9:$Z$2508, 0)), "")</f>
        <v/>
      </c>
      <c r="DQ1494" s="9" t="str">
        <f t="shared" si="27"/>
        <v/>
      </c>
    </row>
    <row r="1495" spans="119:121" x14ac:dyDescent="0.25">
      <c r="DO1495" s="9">
        <v>1492</v>
      </c>
      <c r="DP1495" s="9" t="str">
        <f>IFERROR(INDEX(Materials!$X$9:$X$2508, MATCH($DO1495, Materials!$Z$9:$Z$2508, 0)), "")</f>
        <v/>
      </c>
      <c r="DQ1495" s="9" t="str">
        <f t="shared" si="27"/>
        <v/>
      </c>
    </row>
    <row r="1496" spans="119:121" x14ac:dyDescent="0.25">
      <c r="DO1496" s="9">
        <v>1493</v>
      </c>
      <c r="DP1496" s="9" t="str">
        <f>IFERROR(INDEX(Materials!$X$9:$X$2508, MATCH($DO1496, Materials!$Z$9:$Z$2508, 0)), "")</f>
        <v/>
      </c>
      <c r="DQ1496" s="9" t="str">
        <f t="shared" si="27"/>
        <v/>
      </c>
    </row>
    <row r="1497" spans="119:121" x14ac:dyDescent="0.25">
      <c r="DO1497" s="9">
        <v>1494</v>
      </c>
      <c r="DP1497" s="9" t="str">
        <f>IFERROR(INDEX(Materials!$X$9:$X$2508, MATCH($DO1497, Materials!$Z$9:$Z$2508, 0)), "")</f>
        <v/>
      </c>
      <c r="DQ1497" s="9" t="str">
        <f t="shared" si="27"/>
        <v/>
      </c>
    </row>
    <row r="1498" spans="119:121" x14ac:dyDescent="0.25">
      <c r="DO1498" s="9">
        <v>1495</v>
      </c>
      <c r="DP1498" s="9" t="str">
        <f>IFERROR(INDEX(Materials!$X$9:$X$2508, MATCH($DO1498, Materials!$Z$9:$Z$2508, 0)), "")</f>
        <v/>
      </c>
      <c r="DQ1498" s="9" t="str">
        <f t="shared" si="27"/>
        <v/>
      </c>
    </row>
    <row r="1499" spans="119:121" x14ac:dyDescent="0.25">
      <c r="DO1499" s="9">
        <v>1496</v>
      </c>
      <c r="DP1499" s="9" t="str">
        <f>IFERROR(INDEX(Materials!$X$9:$X$2508, MATCH($DO1499, Materials!$Z$9:$Z$2508, 0)), "")</f>
        <v/>
      </c>
      <c r="DQ1499" s="9" t="str">
        <f t="shared" si="27"/>
        <v/>
      </c>
    </row>
    <row r="1500" spans="119:121" x14ac:dyDescent="0.25">
      <c r="DO1500" s="9">
        <v>1497</v>
      </c>
      <c r="DP1500" s="9" t="str">
        <f>IFERROR(INDEX(Materials!$X$9:$X$2508, MATCH($DO1500, Materials!$Z$9:$Z$2508, 0)), "")</f>
        <v/>
      </c>
      <c r="DQ1500" s="9" t="str">
        <f t="shared" si="27"/>
        <v/>
      </c>
    </row>
    <row r="1501" spans="119:121" x14ac:dyDescent="0.25">
      <c r="DO1501" s="9">
        <v>1498</v>
      </c>
      <c r="DP1501" s="9" t="str">
        <f>IFERROR(INDEX(Materials!$X$9:$X$2508, MATCH($DO1501, Materials!$Z$9:$Z$2508, 0)), "")</f>
        <v/>
      </c>
      <c r="DQ1501" s="9" t="str">
        <f t="shared" si="27"/>
        <v/>
      </c>
    </row>
    <row r="1502" spans="119:121" x14ac:dyDescent="0.25">
      <c r="DO1502" s="9">
        <v>1499</v>
      </c>
      <c r="DP1502" s="9" t="str">
        <f>IFERROR(INDEX(Materials!$X$9:$X$2508, MATCH($DO1502, Materials!$Z$9:$Z$2508, 0)), "")</f>
        <v/>
      </c>
      <c r="DQ1502" s="9" t="str">
        <f t="shared" si="27"/>
        <v/>
      </c>
    </row>
    <row r="1503" spans="119:121" x14ac:dyDescent="0.25">
      <c r="DO1503" s="9">
        <v>1500</v>
      </c>
      <c r="DP1503" s="9" t="str">
        <f>IFERROR(INDEX(Materials!$X$9:$X$2508, MATCH($DO1503, Materials!$Z$9:$Z$2508, 0)), "")</f>
        <v/>
      </c>
      <c r="DQ1503" s="9" t="str">
        <f t="shared" si="27"/>
        <v/>
      </c>
    </row>
    <row r="1504" spans="119:121" x14ac:dyDescent="0.25">
      <c r="DO1504" s="9">
        <v>1501</v>
      </c>
      <c r="DP1504" s="9" t="str">
        <f>IFERROR(INDEX(Materials!$X$9:$X$2508, MATCH($DO1504, Materials!$Z$9:$Z$2508, 0)), "")</f>
        <v/>
      </c>
      <c r="DQ1504" s="9" t="str">
        <f t="shared" si="27"/>
        <v/>
      </c>
    </row>
    <row r="1505" spans="119:121" x14ac:dyDescent="0.25">
      <c r="DO1505" s="9">
        <v>1502</v>
      </c>
      <c r="DP1505" s="9" t="str">
        <f>IFERROR(INDEX(Materials!$X$9:$X$2508, MATCH($DO1505, Materials!$Z$9:$Z$2508, 0)), "")</f>
        <v/>
      </c>
      <c r="DQ1505" s="9" t="str">
        <f t="shared" si="27"/>
        <v/>
      </c>
    </row>
    <row r="1506" spans="119:121" x14ac:dyDescent="0.25">
      <c r="DO1506" s="9">
        <v>1503</v>
      </c>
      <c r="DP1506" s="9" t="str">
        <f>IFERROR(INDEX(Materials!$X$9:$X$2508, MATCH($DO1506, Materials!$Z$9:$Z$2508, 0)), "")</f>
        <v/>
      </c>
      <c r="DQ1506" s="9" t="str">
        <f t="shared" si="27"/>
        <v/>
      </c>
    </row>
    <row r="1507" spans="119:121" x14ac:dyDescent="0.25">
      <c r="DO1507" s="9">
        <v>1504</v>
      </c>
      <c r="DP1507" s="9" t="str">
        <f>IFERROR(INDEX(Materials!$X$9:$X$2508, MATCH($DO1507, Materials!$Z$9:$Z$2508, 0)), "")</f>
        <v/>
      </c>
      <c r="DQ1507" s="9" t="str">
        <f t="shared" si="27"/>
        <v/>
      </c>
    </row>
    <row r="1508" spans="119:121" x14ac:dyDescent="0.25">
      <c r="DO1508" s="9">
        <v>1505</v>
      </c>
      <c r="DP1508" s="9" t="str">
        <f>IFERROR(INDEX(Materials!$X$9:$X$2508, MATCH($DO1508, Materials!$Z$9:$Z$2508, 0)), "")</f>
        <v/>
      </c>
      <c r="DQ1508" s="9" t="str">
        <f t="shared" si="27"/>
        <v/>
      </c>
    </row>
    <row r="1509" spans="119:121" x14ac:dyDescent="0.25">
      <c r="DO1509" s="9">
        <v>1506</v>
      </c>
      <c r="DP1509" s="9" t="str">
        <f>IFERROR(INDEX(Materials!$X$9:$X$2508, MATCH($DO1509, Materials!$Z$9:$Z$2508, 0)), "")</f>
        <v/>
      </c>
      <c r="DQ1509" s="9" t="str">
        <f t="shared" si="27"/>
        <v/>
      </c>
    </row>
    <row r="1510" spans="119:121" x14ac:dyDescent="0.25">
      <c r="DO1510" s="9">
        <v>1507</v>
      </c>
      <c r="DP1510" s="9" t="str">
        <f>IFERROR(INDEX(Materials!$X$9:$X$2508, MATCH($DO1510, Materials!$Z$9:$Z$2508, 0)), "")</f>
        <v/>
      </c>
      <c r="DQ1510" s="9" t="str">
        <f t="shared" si="27"/>
        <v/>
      </c>
    </row>
    <row r="1511" spans="119:121" x14ac:dyDescent="0.25">
      <c r="DO1511" s="9">
        <v>1508</v>
      </c>
      <c r="DP1511" s="9" t="str">
        <f>IFERROR(INDEX(Materials!$X$9:$X$2508, MATCH($DO1511, Materials!$Z$9:$Z$2508, 0)), "")</f>
        <v/>
      </c>
      <c r="DQ1511" s="9" t="str">
        <f t="shared" si="27"/>
        <v/>
      </c>
    </row>
    <row r="1512" spans="119:121" x14ac:dyDescent="0.25">
      <c r="DO1512" s="9">
        <v>1509</v>
      </c>
      <c r="DP1512" s="9" t="str">
        <f>IFERROR(INDEX(Materials!$X$9:$X$2508, MATCH($DO1512, Materials!$Z$9:$Z$2508, 0)), "")</f>
        <v/>
      </c>
      <c r="DQ1512" s="9" t="str">
        <f t="shared" si="27"/>
        <v/>
      </c>
    </row>
    <row r="1513" spans="119:121" x14ac:dyDescent="0.25">
      <c r="DO1513" s="9">
        <v>1510</v>
      </c>
      <c r="DP1513" s="9" t="str">
        <f>IFERROR(INDEX(Materials!$X$9:$X$2508, MATCH($DO1513, Materials!$Z$9:$Z$2508, 0)), "")</f>
        <v/>
      </c>
      <c r="DQ1513" s="9" t="str">
        <f t="shared" si="27"/>
        <v/>
      </c>
    </row>
    <row r="1514" spans="119:121" x14ac:dyDescent="0.25">
      <c r="DO1514" s="9">
        <v>1511</v>
      </c>
      <c r="DP1514" s="9" t="str">
        <f>IFERROR(INDEX(Materials!$X$9:$X$2508, MATCH($DO1514, Materials!$Z$9:$Z$2508, 0)), "")</f>
        <v/>
      </c>
      <c r="DQ1514" s="9" t="str">
        <f t="shared" si="27"/>
        <v/>
      </c>
    </row>
    <row r="1515" spans="119:121" x14ac:dyDescent="0.25">
      <c r="DO1515" s="9">
        <v>1512</v>
      </c>
      <c r="DP1515" s="9" t="str">
        <f>IFERROR(INDEX(Materials!$X$9:$X$2508, MATCH($DO1515, Materials!$Z$9:$Z$2508, 0)), "")</f>
        <v/>
      </c>
      <c r="DQ1515" s="9" t="str">
        <f t="shared" si="27"/>
        <v/>
      </c>
    </row>
    <row r="1516" spans="119:121" x14ac:dyDescent="0.25">
      <c r="DO1516" s="9">
        <v>1513</v>
      </c>
      <c r="DP1516" s="9" t="str">
        <f>IFERROR(INDEX(Materials!$X$9:$X$2508, MATCH($DO1516, Materials!$Z$9:$Z$2508, 0)), "")</f>
        <v/>
      </c>
      <c r="DQ1516" s="9" t="str">
        <f t="shared" ref="DQ1516:DQ1579" si="28">IF($DP1516="", "", SUMIF($BE$4:$CH$43, $DP1516, $CJ$4:$DM$43))</f>
        <v/>
      </c>
    </row>
    <row r="1517" spans="119:121" x14ac:dyDescent="0.25">
      <c r="DO1517" s="9">
        <v>1514</v>
      </c>
      <c r="DP1517" s="9" t="str">
        <f>IFERROR(INDEX(Materials!$X$9:$X$2508, MATCH($DO1517, Materials!$Z$9:$Z$2508, 0)), "")</f>
        <v/>
      </c>
      <c r="DQ1517" s="9" t="str">
        <f t="shared" si="28"/>
        <v/>
      </c>
    </row>
    <row r="1518" spans="119:121" x14ac:dyDescent="0.25">
      <c r="DO1518" s="9">
        <v>1515</v>
      </c>
      <c r="DP1518" s="9" t="str">
        <f>IFERROR(INDEX(Materials!$X$9:$X$2508, MATCH($DO1518, Materials!$Z$9:$Z$2508, 0)), "")</f>
        <v/>
      </c>
      <c r="DQ1518" s="9" t="str">
        <f t="shared" si="28"/>
        <v/>
      </c>
    </row>
    <row r="1519" spans="119:121" x14ac:dyDescent="0.25">
      <c r="DO1519" s="9">
        <v>1516</v>
      </c>
      <c r="DP1519" s="9" t="str">
        <f>IFERROR(INDEX(Materials!$X$9:$X$2508, MATCH($DO1519, Materials!$Z$9:$Z$2508, 0)), "")</f>
        <v/>
      </c>
      <c r="DQ1519" s="9" t="str">
        <f t="shared" si="28"/>
        <v/>
      </c>
    </row>
    <row r="1520" spans="119:121" x14ac:dyDescent="0.25">
      <c r="DO1520" s="9">
        <v>1517</v>
      </c>
      <c r="DP1520" s="9" t="str">
        <f>IFERROR(INDEX(Materials!$X$9:$X$2508, MATCH($DO1520, Materials!$Z$9:$Z$2508, 0)), "")</f>
        <v/>
      </c>
      <c r="DQ1520" s="9" t="str">
        <f t="shared" si="28"/>
        <v/>
      </c>
    </row>
    <row r="1521" spans="119:121" x14ac:dyDescent="0.25">
      <c r="DO1521" s="9">
        <v>1518</v>
      </c>
      <c r="DP1521" s="9" t="str">
        <f>IFERROR(INDEX(Materials!$X$9:$X$2508, MATCH($DO1521, Materials!$Z$9:$Z$2508, 0)), "")</f>
        <v/>
      </c>
      <c r="DQ1521" s="9" t="str">
        <f t="shared" si="28"/>
        <v/>
      </c>
    </row>
    <row r="1522" spans="119:121" x14ac:dyDescent="0.25">
      <c r="DO1522" s="9">
        <v>1519</v>
      </c>
      <c r="DP1522" s="9" t="str">
        <f>IFERROR(INDEX(Materials!$X$9:$X$2508, MATCH($DO1522, Materials!$Z$9:$Z$2508, 0)), "")</f>
        <v/>
      </c>
      <c r="DQ1522" s="9" t="str">
        <f t="shared" si="28"/>
        <v/>
      </c>
    </row>
    <row r="1523" spans="119:121" x14ac:dyDescent="0.25">
      <c r="DO1523" s="9">
        <v>1520</v>
      </c>
      <c r="DP1523" s="9" t="str">
        <f>IFERROR(INDEX(Materials!$X$9:$X$2508, MATCH($DO1523, Materials!$Z$9:$Z$2508, 0)), "")</f>
        <v/>
      </c>
      <c r="DQ1523" s="9" t="str">
        <f t="shared" si="28"/>
        <v/>
      </c>
    </row>
    <row r="1524" spans="119:121" x14ac:dyDescent="0.25">
      <c r="DO1524" s="9">
        <v>1521</v>
      </c>
      <c r="DP1524" s="9" t="str">
        <f>IFERROR(INDEX(Materials!$X$9:$X$2508, MATCH($DO1524, Materials!$Z$9:$Z$2508, 0)), "")</f>
        <v/>
      </c>
      <c r="DQ1524" s="9" t="str">
        <f t="shared" si="28"/>
        <v/>
      </c>
    </row>
    <row r="1525" spans="119:121" x14ac:dyDescent="0.25">
      <c r="DO1525" s="9">
        <v>1522</v>
      </c>
      <c r="DP1525" s="9" t="str">
        <f>IFERROR(INDEX(Materials!$X$9:$X$2508, MATCH($DO1525, Materials!$Z$9:$Z$2508, 0)), "")</f>
        <v/>
      </c>
      <c r="DQ1525" s="9" t="str">
        <f t="shared" si="28"/>
        <v/>
      </c>
    </row>
    <row r="1526" spans="119:121" x14ac:dyDescent="0.25">
      <c r="DO1526" s="9">
        <v>1523</v>
      </c>
      <c r="DP1526" s="9" t="str">
        <f>IFERROR(INDEX(Materials!$X$9:$X$2508, MATCH($DO1526, Materials!$Z$9:$Z$2508, 0)), "")</f>
        <v/>
      </c>
      <c r="DQ1526" s="9" t="str">
        <f t="shared" si="28"/>
        <v/>
      </c>
    </row>
    <row r="1527" spans="119:121" x14ac:dyDescent="0.25">
      <c r="DO1527" s="9">
        <v>1524</v>
      </c>
      <c r="DP1527" s="9" t="str">
        <f>IFERROR(INDEX(Materials!$X$9:$X$2508, MATCH($DO1527, Materials!$Z$9:$Z$2508, 0)), "")</f>
        <v/>
      </c>
      <c r="DQ1527" s="9" t="str">
        <f t="shared" si="28"/>
        <v/>
      </c>
    </row>
    <row r="1528" spans="119:121" x14ac:dyDescent="0.25">
      <c r="DO1528" s="9">
        <v>1525</v>
      </c>
      <c r="DP1528" s="9" t="str">
        <f>IFERROR(INDEX(Materials!$X$9:$X$2508, MATCH($DO1528, Materials!$Z$9:$Z$2508, 0)), "")</f>
        <v/>
      </c>
      <c r="DQ1528" s="9" t="str">
        <f t="shared" si="28"/>
        <v/>
      </c>
    </row>
    <row r="1529" spans="119:121" x14ac:dyDescent="0.25">
      <c r="DO1529" s="9">
        <v>1526</v>
      </c>
      <c r="DP1529" s="9" t="str">
        <f>IFERROR(INDEX(Materials!$X$9:$X$2508, MATCH($DO1529, Materials!$Z$9:$Z$2508, 0)), "")</f>
        <v/>
      </c>
      <c r="DQ1529" s="9" t="str">
        <f t="shared" si="28"/>
        <v/>
      </c>
    </row>
    <row r="1530" spans="119:121" x14ac:dyDescent="0.25">
      <c r="DO1530" s="9">
        <v>1527</v>
      </c>
      <c r="DP1530" s="9" t="str">
        <f>IFERROR(INDEX(Materials!$X$9:$X$2508, MATCH($DO1530, Materials!$Z$9:$Z$2508, 0)), "")</f>
        <v/>
      </c>
      <c r="DQ1530" s="9" t="str">
        <f t="shared" si="28"/>
        <v/>
      </c>
    </row>
    <row r="1531" spans="119:121" x14ac:dyDescent="0.25">
      <c r="DO1531" s="9">
        <v>1528</v>
      </c>
      <c r="DP1531" s="9" t="str">
        <f>IFERROR(INDEX(Materials!$X$9:$X$2508, MATCH($DO1531, Materials!$Z$9:$Z$2508, 0)), "")</f>
        <v/>
      </c>
      <c r="DQ1531" s="9" t="str">
        <f t="shared" si="28"/>
        <v/>
      </c>
    </row>
    <row r="1532" spans="119:121" x14ac:dyDescent="0.25">
      <c r="DO1532" s="9">
        <v>1529</v>
      </c>
      <c r="DP1532" s="9" t="str">
        <f>IFERROR(INDEX(Materials!$X$9:$X$2508, MATCH($DO1532, Materials!$Z$9:$Z$2508, 0)), "")</f>
        <v/>
      </c>
      <c r="DQ1532" s="9" t="str">
        <f t="shared" si="28"/>
        <v/>
      </c>
    </row>
    <row r="1533" spans="119:121" x14ac:dyDescent="0.25">
      <c r="DO1533" s="9">
        <v>1530</v>
      </c>
      <c r="DP1533" s="9" t="str">
        <f>IFERROR(INDEX(Materials!$X$9:$X$2508, MATCH($DO1533, Materials!$Z$9:$Z$2508, 0)), "")</f>
        <v/>
      </c>
      <c r="DQ1533" s="9" t="str">
        <f t="shared" si="28"/>
        <v/>
      </c>
    </row>
    <row r="1534" spans="119:121" x14ac:dyDescent="0.25">
      <c r="DO1534" s="9">
        <v>1531</v>
      </c>
      <c r="DP1534" s="9" t="str">
        <f>IFERROR(INDEX(Materials!$X$9:$X$2508, MATCH($DO1534, Materials!$Z$9:$Z$2508, 0)), "")</f>
        <v/>
      </c>
      <c r="DQ1534" s="9" t="str">
        <f t="shared" si="28"/>
        <v/>
      </c>
    </row>
    <row r="1535" spans="119:121" x14ac:dyDescent="0.25">
      <c r="DO1535" s="9">
        <v>1532</v>
      </c>
      <c r="DP1535" s="9" t="str">
        <f>IFERROR(INDEX(Materials!$X$9:$X$2508, MATCH($DO1535, Materials!$Z$9:$Z$2508, 0)), "")</f>
        <v/>
      </c>
      <c r="DQ1535" s="9" t="str">
        <f t="shared" si="28"/>
        <v/>
      </c>
    </row>
    <row r="1536" spans="119:121" x14ac:dyDescent="0.25">
      <c r="DO1536" s="9">
        <v>1533</v>
      </c>
      <c r="DP1536" s="9" t="str">
        <f>IFERROR(INDEX(Materials!$X$9:$X$2508, MATCH($DO1536, Materials!$Z$9:$Z$2508, 0)), "")</f>
        <v/>
      </c>
      <c r="DQ1536" s="9" t="str">
        <f t="shared" si="28"/>
        <v/>
      </c>
    </row>
    <row r="1537" spans="119:121" x14ac:dyDescent="0.25">
      <c r="DO1537" s="9">
        <v>1534</v>
      </c>
      <c r="DP1537" s="9" t="str">
        <f>IFERROR(INDEX(Materials!$X$9:$X$2508, MATCH($DO1537, Materials!$Z$9:$Z$2508, 0)), "")</f>
        <v/>
      </c>
      <c r="DQ1537" s="9" t="str">
        <f t="shared" si="28"/>
        <v/>
      </c>
    </row>
    <row r="1538" spans="119:121" x14ac:dyDescent="0.25">
      <c r="DO1538" s="9">
        <v>1535</v>
      </c>
      <c r="DP1538" s="9" t="str">
        <f>IFERROR(INDEX(Materials!$X$9:$X$2508, MATCH($DO1538, Materials!$Z$9:$Z$2508, 0)), "")</f>
        <v/>
      </c>
      <c r="DQ1538" s="9" t="str">
        <f t="shared" si="28"/>
        <v/>
      </c>
    </row>
    <row r="1539" spans="119:121" x14ac:dyDescent="0.25">
      <c r="DO1539" s="9">
        <v>1536</v>
      </c>
      <c r="DP1539" s="9" t="str">
        <f>IFERROR(INDEX(Materials!$X$9:$X$2508, MATCH($DO1539, Materials!$Z$9:$Z$2508, 0)), "")</f>
        <v/>
      </c>
      <c r="DQ1539" s="9" t="str">
        <f t="shared" si="28"/>
        <v/>
      </c>
    </row>
    <row r="1540" spans="119:121" x14ac:dyDescent="0.25">
      <c r="DO1540" s="9">
        <v>1537</v>
      </c>
      <c r="DP1540" s="9" t="str">
        <f>IFERROR(INDEX(Materials!$X$9:$X$2508, MATCH($DO1540, Materials!$Z$9:$Z$2508, 0)), "")</f>
        <v/>
      </c>
      <c r="DQ1540" s="9" t="str">
        <f t="shared" si="28"/>
        <v/>
      </c>
    </row>
    <row r="1541" spans="119:121" x14ac:dyDescent="0.25">
      <c r="DO1541" s="9">
        <v>1538</v>
      </c>
      <c r="DP1541" s="9" t="str">
        <f>IFERROR(INDEX(Materials!$X$9:$X$2508, MATCH($DO1541, Materials!$Z$9:$Z$2508, 0)), "")</f>
        <v/>
      </c>
      <c r="DQ1541" s="9" t="str">
        <f t="shared" si="28"/>
        <v/>
      </c>
    </row>
    <row r="1542" spans="119:121" x14ac:dyDescent="0.25">
      <c r="DO1542" s="9">
        <v>1539</v>
      </c>
      <c r="DP1542" s="9" t="str">
        <f>IFERROR(INDEX(Materials!$X$9:$X$2508, MATCH($DO1542, Materials!$Z$9:$Z$2508, 0)), "")</f>
        <v/>
      </c>
      <c r="DQ1542" s="9" t="str">
        <f t="shared" si="28"/>
        <v/>
      </c>
    </row>
    <row r="1543" spans="119:121" x14ac:dyDescent="0.25">
      <c r="DO1543" s="9">
        <v>1540</v>
      </c>
      <c r="DP1543" s="9" t="str">
        <f>IFERROR(INDEX(Materials!$X$9:$X$2508, MATCH($DO1543, Materials!$Z$9:$Z$2508, 0)), "")</f>
        <v/>
      </c>
      <c r="DQ1543" s="9" t="str">
        <f t="shared" si="28"/>
        <v/>
      </c>
    </row>
    <row r="1544" spans="119:121" x14ac:dyDescent="0.25">
      <c r="DO1544" s="9">
        <v>1541</v>
      </c>
      <c r="DP1544" s="9" t="str">
        <f>IFERROR(INDEX(Materials!$X$9:$X$2508, MATCH($DO1544, Materials!$Z$9:$Z$2508, 0)), "")</f>
        <v/>
      </c>
      <c r="DQ1544" s="9" t="str">
        <f t="shared" si="28"/>
        <v/>
      </c>
    </row>
    <row r="1545" spans="119:121" x14ac:dyDescent="0.25">
      <c r="DO1545" s="9">
        <v>1542</v>
      </c>
      <c r="DP1545" s="9" t="str">
        <f>IFERROR(INDEX(Materials!$X$9:$X$2508, MATCH($DO1545, Materials!$Z$9:$Z$2508, 0)), "")</f>
        <v/>
      </c>
      <c r="DQ1545" s="9" t="str">
        <f t="shared" si="28"/>
        <v/>
      </c>
    </row>
    <row r="1546" spans="119:121" x14ac:dyDescent="0.25">
      <c r="DO1546" s="9">
        <v>1543</v>
      </c>
      <c r="DP1546" s="9" t="str">
        <f>IFERROR(INDEX(Materials!$X$9:$X$2508, MATCH($DO1546, Materials!$Z$9:$Z$2508, 0)), "")</f>
        <v/>
      </c>
      <c r="DQ1546" s="9" t="str">
        <f t="shared" si="28"/>
        <v/>
      </c>
    </row>
    <row r="1547" spans="119:121" x14ac:dyDescent="0.25">
      <c r="DO1547" s="9">
        <v>1544</v>
      </c>
      <c r="DP1547" s="9" t="str">
        <f>IFERROR(INDEX(Materials!$X$9:$X$2508, MATCH($DO1547, Materials!$Z$9:$Z$2508, 0)), "")</f>
        <v/>
      </c>
      <c r="DQ1547" s="9" t="str">
        <f t="shared" si="28"/>
        <v/>
      </c>
    </row>
    <row r="1548" spans="119:121" x14ac:dyDescent="0.25">
      <c r="DO1548" s="9">
        <v>1545</v>
      </c>
      <c r="DP1548" s="9" t="str">
        <f>IFERROR(INDEX(Materials!$X$9:$X$2508, MATCH($DO1548, Materials!$Z$9:$Z$2508, 0)), "")</f>
        <v/>
      </c>
      <c r="DQ1548" s="9" t="str">
        <f t="shared" si="28"/>
        <v/>
      </c>
    </row>
    <row r="1549" spans="119:121" x14ac:dyDescent="0.25">
      <c r="DO1549" s="9">
        <v>1546</v>
      </c>
      <c r="DP1549" s="9" t="str">
        <f>IFERROR(INDEX(Materials!$X$9:$X$2508, MATCH($DO1549, Materials!$Z$9:$Z$2508, 0)), "")</f>
        <v/>
      </c>
      <c r="DQ1549" s="9" t="str">
        <f t="shared" si="28"/>
        <v/>
      </c>
    </row>
    <row r="1550" spans="119:121" x14ac:dyDescent="0.25">
      <c r="DO1550" s="9">
        <v>1547</v>
      </c>
      <c r="DP1550" s="9" t="str">
        <f>IFERROR(INDEX(Materials!$X$9:$X$2508, MATCH($DO1550, Materials!$Z$9:$Z$2508, 0)), "")</f>
        <v/>
      </c>
      <c r="DQ1550" s="9" t="str">
        <f t="shared" si="28"/>
        <v/>
      </c>
    </row>
    <row r="1551" spans="119:121" x14ac:dyDescent="0.25">
      <c r="DO1551" s="9">
        <v>1548</v>
      </c>
      <c r="DP1551" s="9" t="str">
        <f>IFERROR(INDEX(Materials!$X$9:$X$2508, MATCH($DO1551, Materials!$Z$9:$Z$2508, 0)), "")</f>
        <v/>
      </c>
      <c r="DQ1551" s="9" t="str">
        <f t="shared" si="28"/>
        <v/>
      </c>
    </row>
    <row r="1552" spans="119:121" x14ac:dyDescent="0.25">
      <c r="DO1552" s="9">
        <v>1549</v>
      </c>
      <c r="DP1552" s="9" t="str">
        <f>IFERROR(INDEX(Materials!$X$9:$X$2508, MATCH($DO1552, Materials!$Z$9:$Z$2508, 0)), "")</f>
        <v/>
      </c>
      <c r="DQ1552" s="9" t="str">
        <f t="shared" si="28"/>
        <v/>
      </c>
    </row>
    <row r="1553" spans="119:121" x14ac:dyDescent="0.25">
      <c r="DO1553" s="9">
        <v>1550</v>
      </c>
      <c r="DP1553" s="9" t="str">
        <f>IFERROR(INDEX(Materials!$X$9:$X$2508, MATCH($DO1553, Materials!$Z$9:$Z$2508, 0)), "")</f>
        <v/>
      </c>
      <c r="DQ1553" s="9" t="str">
        <f t="shared" si="28"/>
        <v/>
      </c>
    </row>
    <row r="1554" spans="119:121" x14ac:dyDescent="0.25">
      <c r="DO1554" s="9">
        <v>1551</v>
      </c>
      <c r="DP1554" s="9" t="str">
        <f>IFERROR(INDEX(Materials!$X$9:$X$2508, MATCH($DO1554, Materials!$Z$9:$Z$2508, 0)), "")</f>
        <v/>
      </c>
      <c r="DQ1554" s="9" t="str">
        <f t="shared" si="28"/>
        <v/>
      </c>
    </row>
    <row r="1555" spans="119:121" x14ac:dyDescent="0.25">
      <c r="DO1555" s="9">
        <v>1552</v>
      </c>
      <c r="DP1555" s="9" t="str">
        <f>IFERROR(INDEX(Materials!$X$9:$X$2508, MATCH($DO1555, Materials!$Z$9:$Z$2508, 0)), "")</f>
        <v/>
      </c>
      <c r="DQ1555" s="9" t="str">
        <f t="shared" si="28"/>
        <v/>
      </c>
    </row>
    <row r="1556" spans="119:121" x14ac:dyDescent="0.25">
      <c r="DO1556" s="9">
        <v>1553</v>
      </c>
      <c r="DP1556" s="9" t="str">
        <f>IFERROR(INDEX(Materials!$X$9:$X$2508, MATCH($DO1556, Materials!$Z$9:$Z$2508, 0)), "")</f>
        <v/>
      </c>
      <c r="DQ1556" s="9" t="str">
        <f t="shared" si="28"/>
        <v/>
      </c>
    </row>
    <row r="1557" spans="119:121" x14ac:dyDescent="0.25">
      <c r="DO1557" s="9">
        <v>1554</v>
      </c>
      <c r="DP1557" s="9" t="str">
        <f>IFERROR(INDEX(Materials!$X$9:$X$2508, MATCH($DO1557, Materials!$Z$9:$Z$2508, 0)), "")</f>
        <v/>
      </c>
      <c r="DQ1557" s="9" t="str">
        <f t="shared" si="28"/>
        <v/>
      </c>
    </row>
    <row r="1558" spans="119:121" x14ac:dyDescent="0.25">
      <c r="DO1558" s="9">
        <v>1555</v>
      </c>
      <c r="DP1558" s="9" t="str">
        <f>IFERROR(INDEX(Materials!$X$9:$X$2508, MATCH($DO1558, Materials!$Z$9:$Z$2508, 0)), "")</f>
        <v/>
      </c>
      <c r="DQ1558" s="9" t="str">
        <f t="shared" si="28"/>
        <v/>
      </c>
    </row>
    <row r="1559" spans="119:121" x14ac:dyDescent="0.25">
      <c r="DO1559" s="9">
        <v>1556</v>
      </c>
      <c r="DP1559" s="9" t="str">
        <f>IFERROR(INDEX(Materials!$X$9:$X$2508, MATCH($DO1559, Materials!$Z$9:$Z$2508, 0)), "")</f>
        <v/>
      </c>
      <c r="DQ1559" s="9" t="str">
        <f t="shared" si="28"/>
        <v/>
      </c>
    </row>
    <row r="1560" spans="119:121" x14ac:dyDescent="0.25">
      <c r="DO1560" s="9">
        <v>1557</v>
      </c>
      <c r="DP1560" s="9" t="str">
        <f>IFERROR(INDEX(Materials!$X$9:$X$2508, MATCH($DO1560, Materials!$Z$9:$Z$2508, 0)), "")</f>
        <v/>
      </c>
      <c r="DQ1560" s="9" t="str">
        <f t="shared" si="28"/>
        <v/>
      </c>
    </row>
    <row r="1561" spans="119:121" x14ac:dyDescent="0.25">
      <c r="DO1561" s="9">
        <v>1558</v>
      </c>
      <c r="DP1561" s="9" t="str">
        <f>IFERROR(INDEX(Materials!$X$9:$X$2508, MATCH($DO1561, Materials!$Z$9:$Z$2508, 0)), "")</f>
        <v/>
      </c>
      <c r="DQ1561" s="9" t="str">
        <f t="shared" si="28"/>
        <v/>
      </c>
    </row>
    <row r="1562" spans="119:121" x14ac:dyDescent="0.25">
      <c r="DO1562" s="9">
        <v>1559</v>
      </c>
      <c r="DP1562" s="9" t="str">
        <f>IFERROR(INDEX(Materials!$X$9:$X$2508, MATCH($DO1562, Materials!$Z$9:$Z$2508, 0)), "")</f>
        <v/>
      </c>
      <c r="DQ1562" s="9" t="str">
        <f t="shared" si="28"/>
        <v/>
      </c>
    </row>
    <row r="1563" spans="119:121" x14ac:dyDescent="0.25">
      <c r="DO1563" s="9">
        <v>1560</v>
      </c>
      <c r="DP1563" s="9" t="str">
        <f>IFERROR(INDEX(Materials!$X$9:$X$2508, MATCH($DO1563, Materials!$Z$9:$Z$2508, 0)), "")</f>
        <v/>
      </c>
      <c r="DQ1563" s="9" t="str">
        <f t="shared" si="28"/>
        <v/>
      </c>
    </row>
    <row r="1564" spans="119:121" x14ac:dyDescent="0.25">
      <c r="DO1564" s="9">
        <v>1561</v>
      </c>
      <c r="DP1564" s="9" t="str">
        <f>IFERROR(INDEX(Materials!$X$9:$X$2508, MATCH($DO1564, Materials!$Z$9:$Z$2508, 0)), "")</f>
        <v/>
      </c>
      <c r="DQ1564" s="9" t="str">
        <f t="shared" si="28"/>
        <v/>
      </c>
    </row>
    <row r="1565" spans="119:121" x14ac:dyDescent="0.25">
      <c r="DO1565" s="9">
        <v>1562</v>
      </c>
      <c r="DP1565" s="9" t="str">
        <f>IFERROR(INDEX(Materials!$X$9:$X$2508, MATCH($DO1565, Materials!$Z$9:$Z$2508, 0)), "")</f>
        <v/>
      </c>
      <c r="DQ1565" s="9" t="str">
        <f t="shared" si="28"/>
        <v/>
      </c>
    </row>
    <row r="1566" spans="119:121" x14ac:dyDescent="0.25">
      <c r="DO1566" s="9">
        <v>1563</v>
      </c>
      <c r="DP1566" s="9" t="str">
        <f>IFERROR(INDEX(Materials!$X$9:$X$2508, MATCH($DO1566, Materials!$Z$9:$Z$2508, 0)), "")</f>
        <v/>
      </c>
      <c r="DQ1566" s="9" t="str">
        <f t="shared" si="28"/>
        <v/>
      </c>
    </row>
    <row r="1567" spans="119:121" x14ac:dyDescent="0.25">
      <c r="DO1567" s="9">
        <v>1564</v>
      </c>
      <c r="DP1567" s="9" t="str">
        <f>IFERROR(INDEX(Materials!$X$9:$X$2508, MATCH($DO1567, Materials!$Z$9:$Z$2508, 0)), "")</f>
        <v/>
      </c>
      <c r="DQ1567" s="9" t="str">
        <f t="shared" si="28"/>
        <v/>
      </c>
    </row>
    <row r="1568" spans="119:121" x14ac:dyDescent="0.25">
      <c r="DO1568" s="9">
        <v>1565</v>
      </c>
      <c r="DP1568" s="9" t="str">
        <f>IFERROR(INDEX(Materials!$X$9:$X$2508, MATCH($DO1568, Materials!$Z$9:$Z$2508, 0)), "")</f>
        <v/>
      </c>
      <c r="DQ1568" s="9" t="str">
        <f t="shared" si="28"/>
        <v/>
      </c>
    </row>
    <row r="1569" spans="119:121" x14ac:dyDescent="0.25">
      <c r="DO1569" s="9">
        <v>1566</v>
      </c>
      <c r="DP1569" s="9" t="str">
        <f>IFERROR(INDEX(Materials!$X$9:$X$2508, MATCH($DO1569, Materials!$Z$9:$Z$2508, 0)), "")</f>
        <v/>
      </c>
      <c r="DQ1569" s="9" t="str">
        <f t="shared" si="28"/>
        <v/>
      </c>
    </row>
    <row r="1570" spans="119:121" x14ac:dyDescent="0.25">
      <c r="DO1570" s="9">
        <v>1567</v>
      </c>
      <c r="DP1570" s="9" t="str">
        <f>IFERROR(INDEX(Materials!$X$9:$X$2508, MATCH($DO1570, Materials!$Z$9:$Z$2508, 0)), "")</f>
        <v/>
      </c>
      <c r="DQ1570" s="9" t="str">
        <f t="shared" si="28"/>
        <v/>
      </c>
    </row>
    <row r="1571" spans="119:121" x14ac:dyDescent="0.25">
      <c r="DO1571" s="9">
        <v>1568</v>
      </c>
      <c r="DP1571" s="9" t="str">
        <f>IFERROR(INDEX(Materials!$X$9:$X$2508, MATCH($DO1571, Materials!$Z$9:$Z$2508, 0)), "")</f>
        <v/>
      </c>
      <c r="DQ1571" s="9" t="str">
        <f t="shared" si="28"/>
        <v/>
      </c>
    </row>
    <row r="1572" spans="119:121" x14ac:dyDescent="0.25">
      <c r="DO1572" s="9">
        <v>1569</v>
      </c>
      <c r="DP1572" s="9" t="str">
        <f>IFERROR(INDEX(Materials!$X$9:$X$2508, MATCH($DO1572, Materials!$Z$9:$Z$2508, 0)), "")</f>
        <v/>
      </c>
      <c r="DQ1572" s="9" t="str">
        <f t="shared" si="28"/>
        <v/>
      </c>
    </row>
    <row r="1573" spans="119:121" x14ac:dyDescent="0.25">
      <c r="DO1573" s="9">
        <v>1570</v>
      </c>
      <c r="DP1573" s="9" t="str">
        <f>IFERROR(INDEX(Materials!$X$9:$X$2508, MATCH($DO1573, Materials!$Z$9:$Z$2508, 0)), "")</f>
        <v/>
      </c>
      <c r="DQ1573" s="9" t="str">
        <f t="shared" si="28"/>
        <v/>
      </c>
    </row>
    <row r="1574" spans="119:121" x14ac:dyDescent="0.25">
      <c r="DO1574" s="9">
        <v>1571</v>
      </c>
      <c r="DP1574" s="9" t="str">
        <f>IFERROR(INDEX(Materials!$X$9:$X$2508, MATCH($DO1574, Materials!$Z$9:$Z$2508, 0)), "")</f>
        <v/>
      </c>
      <c r="DQ1574" s="9" t="str">
        <f t="shared" si="28"/>
        <v/>
      </c>
    </row>
    <row r="1575" spans="119:121" x14ac:dyDescent="0.25">
      <c r="DO1575" s="9">
        <v>1572</v>
      </c>
      <c r="DP1575" s="9" t="str">
        <f>IFERROR(INDEX(Materials!$X$9:$X$2508, MATCH($DO1575, Materials!$Z$9:$Z$2508, 0)), "")</f>
        <v/>
      </c>
      <c r="DQ1575" s="9" t="str">
        <f t="shared" si="28"/>
        <v/>
      </c>
    </row>
    <row r="1576" spans="119:121" x14ac:dyDescent="0.25">
      <c r="DO1576" s="9">
        <v>1573</v>
      </c>
      <c r="DP1576" s="9" t="str">
        <f>IFERROR(INDEX(Materials!$X$9:$X$2508, MATCH($DO1576, Materials!$Z$9:$Z$2508, 0)), "")</f>
        <v/>
      </c>
      <c r="DQ1576" s="9" t="str">
        <f t="shared" si="28"/>
        <v/>
      </c>
    </row>
    <row r="1577" spans="119:121" x14ac:dyDescent="0.25">
      <c r="DO1577" s="9">
        <v>1574</v>
      </c>
      <c r="DP1577" s="9" t="str">
        <f>IFERROR(INDEX(Materials!$X$9:$X$2508, MATCH($DO1577, Materials!$Z$9:$Z$2508, 0)), "")</f>
        <v/>
      </c>
      <c r="DQ1577" s="9" t="str">
        <f t="shared" si="28"/>
        <v/>
      </c>
    </row>
    <row r="1578" spans="119:121" x14ac:dyDescent="0.25">
      <c r="DO1578" s="9">
        <v>1575</v>
      </c>
      <c r="DP1578" s="9" t="str">
        <f>IFERROR(INDEX(Materials!$X$9:$X$2508, MATCH($DO1578, Materials!$Z$9:$Z$2508, 0)), "")</f>
        <v/>
      </c>
      <c r="DQ1578" s="9" t="str">
        <f t="shared" si="28"/>
        <v/>
      </c>
    </row>
    <row r="1579" spans="119:121" x14ac:dyDescent="0.25">
      <c r="DO1579" s="9">
        <v>1576</v>
      </c>
      <c r="DP1579" s="9" t="str">
        <f>IFERROR(INDEX(Materials!$X$9:$X$2508, MATCH($DO1579, Materials!$Z$9:$Z$2508, 0)), "")</f>
        <v/>
      </c>
      <c r="DQ1579" s="9" t="str">
        <f t="shared" si="28"/>
        <v/>
      </c>
    </row>
    <row r="1580" spans="119:121" x14ac:dyDescent="0.25">
      <c r="DO1580" s="9">
        <v>1577</v>
      </c>
      <c r="DP1580" s="9" t="str">
        <f>IFERROR(INDEX(Materials!$X$9:$X$2508, MATCH($DO1580, Materials!$Z$9:$Z$2508, 0)), "")</f>
        <v/>
      </c>
      <c r="DQ1580" s="9" t="str">
        <f t="shared" ref="DQ1580:DQ1643" si="29">IF($DP1580="", "", SUMIF($BE$4:$CH$43, $DP1580, $CJ$4:$DM$43))</f>
        <v/>
      </c>
    </row>
    <row r="1581" spans="119:121" x14ac:dyDescent="0.25">
      <c r="DO1581" s="9">
        <v>1578</v>
      </c>
      <c r="DP1581" s="9" t="str">
        <f>IFERROR(INDEX(Materials!$X$9:$X$2508, MATCH($DO1581, Materials!$Z$9:$Z$2508, 0)), "")</f>
        <v/>
      </c>
      <c r="DQ1581" s="9" t="str">
        <f t="shared" si="29"/>
        <v/>
      </c>
    </row>
    <row r="1582" spans="119:121" x14ac:dyDescent="0.25">
      <c r="DO1582" s="9">
        <v>1579</v>
      </c>
      <c r="DP1582" s="9" t="str">
        <f>IFERROR(INDEX(Materials!$X$9:$X$2508, MATCH($DO1582, Materials!$Z$9:$Z$2508, 0)), "")</f>
        <v/>
      </c>
      <c r="DQ1582" s="9" t="str">
        <f t="shared" si="29"/>
        <v/>
      </c>
    </row>
    <row r="1583" spans="119:121" x14ac:dyDescent="0.25">
      <c r="DO1583" s="9">
        <v>1580</v>
      </c>
      <c r="DP1583" s="9" t="str">
        <f>IFERROR(INDEX(Materials!$X$9:$X$2508, MATCH($DO1583, Materials!$Z$9:$Z$2508, 0)), "")</f>
        <v/>
      </c>
      <c r="DQ1583" s="9" t="str">
        <f t="shared" si="29"/>
        <v/>
      </c>
    </row>
    <row r="1584" spans="119:121" x14ac:dyDescent="0.25">
      <c r="DO1584" s="9">
        <v>1581</v>
      </c>
      <c r="DP1584" s="9" t="str">
        <f>IFERROR(INDEX(Materials!$X$9:$X$2508, MATCH($DO1584, Materials!$Z$9:$Z$2508, 0)), "")</f>
        <v/>
      </c>
      <c r="DQ1584" s="9" t="str">
        <f t="shared" si="29"/>
        <v/>
      </c>
    </row>
    <row r="1585" spans="119:121" x14ac:dyDescent="0.25">
      <c r="DO1585" s="9">
        <v>1582</v>
      </c>
      <c r="DP1585" s="9" t="str">
        <f>IFERROR(INDEX(Materials!$X$9:$X$2508, MATCH($DO1585, Materials!$Z$9:$Z$2508, 0)), "")</f>
        <v/>
      </c>
      <c r="DQ1585" s="9" t="str">
        <f t="shared" si="29"/>
        <v/>
      </c>
    </row>
    <row r="1586" spans="119:121" x14ac:dyDescent="0.25">
      <c r="DO1586" s="9">
        <v>1583</v>
      </c>
      <c r="DP1586" s="9" t="str">
        <f>IFERROR(INDEX(Materials!$X$9:$X$2508, MATCH($DO1586, Materials!$Z$9:$Z$2508, 0)), "")</f>
        <v/>
      </c>
      <c r="DQ1586" s="9" t="str">
        <f t="shared" si="29"/>
        <v/>
      </c>
    </row>
    <row r="1587" spans="119:121" x14ac:dyDescent="0.25">
      <c r="DO1587" s="9">
        <v>1584</v>
      </c>
      <c r="DP1587" s="9" t="str">
        <f>IFERROR(INDEX(Materials!$X$9:$X$2508, MATCH($DO1587, Materials!$Z$9:$Z$2508, 0)), "")</f>
        <v/>
      </c>
      <c r="DQ1587" s="9" t="str">
        <f t="shared" si="29"/>
        <v/>
      </c>
    </row>
    <row r="1588" spans="119:121" x14ac:dyDescent="0.25">
      <c r="DO1588" s="9">
        <v>1585</v>
      </c>
      <c r="DP1588" s="9" t="str">
        <f>IFERROR(INDEX(Materials!$X$9:$X$2508, MATCH($DO1588, Materials!$Z$9:$Z$2508, 0)), "")</f>
        <v/>
      </c>
      <c r="DQ1588" s="9" t="str">
        <f t="shared" si="29"/>
        <v/>
      </c>
    </row>
    <row r="1589" spans="119:121" x14ac:dyDescent="0.25">
      <c r="DO1589" s="9">
        <v>1586</v>
      </c>
      <c r="DP1589" s="9" t="str">
        <f>IFERROR(INDEX(Materials!$X$9:$X$2508, MATCH($DO1589, Materials!$Z$9:$Z$2508, 0)), "")</f>
        <v/>
      </c>
      <c r="DQ1589" s="9" t="str">
        <f t="shared" si="29"/>
        <v/>
      </c>
    </row>
    <row r="1590" spans="119:121" x14ac:dyDescent="0.25">
      <c r="DO1590" s="9">
        <v>1587</v>
      </c>
      <c r="DP1590" s="9" t="str">
        <f>IFERROR(INDEX(Materials!$X$9:$X$2508, MATCH($DO1590, Materials!$Z$9:$Z$2508, 0)), "")</f>
        <v/>
      </c>
      <c r="DQ1590" s="9" t="str">
        <f t="shared" si="29"/>
        <v/>
      </c>
    </row>
    <row r="1591" spans="119:121" x14ac:dyDescent="0.25">
      <c r="DO1591" s="9">
        <v>1588</v>
      </c>
      <c r="DP1591" s="9" t="str">
        <f>IFERROR(INDEX(Materials!$X$9:$X$2508, MATCH($DO1591, Materials!$Z$9:$Z$2508, 0)), "")</f>
        <v/>
      </c>
      <c r="DQ1591" s="9" t="str">
        <f t="shared" si="29"/>
        <v/>
      </c>
    </row>
    <row r="1592" spans="119:121" x14ac:dyDescent="0.25">
      <c r="DO1592" s="9">
        <v>1589</v>
      </c>
      <c r="DP1592" s="9" t="str">
        <f>IFERROR(INDEX(Materials!$X$9:$X$2508, MATCH($DO1592, Materials!$Z$9:$Z$2508, 0)), "")</f>
        <v/>
      </c>
      <c r="DQ1592" s="9" t="str">
        <f t="shared" si="29"/>
        <v/>
      </c>
    </row>
    <row r="1593" spans="119:121" x14ac:dyDescent="0.25">
      <c r="DO1593" s="9">
        <v>1590</v>
      </c>
      <c r="DP1593" s="9" t="str">
        <f>IFERROR(INDEX(Materials!$X$9:$X$2508, MATCH($DO1593, Materials!$Z$9:$Z$2508, 0)), "")</f>
        <v/>
      </c>
      <c r="DQ1593" s="9" t="str">
        <f t="shared" si="29"/>
        <v/>
      </c>
    </row>
    <row r="1594" spans="119:121" x14ac:dyDescent="0.25">
      <c r="DO1594" s="9">
        <v>1591</v>
      </c>
      <c r="DP1594" s="9" t="str">
        <f>IFERROR(INDEX(Materials!$X$9:$X$2508, MATCH($DO1594, Materials!$Z$9:$Z$2508, 0)), "")</f>
        <v/>
      </c>
      <c r="DQ1594" s="9" t="str">
        <f t="shared" si="29"/>
        <v/>
      </c>
    </row>
    <row r="1595" spans="119:121" x14ac:dyDescent="0.25">
      <c r="DO1595" s="9">
        <v>1592</v>
      </c>
      <c r="DP1595" s="9" t="str">
        <f>IFERROR(INDEX(Materials!$X$9:$X$2508, MATCH($DO1595, Materials!$Z$9:$Z$2508, 0)), "")</f>
        <v/>
      </c>
      <c r="DQ1595" s="9" t="str">
        <f t="shared" si="29"/>
        <v/>
      </c>
    </row>
    <row r="1596" spans="119:121" x14ac:dyDescent="0.25">
      <c r="DO1596" s="9">
        <v>1593</v>
      </c>
      <c r="DP1596" s="9" t="str">
        <f>IFERROR(INDEX(Materials!$X$9:$X$2508, MATCH($DO1596, Materials!$Z$9:$Z$2508, 0)), "")</f>
        <v/>
      </c>
      <c r="DQ1596" s="9" t="str">
        <f t="shared" si="29"/>
        <v/>
      </c>
    </row>
    <row r="1597" spans="119:121" x14ac:dyDescent="0.25">
      <c r="DO1597" s="9">
        <v>1594</v>
      </c>
      <c r="DP1597" s="9" t="str">
        <f>IFERROR(INDEX(Materials!$X$9:$X$2508, MATCH($DO1597, Materials!$Z$9:$Z$2508, 0)), "")</f>
        <v/>
      </c>
      <c r="DQ1597" s="9" t="str">
        <f t="shared" si="29"/>
        <v/>
      </c>
    </row>
    <row r="1598" spans="119:121" x14ac:dyDescent="0.25">
      <c r="DO1598" s="9">
        <v>1595</v>
      </c>
      <c r="DP1598" s="9" t="str">
        <f>IFERROR(INDEX(Materials!$X$9:$X$2508, MATCH($DO1598, Materials!$Z$9:$Z$2508, 0)), "")</f>
        <v/>
      </c>
      <c r="DQ1598" s="9" t="str">
        <f t="shared" si="29"/>
        <v/>
      </c>
    </row>
    <row r="1599" spans="119:121" x14ac:dyDescent="0.25">
      <c r="DO1599" s="9">
        <v>1596</v>
      </c>
      <c r="DP1599" s="9" t="str">
        <f>IFERROR(INDEX(Materials!$X$9:$X$2508, MATCH($DO1599, Materials!$Z$9:$Z$2508, 0)), "")</f>
        <v/>
      </c>
      <c r="DQ1599" s="9" t="str">
        <f t="shared" si="29"/>
        <v/>
      </c>
    </row>
    <row r="1600" spans="119:121" x14ac:dyDescent="0.25">
      <c r="DO1600" s="9">
        <v>1597</v>
      </c>
      <c r="DP1600" s="9" t="str">
        <f>IFERROR(INDEX(Materials!$X$9:$X$2508, MATCH($DO1600, Materials!$Z$9:$Z$2508, 0)), "")</f>
        <v/>
      </c>
      <c r="DQ1600" s="9" t="str">
        <f t="shared" si="29"/>
        <v/>
      </c>
    </row>
    <row r="1601" spans="119:121" x14ac:dyDescent="0.25">
      <c r="DO1601" s="9">
        <v>1598</v>
      </c>
      <c r="DP1601" s="9" t="str">
        <f>IFERROR(INDEX(Materials!$X$9:$X$2508, MATCH($DO1601, Materials!$Z$9:$Z$2508, 0)), "")</f>
        <v/>
      </c>
      <c r="DQ1601" s="9" t="str">
        <f t="shared" si="29"/>
        <v/>
      </c>
    </row>
    <row r="1602" spans="119:121" x14ac:dyDescent="0.25">
      <c r="DO1602" s="9">
        <v>1599</v>
      </c>
      <c r="DP1602" s="9" t="str">
        <f>IFERROR(INDEX(Materials!$X$9:$X$2508, MATCH($DO1602, Materials!$Z$9:$Z$2508, 0)), "")</f>
        <v/>
      </c>
      <c r="DQ1602" s="9" t="str">
        <f t="shared" si="29"/>
        <v/>
      </c>
    </row>
    <row r="1603" spans="119:121" x14ac:dyDescent="0.25">
      <c r="DO1603" s="9">
        <v>1600</v>
      </c>
      <c r="DP1603" s="9" t="str">
        <f>IFERROR(INDEX(Materials!$X$9:$X$2508, MATCH($DO1603, Materials!$Z$9:$Z$2508, 0)), "")</f>
        <v/>
      </c>
      <c r="DQ1603" s="9" t="str">
        <f t="shared" si="29"/>
        <v/>
      </c>
    </row>
    <row r="1604" spans="119:121" x14ac:dyDescent="0.25">
      <c r="DO1604" s="9">
        <v>1601</v>
      </c>
      <c r="DP1604" s="9" t="str">
        <f>IFERROR(INDEX(Materials!$X$9:$X$2508, MATCH($DO1604, Materials!$Z$9:$Z$2508, 0)), "")</f>
        <v/>
      </c>
      <c r="DQ1604" s="9" t="str">
        <f t="shared" si="29"/>
        <v/>
      </c>
    </row>
    <row r="1605" spans="119:121" x14ac:dyDescent="0.25">
      <c r="DO1605" s="9">
        <v>1602</v>
      </c>
      <c r="DP1605" s="9" t="str">
        <f>IFERROR(INDEX(Materials!$X$9:$X$2508, MATCH($DO1605, Materials!$Z$9:$Z$2508, 0)), "")</f>
        <v/>
      </c>
      <c r="DQ1605" s="9" t="str">
        <f t="shared" si="29"/>
        <v/>
      </c>
    </row>
    <row r="1606" spans="119:121" x14ac:dyDescent="0.25">
      <c r="DO1606" s="9">
        <v>1603</v>
      </c>
      <c r="DP1606" s="9" t="str">
        <f>IFERROR(INDEX(Materials!$X$9:$X$2508, MATCH($DO1606, Materials!$Z$9:$Z$2508, 0)), "")</f>
        <v/>
      </c>
      <c r="DQ1606" s="9" t="str">
        <f t="shared" si="29"/>
        <v/>
      </c>
    </row>
    <row r="1607" spans="119:121" x14ac:dyDescent="0.25">
      <c r="DO1607" s="9">
        <v>1604</v>
      </c>
      <c r="DP1607" s="9" t="str">
        <f>IFERROR(INDEX(Materials!$X$9:$X$2508, MATCH($DO1607, Materials!$Z$9:$Z$2508, 0)), "")</f>
        <v/>
      </c>
      <c r="DQ1607" s="9" t="str">
        <f t="shared" si="29"/>
        <v/>
      </c>
    </row>
    <row r="1608" spans="119:121" x14ac:dyDescent="0.25">
      <c r="DO1608" s="9">
        <v>1605</v>
      </c>
      <c r="DP1608" s="9" t="str">
        <f>IFERROR(INDEX(Materials!$X$9:$X$2508, MATCH($DO1608, Materials!$Z$9:$Z$2508, 0)), "")</f>
        <v/>
      </c>
      <c r="DQ1608" s="9" t="str">
        <f t="shared" si="29"/>
        <v/>
      </c>
    </row>
    <row r="1609" spans="119:121" x14ac:dyDescent="0.25">
      <c r="DO1609" s="9">
        <v>1606</v>
      </c>
      <c r="DP1609" s="9" t="str">
        <f>IFERROR(INDEX(Materials!$X$9:$X$2508, MATCH($DO1609, Materials!$Z$9:$Z$2508, 0)), "")</f>
        <v/>
      </c>
      <c r="DQ1609" s="9" t="str">
        <f t="shared" si="29"/>
        <v/>
      </c>
    </row>
    <row r="1610" spans="119:121" x14ac:dyDescent="0.25">
      <c r="DO1610" s="9">
        <v>1607</v>
      </c>
      <c r="DP1610" s="9" t="str">
        <f>IFERROR(INDEX(Materials!$X$9:$X$2508, MATCH($DO1610, Materials!$Z$9:$Z$2508, 0)), "")</f>
        <v/>
      </c>
      <c r="DQ1610" s="9" t="str">
        <f t="shared" si="29"/>
        <v/>
      </c>
    </row>
    <row r="1611" spans="119:121" x14ac:dyDescent="0.25">
      <c r="DO1611" s="9">
        <v>1608</v>
      </c>
      <c r="DP1611" s="9" t="str">
        <f>IFERROR(INDEX(Materials!$X$9:$X$2508, MATCH($DO1611, Materials!$Z$9:$Z$2508, 0)), "")</f>
        <v/>
      </c>
      <c r="DQ1611" s="9" t="str">
        <f t="shared" si="29"/>
        <v/>
      </c>
    </row>
    <row r="1612" spans="119:121" x14ac:dyDescent="0.25">
      <c r="DO1612" s="9">
        <v>1609</v>
      </c>
      <c r="DP1612" s="9" t="str">
        <f>IFERROR(INDEX(Materials!$X$9:$X$2508, MATCH($DO1612, Materials!$Z$9:$Z$2508, 0)), "")</f>
        <v/>
      </c>
      <c r="DQ1612" s="9" t="str">
        <f t="shared" si="29"/>
        <v/>
      </c>
    </row>
    <row r="1613" spans="119:121" x14ac:dyDescent="0.25">
      <c r="DO1613" s="9">
        <v>1610</v>
      </c>
      <c r="DP1613" s="9" t="str">
        <f>IFERROR(INDEX(Materials!$X$9:$X$2508, MATCH($DO1613, Materials!$Z$9:$Z$2508, 0)), "")</f>
        <v/>
      </c>
      <c r="DQ1613" s="9" t="str">
        <f t="shared" si="29"/>
        <v/>
      </c>
    </row>
    <row r="1614" spans="119:121" x14ac:dyDescent="0.25">
      <c r="DO1614" s="9">
        <v>1611</v>
      </c>
      <c r="DP1614" s="9" t="str">
        <f>IFERROR(INDEX(Materials!$X$9:$X$2508, MATCH($DO1614, Materials!$Z$9:$Z$2508, 0)), "")</f>
        <v/>
      </c>
      <c r="DQ1614" s="9" t="str">
        <f t="shared" si="29"/>
        <v/>
      </c>
    </row>
    <row r="1615" spans="119:121" x14ac:dyDescent="0.25">
      <c r="DO1615" s="9">
        <v>1612</v>
      </c>
      <c r="DP1615" s="9" t="str">
        <f>IFERROR(INDEX(Materials!$X$9:$X$2508, MATCH($DO1615, Materials!$Z$9:$Z$2508, 0)), "")</f>
        <v/>
      </c>
      <c r="DQ1615" s="9" t="str">
        <f t="shared" si="29"/>
        <v/>
      </c>
    </row>
    <row r="1616" spans="119:121" x14ac:dyDescent="0.25">
      <c r="DO1616" s="9">
        <v>1613</v>
      </c>
      <c r="DP1616" s="9" t="str">
        <f>IFERROR(INDEX(Materials!$X$9:$X$2508, MATCH($DO1616, Materials!$Z$9:$Z$2508, 0)), "")</f>
        <v/>
      </c>
      <c r="DQ1616" s="9" t="str">
        <f t="shared" si="29"/>
        <v/>
      </c>
    </row>
    <row r="1617" spans="119:121" x14ac:dyDescent="0.25">
      <c r="DO1617" s="9">
        <v>1614</v>
      </c>
      <c r="DP1617" s="9" t="str">
        <f>IFERROR(INDEX(Materials!$X$9:$X$2508, MATCH($DO1617, Materials!$Z$9:$Z$2508, 0)), "")</f>
        <v/>
      </c>
      <c r="DQ1617" s="9" t="str">
        <f t="shared" si="29"/>
        <v/>
      </c>
    </row>
    <row r="1618" spans="119:121" x14ac:dyDescent="0.25">
      <c r="DO1618" s="9">
        <v>1615</v>
      </c>
      <c r="DP1618" s="9" t="str">
        <f>IFERROR(INDEX(Materials!$X$9:$X$2508, MATCH($DO1618, Materials!$Z$9:$Z$2508, 0)), "")</f>
        <v/>
      </c>
      <c r="DQ1618" s="9" t="str">
        <f t="shared" si="29"/>
        <v/>
      </c>
    </row>
    <row r="1619" spans="119:121" x14ac:dyDescent="0.25">
      <c r="DO1619" s="9">
        <v>1616</v>
      </c>
      <c r="DP1619" s="9" t="str">
        <f>IFERROR(INDEX(Materials!$X$9:$X$2508, MATCH($DO1619, Materials!$Z$9:$Z$2508, 0)), "")</f>
        <v/>
      </c>
      <c r="DQ1619" s="9" t="str">
        <f t="shared" si="29"/>
        <v/>
      </c>
    </row>
    <row r="1620" spans="119:121" x14ac:dyDescent="0.25">
      <c r="DO1620" s="9">
        <v>1617</v>
      </c>
      <c r="DP1620" s="9" t="str">
        <f>IFERROR(INDEX(Materials!$X$9:$X$2508, MATCH($DO1620, Materials!$Z$9:$Z$2508, 0)), "")</f>
        <v/>
      </c>
      <c r="DQ1620" s="9" t="str">
        <f t="shared" si="29"/>
        <v/>
      </c>
    </row>
    <row r="1621" spans="119:121" x14ac:dyDescent="0.25">
      <c r="DO1621" s="9">
        <v>1618</v>
      </c>
      <c r="DP1621" s="9" t="str">
        <f>IFERROR(INDEX(Materials!$X$9:$X$2508, MATCH($DO1621, Materials!$Z$9:$Z$2508, 0)), "")</f>
        <v/>
      </c>
      <c r="DQ1621" s="9" t="str">
        <f t="shared" si="29"/>
        <v/>
      </c>
    </row>
    <row r="1622" spans="119:121" x14ac:dyDescent="0.25">
      <c r="DO1622" s="9">
        <v>1619</v>
      </c>
      <c r="DP1622" s="9" t="str">
        <f>IFERROR(INDEX(Materials!$X$9:$X$2508, MATCH($DO1622, Materials!$Z$9:$Z$2508, 0)), "")</f>
        <v/>
      </c>
      <c r="DQ1622" s="9" t="str">
        <f t="shared" si="29"/>
        <v/>
      </c>
    </row>
    <row r="1623" spans="119:121" x14ac:dyDescent="0.25">
      <c r="DO1623" s="9">
        <v>1620</v>
      </c>
      <c r="DP1623" s="9" t="str">
        <f>IFERROR(INDEX(Materials!$X$9:$X$2508, MATCH($DO1623, Materials!$Z$9:$Z$2508, 0)), "")</f>
        <v/>
      </c>
      <c r="DQ1623" s="9" t="str">
        <f t="shared" si="29"/>
        <v/>
      </c>
    </row>
    <row r="1624" spans="119:121" x14ac:dyDescent="0.25">
      <c r="DO1624" s="9">
        <v>1621</v>
      </c>
      <c r="DP1624" s="9" t="str">
        <f>IFERROR(INDEX(Materials!$X$9:$X$2508, MATCH($DO1624, Materials!$Z$9:$Z$2508, 0)), "")</f>
        <v/>
      </c>
      <c r="DQ1624" s="9" t="str">
        <f t="shared" si="29"/>
        <v/>
      </c>
    </row>
    <row r="1625" spans="119:121" x14ac:dyDescent="0.25">
      <c r="DO1625" s="9">
        <v>1622</v>
      </c>
      <c r="DP1625" s="9" t="str">
        <f>IFERROR(INDEX(Materials!$X$9:$X$2508, MATCH($DO1625, Materials!$Z$9:$Z$2508, 0)), "")</f>
        <v/>
      </c>
      <c r="DQ1625" s="9" t="str">
        <f t="shared" si="29"/>
        <v/>
      </c>
    </row>
    <row r="1626" spans="119:121" x14ac:dyDescent="0.25">
      <c r="DO1626" s="9">
        <v>1623</v>
      </c>
      <c r="DP1626" s="9" t="str">
        <f>IFERROR(INDEX(Materials!$X$9:$X$2508, MATCH($DO1626, Materials!$Z$9:$Z$2508, 0)), "")</f>
        <v/>
      </c>
      <c r="DQ1626" s="9" t="str">
        <f t="shared" si="29"/>
        <v/>
      </c>
    </row>
    <row r="1627" spans="119:121" x14ac:dyDescent="0.25">
      <c r="DO1627" s="9">
        <v>1624</v>
      </c>
      <c r="DP1627" s="9" t="str">
        <f>IFERROR(INDEX(Materials!$X$9:$X$2508, MATCH($DO1627, Materials!$Z$9:$Z$2508, 0)), "")</f>
        <v/>
      </c>
      <c r="DQ1627" s="9" t="str">
        <f t="shared" si="29"/>
        <v/>
      </c>
    </row>
    <row r="1628" spans="119:121" x14ac:dyDescent="0.25">
      <c r="DO1628" s="9">
        <v>1625</v>
      </c>
      <c r="DP1628" s="9" t="str">
        <f>IFERROR(INDEX(Materials!$X$9:$X$2508, MATCH($DO1628, Materials!$Z$9:$Z$2508, 0)), "")</f>
        <v/>
      </c>
      <c r="DQ1628" s="9" t="str">
        <f t="shared" si="29"/>
        <v/>
      </c>
    </row>
    <row r="1629" spans="119:121" x14ac:dyDescent="0.25">
      <c r="DO1629" s="9">
        <v>1626</v>
      </c>
      <c r="DP1629" s="9" t="str">
        <f>IFERROR(INDEX(Materials!$X$9:$X$2508, MATCH($DO1629, Materials!$Z$9:$Z$2508, 0)), "")</f>
        <v/>
      </c>
      <c r="DQ1629" s="9" t="str">
        <f t="shared" si="29"/>
        <v/>
      </c>
    </row>
    <row r="1630" spans="119:121" x14ac:dyDescent="0.25">
      <c r="DO1630" s="9">
        <v>1627</v>
      </c>
      <c r="DP1630" s="9" t="str">
        <f>IFERROR(INDEX(Materials!$X$9:$X$2508, MATCH($DO1630, Materials!$Z$9:$Z$2508, 0)), "")</f>
        <v/>
      </c>
      <c r="DQ1630" s="9" t="str">
        <f t="shared" si="29"/>
        <v/>
      </c>
    </row>
    <row r="1631" spans="119:121" x14ac:dyDescent="0.25">
      <c r="DO1631" s="9">
        <v>1628</v>
      </c>
      <c r="DP1631" s="9" t="str">
        <f>IFERROR(INDEX(Materials!$X$9:$X$2508, MATCH($DO1631, Materials!$Z$9:$Z$2508, 0)), "")</f>
        <v/>
      </c>
      <c r="DQ1631" s="9" t="str">
        <f t="shared" si="29"/>
        <v/>
      </c>
    </row>
    <row r="1632" spans="119:121" x14ac:dyDescent="0.25">
      <c r="DO1632" s="9">
        <v>1629</v>
      </c>
      <c r="DP1632" s="9" t="str">
        <f>IFERROR(INDEX(Materials!$X$9:$X$2508, MATCH($DO1632, Materials!$Z$9:$Z$2508, 0)), "")</f>
        <v/>
      </c>
      <c r="DQ1632" s="9" t="str">
        <f t="shared" si="29"/>
        <v/>
      </c>
    </row>
    <row r="1633" spans="119:121" x14ac:dyDescent="0.25">
      <c r="DO1633" s="9">
        <v>1630</v>
      </c>
      <c r="DP1633" s="9" t="str">
        <f>IFERROR(INDEX(Materials!$X$9:$X$2508, MATCH($DO1633, Materials!$Z$9:$Z$2508, 0)), "")</f>
        <v/>
      </c>
      <c r="DQ1633" s="9" t="str">
        <f t="shared" si="29"/>
        <v/>
      </c>
    </row>
    <row r="1634" spans="119:121" x14ac:dyDescent="0.25">
      <c r="DO1634" s="9">
        <v>1631</v>
      </c>
      <c r="DP1634" s="9" t="str">
        <f>IFERROR(INDEX(Materials!$X$9:$X$2508, MATCH($DO1634, Materials!$Z$9:$Z$2508, 0)), "")</f>
        <v/>
      </c>
      <c r="DQ1634" s="9" t="str">
        <f t="shared" si="29"/>
        <v/>
      </c>
    </row>
    <row r="1635" spans="119:121" x14ac:dyDescent="0.25">
      <c r="DO1635" s="9">
        <v>1632</v>
      </c>
      <c r="DP1635" s="9" t="str">
        <f>IFERROR(INDEX(Materials!$X$9:$X$2508, MATCH($DO1635, Materials!$Z$9:$Z$2508, 0)), "")</f>
        <v/>
      </c>
      <c r="DQ1635" s="9" t="str">
        <f t="shared" si="29"/>
        <v/>
      </c>
    </row>
    <row r="1636" spans="119:121" x14ac:dyDescent="0.25">
      <c r="DO1636" s="9">
        <v>1633</v>
      </c>
      <c r="DP1636" s="9" t="str">
        <f>IFERROR(INDEX(Materials!$X$9:$X$2508, MATCH($DO1636, Materials!$Z$9:$Z$2508, 0)), "")</f>
        <v/>
      </c>
      <c r="DQ1636" s="9" t="str">
        <f t="shared" si="29"/>
        <v/>
      </c>
    </row>
    <row r="1637" spans="119:121" x14ac:dyDescent="0.25">
      <c r="DO1637" s="9">
        <v>1634</v>
      </c>
      <c r="DP1637" s="9" t="str">
        <f>IFERROR(INDEX(Materials!$X$9:$X$2508, MATCH($DO1637, Materials!$Z$9:$Z$2508, 0)), "")</f>
        <v/>
      </c>
      <c r="DQ1637" s="9" t="str">
        <f t="shared" si="29"/>
        <v/>
      </c>
    </row>
    <row r="1638" spans="119:121" x14ac:dyDescent="0.25">
      <c r="DO1638" s="9">
        <v>1635</v>
      </c>
      <c r="DP1638" s="9" t="str">
        <f>IFERROR(INDEX(Materials!$X$9:$X$2508, MATCH($DO1638, Materials!$Z$9:$Z$2508, 0)), "")</f>
        <v/>
      </c>
      <c r="DQ1638" s="9" t="str">
        <f t="shared" si="29"/>
        <v/>
      </c>
    </row>
    <row r="1639" spans="119:121" x14ac:dyDescent="0.25">
      <c r="DO1639" s="9">
        <v>1636</v>
      </c>
      <c r="DP1639" s="9" t="str">
        <f>IFERROR(INDEX(Materials!$X$9:$X$2508, MATCH($DO1639, Materials!$Z$9:$Z$2508, 0)), "")</f>
        <v/>
      </c>
      <c r="DQ1639" s="9" t="str">
        <f t="shared" si="29"/>
        <v/>
      </c>
    </row>
    <row r="1640" spans="119:121" x14ac:dyDescent="0.25">
      <c r="DO1640" s="9">
        <v>1637</v>
      </c>
      <c r="DP1640" s="9" t="str">
        <f>IFERROR(INDEX(Materials!$X$9:$X$2508, MATCH($DO1640, Materials!$Z$9:$Z$2508, 0)), "")</f>
        <v/>
      </c>
      <c r="DQ1640" s="9" t="str">
        <f t="shared" si="29"/>
        <v/>
      </c>
    </row>
    <row r="1641" spans="119:121" x14ac:dyDescent="0.25">
      <c r="DO1641" s="9">
        <v>1638</v>
      </c>
      <c r="DP1641" s="9" t="str">
        <f>IFERROR(INDEX(Materials!$X$9:$X$2508, MATCH($DO1641, Materials!$Z$9:$Z$2508, 0)), "")</f>
        <v/>
      </c>
      <c r="DQ1641" s="9" t="str">
        <f t="shared" si="29"/>
        <v/>
      </c>
    </row>
    <row r="1642" spans="119:121" x14ac:dyDescent="0.25">
      <c r="DO1642" s="9">
        <v>1639</v>
      </c>
      <c r="DP1642" s="9" t="str">
        <f>IFERROR(INDEX(Materials!$X$9:$X$2508, MATCH($DO1642, Materials!$Z$9:$Z$2508, 0)), "")</f>
        <v/>
      </c>
      <c r="DQ1642" s="9" t="str">
        <f t="shared" si="29"/>
        <v/>
      </c>
    </row>
    <row r="1643" spans="119:121" x14ac:dyDescent="0.25">
      <c r="DO1643" s="9">
        <v>1640</v>
      </c>
      <c r="DP1643" s="9" t="str">
        <f>IFERROR(INDEX(Materials!$X$9:$X$2508, MATCH($DO1643, Materials!$Z$9:$Z$2508, 0)), "")</f>
        <v/>
      </c>
      <c r="DQ1643" s="9" t="str">
        <f t="shared" si="29"/>
        <v/>
      </c>
    </row>
    <row r="1644" spans="119:121" x14ac:dyDescent="0.25">
      <c r="DO1644" s="9">
        <v>1641</v>
      </c>
      <c r="DP1644" s="9" t="str">
        <f>IFERROR(INDEX(Materials!$X$9:$X$2508, MATCH($DO1644, Materials!$Z$9:$Z$2508, 0)), "")</f>
        <v/>
      </c>
      <c r="DQ1644" s="9" t="str">
        <f t="shared" ref="DQ1644:DQ1707" si="30">IF($DP1644="", "", SUMIF($BE$4:$CH$43, $DP1644, $CJ$4:$DM$43))</f>
        <v/>
      </c>
    </row>
    <row r="1645" spans="119:121" x14ac:dyDescent="0.25">
      <c r="DO1645" s="9">
        <v>1642</v>
      </c>
      <c r="DP1645" s="9" t="str">
        <f>IFERROR(INDEX(Materials!$X$9:$X$2508, MATCH($DO1645, Materials!$Z$9:$Z$2508, 0)), "")</f>
        <v/>
      </c>
      <c r="DQ1645" s="9" t="str">
        <f t="shared" si="30"/>
        <v/>
      </c>
    </row>
    <row r="1646" spans="119:121" x14ac:dyDescent="0.25">
      <c r="DO1646" s="9">
        <v>1643</v>
      </c>
      <c r="DP1646" s="9" t="str">
        <f>IFERROR(INDEX(Materials!$X$9:$X$2508, MATCH($DO1646, Materials!$Z$9:$Z$2508, 0)), "")</f>
        <v/>
      </c>
      <c r="DQ1646" s="9" t="str">
        <f t="shared" si="30"/>
        <v/>
      </c>
    </row>
    <row r="1647" spans="119:121" x14ac:dyDescent="0.25">
      <c r="DO1647" s="9">
        <v>1644</v>
      </c>
      <c r="DP1647" s="9" t="str">
        <f>IFERROR(INDEX(Materials!$X$9:$X$2508, MATCH($DO1647, Materials!$Z$9:$Z$2508, 0)), "")</f>
        <v/>
      </c>
      <c r="DQ1647" s="9" t="str">
        <f t="shared" si="30"/>
        <v/>
      </c>
    </row>
    <row r="1648" spans="119:121" x14ac:dyDescent="0.25">
      <c r="DO1648" s="9">
        <v>1645</v>
      </c>
      <c r="DP1648" s="9" t="str">
        <f>IFERROR(INDEX(Materials!$X$9:$X$2508, MATCH($DO1648, Materials!$Z$9:$Z$2508, 0)), "")</f>
        <v/>
      </c>
      <c r="DQ1648" s="9" t="str">
        <f t="shared" si="30"/>
        <v/>
      </c>
    </row>
    <row r="1649" spans="119:121" x14ac:dyDescent="0.25">
      <c r="DO1649" s="9">
        <v>1646</v>
      </c>
      <c r="DP1649" s="9" t="str">
        <f>IFERROR(INDEX(Materials!$X$9:$X$2508, MATCH($DO1649, Materials!$Z$9:$Z$2508, 0)), "")</f>
        <v/>
      </c>
      <c r="DQ1649" s="9" t="str">
        <f t="shared" si="30"/>
        <v/>
      </c>
    </row>
    <row r="1650" spans="119:121" x14ac:dyDescent="0.25">
      <c r="DO1650" s="9">
        <v>1647</v>
      </c>
      <c r="DP1650" s="9" t="str">
        <f>IFERROR(INDEX(Materials!$X$9:$X$2508, MATCH($DO1650, Materials!$Z$9:$Z$2508, 0)), "")</f>
        <v/>
      </c>
      <c r="DQ1650" s="9" t="str">
        <f t="shared" si="30"/>
        <v/>
      </c>
    </row>
    <row r="1651" spans="119:121" x14ac:dyDescent="0.25">
      <c r="DO1651" s="9">
        <v>1648</v>
      </c>
      <c r="DP1651" s="9" t="str">
        <f>IFERROR(INDEX(Materials!$X$9:$X$2508, MATCH($DO1651, Materials!$Z$9:$Z$2508, 0)), "")</f>
        <v/>
      </c>
      <c r="DQ1651" s="9" t="str">
        <f t="shared" si="30"/>
        <v/>
      </c>
    </row>
    <row r="1652" spans="119:121" x14ac:dyDescent="0.25">
      <c r="DO1652" s="9">
        <v>1649</v>
      </c>
      <c r="DP1652" s="9" t="str">
        <f>IFERROR(INDEX(Materials!$X$9:$X$2508, MATCH($DO1652, Materials!$Z$9:$Z$2508, 0)), "")</f>
        <v/>
      </c>
      <c r="DQ1652" s="9" t="str">
        <f t="shared" si="30"/>
        <v/>
      </c>
    </row>
    <row r="1653" spans="119:121" x14ac:dyDescent="0.25">
      <c r="DO1653" s="9">
        <v>1650</v>
      </c>
      <c r="DP1653" s="9" t="str">
        <f>IFERROR(INDEX(Materials!$X$9:$X$2508, MATCH($DO1653, Materials!$Z$9:$Z$2508, 0)), "")</f>
        <v/>
      </c>
      <c r="DQ1653" s="9" t="str">
        <f t="shared" si="30"/>
        <v/>
      </c>
    </row>
    <row r="1654" spans="119:121" x14ac:dyDescent="0.25">
      <c r="DO1654" s="9">
        <v>1651</v>
      </c>
      <c r="DP1654" s="9" t="str">
        <f>IFERROR(INDEX(Materials!$X$9:$X$2508, MATCH($DO1654, Materials!$Z$9:$Z$2508, 0)), "")</f>
        <v/>
      </c>
      <c r="DQ1654" s="9" t="str">
        <f t="shared" si="30"/>
        <v/>
      </c>
    </row>
    <row r="1655" spans="119:121" x14ac:dyDescent="0.25">
      <c r="DO1655" s="9">
        <v>1652</v>
      </c>
      <c r="DP1655" s="9" t="str">
        <f>IFERROR(INDEX(Materials!$X$9:$X$2508, MATCH($DO1655, Materials!$Z$9:$Z$2508, 0)), "")</f>
        <v/>
      </c>
      <c r="DQ1655" s="9" t="str">
        <f t="shared" si="30"/>
        <v/>
      </c>
    </row>
    <row r="1656" spans="119:121" x14ac:dyDescent="0.25">
      <c r="DO1656" s="9">
        <v>1653</v>
      </c>
      <c r="DP1656" s="9" t="str">
        <f>IFERROR(INDEX(Materials!$X$9:$X$2508, MATCH($DO1656, Materials!$Z$9:$Z$2508, 0)), "")</f>
        <v/>
      </c>
      <c r="DQ1656" s="9" t="str">
        <f t="shared" si="30"/>
        <v/>
      </c>
    </row>
    <row r="1657" spans="119:121" x14ac:dyDescent="0.25">
      <c r="DO1657" s="9">
        <v>1654</v>
      </c>
      <c r="DP1657" s="9" t="str">
        <f>IFERROR(INDEX(Materials!$X$9:$X$2508, MATCH($DO1657, Materials!$Z$9:$Z$2508, 0)), "")</f>
        <v/>
      </c>
      <c r="DQ1657" s="9" t="str">
        <f t="shared" si="30"/>
        <v/>
      </c>
    </row>
    <row r="1658" spans="119:121" x14ac:dyDescent="0.25">
      <c r="DO1658" s="9">
        <v>1655</v>
      </c>
      <c r="DP1658" s="9" t="str">
        <f>IFERROR(INDEX(Materials!$X$9:$X$2508, MATCH($DO1658, Materials!$Z$9:$Z$2508, 0)), "")</f>
        <v/>
      </c>
      <c r="DQ1658" s="9" t="str">
        <f t="shared" si="30"/>
        <v/>
      </c>
    </row>
    <row r="1659" spans="119:121" x14ac:dyDescent="0.25">
      <c r="DO1659" s="9">
        <v>1656</v>
      </c>
      <c r="DP1659" s="9" t="str">
        <f>IFERROR(INDEX(Materials!$X$9:$X$2508, MATCH($DO1659, Materials!$Z$9:$Z$2508, 0)), "")</f>
        <v/>
      </c>
      <c r="DQ1659" s="9" t="str">
        <f t="shared" si="30"/>
        <v/>
      </c>
    </row>
    <row r="1660" spans="119:121" x14ac:dyDescent="0.25">
      <c r="DO1660" s="9">
        <v>1657</v>
      </c>
      <c r="DP1660" s="9" t="str">
        <f>IFERROR(INDEX(Materials!$X$9:$X$2508, MATCH($DO1660, Materials!$Z$9:$Z$2508, 0)), "")</f>
        <v/>
      </c>
      <c r="DQ1660" s="9" t="str">
        <f t="shared" si="30"/>
        <v/>
      </c>
    </row>
    <row r="1661" spans="119:121" x14ac:dyDescent="0.25">
      <c r="DO1661" s="9">
        <v>1658</v>
      </c>
      <c r="DP1661" s="9" t="str">
        <f>IFERROR(INDEX(Materials!$X$9:$X$2508, MATCH($DO1661, Materials!$Z$9:$Z$2508, 0)), "")</f>
        <v/>
      </c>
      <c r="DQ1661" s="9" t="str">
        <f t="shared" si="30"/>
        <v/>
      </c>
    </row>
    <row r="1662" spans="119:121" x14ac:dyDescent="0.25">
      <c r="DO1662" s="9">
        <v>1659</v>
      </c>
      <c r="DP1662" s="9" t="str">
        <f>IFERROR(INDEX(Materials!$X$9:$X$2508, MATCH($DO1662, Materials!$Z$9:$Z$2508, 0)), "")</f>
        <v/>
      </c>
      <c r="DQ1662" s="9" t="str">
        <f t="shared" si="30"/>
        <v/>
      </c>
    </row>
    <row r="1663" spans="119:121" x14ac:dyDescent="0.25">
      <c r="DO1663" s="9">
        <v>1660</v>
      </c>
      <c r="DP1663" s="9" t="str">
        <f>IFERROR(INDEX(Materials!$X$9:$X$2508, MATCH($DO1663, Materials!$Z$9:$Z$2508, 0)), "")</f>
        <v/>
      </c>
      <c r="DQ1663" s="9" t="str">
        <f t="shared" si="30"/>
        <v/>
      </c>
    </row>
    <row r="1664" spans="119:121" x14ac:dyDescent="0.25">
      <c r="DO1664" s="9">
        <v>1661</v>
      </c>
      <c r="DP1664" s="9" t="str">
        <f>IFERROR(INDEX(Materials!$X$9:$X$2508, MATCH($DO1664, Materials!$Z$9:$Z$2508, 0)), "")</f>
        <v/>
      </c>
      <c r="DQ1664" s="9" t="str">
        <f t="shared" si="30"/>
        <v/>
      </c>
    </row>
    <row r="1665" spans="119:121" x14ac:dyDescent="0.25">
      <c r="DO1665" s="9">
        <v>1662</v>
      </c>
      <c r="DP1665" s="9" t="str">
        <f>IFERROR(INDEX(Materials!$X$9:$X$2508, MATCH($DO1665, Materials!$Z$9:$Z$2508, 0)), "")</f>
        <v/>
      </c>
      <c r="DQ1665" s="9" t="str">
        <f t="shared" si="30"/>
        <v/>
      </c>
    </row>
    <row r="1666" spans="119:121" x14ac:dyDescent="0.25">
      <c r="DO1666" s="9">
        <v>1663</v>
      </c>
      <c r="DP1666" s="9" t="str">
        <f>IFERROR(INDEX(Materials!$X$9:$X$2508, MATCH($DO1666, Materials!$Z$9:$Z$2508, 0)), "")</f>
        <v/>
      </c>
      <c r="DQ1666" s="9" t="str">
        <f t="shared" si="30"/>
        <v/>
      </c>
    </row>
    <row r="1667" spans="119:121" x14ac:dyDescent="0.25">
      <c r="DO1667" s="9">
        <v>1664</v>
      </c>
      <c r="DP1667" s="9" t="str">
        <f>IFERROR(INDEX(Materials!$X$9:$X$2508, MATCH($DO1667, Materials!$Z$9:$Z$2508, 0)), "")</f>
        <v/>
      </c>
      <c r="DQ1667" s="9" t="str">
        <f t="shared" si="30"/>
        <v/>
      </c>
    </row>
    <row r="1668" spans="119:121" x14ac:dyDescent="0.25">
      <c r="DO1668" s="9">
        <v>1665</v>
      </c>
      <c r="DP1668" s="9" t="str">
        <f>IFERROR(INDEX(Materials!$X$9:$X$2508, MATCH($DO1668, Materials!$Z$9:$Z$2508, 0)), "")</f>
        <v/>
      </c>
      <c r="DQ1668" s="9" t="str">
        <f t="shared" si="30"/>
        <v/>
      </c>
    </row>
    <row r="1669" spans="119:121" x14ac:dyDescent="0.25">
      <c r="DO1669" s="9">
        <v>1666</v>
      </c>
      <c r="DP1669" s="9" t="str">
        <f>IFERROR(INDEX(Materials!$X$9:$X$2508, MATCH($DO1669, Materials!$Z$9:$Z$2508, 0)), "")</f>
        <v/>
      </c>
      <c r="DQ1669" s="9" t="str">
        <f t="shared" si="30"/>
        <v/>
      </c>
    </row>
    <row r="1670" spans="119:121" x14ac:dyDescent="0.25">
      <c r="DO1670" s="9">
        <v>1667</v>
      </c>
      <c r="DP1670" s="9" t="str">
        <f>IFERROR(INDEX(Materials!$X$9:$X$2508, MATCH($DO1670, Materials!$Z$9:$Z$2508, 0)), "")</f>
        <v/>
      </c>
      <c r="DQ1670" s="9" t="str">
        <f t="shared" si="30"/>
        <v/>
      </c>
    </row>
    <row r="1671" spans="119:121" x14ac:dyDescent="0.25">
      <c r="DO1671" s="9">
        <v>1668</v>
      </c>
      <c r="DP1671" s="9" t="str">
        <f>IFERROR(INDEX(Materials!$X$9:$X$2508, MATCH($DO1671, Materials!$Z$9:$Z$2508, 0)), "")</f>
        <v/>
      </c>
      <c r="DQ1671" s="9" t="str">
        <f t="shared" si="30"/>
        <v/>
      </c>
    </row>
    <row r="1672" spans="119:121" x14ac:dyDescent="0.25">
      <c r="DO1672" s="9">
        <v>1669</v>
      </c>
      <c r="DP1672" s="9" t="str">
        <f>IFERROR(INDEX(Materials!$X$9:$X$2508, MATCH($DO1672, Materials!$Z$9:$Z$2508, 0)), "")</f>
        <v/>
      </c>
      <c r="DQ1672" s="9" t="str">
        <f t="shared" si="30"/>
        <v/>
      </c>
    </row>
    <row r="1673" spans="119:121" x14ac:dyDescent="0.25">
      <c r="DO1673" s="9">
        <v>1670</v>
      </c>
      <c r="DP1673" s="9" t="str">
        <f>IFERROR(INDEX(Materials!$X$9:$X$2508, MATCH($DO1673, Materials!$Z$9:$Z$2508, 0)), "")</f>
        <v/>
      </c>
      <c r="DQ1673" s="9" t="str">
        <f t="shared" si="30"/>
        <v/>
      </c>
    </row>
    <row r="1674" spans="119:121" x14ac:dyDescent="0.25">
      <c r="DO1674" s="9">
        <v>1671</v>
      </c>
      <c r="DP1674" s="9" t="str">
        <f>IFERROR(INDEX(Materials!$X$9:$X$2508, MATCH($DO1674, Materials!$Z$9:$Z$2508, 0)), "")</f>
        <v/>
      </c>
      <c r="DQ1674" s="9" t="str">
        <f t="shared" si="30"/>
        <v/>
      </c>
    </row>
    <row r="1675" spans="119:121" x14ac:dyDescent="0.25">
      <c r="DO1675" s="9">
        <v>1672</v>
      </c>
      <c r="DP1675" s="9" t="str">
        <f>IFERROR(INDEX(Materials!$X$9:$X$2508, MATCH($DO1675, Materials!$Z$9:$Z$2508, 0)), "")</f>
        <v/>
      </c>
      <c r="DQ1675" s="9" t="str">
        <f t="shared" si="30"/>
        <v/>
      </c>
    </row>
    <row r="1676" spans="119:121" x14ac:dyDescent="0.25">
      <c r="DO1676" s="9">
        <v>1673</v>
      </c>
      <c r="DP1676" s="9" t="str">
        <f>IFERROR(INDEX(Materials!$X$9:$X$2508, MATCH($DO1676, Materials!$Z$9:$Z$2508, 0)), "")</f>
        <v/>
      </c>
      <c r="DQ1676" s="9" t="str">
        <f t="shared" si="30"/>
        <v/>
      </c>
    </row>
    <row r="1677" spans="119:121" x14ac:dyDescent="0.25">
      <c r="DO1677" s="9">
        <v>1674</v>
      </c>
      <c r="DP1677" s="9" t="str">
        <f>IFERROR(INDEX(Materials!$X$9:$X$2508, MATCH($DO1677, Materials!$Z$9:$Z$2508, 0)), "")</f>
        <v/>
      </c>
      <c r="DQ1677" s="9" t="str">
        <f t="shared" si="30"/>
        <v/>
      </c>
    </row>
    <row r="1678" spans="119:121" x14ac:dyDescent="0.25">
      <c r="DO1678" s="9">
        <v>1675</v>
      </c>
      <c r="DP1678" s="9" t="str">
        <f>IFERROR(INDEX(Materials!$X$9:$X$2508, MATCH($DO1678, Materials!$Z$9:$Z$2508, 0)), "")</f>
        <v/>
      </c>
      <c r="DQ1678" s="9" t="str">
        <f t="shared" si="30"/>
        <v/>
      </c>
    </row>
    <row r="1679" spans="119:121" x14ac:dyDescent="0.25">
      <c r="DO1679" s="9">
        <v>1676</v>
      </c>
      <c r="DP1679" s="9" t="str">
        <f>IFERROR(INDEX(Materials!$X$9:$X$2508, MATCH($DO1679, Materials!$Z$9:$Z$2508, 0)), "")</f>
        <v/>
      </c>
      <c r="DQ1679" s="9" t="str">
        <f t="shared" si="30"/>
        <v/>
      </c>
    </row>
    <row r="1680" spans="119:121" x14ac:dyDescent="0.25">
      <c r="DO1680" s="9">
        <v>1677</v>
      </c>
      <c r="DP1680" s="9" t="str">
        <f>IFERROR(INDEX(Materials!$X$9:$X$2508, MATCH($DO1680, Materials!$Z$9:$Z$2508, 0)), "")</f>
        <v/>
      </c>
      <c r="DQ1680" s="9" t="str">
        <f t="shared" si="30"/>
        <v/>
      </c>
    </row>
    <row r="1681" spans="119:121" x14ac:dyDescent="0.25">
      <c r="DO1681" s="9">
        <v>1678</v>
      </c>
      <c r="DP1681" s="9" t="str">
        <f>IFERROR(INDEX(Materials!$X$9:$X$2508, MATCH($DO1681, Materials!$Z$9:$Z$2508, 0)), "")</f>
        <v/>
      </c>
      <c r="DQ1681" s="9" t="str">
        <f t="shared" si="30"/>
        <v/>
      </c>
    </row>
    <row r="1682" spans="119:121" x14ac:dyDescent="0.25">
      <c r="DO1682" s="9">
        <v>1679</v>
      </c>
      <c r="DP1682" s="9" t="str">
        <f>IFERROR(INDEX(Materials!$X$9:$X$2508, MATCH($DO1682, Materials!$Z$9:$Z$2508, 0)), "")</f>
        <v/>
      </c>
      <c r="DQ1682" s="9" t="str">
        <f t="shared" si="30"/>
        <v/>
      </c>
    </row>
    <row r="1683" spans="119:121" x14ac:dyDescent="0.25">
      <c r="DO1683" s="9">
        <v>1680</v>
      </c>
      <c r="DP1683" s="9" t="str">
        <f>IFERROR(INDEX(Materials!$X$9:$X$2508, MATCH($DO1683, Materials!$Z$9:$Z$2508, 0)), "")</f>
        <v/>
      </c>
      <c r="DQ1683" s="9" t="str">
        <f t="shared" si="30"/>
        <v/>
      </c>
    </row>
    <row r="1684" spans="119:121" x14ac:dyDescent="0.25">
      <c r="DO1684" s="9">
        <v>1681</v>
      </c>
      <c r="DP1684" s="9" t="str">
        <f>IFERROR(INDEX(Materials!$X$9:$X$2508, MATCH($DO1684, Materials!$Z$9:$Z$2508, 0)), "")</f>
        <v/>
      </c>
      <c r="DQ1684" s="9" t="str">
        <f t="shared" si="30"/>
        <v/>
      </c>
    </row>
    <row r="1685" spans="119:121" x14ac:dyDescent="0.25">
      <c r="DO1685" s="9">
        <v>1682</v>
      </c>
      <c r="DP1685" s="9" t="str">
        <f>IFERROR(INDEX(Materials!$X$9:$X$2508, MATCH($DO1685, Materials!$Z$9:$Z$2508, 0)), "")</f>
        <v/>
      </c>
      <c r="DQ1685" s="9" t="str">
        <f t="shared" si="30"/>
        <v/>
      </c>
    </row>
    <row r="1686" spans="119:121" x14ac:dyDescent="0.25">
      <c r="DO1686" s="9">
        <v>1683</v>
      </c>
      <c r="DP1686" s="9" t="str">
        <f>IFERROR(INDEX(Materials!$X$9:$X$2508, MATCH($DO1686, Materials!$Z$9:$Z$2508, 0)), "")</f>
        <v/>
      </c>
      <c r="DQ1686" s="9" t="str">
        <f t="shared" si="30"/>
        <v/>
      </c>
    </row>
    <row r="1687" spans="119:121" x14ac:dyDescent="0.25">
      <c r="DO1687" s="9">
        <v>1684</v>
      </c>
      <c r="DP1687" s="9" t="str">
        <f>IFERROR(INDEX(Materials!$X$9:$X$2508, MATCH($DO1687, Materials!$Z$9:$Z$2508, 0)), "")</f>
        <v/>
      </c>
      <c r="DQ1687" s="9" t="str">
        <f t="shared" si="30"/>
        <v/>
      </c>
    </row>
    <row r="1688" spans="119:121" x14ac:dyDescent="0.25">
      <c r="DO1688" s="9">
        <v>1685</v>
      </c>
      <c r="DP1688" s="9" t="str">
        <f>IFERROR(INDEX(Materials!$X$9:$X$2508, MATCH($DO1688, Materials!$Z$9:$Z$2508, 0)), "")</f>
        <v/>
      </c>
      <c r="DQ1688" s="9" t="str">
        <f t="shared" si="30"/>
        <v/>
      </c>
    </row>
    <row r="1689" spans="119:121" x14ac:dyDescent="0.25">
      <c r="DO1689" s="9">
        <v>1686</v>
      </c>
      <c r="DP1689" s="9" t="str">
        <f>IFERROR(INDEX(Materials!$X$9:$X$2508, MATCH($DO1689, Materials!$Z$9:$Z$2508, 0)), "")</f>
        <v/>
      </c>
      <c r="DQ1689" s="9" t="str">
        <f t="shared" si="30"/>
        <v/>
      </c>
    </row>
    <row r="1690" spans="119:121" x14ac:dyDescent="0.25">
      <c r="DO1690" s="9">
        <v>1687</v>
      </c>
      <c r="DP1690" s="9" t="str">
        <f>IFERROR(INDEX(Materials!$X$9:$X$2508, MATCH($DO1690, Materials!$Z$9:$Z$2508, 0)), "")</f>
        <v/>
      </c>
      <c r="DQ1690" s="9" t="str">
        <f t="shared" si="30"/>
        <v/>
      </c>
    </row>
    <row r="1691" spans="119:121" x14ac:dyDescent="0.25">
      <c r="DO1691" s="9">
        <v>1688</v>
      </c>
      <c r="DP1691" s="9" t="str">
        <f>IFERROR(INDEX(Materials!$X$9:$X$2508, MATCH($DO1691, Materials!$Z$9:$Z$2508, 0)), "")</f>
        <v/>
      </c>
      <c r="DQ1691" s="9" t="str">
        <f t="shared" si="30"/>
        <v/>
      </c>
    </row>
    <row r="1692" spans="119:121" x14ac:dyDescent="0.25">
      <c r="DO1692" s="9">
        <v>1689</v>
      </c>
      <c r="DP1692" s="9" t="str">
        <f>IFERROR(INDEX(Materials!$X$9:$X$2508, MATCH($DO1692, Materials!$Z$9:$Z$2508, 0)), "")</f>
        <v/>
      </c>
      <c r="DQ1692" s="9" t="str">
        <f t="shared" si="30"/>
        <v/>
      </c>
    </row>
    <row r="1693" spans="119:121" x14ac:dyDescent="0.25">
      <c r="DO1693" s="9">
        <v>1690</v>
      </c>
      <c r="DP1693" s="9" t="str">
        <f>IFERROR(INDEX(Materials!$X$9:$X$2508, MATCH($DO1693, Materials!$Z$9:$Z$2508, 0)), "")</f>
        <v/>
      </c>
      <c r="DQ1693" s="9" t="str">
        <f t="shared" si="30"/>
        <v/>
      </c>
    </row>
    <row r="1694" spans="119:121" x14ac:dyDescent="0.25">
      <c r="DO1694" s="9">
        <v>1691</v>
      </c>
      <c r="DP1694" s="9" t="str">
        <f>IFERROR(INDEX(Materials!$X$9:$X$2508, MATCH($DO1694, Materials!$Z$9:$Z$2508, 0)), "")</f>
        <v/>
      </c>
      <c r="DQ1694" s="9" t="str">
        <f t="shared" si="30"/>
        <v/>
      </c>
    </row>
    <row r="1695" spans="119:121" x14ac:dyDescent="0.25">
      <c r="DO1695" s="9">
        <v>1692</v>
      </c>
      <c r="DP1695" s="9" t="str">
        <f>IFERROR(INDEX(Materials!$X$9:$X$2508, MATCH($DO1695, Materials!$Z$9:$Z$2508, 0)), "")</f>
        <v/>
      </c>
      <c r="DQ1695" s="9" t="str">
        <f t="shared" si="30"/>
        <v/>
      </c>
    </row>
    <row r="1696" spans="119:121" x14ac:dyDescent="0.25">
      <c r="DO1696" s="9">
        <v>1693</v>
      </c>
      <c r="DP1696" s="9" t="str">
        <f>IFERROR(INDEX(Materials!$X$9:$X$2508, MATCH($DO1696, Materials!$Z$9:$Z$2508, 0)), "")</f>
        <v/>
      </c>
      <c r="DQ1696" s="9" t="str">
        <f t="shared" si="30"/>
        <v/>
      </c>
    </row>
    <row r="1697" spans="119:121" x14ac:dyDescent="0.25">
      <c r="DO1697" s="9">
        <v>1694</v>
      </c>
      <c r="DP1697" s="9" t="str">
        <f>IFERROR(INDEX(Materials!$X$9:$X$2508, MATCH($DO1697, Materials!$Z$9:$Z$2508, 0)), "")</f>
        <v/>
      </c>
      <c r="DQ1697" s="9" t="str">
        <f t="shared" si="30"/>
        <v/>
      </c>
    </row>
    <row r="1698" spans="119:121" x14ac:dyDescent="0.25">
      <c r="DO1698" s="9">
        <v>1695</v>
      </c>
      <c r="DP1698" s="9" t="str">
        <f>IFERROR(INDEX(Materials!$X$9:$X$2508, MATCH($DO1698, Materials!$Z$9:$Z$2508, 0)), "")</f>
        <v/>
      </c>
      <c r="DQ1698" s="9" t="str">
        <f t="shared" si="30"/>
        <v/>
      </c>
    </row>
    <row r="1699" spans="119:121" x14ac:dyDescent="0.25">
      <c r="DO1699" s="9">
        <v>1696</v>
      </c>
      <c r="DP1699" s="9" t="str">
        <f>IFERROR(INDEX(Materials!$X$9:$X$2508, MATCH($DO1699, Materials!$Z$9:$Z$2508, 0)), "")</f>
        <v/>
      </c>
      <c r="DQ1699" s="9" t="str">
        <f t="shared" si="30"/>
        <v/>
      </c>
    </row>
    <row r="1700" spans="119:121" x14ac:dyDescent="0.25">
      <c r="DO1700" s="9">
        <v>1697</v>
      </c>
      <c r="DP1700" s="9" t="str">
        <f>IFERROR(INDEX(Materials!$X$9:$X$2508, MATCH($DO1700, Materials!$Z$9:$Z$2508, 0)), "")</f>
        <v/>
      </c>
      <c r="DQ1700" s="9" t="str">
        <f t="shared" si="30"/>
        <v/>
      </c>
    </row>
    <row r="1701" spans="119:121" x14ac:dyDescent="0.25">
      <c r="DO1701" s="9">
        <v>1698</v>
      </c>
      <c r="DP1701" s="9" t="str">
        <f>IFERROR(INDEX(Materials!$X$9:$X$2508, MATCH($DO1701, Materials!$Z$9:$Z$2508, 0)), "")</f>
        <v/>
      </c>
      <c r="DQ1701" s="9" t="str">
        <f t="shared" si="30"/>
        <v/>
      </c>
    </row>
    <row r="1702" spans="119:121" x14ac:dyDescent="0.25">
      <c r="DO1702" s="9">
        <v>1699</v>
      </c>
      <c r="DP1702" s="9" t="str">
        <f>IFERROR(INDEX(Materials!$X$9:$X$2508, MATCH($DO1702, Materials!$Z$9:$Z$2508, 0)), "")</f>
        <v/>
      </c>
      <c r="DQ1702" s="9" t="str">
        <f t="shared" si="30"/>
        <v/>
      </c>
    </row>
    <row r="1703" spans="119:121" x14ac:dyDescent="0.25">
      <c r="DO1703" s="9">
        <v>1700</v>
      </c>
      <c r="DP1703" s="9" t="str">
        <f>IFERROR(INDEX(Materials!$X$9:$X$2508, MATCH($DO1703, Materials!$Z$9:$Z$2508, 0)), "")</f>
        <v/>
      </c>
      <c r="DQ1703" s="9" t="str">
        <f t="shared" si="30"/>
        <v/>
      </c>
    </row>
    <row r="1704" spans="119:121" x14ac:dyDescent="0.25">
      <c r="DO1704" s="9">
        <v>1701</v>
      </c>
      <c r="DP1704" s="9" t="str">
        <f>IFERROR(INDEX(Materials!$X$9:$X$2508, MATCH($DO1704, Materials!$Z$9:$Z$2508, 0)), "")</f>
        <v/>
      </c>
      <c r="DQ1704" s="9" t="str">
        <f t="shared" si="30"/>
        <v/>
      </c>
    </row>
    <row r="1705" spans="119:121" x14ac:dyDescent="0.25">
      <c r="DO1705" s="9">
        <v>1702</v>
      </c>
      <c r="DP1705" s="9" t="str">
        <f>IFERROR(INDEX(Materials!$X$9:$X$2508, MATCH($DO1705, Materials!$Z$9:$Z$2508, 0)), "")</f>
        <v/>
      </c>
      <c r="DQ1705" s="9" t="str">
        <f t="shared" si="30"/>
        <v/>
      </c>
    </row>
    <row r="1706" spans="119:121" x14ac:dyDescent="0.25">
      <c r="DO1706" s="9">
        <v>1703</v>
      </c>
      <c r="DP1706" s="9" t="str">
        <f>IFERROR(INDEX(Materials!$X$9:$X$2508, MATCH($DO1706, Materials!$Z$9:$Z$2508, 0)), "")</f>
        <v/>
      </c>
      <c r="DQ1706" s="9" t="str">
        <f t="shared" si="30"/>
        <v/>
      </c>
    </row>
    <row r="1707" spans="119:121" x14ac:dyDescent="0.25">
      <c r="DO1707" s="9">
        <v>1704</v>
      </c>
      <c r="DP1707" s="9" t="str">
        <f>IFERROR(INDEX(Materials!$X$9:$X$2508, MATCH($DO1707, Materials!$Z$9:$Z$2508, 0)), "")</f>
        <v/>
      </c>
      <c r="DQ1707" s="9" t="str">
        <f t="shared" si="30"/>
        <v/>
      </c>
    </row>
    <row r="1708" spans="119:121" x14ac:dyDescent="0.25">
      <c r="DO1708" s="9">
        <v>1705</v>
      </c>
      <c r="DP1708" s="9" t="str">
        <f>IFERROR(INDEX(Materials!$X$9:$X$2508, MATCH($DO1708, Materials!$Z$9:$Z$2508, 0)), "")</f>
        <v/>
      </c>
      <c r="DQ1708" s="9" t="str">
        <f t="shared" ref="DQ1708:DQ1771" si="31">IF($DP1708="", "", SUMIF($BE$4:$CH$43, $DP1708, $CJ$4:$DM$43))</f>
        <v/>
      </c>
    </row>
    <row r="1709" spans="119:121" x14ac:dyDescent="0.25">
      <c r="DO1709" s="9">
        <v>1706</v>
      </c>
      <c r="DP1709" s="9" t="str">
        <f>IFERROR(INDEX(Materials!$X$9:$X$2508, MATCH($DO1709, Materials!$Z$9:$Z$2508, 0)), "")</f>
        <v/>
      </c>
      <c r="DQ1709" s="9" t="str">
        <f t="shared" si="31"/>
        <v/>
      </c>
    </row>
    <row r="1710" spans="119:121" x14ac:dyDescent="0.25">
      <c r="DO1710" s="9">
        <v>1707</v>
      </c>
      <c r="DP1710" s="9" t="str">
        <f>IFERROR(INDEX(Materials!$X$9:$X$2508, MATCH($DO1710, Materials!$Z$9:$Z$2508, 0)), "")</f>
        <v/>
      </c>
      <c r="DQ1710" s="9" t="str">
        <f t="shared" si="31"/>
        <v/>
      </c>
    </row>
    <row r="1711" spans="119:121" x14ac:dyDescent="0.25">
      <c r="DO1711" s="9">
        <v>1708</v>
      </c>
      <c r="DP1711" s="9" t="str">
        <f>IFERROR(INDEX(Materials!$X$9:$X$2508, MATCH($DO1711, Materials!$Z$9:$Z$2508, 0)), "")</f>
        <v/>
      </c>
      <c r="DQ1711" s="9" t="str">
        <f t="shared" si="31"/>
        <v/>
      </c>
    </row>
    <row r="1712" spans="119:121" x14ac:dyDescent="0.25">
      <c r="DO1712" s="9">
        <v>1709</v>
      </c>
      <c r="DP1712" s="9" t="str">
        <f>IFERROR(INDEX(Materials!$X$9:$X$2508, MATCH($DO1712, Materials!$Z$9:$Z$2508, 0)), "")</f>
        <v/>
      </c>
      <c r="DQ1712" s="9" t="str">
        <f t="shared" si="31"/>
        <v/>
      </c>
    </row>
    <row r="1713" spans="119:121" x14ac:dyDescent="0.25">
      <c r="DO1713" s="9">
        <v>1710</v>
      </c>
      <c r="DP1713" s="9" t="str">
        <f>IFERROR(INDEX(Materials!$X$9:$X$2508, MATCH($DO1713, Materials!$Z$9:$Z$2508, 0)), "")</f>
        <v/>
      </c>
      <c r="DQ1713" s="9" t="str">
        <f t="shared" si="31"/>
        <v/>
      </c>
    </row>
    <row r="1714" spans="119:121" x14ac:dyDescent="0.25">
      <c r="DO1714" s="9">
        <v>1711</v>
      </c>
      <c r="DP1714" s="9" t="str">
        <f>IFERROR(INDEX(Materials!$X$9:$X$2508, MATCH($DO1714, Materials!$Z$9:$Z$2508, 0)), "")</f>
        <v/>
      </c>
      <c r="DQ1714" s="9" t="str">
        <f t="shared" si="31"/>
        <v/>
      </c>
    </row>
    <row r="1715" spans="119:121" x14ac:dyDescent="0.25">
      <c r="DO1715" s="9">
        <v>1712</v>
      </c>
      <c r="DP1715" s="9" t="str">
        <f>IFERROR(INDEX(Materials!$X$9:$X$2508, MATCH($DO1715, Materials!$Z$9:$Z$2508, 0)), "")</f>
        <v/>
      </c>
      <c r="DQ1715" s="9" t="str">
        <f t="shared" si="31"/>
        <v/>
      </c>
    </row>
    <row r="1716" spans="119:121" x14ac:dyDescent="0.25">
      <c r="DO1716" s="9">
        <v>1713</v>
      </c>
      <c r="DP1716" s="9" t="str">
        <f>IFERROR(INDEX(Materials!$X$9:$X$2508, MATCH($DO1716, Materials!$Z$9:$Z$2508, 0)), "")</f>
        <v/>
      </c>
      <c r="DQ1716" s="9" t="str">
        <f t="shared" si="31"/>
        <v/>
      </c>
    </row>
    <row r="1717" spans="119:121" x14ac:dyDescent="0.25">
      <c r="DO1717" s="9">
        <v>1714</v>
      </c>
      <c r="DP1717" s="9" t="str">
        <f>IFERROR(INDEX(Materials!$X$9:$X$2508, MATCH($DO1717, Materials!$Z$9:$Z$2508, 0)), "")</f>
        <v/>
      </c>
      <c r="DQ1717" s="9" t="str">
        <f t="shared" si="31"/>
        <v/>
      </c>
    </row>
    <row r="1718" spans="119:121" x14ac:dyDescent="0.25">
      <c r="DO1718" s="9">
        <v>1715</v>
      </c>
      <c r="DP1718" s="9" t="str">
        <f>IFERROR(INDEX(Materials!$X$9:$X$2508, MATCH($DO1718, Materials!$Z$9:$Z$2508, 0)), "")</f>
        <v/>
      </c>
      <c r="DQ1718" s="9" t="str">
        <f t="shared" si="31"/>
        <v/>
      </c>
    </row>
    <row r="1719" spans="119:121" x14ac:dyDescent="0.25">
      <c r="DO1719" s="9">
        <v>1716</v>
      </c>
      <c r="DP1719" s="9" t="str">
        <f>IFERROR(INDEX(Materials!$X$9:$X$2508, MATCH($DO1719, Materials!$Z$9:$Z$2508, 0)), "")</f>
        <v/>
      </c>
      <c r="DQ1719" s="9" t="str">
        <f t="shared" si="31"/>
        <v/>
      </c>
    </row>
    <row r="1720" spans="119:121" x14ac:dyDescent="0.25">
      <c r="DO1720" s="9">
        <v>1717</v>
      </c>
      <c r="DP1720" s="9" t="str">
        <f>IFERROR(INDEX(Materials!$X$9:$X$2508, MATCH($DO1720, Materials!$Z$9:$Z$2508, 0)), "")</f>
        <v/>
      </c>
      <c r="DQ1720" s="9" t="str">
        <f t="shared" si="31"/>
        <v/>
      </c>
    </row>
    <row r="1721" spans="119:121" x14ac:dyDescent="0.25">
      <c r="DO1721" s="9">
        <v>1718</v>
      </c>
      <c r="DP1721" s="9" t="str">
        <f>IFERROR(INDEX(Materials!$X$9:$X$2508, MATCH($DO1721, Materials!$Z$9:$Z$2508, 0)), "")</f>
        <v/>
      </c>
      <c r="DQ1721" s="9" t="str">
        <f t="shared" si="31"/>
        <v/>
      </c>
    </row>
    <row r="1722" spans="119:121" x14ac:dyDescent="0.25">
      <c r="DO1722" s="9">
        <v>1719</v>
      </c>
      <c r="DP1722" s="9" t="str">
        <f>IFERROR(INDEX(Materials!$X$9:$X$2508, MATCH($DO1722, Materials!$Z$9:$Z$2508, 0)), "")</f>
        <v/>
      </c>
      <c r="DQ1722" s="9" t="str">
        <f t="shared" si="31"/>
        <v/>
      </c>
    </row>
    <row r="1723" spans="119:121" x14ac:dyDescent="0.25">
      <c r="DO1723" s="9">
        <v>1720</v>
      </c>
      <c r="DP1723" s="9" t="str">
        <f>IFERROR(INDEX(Materials!$X$9:$X$2508, MATCH($DO1723, Materials!$Z$9:$Z$2508, 0)), "")</f>
        <v/>
      </c>
      <c r="DQ1723" s="9" t="str">
        <f t="shared" si="31"/>
        <v/>
      </c>
    </row>
    <row r="1724" spans="119:121" x14ac:dyDescent="0.25">
      <c r="DO1724" s="9">
        <v>1721</v>
      </c>
      <c r="DP1724" s="9" t="str">
        <f>IFERROR(INDEX(Materials!$X$9:$X$2508, MATCH($DO1724, Materials!$Z$9:$Z$2508, 0)), "")</f>
        <v/>
      </c>
      <c r="DQ1724" s="9" t="str">
        <f t="shared" si="31"/>
        <v/>
      </c>
    </row>
    <row r="1725" spans="119:121" x14ac:dyDescent="0.25">
      <c r="DO1725" s="9">
        <v>1722</v>
      </c>
      <c r="DP1725" s="9" t="str">
        <f>IFERROR(INDEX(Materials!$X$9:$X$2508, MATCH($DO1725, Materials!$Z$9:$Z$2508, 0)), "")</f>
        <v/>
      </c>
      <c r="DQ1725" s="9" t="str">
        <f t="shared" si="31"/>
        <v/>
      </c>
    </row>
    <row r="1726" spans="119:121" x14ac:dyDescent="0.25">
      <c r="DO1726" s="9">
        <v>1723</v>
      </c>
      <c r="DP1726" s="9" t="str">
        <f>IFERROR(INDEX(Materials!$X$9:$X$2508, MATCH($DO1726, Materials!$Z$9:$Z$2508, 0)), "")</f>
        <v/>
      </c>
      <c r="DQ1726" s="9" t="str">
        <f t="shared" si="31"/>
        <v/>
      </c>
    </row>
    <row r="1727" spans="119:121" x14ac:dyDescent="0.25">
      <c r="DO1727" s="9">
        <v>1724</v>
      </c>
      <c r="DP1727" s="9" t="str">
        <f>IFERROR(INDEX(Materials!$X$9:$X$2508, MATCH($DO1727, Materials!$Z$9:$Z$2508, 0)), "")</f>
        <v/>
      </c>
      <c r="DQ1727" s="9" t="str">
        <f t="shared" si="31"/>
        <v/>
      </c>
    </row>
    <row r="1728" spans="119:121" x14ac:dyDescent="0.25">
      <c r="DO1728" s="9">
        <v>1725</v>
      </c>
      <c r="DP1728" s="9" t="str">
        <f>IFERROR(INDEX(Materials!$X$9:$X$2508, MATCH($DO1728, Materials!$Z$9:$Z$2508, 0)), "")</f>
        <v/>
      </c>
      <c r="DQ1728" s="9" t="str">
        <f t="shared" si="31"/>
        <v/>
      </c>
    </row>
    <row r="1729" spans="119:121" x14ac:dyDescent="0.25">
      <c r="DO1729" s="9">
        <v>1726</v>
      </c>
      <c r="DP1729" s="9" t="str">
        <f>IFERROR(INDEX(Materials!$X$9:$X$2508, MATCH($DO1729, Materials!$Z$9:$Z$2508, 0)), "")</f>
        <v/>
      </c>
      <c r="DQ1729" s="9" t="str">
        <f t="shared" si="31"/>
        <v/>
      </c>
    </row>
    <row r="1730" spans="119:121" x14ac:dyDescent="0.25">
      <c r="DO1730" s="9">
        <v>1727</v>
      </c>
      <c r="DP1730" s="9" t="str">
        <f>IFERROR(INDEX(Materials!$X$9:$X$2508, MATCH($DO1730, Materials!$Z$9:$Z$2508, 0)), "")</f>
        <v/>
      </c>
      <c r="DQ1730" s="9" t="str">
        <f t="shared" si="31"/>
        <v/>
      </c>
    </row>
    <row r="1731" spans="119:121" x14ac:dyDescent="0.25">
      <c r="DO1731" s="9">
        <v>1728</v>
      </c>
      <c r="DP1731" s="9" t="str">
        <f>IFERROR(INDEX(Materials!$X$9:$X$2508, MATCH($DO1731, Materials!$Z$9:$Z$2508, 0)), "")</f>
        <v/>
      </c>
      <c r="DQ1731" s="9" t="str">
        <f t="shared" si="31"/>
        <v/>
      </c>
    </row>
    <row r="1732" spans="119:121" x14ac:dyDescent="0.25">
      <c r="DO1732" s="9">
        <v>1729</v>
      </c>
      <c r="DP1732" s="9" t="str">
        <f>IFERROR(INDEX(Materials!$X$9:$X$2508, MATCH($DO1732, Materials!$Z$9:$Z$2508, 0)), "")</f>
        <v/>
      </c>
      <c r="DQ1732" s="9" t="str">
        <f t="shared" si="31"/>
        <v/>
      </c>
    </row>
    <row r="1733" spans="119:121" x14ac:dyDescent="0.25">
      <c r="DO1733" s="9">
        <v>1730</v>
      </c>
      <c r="DP1733" s="9" t="str">
        <f>IFERROR(INDEX(Materials!$X$9:$X$2508, MATCH($DO1733, Materials!$Z$9:$Z$2508, 0)), "")</f>
        <v/>
      </c>
      <c r="DQ1733" s="9" t="str">
        <f t="shared" si="31"/>
        <v/>
      </c>
    </row>
    <row r="1734" spans="119:121" x14ac:dyDescent="0.25">
      <c r="DO1734" s="9">
        <v>1731</v>
      </c>
      <c r="DP1734" s="9" t="str">
        <f>IFERROR(INDEX(Materials!$X$9:$X$2508, MATCH($DO1734, Materials!$Z$9:$Z$2508, 0)), "")</f>
        <v/>
      </c>
      <c r="DQ1734" s="9" t="str">
        <f t="shared" si="31"/>
        <v/>
      </c>
    </row>
    <row r="1735" spans="119:121" x14ac:dyDescent="0.25">
      <c r="DO1735" s="9">
        <v>1732</v>
      </c>
      <c r="DP1735" s="9" t="str">
        <f>IFERROR(INDEX(Materials!$X$9:$X$2508, MATCH($DO1735, Materials!$Z$9:$Z$2508, 0)), "")</f>
        <v/>
      </c>
      <c r="DQ1735" s="9" t="str">
        <f t="shared" si="31"/>
        <v/>
      </c>
    </row>
    <row r="1736" spans="119:121" x14ac:dyDescent="0.25">
      <c r="DO1736" s="9">
        <v>1733</v>
      </c>
      <c r="DP1736" s="9" t="str">
        <f>IFERROR(INDEX(Materials!$X$9:$X$2508, MATCH($DO1736, Materials!$Z$9:$Z$2508, 0)), "")</f>
        <v/>
      </c>
      <c r="DQ1736" s="9" t="str">
        <f t="shared" si="31"/>
        <v/>
      </c>
    </row>
    <row r="1737" spans="119:121" x14ac:dyDescent="0.25">
      <c r="DO1737" s="9">
        <v>1734</v>
      </c>
      <c r="DP1737" s="9" t="str">
        <f>IFERROR(INDEX(Materials!$X$9:$X$2508, MATCH($DO1737, Materials!$Z$9:$Z$2508, 0)), "")</f>
        <v/>
      </c>
      <c r="DQ1737" s="9" t="str">
        <f t="shared" si="31"/>
        <v/>
      </c>
    </row>
    <row r="1738" spans="119:121" x14ac:dyDescent="0.25">
      <c r="DO1738" s="9">
        <v>1735</v>
      </c>
      <c r="DP1738" s="9" t="str">
        <f>IFERROR(INDEX(Materials!$X$9:$X$2508, MATCH($DO1738, Materials!$Z$9:$Z$2508, 0)), "")</f>
        <v/>
      </c>
      <c r="DQ1738" s="9" t="str">
        <f t="shared" si="31"/>
        <v/>
      </c>
    </row>
    <row r="1739" spans="119:121" x14ac:dyDescent="0.25">
      <c r="DO1739" s="9">
        <v>1736</v>
      </c>
      <c r="DP1739" s="9" t="str">
        <f>IFERROR(INDEX(Materials!$X$9:$X$2508, MATCH($DO1739, Materials!$Z$9:$Z$2508, 0)), "")</f>
        <v/>
      </c>
      <c r="DQ1739" s="9" t="str">
        <f t="shared" si="31"/>
        <v/>
      </c>
    </row>
    <row r="1740" spans="119:121" x14ac:dyDescent="0.25">
      <c r="DO1740" s="9">
        <v>1737</v>
      </c>
      <c r="DP1740" s="9" t="str">
        <f>IFERROR(INDEX(Materials!$X$9:$X$2508, MATCH($DO1740, Materials!$Z$9:$Z$2508, 0)), "")</f>
        <v/>
      </c>
      <c r="DQ1740" s="9" t="str">
        <f t="shared" si="31"/>
        <v/>
      </c>
    </row>
    <row r="1741" spans="119:121" x14ac:dyDescent="0.25">
      <c r="DO1741" s="9">
        <v>1738</v>
      </c>
      <c r="DP1741" s="9" t="str">
        <f>IFERROR(INDEX(Materials!$X$9:$X$2508, MATCH($DO1741, Materials!$Z$9:$Z$2508, 0)), "")</f>
        <v/>
      </c>
      <c r="DQ1741" s="9" t="str">
        <f t="shared" si="31"/>
        <v/>
      </c>
    </row>
    <row r="1742" spans="119:121" x14ac:dyDescent="0.25">
      <c r="DO1742" s="9">
        <v>1739</v>
      </c>
      <c r="DP1742" s="9" t="str">
        <f>IFERROR(INDEX(Materials!$X$9:$X$2508, MATCH($DO1742, Materials!$Z$9:$Z$2508, 0)), "")</f>
        <v/>
      </c>
      <c r="DQ1742" s="9" t="str">
        <f t="shared" si="31"/>
        <v/>
      </c>
    </row>
    <row r="1743" spans="119:121" x14ac:dyDescent="0.25">
      <c r="DO1743" s="9">
        <v>1740</v>
      </c>
      <c r="DP1743" s="9" t="str">
        <f>IFERROR(INDEX(Materials!$X$9:$X$2508, MATCH($DO1743, Materials!$Z$9:$Z$2508, 0)), "")</f>
        <v/>
      </c>
      <c r="DQ1743" s="9" t="str">
        <f t="shared" si="31"/>
        <v/>
      </c>
    </row>
    <row r="1744" spans="119:121" x14ac:dyDescent="0.25">
      <c r="DO1744" s="9">
        <v>1741</v>
      </c>
      <c r="DP1744" s="9" t="str">
        <f>IFERROR(INDEX(Materials!$X$9:$X$2508, MATCH($DO1744, Materials!$Z$9:$Z$2508, 0)), "")</f>
        <v/>
      </c>
      <c r="DQ1744" s="9" t="str">
        <f t="shared" si="31"/>
        <v/>
      </c>
    </row>
    <row r="1745" spans="119:121" x14ac:dyDescent="0.25">
      <c r="DO1745" s="9">
        <v>1742</v>
      </c>
      <c r="DP1745" s="9" t="str">
        <f>IFERROR(INDEX(Materials!$X$9:$X$2508, MATCH($DO1745, Materials!$Z$9:$Z$2508, 0)), "")</f>
        <v/>
      </c>
      <c r="DQ1745" s="9" t="str">
        <f t="shared" si="31"/>
        <v/>
      </c>
    </row>
    <row r="1746" spans="119:121" x14ac:dyDescent="0.25">
      <c r="DO1746" s="9">
        <v>1743</v>
      </c>
      <c r="DP1746" s="9" t="str">
        <f>IFERROR(INDEX(Materials!$X$9:$X$2508, MATCH($DO1746, Materials!$Z$9:$Z$2508, 0)), "")</f>
        <v/>
      </c>
      <c r="DQ1746" s="9" t="str">
        <f t="shared" si="31"/>
        <v/>
      </c>
    </row>
    <row r="1747" spans="119:121" x14ac:dyDescent="0.25">
      <c r="DO1747" s="9">
        <v>1744</v>
      </c>
      <c r="DP1747" s="9" t="str">
        <f>IFERROR(INDEX(Materials!$X$9:$X$2508, MATCH($DO1747, Materials!$Z$9:$Z$2508, 0)), "")</f>
        <v/>
      </c>
      <c r="DQ1747" s="9" t="str">
        <f t="shared" si="31"/>
        <v/>
      </c>
    </row>
    <row r="1748" spans="119:121" x14ac:dyDescent="0.25">
      <c r="DO1748" s="9">
        <v>1745</v>
      </c>
      <c r="DP1748" s="9" t="str">
        <f>IFERROR(INDEX(Materials!$X$9:$X$2508, MATCH($DO1748, Materials!$Z$9:$Z$2508, 0)), "")</f>
        <v/>
      </c>
      <c r="DQ1748" s="9" t="str">
        <f t="shared" si="31"/>
        <v/>
      </c>
    </row>
    <row r="1749" spans="119:121" x14ac:dyDescent="0.25">
      <c r="DO1749" s="9">
        <v>1746</v>
      </c>
      <c r="DP1749" s="9" t="str">
        <f>IFERROR(INDEX(Materials!$X$9:$X$2508, MATCH($DO1749, Materials!$Z$9:$Z$2508, 0)), "")</f>
        <v/>
      </c>
      <c r="DQ1749" s="9" t="str">
        <f t="shared" si="31"/>
        <v/>
      </c>
    </row>
    <row r="1750" spans="119:121" x14ac:dyDescent="0.25">
      <c r="DO1750" s="9">
        <v>1747</v>
      </c>
      <c r="DP1750" s="9" t="str">
        <f>IFERROR(INDEX(Materials!$X$9:$X$2508, MATCH($DO1750, Materials!$Z$9:$Z$2508, 0)), "")</f>
        <v/>
      </c>
      <c r="DQ1750" s="9" t="str">
        <f t="shared" si="31"/>
        <v/>
      </c>
    </row>
    <row r="1751" spans="119:121" x14ac:dyDescent="0.25">
      <c r="DO1751" s="9">
        <v>1748</v>
      </c>
      <c r="DP1751" s="9" t="str">
        <f>IFERROR(INDEX(Materials!$X$9:$X$2508, MATCH($DO1751, Materials!$Z$9:$Z$2508, 0)), "")</f>
        <v/>
      </c>
      <c r="DQ1751" s="9" t="str">
        <f t="shared" si="31"/>
        <v/>
      </c>
    </row>
    <row r="1752" spans="119:121" x14ac:dyDescent="0.25">
      <c r="DO1752" s="9">
        <v>1749</v>
      </c>
      <c r="DP1752" s="9" t="str">
        <f>IFERROR(INDEX(Materials!$X$9:$X$2508, MATCH($DO1752, Materials!$Z$9:$Z$2508, 0)), "")</f>
        <v/>
      </c>
      <c r="DQ1752" s="9" t="str">
        <f t="shared" si="31"/>
        <v/>
      </c>
    </row>
    <row r="1753" spans="119:121" x14ac:dyDescent="0.25">
      <c r="DO1753" s="9">
        <v>1750</v>
      </c>
      <c r="DP1753" s="9" t="str">
        <f>IFERROR(INDEX(Materials!$X$9:$X$2508, MATCH($DO1753, Materials!$Z$9:$Z$2508, 0)), "")</f>
        <v/>
      </c>
      <c r="DQ1753" s="9" t="str">
        <f t="shared" si="31"/>
        <v/>
      </c>
    </row>
    <row r="1754" spans="119:121" x14ac:dyDescent="0.25">
      <c r="DO1754" s="9">
        <v>1751</v>
      </c>
      <c r="DP1754" s="9" t="str">
        <f>IFERROR(INDEX(Materials!$X$9:$X$2508, MATCH($DO1754, Materials!$Z$9:$Z$2508, 0)), "")</f>
        <v/>
      </c>
      <c r="DQ1754" s="9" t="str">
        <f t="shared" si="31"/>
        <v/>
      </c>
    </row>
    <row r="1755" spans="119:121" x14ac:dyDescent="0.25">
      <c r="DO1755" s="9">
        <v>1752</v>
      </c>
      <c r="DP1755" s="9" t="str">
        <f>IFERROR(INDEX(Materials!$X$9:$X$2508, MATCH($DO1755, Materials!$Z$9:$Z$2508, 0)), "")</f>
        <v/>
      </c>
      <c r="DQ1755" s="9" t="str">
        <f t="shared" si="31"/>
        <v/>
      </c>
    </row>
    <row r="1756" spans="119:121" x14ac:dyDescent="0.25">
      <c r="DO1756" s="9">
        <v>1753</v>
      </c>
      <c r="DP1756" s="9" t="str">
        <f>IFERROR(INDEX(Materials!$X$9:$X$2508, MATCH($DO1756, Materials!$Z$9:$Z$2508, 0)), "")</f>
        <v/>
      </c>
      <c r="DQ1756" s="9" t="str">
        <f t="shared" si="31"/>
        <v/>
      </c>
    </row>
    <row r="1757" spans="119:121" x14ac:dyDescent="0.25">
      <c r="DO1757" s="9">
        <v>1754</v>
      </c>
      <c r="DP1757" s="9" t="str">
        <f>IFERROR(INDEX(Materials!$X$9:$X$2508, MATCH($DO1757, Materials!$Z$9:$Z$2508, 0)), "")</f>
        <v/>
      </c>
      <c r="DQ1757" s="9" t="str">
        <f t="shared" si="31"/>
        <v/>
      </c>
    </row>
    <row r="1758" spans="119:121" x14ac:dyDescent="0.25">
      <c r="DO1758" s="9">
        <v>1755</v>
      </c>
      <c r="DP1758" s="9" t="str">
        <f>IFERROR(INDEX(Materials!$X$9:$X$2508, MATCH($DO1758, Materials!$Z$9:$Z$2508, 0)), "")</f>
        <v/>
      </c>
      <c r="DQ1758" s="9" t="str">
        <f t="shared" si="31"/>
        <v/>
      </c>
    </row>
    <row r="1759" spans="119:121" x14ac:dyDescent="0.25">
      <c r="DO1759" s="9">
        <v>1756</v>
      </c>
      <c r="DP1759" s="9" t="str">
        <f>IFERROR(INDEX(Materials!$X$9:$X$2508, MATCH($DO1759, Materials!$Z$9:$Z$2508, 0)), "")</f>
        <v/>
      </c>
      <c r="DQ1759" s="9" t="str">
        <f t="shared" si="31"/>
        <v/>
      </c>
    </row>
    <row r="1760" spans="119:121" x14ac:dyDescent="0.25">
      <c r="DO1760" s="9">
        <v>1757</v>
      </c>
      <c r="DP1760" s="9" t="str">
        <f>IFERROR(INDEX(Materials!$X$9:$X$2508, MATCH($DO1760, Materials!$Z$9:$Z$2508, 0)), "")</f>
        <v/>
      </c>
      <c r="DQ1760" s="9" t="str">
        <f t="shared" si="31"/>
        <v/>
      </c>
    </row>
    <row r="1761" spans="119:121" x14ac:dyDescent="0.25">
      <c r="DO1761" s="9">
        <v>1758</v>
      </c>
      <c r="DP1761" s="9" t="str">
        <f>IFERROR(INDEX(Materials!$X$9:$X$2508, MATCH($DO1761, Materials!$Z$9:$Z$2508, 0)), "")</f>
        <v/>
      </c>
      <c r="DQ1761" s="9" t="str">
        <f t="shared" si="31"/>
        <v/>
      </c>
    </row>
    <row r="1762" spans="119:121" x14ac:dyDescent="0.25">
      <c r="DO1762" s="9">
        <v>1759</v>
      </c>
      <c r="DP1762" s="9" t="str">
        <f>IFERROR(INDEX(Materials!$X$9:$X$2508, MATCH($DO1762, Materials!$Z$9:$Z$2508, 0)), "")</f>
        <v/>
      </c>
      <c r="DQ1762" s="9" t="str">
        <f t="shared" si="31"/>
        <v/>
      </c>
    </row>
    <row r="1763" spans="119:121" x14ac:dyDescent="0.25">
      <c r="DO1763" s="9">
        <v>1760</v>
      </c>
      <c r="DP1763" s="9" t="str">
        <f>IFERROR(INDEX(Materials!$X$9:$X$2508, MATCH($DO1763, Materials!$Z$9:$Z$2508, 0)), "")</f>
        <v/>
      </c>
      <c r="DQ1763" s="9" t="str">
        <f t="shared" si="31"/>
        <v/>
      </c>
    </row>
    <row r="1764" spans="119:121" x14ac:dyDescent="0.25">
      <c r="DO1764" s="9">
        <v>1761</v>
      </c>
      <c r="DP1764" s="9" t="str">
        <f>IFERROR(INDEX(Materials!$X$9:$X$2508, MATCH($DO1764, Materials!$Z$9:$Z$2508, 0)), "")</f>
        <v/>
      </c>
      <c r="DQ1764" s="9" t="str">
        <f t="shared" si="31"/>
        <v/>
      </c>
    </row>
    <row r="1765" spans="119:121" x14ac:dyDescent="0.25">
      <c r="DO1765" s="9">
        <v>1762</v>
      </c>
      <c r="DP1765" s="9" t="str">
        <f>IFERROR(INDEX(Materials!$X$9:$X$2508, MATCH($DO1765, Materials!$Z$9:$Z$2508, 0)), "")</f>
        <v/>
      </c>
      <c r="DQ1765" s="9" t="str">
        <f t="shared" si="31"/>
        <v/>
      </c>
    </row>
    <row r="1766" spans="119:121" x14ac:dyDescent="0.25">
      <c r="DO1766" s="9">
        <v>1763</v>
      </c>
      <c r="DP1766" s="9" t="str">
        <f>IFERROR(INDEX(Materials!$X$9:$X$2508, MATCH($DO1766, Materials!$Z$9:$Z$2508, 0)), "")</f>
        <v/>
      </c>
      <c r="DQ1766" s="9" t="str">
        <f t="shared" si="31"/>
        <v/>
      </c>
    </row>
    <row r="1767" spans="119:121" x14ac:dyDescent="0.25">
      <c r="DO1767" s="9">
        <v>1764</v>
      </c>
      <c r="DP1767" s="9" t="str">
        <f>IFERROR(INDEX(Materials!$X$9:$X$2508, MATCH($DO1767, Materials!$Z$9:$Z$2508, 0)), "")</f>
        <v/>
      </c>
      <c r="DQ1767" s="9" t="str">
        <f t="shared" si="31"/>
        <v/>
      </c>
    </row>
    <row r="1768" spans="119:121" x14ac:dyDescent="0.25">
      <c r="DO1768" s="9">
        <v>1765</v>
      </c>
      <c r="DP1768" s="9" t="str">
        <f>IFERROR(INDEX(Materials!$X$9:$X$2508, MATCH($DO1768, Materials!$Z$9:$Z$2508, 0)), "")</f>
        <v/>
      </c>
      <c r="DQ1768" s="9" t="str">
        <f t="shared" si="31"/>
        <v/>
      </c>
    </row>
    <row r="1769" spans="119:121" x14ac:dyDescent="0.25">
      <c r="DO1769" s="9">
        <v>1766</v>
      </c>
      <c r="DP1769" s="9" t="str">
        <f>IFERROR(INDEX(Materials!$X$9:$X$2508, MATCH($DO1769, Materials!$Z$9:$Z$2508, 0)), "")</f>
        <v/>
      </c>
      <c r="DQ1769" s="9" t="str">
        <f t="shared" si="31"/>
        <v/>
      </c>
    </row>
    <row r="1770" spans="119:121" x14ac:dyDescent="0.25">
      <c r="DO1770" s="9">
        <v>1767</v>
      </c>
      <c r="DP1770" s="9" t="str">
        <f>IFERROR(INDEX(Materials!$X$9:$X$2508, MATCH($DO1770, Materials!$Z$9:$Z$2508, 0)), "")</f>
        <v/>
      </c>
      <c r="DQ1770" s="9" t="str">
        <f t="shared" si="31"/>
        <v/>
      </c>
    </row>
    <row r="1771" spans="119:121" x14ac:dyDescent="0.25">
      <c r="DO1771" s="9">
        <v>1768</v>
      </c>
      <c r="DP1771" s="9" t="str">
        <f>IFERROR(INDEX(Materials!$X$9:$X$2508, MATCH($DO1771, Materials!$Z$9:$Z$2508, 0)), "")</f>
        <v/>
      </c>
      <c r="DQ1771" s="9" t="str">
        <f t="shared" si="31"/>
        <v/>
      </c>
    </row>
    <row r="1772" spans="119:121" x14ac:dyDescent="0.25">
      <c r="DO1772" s="9">
        <v>1769</v>
      </c>
      <c r="DP1772" s="9" t="str">
        <f>IFERROR(INDEX(Materials!$X$9:$X$2508, MATCH($DO1772, Materials!$Z$9:$Z$2508, 0)), "")</f>
        <v/>
      </c>
      <c r="DQ1772" s="9" t="str">
        <f t="shared" ref="DQ1772:DQ1835" si="32">IF($DP1772="", "", SUMIF($BE$4:$CH$43, $DP1772, $CJ$4:$DM$43))</f>
        <v/>
      </c>
    </row>
    <row r="1773" spans="119:121" x14ac:dyDescent="0.25">
      <c r="DO1773" s="9">
        <v>1770</v>
      </c>
      <c r="DP1773" s="9" t="str">
        <f>IFERROR(INDEX(Materials!$X$9:$X$2508, MATCH($DO1773, Materials!$Z$9:$Z$2508, 0)), "")</f>
        <v/>
      </c>
      <c r="DQ1773" s="9" t="str">
        <f t="shared" si="32"/>
        <v/>
      </c>
    </row>
    <row r="1774" spans="119:121" x14ac:dyDescent="0.25">
      <c r="DO1774" s="9">
        <v>1771</v>
      </c>
      <c r="DP1774" s="9" t="str">
        <f>IFERROR(INDEX(Materials!$X$9:$X$2508, MATCH($DO1774, Materials!$Z$9:$Z$2508, 0)), "")</f>
        <v/>
      </c>
      <c r="DQ1774" s="9" t="str">
        <f t="shared" si="32"/>
        <v/>
      </c>
    </row>
    <row r="1775" spans="119:121" x14ac:dyDescent="0.25">
      <c r="DO1775" s="9">
        <v>1772</v>
      </c>
      <c r="DP1775" s="9" t="str">
        <f>IFERROR(INDEX(Materials!$X$9:$X$2508, MATCH($DO1775, Materials!$Z$9:$Z$2508, 0)), "")</f>
        <v/>
      </c>
      <c r="DQ1775" s="9" t="str">
        <f t="shared" si="32"/>
        <v/>
      </c>
    </row>
    <row r="1776" spans="119:121" x14ac:dyDescent="0.25">
      <c r="DO1776" s="9">
        <v>1773</v>
      </c>
      <c r="DP1776" s="9" t="str">
        <f>IFERROR(INDEX(Materials!$X$9:$X$2508, MATCH($DO1776, Materials!$Z$9:$Z$2508, 0)), "")</f>
        <v/>
      </c>
      <c r="DQ1776" s="9" t="str">
        <f t="shared" si="32"/>
        <v/>
      </c>
    </row>
    <row r="1777" spans="119:121" x14ac:dyDescent="0.25">
      <c r="DO1777" s="9">
        <v>1774</v>
      </c>
      <c r="DP1777" s="9" t="str">
        <f>IFERROR(INDEX(Materials!$X$9:$X$2508, MATCH($DO1777, Materials!$Z$9:$Z$2508, 0)), "")</f>
        <v/>
      </c>
      <c r="DQ1777" s="9" t="str">
        <f t="shared" si="32"/>
        <v/>
      </c>
    </row>
    <row r="1778" spans="119:121" x14ac:dyDescent="0.25">
      <c r="DO1778" s="9">
        <v>1775</v>
      </c>
      <c r="DP1778" s="9" t="str">
        <f>IFERROR(INDEX(Materials!$X$9:$X$2508, MATCH($DO1778, Materials!$Z$9:$Z$2508, 0)), "")</f>
        <v/>
      </c>
      <c r="DQ1778" s="9" t="str">
        <f t="shared" si="32"/>
        <v/>
      </c>
    </row>
    <row r="1779" spans="119:121" x14ac:dyDescent="0.25">
      <c r="DO1779" s="9">
        <v>1776</v>
      </c>
      <c r="DP1779" s="9" t="str">
        <f>IFERROR(INDEX(Materials!$X$9:$X$2508, MATCH($DO1779, Materials!$Z$9:$Z$2508, 0)), "")</f>
        <v/>
      </c>
      <c r="DQ1779" s="9" t="str">
        <f t="shared" si="32"/>
        <v/>
      </c>
    </row>
    <row r="1780" spans="119:121" x14ac:dyDescent="0.25">
      <c r="DO1780" s="9">
        <v>1777</v>
      </c>
      <c r="DP1780" s="9" t="str">
        <f>IFERROR(INDEX(Materials!$X$9:$X$2508, MATCH($DO1780, Materials!$Z$9:$Z$2508, 0)), "")</f>
        <v/>
      </c>
      <c r="DQ1780" s="9" t="str">
        <f t="shared" si="32"/>
        <v/>
      </c>
    </row>
    <row r="1781" spans="119:121" x14ac:dyDescent="0.25">
      <c r="DO1781" s="9">
        <v>1778</v>
      </c>
      <c r="DP1781" s="9" t="str">
        <f>IFERROR(INDEX(Materials!$X$9:$X$2508, MATCH($DO1781, Materials!$Z$9:$Z$2508, 0)), "")</f>
        <v/>
      </c>
      <c r="DQ1781" s="9" t="str">
        <f t="shared" si="32"/>
        <v/>
      </c>
    </row>
    <row r="1782" spans="119:121" x14ac:dyDescent="0.25">
      <c r="DO1782" s="9">
        <v>1779</v>
      </c>
      <c r="DP1782" s="9" t="str">
        <f>IFERROR(INDEX(Materials!$X$9:$X$2508, MATCH($DO1782, Materials!$Z$9:$Z$2508, 0)), "")</f>
        <v/>
      </c>
      <c r="DQ1782" s="9" t="str">
        <f t="shared" si="32"/>
        <v/>
      </c>
    </row>
    <row r="1783" spans="119:121" x14ac:dyDescent="0.25">
      <c r="DO1783" s="9">
        <v>1780</v>
      </c>
      <c r="DP1783" s="9" t="str">
        <f>IFERROR(INDEX(Materials!$X$9:$X$2508, MATCH($DO1783, Materials!$Z$9:$Z$2508, 0)), "")</f>
        <v/>
      </c>
      <c r="DQ1783" s="9" t="str">
        <f t="shared" si="32"/>
        <v/>
      </c>
    </row>
    <row r="1784" spans="119:121" x14ac:dyDescent="0.25">
      <c r="DO1784" s="9">
        <v>1781</v>
      </c>
      <c r="DP1784" s="9" t="str">
        <f>IFERROR(INDEX(Materials!$X$9:$X$2508, MATCH($DO1784, Materials!$Z$9:$Z$2508, 0)), "")</f>
        <v/>
      </c>
      <c r="DQ1784" s="9" t="str">
        <f t="shared" si="32"/>
        <v/>
      </c>
    </row>
    <row r="1785" spans="119:121" x14ac:dyDescent="0.25">
      <c r="DO1785" s="9">
        <v>1782</v>
      </c>
      <c r="DP1785" s="9" t="str">
        <f>IFERROR(INDEX(Materials!$X$9:$X$2508, MATCH($DO1785, Materials!$Z$9:$Z$2508, 0)), "")</f>
        <v/>
      </c>
      <c r="DQ1785" s="9" t="str">
        <f t="shared" si="32"/>
        <v/>
      </c>
    </row>
    <row r="1786" spans="119:121" x14ac:dyDescent="0.25">
      <c r="DO1786" s="9">
        <v>1783</v>
      </c>
      <c r="DP1786" s="9" t="str">
        <f>IFERROR(INDEX(Materials!$X$9:$X$2508, MATCH($DO1786, Materials!$Z$9:$Z$2508, 0)), "")</f>
        <v/>
      </c>
      <c r="DQ1786" s="9" t="str">
        <f t="shared" si="32"/>
        <v/>
      </c>
    </row>
    <row r="1787" spans="119:121" x14ac:dyDescent="0.25">
      <c r="DO1787" s="9">
        <v>1784</v>
      </c>
      <c r="DP1787" s="9" t="str">
        <f>IFERROR(INDEX(Materials!$X$9:$X$2508, MATCH($DO1787, Materials!$Z$9:$Z$2508, 0)), "")</f>
        <v/>
      </c>
      <c r="DQ1787" s="9" t="str">
        <f t="shared" si="32"/>
        <v/>
      </c>
    </row>
    <row r="1788" spans="119:121" x14ac:dyDescent="0.25">
      <c r="DO1788" s="9">
        <v>1785</v>
      </c>
      <c r="DP1788" s="9" t="str">
        <f>IFERROR(INDEX(Materials!$X$9:$X$2508, MATCH($DO1788, Materials!$Z$9:$Z$2508, 0)), "")</f>
        <v/>
      </c>
      <c r="DQ1788" s="9" t="str">
        <f t="shared" si="32"/>
        <v/>
      </c>
    </row>
    <row r="1789" spans="119:121" x14ac:dyDescent="0.25">
      <c r="DO1789" s="9">
        <v>1786</v>
      </c>
      <c r="DP1789" s="9" t="str">
        <f>IFERROR(INDEX(Materials!$X$9:$X$2508, MATCH($DO1789, Materials!$Z$9:$Z$2508, 0)), "")</f>
        <v/>
      </c>
      <c r="DQ1789" s="9" t="str">
        <f t="shared" si="32"/>
        <v/>
      </c>
    </row>
    <row r="1790" spans="119:121" x14ac:dyDescent="0.25">
      <c r="DO1790" s="9">
        <v>1787</v>
      </c>
      <c r="DP1790" s="9" t="str">
        <f>IFERROR(INDEX(Materials!$X$9:$X$2508, MATCH($DO1790, Materials!$Z$9:$Z$2508, 0)), "")</f>
        <v/>
      </c>
      <c r="DQ1790" s="9" t="str">
        <f t="shared" si="32"/>
        <v/>
      </c>
    </row>
    <row r="1791" spans="119:121" x14ac:dyDescent="0.25">
      <c r="DO1791" s="9">
        <v>1788</v>
      </c>
      <c r="DP1791" s="9" t="str">
        <f>IFERROR(INDEX(Materials!$X$9:$X$2508, MATCH($DO1791, Materials!$Z$9:$Z$2508, 0)), "")</f>
        <v/>
      </c>
      <c r="DQ1791" s="9" t="str">
        <f t="shared" si="32"/>
        <v/>
      </c>
    </row>
    <row r="1792" spans="119:121" x14ac:dyDescent="0.25">
      <c r="DO1792" s="9">
        <v>1789</v>
      </c>
      <c r="DP1792" s="9" t="str">
        <f>IFERROR(INDEX(Materials!$X$9:$X$2508, MATCH($DO1792, Materials!$Z$9:$Z$2508, 0)), "")</f>
        <v/>
      </c>
      <c r="DQ1792" s="9" t="str">
        <f t="shared" si="32"/>
        <v/>
      </c>
    </row>
    <row r="1793" spans="119:121" x14ac:dyDescent="0.25">
      <c r="DO1793" s="9">
        <v>1790</v>
      </c>
      <c r="DP1793" s="9" t="str">
        <f>IFERROR(INDEX(Materials!$X$9:$X$2508, MATCH($DO1793, Materials!$Z$9:$Z$2508, 0)), "")</f>
        <v/>
      </c>
      <c r="DQ1793" s="9" t="str">
        <f t="shared" si="32"/>
        <v/>
      </c>
    </row>
    <row r="1794" spans="119:121" x14ac:dyDescent="0.25">
      <c r="DO1794" s="9">
        <v>1791</v>
      </c>
      <c r="DP1794" s="9" t="str">
        <f>IFERROR(INDEX(Materials!$X$9:$X$2508, MATCH($DO1794, Materials!$Z$9:$Z$2508, 0)), "")</f>
        <v/>
      </c>
      <c r="DQ1794" s="9" t="str">
        <f t="shared" si="32"/>
        <v/>
      </c>
    </row>
    <row r="1795" spans="119:121" x14ac:dyDescent="0.25">
      <c r="DO1795" s="9">
        <v>1792</v>
      </c>
      <c r="DP1795" s="9" t="str">
        <f>IFERROR(INDEX(Materials!$X$9:$X$2508, MATCH($DO1795, Materials!$Z$9:$Z$2508, 0)), "")</f>
        <v/>
      </c>
      <c r="DQ1795" s="9" t="str">
        <f t="shared" si="32"/>
        <v/>
      </c>
    </row>
    <row r="1796" spans="119:121" x14ac:dyDescent="0.25">
      <c r="DO1796" s="9">
        <v>1793</v>
      </c>
      <c r="DP1796" s="9" t="str">
        <f>IFERROR(INDEX(Materials!$X$9:$X$2508, MATCH($DO1796, Materials!$Z$9:$Z$2508, 0)), "")</f>
        <v/>
      </c>
      <c r="DQ1796" s="9" t="str">
        <f t="shared" si="32"/>
        <v/>
      </c>
    </row>
    <row r="1797" spans="119:121" x14ac:dyDescent="0.25">
      <c r="DO1797" s="9">
        <v>1794</v>
      </c>
      <c r="DP1797" s="9" t="str">
        <f>IFERROR(INDEX(Materials!$X$9:$X$2508, MATCH($DO1797, Materials!$Z$9:$Z$2508, 0)), "")</f>
        <v/>
      </c>
      <c r="DQ1797" s="9" t="str">
        <f t="shared" si="32"/>
        <v/>
      </c>
    </row>
    <row r="1798" spans="119:121" x14ac:dyDescent="0.25">
      <c r="DO1798" s="9">
        <v>1795</v>
      </c>
      <c r="DP1798" s="9" t="str">
        <f>IFERROR(INDEX(Materials!$X$9:$X$2508, MATCH($DO1798, Materials!$Z$9:$Z$2508, 0)), "")</f>
        <v/>
      </c>
      <c r="DQ1798" s="9" t="str">
        <f t="shared" si="32"/>
        <v/>
      </c>
    </row>
    <row r="1799" spans="119:121" x14ac:dyDescent="0.25">
      <c r="DO1799" s="9">
        <v>1796</v>
      </c>
      <c r="DP1799" s="9" t="str">
        <f>IFERROR(INDEX(Materials!$X$9:$X$2508, MATCH($DO1799, Materials!$Z$9:$Z$2508, 0)), "")</f>
        <v/>
      </c>
      <c r="DQ1799" s="9" t="str">
        <f t="shared" si="32"/>
        <v/>
      </c>
    </row>
    <row r="1800" spans="119:121" x14ac:dyDescent="0.25">
      <c r="DO1800" s="9">
        <v>1797</v>
      </c>
      <c r="DP1800" s="9" t="str">
        <f>IFERROR(INDEX(Materials!$X$9:$X$2508, MATCH($DO1800, Materials!$Z$9:$Z$2508, 0)), "")</f>
        <v/>
      </c>
      <c r="DQ1800" s="9" t="str">
        <f t="shared" si="32"/>
        <v/>
      </c>
    </row>
    <row r="1801" spans="119:121" x14ac:dyDescent="0.25">
      <c r="DO1801" s="9">
        <v>1798</v>
      </c>
      <c r="DP1801" s="9" t="str">
        <f>IFERROR(INDEX(Materials!$X$9:$X$2508, MATCH($DO1801, Materials!$Z$9:$Z$2508, 0)), "")</f>
        <v/>
      </c>
      <c r="DQ1801" s="9" t="str">
        <f t="shared" si="32"/>
        <v/>
      </c>
    </row>
    <row r="1802" spans="119:121" x14ac:dyDescent="0.25">
      <c r="DO1802" s="9">
        <v>1799</v>
      </c>
      <c r="DP1802" s="9" t="str">
        <f>IFERROR(INDEX(Materials!$X$9:$X$2508, MATCH($DO1802, Materials!$Z$9:$Z$2508, 0)), "")</f>
        <v/>
      </c>
      <c r="DQ1802" s="9" t="str">
        <f t="shared" si="32"/>
        <v/>
      </c>
    </row>
    <row r="1803" spans="119:121" x14ac:dyDescent="0.25">
      <c r="DO1803" s="9">
        <v>1800</v>
      </c>
      <c r="DP1803" s="9" t="str">
        <f>IFERROR(INDEX(Materials!$X$9:$X$2508, MATCH($DO1803, Materials!$Z$9:$Z$2508, 0)), "")</f>
        <v/>
      </c>
      <c r="DQ1803" s="9" t="str">
        <f t="shared" si="32"/>
        <v/>
      </c>
    </row>
    <row r="1804" spans="119:121" x14ac:dyDescent="0.25">
      <c r="DO1804" s="9">
        <v>1801</v>
      </c>
      <c r="DP1804" s="9" t="str">
        <f>IFERROR(INDEX(Materials!$X$9:$X$2508, MATCH($DO1804, Materials!$Z$9:$Z$2508, 0)), "")</f>
        <v/>
      </c>
      <c r="DQ1804" s="9" t="str">
        <f t="shared" si="32"/>
        <v/>
      </c>
    </row>
    <row r="1805" spans="119:121" x14ac:dyDescent="0.25">
      <c r="DO1805" s="9">
        <v>1802</v>
      </c>
      <c r="DP1805" s="9" t="str">
        <f>IFERROR(INDEX(Materials!$X$9:$X$2508, MATCH($DO1805, Materials!$Z$9:$Z$2508, 0)), "")</f>
        <v/>
      </c>
      <c r="DQ1805" s="9" t="str">
        <f t="shared" si="32"/>
        <v/>
      </c>
    </row>
    <row r="1806" spans="119:121" x14ac:dyDescent="0.25">
      <c r="DO1806" s="9">
        <v>1803</v>
      </c>
      <c r="DP1806" s="9" t="str">
        <f>IFERROR(INDEX(Materials!$X$9:$X$2508, MATCH($DO1806, Materials!$Z$9:$Z$2508, 0)), "")</f>
        <v/>
      </c>
      <c r="DQ1806" s="9" t="str">
        <f t="shared" si="32"/>
        <v/>
      </c>
    </row>
    <row r="1807" spans="119:121" x14ac:dyDescent="0.25">
      <c r="DO1807" s="9">
        <v>1804</v>
      </c>
      <c r="DP1807" s="9" t="str">
        <f>IFERROR(INDEX(Materials!$X$9:$X$2508, MATCH($DO1807, Materials!$Z$9:$Z$2508, 0)), "")</f>
        <v/>
      </c>
      <c r="DQ1807" s="9" t="str">
        <f t="shared" si="32"/>
        <v/>
      </c>
    </row>
    <row r="1808" spans="119:121" x14ac:dyDescent="0.25">
      <c r="DO1808" s="9">
        <v>1805</v>
      </c>
      <c r="DP1808" s="9" t="str">
        <f>IFERROR(INDEX(Materials!$X$9:$X$2508, MATCH($DO1808, Materials!$Z$9:$Z$2508, 0)), "")</f>
        <v/>
      </c>
      <c r="DQ1808" s="9" t="str">
        <f t="shared" si="32"/>
        <v/>
      </c>
    </row>
    <row r="1809" spans="119:121" x14ac:dyDescent="0.25">
      <c r="DO1809" s="9">
        <v>1806</v>
      </c>
      <c r="DP1809" s="9" t="str">
        <f>IFERROR(INDEX(Materials!$X$9:$X$2508, MATCH($DO1809, Materials!$Z$9:$Z$2508, 0)), "")</f>
        <v/>
      </c>
      <c r="DQ1809" s="9" t="str">
        <f t="shared" si="32"/>
        <v/>
      </c>
    </row>
    <row r="1810" spans="119:121" x14ac:dyDescent="0.25">
      <c r="DO1810" s="9">
        <v>1807</v>
      </c>
      <c r="DP1810" s="9" t="str">
        <f>IFERROR(INDEX(Materials!$X$9:$X$2508, MATCH($DO1810, Materials!$Z$9:$Z$2508, 0)), "")</f>
        <v/>
      </c>
      <c r="DQ1810" s="9" t="str">
        <f t="shared" si="32"/>
        <v/>
      </c>
    </row>
    <row r="1811" spans="119:121" x14ac:dyDescent="0.25">
      <c r="DO1811" s="9">
        <v>1808</v>
      </c>
      <c r="DP1811" s="9" t="str">
        <f>IFERROR(INDEX(Materials!$X$9:$X$2508, MATCH($DO1811, Materials!$Z$9:$Z$2508, 0)), "")</f>
        <v/>
      </c>
      <c r="DQ1811" s="9" t="str">
        <f t="shared" si="32"/>
        <v/>
      </c>
    </row>
    <row r="1812" spans="119:121" x14ac:dyDescent="0.25">
      <c r="DO1812" s="9">
        <v>1809</v>
      </c>
      <c r="DP1812" s="9" t="str">
        <f>IFERROR(INDEX(Materials!$X$9:$X$2508, MATCH($DO1812, Materials!$Z$9:$Z$2508, 0)), "")</f>
        <v/>
      </c>
      <c r="DQ1812" s="9" t="str">
        <f t="shared" si="32"/>
        <v/>
      </c>
    </row>
    <row r="1813" spans="119:121" x14ac:dyDescent="0.25">
      <c r="DO1813" s="9">
        <v>1810</v>
      </c>
      <c r="DP1813" s="9" t="str">
        <f>IFERROR(INDEX(Materials!$X$9:$X$2508, MATCH($DO1813, Materials!$Z$9:$Z$2508, 0)), "")</f>
        <v/>
      </c>
      <c r="DQ1813" s="9" t="str">
        <f t="shared" si="32"/>
        <v/>
      </c>
    </row>
    <row r="1814" spans="119:121" x14ac:dyDescent="0.25">
      <c r="DO1814" s="9">
        <v>1811</v>
      </c>
      <c r="DP1814" s="9" t="str">
        <f>IFERROR(INDEX(Materials!$X$9:$X$2508, MATCH($DO1814, Materials!$Z$9:$Z$2508, 0)), "")</f>
        <v/>
      </c>
      <c r="DQ1814" s="9" t="str">
        <f t="shared" si="32"/>
        <v/>
      </c>
    </row>
    <row r="1815" spans="119:121" x14ac:dyDescent="0.25">
      <c r="DO1815" s="9">
        <v>1812</v>
      </c>
      <c r="DP1815" s="9" t="str">
        <f>IFERROR(INDEX(Materials!$X$9:$X$2508, MATCH($DO1815, Materials!$Z$9:$Z$2508, 0)), "")</f>
        <v/>
      </c>
      <c r="DQ1815" s="9" t="str">
        <f t="shared" si="32"/>
        <v/>
      </c>
    </row>
    <row r="1816" spans="119:121" x14ac:dyDescent="0.25">
      <c r="DO1816" s="9">
        <v>1813</v>
      </c>
      <c r="DP1816" s="9" t="str">
        <f>IFERROR(INDEX(Materials!$X$9:$X$2508, MATCH($DO1816, Materials!$Z$9:$Z$2508, 0)), "")</f>
        <v/>
      </c>
      <c r="DQ1816" s="9" t="str">
        <f t="shared" si="32"/>
        <v/>
      </c>
    </row>
    <row r="1817" spans="119:121" x14ac:dyDescent="0.25">
      <c r="DO1817" s="9">
        <v>1814</v>
      </c>
      <c r="DP1817" s="9" t="str">
        <f>IFERROR(INDEX(Materials!$X$9:$X$2508, MATCH($DO1817, Materials!$Z$9:$Z$2508, 0)), "")</f>
        <v/>
      </c>
      <c r="DQ1817" s="9" t="str">
        <f t="shared" si="32"/>
        <v/>
      </c>
    </row>
    <row r="1818" spans="119:121" x14ac:dyDescent="0.25">
      <c r="DO1818" s="9">
        <v>1815</v>
      </c>
      <c r="DP1818" s="9" t="str">
        <f>IFERROR(INDEX(Materials!$X$9:$X$2508, MATCH($DO1818, Materials!$Z$9:$Z$2508, 0)), "")</f>
        <v/>
      </c>
      <c r="DQ1818" s="9" t="str">
        <f t="shared" si="32"/>
        <v/>
      </c>
    </row>
    <row r="1819" spans="119:121" x14ac:dyDescent="0.25">
      <c r="DO1819" s="9">
        <v>1816</v>
      </c>
      <c r="DP1819" s="9" t="str">
        <f>IFERROR(INDEX(Materials!$X$9:$X$2508, MATCH($DO1819, Materials!$Z$9:$Z$2508, 0)), "")</f>
        <v/>
      </c>
      <c r="DQ1819" s="9" t="str">
        <f t="shared" si="32"/>
        <v/>
      </c>
    </row>
    <row r="1820" spans="119:121" x14ac:dyDescent="0.25">
      <c r="DO1820" s="9">
        <v>1817</v>
      </c>
      <c r="DP1820" s="9" t="str">
        <f>IFERROR(INDEX(Materials!$X$9:$X$2508, MATCH($DO1820, Materials!$Z$9:$Z$2508, 0)), "")</f>
        <v/>
      </c>
      <c r="DQ1820" s="9" t="str">
        <f t="shared" si="32"/>
        <v/>
      </c>
    </row>
    <row r="1821" spans="119:121" x14ac:dyDescent="0.25">
      <c r="DO1821" s="9">
        <v>1818</v>
      </c>
      <c r="DP1821" s="9" t="str">
        <f>IFERROR(INDEX(Materials!$X$9:$X$2508, MATCH($DO1821, Materials!$Z$9:$Z$2508, 0)), "")</f>
        <v/>
      </c>
      <c r="DQ1821" s="9" t="str">
        <f t="shared" si="32"/>
        <v/>
      </c>
    </row>
    <row r="1822" spans="119:121" x14ac:dyDescent="0.25">
      <c r="DO1822" s="9">
        <v>1819</v>
      </c>
      <c r="DP1822" s="9" t="str">
        <f>IFERROR(INDEX(Materials!$X$9:$X$2508, MATCH($DO1822, Materials!$Z$9:$Z$2508, 0)), "")</f>
        <v/>
      </c>
      <c r="DQ1822" s="9" t="str">
        <f t="shared" si="32"/>
        <v/>
      </c>
    </row>
    <row r="1823" spans="119:121" x14ac:dyDescent="0.25">
      <c r="DO1823" s="9">
        <v>1820</v>
      </c>
      <c r="DP1823" s="9" t="str">
        <f>IFERROR(INDEX(Materials!$X$9:$X$2508, MATCH($DO1823, Materials!$Z$9:$Z$2508, 0)), "")</f>
        <v/>
      </c>
      <c r="DQ1823" s="9" t="str">
        <f t="shared" si="32"/>
        <v/>
      </c>
    </row>
    <row r="1824" spans="119:121" x14ac:dyDescent="0.25">
      <c r="DO1824" s="9">
        <v>1821</v>
      </c>
      <c r="DP1824" s="9" t="str">
        <f>IFERROR(INDEX(Materials!$X$9:$X$2508, MATCH($DO1824, Materials!$Z$9:$Z$2508, 0)), "")</f>
        <v/>
      </c>
      <c r="DQ1824" s="9" t="str">
        <f t="shared" si="32"/>
        <v/>
      </c>
    </row>
    <row r="1825" spans="119:121" x14ac:dyDescent="0.25">
      <c r="DO1825" s="9">
        <v>1822</v>
      </c>
      <c r="DP1825" s="9" t="str">
        <f>IFERROR(INDEX(Materials!$X$9:$X$2508, MATCH($DO1825, Materials!$Z$9:$Z$2508, 0)), "")</f>
        <v/>
      </c>
      <c r="DQ1825" s="9" t="str">
        <f t="shared" si="32"/>
        <v/>
      </c>
    </row>
    <row r="1826" spans="119:121" x14ac:dyDescent="0.25">
      <c r="DO1826" s="9">
        <v>1823</v>
      </c>
      <c r="DP1826" s="9" t="str">
        <f>IFERROR(INDEX(Materials!$X$9:$X$2508, MATCH($DO1826, Materials!$Z$9:$Z$2508, 0)), "")</f>
        <v/>
      </c>
      <c r="DQ1826" s="9" t="str">
        <f t="shared" si="32"/>
        <v/>
      </c>
    </row>
    <row r="1827" spans="119:121" x14ac:dyDescent="0.25">
      <c r="DO1827" s="9">
        <v>1824</v>
      </c>
      <c r="DP1827" s="9" t="str">
        <f>IFERROR(INDEX(Materials!$X$9:$X$2508, MATCH($DO1827, Materials!$Z$9:$Z$2508, 0)), "")</f>
        <v/>
      </c>
      <c r="DQ1827" s="9" t="str">
        <f t="shared" si="32"/>
        <v/>
      </c>
    </row>
    <row r="1828" spans="119:121" x14ac:dyDescent="0.25">
      <c r="DO1828" s="9">
        <v>1825</v>
      </c>
      <c r="DP1828" s="9" t="str">
        <f>IFERROR(INDEX(Materials!$X$9:$X$2508, MATCH($DO1828, Materials!$Z$9:$Z$2508, 0)), "")</f>
        <v/>
      </c>
      <c r="DQ1828" s="9" t="str">
        <f t="shared" si="32"/>
        <v/>
      </c>
    </row>
    <row r="1829" spans="119:121" x14ac:dyDescent="0.25">
      <c r="DO1829" s="9">
        <v>1826</v>
      </c>
      <c r="DP1829" s="9" t="str">
        <f>IFERROR(INDEX(Materials!$X$9:$X$2508, MATCH($DO1829, Materials!$Z$9:$Z$2508, 0)), "")</f>
        <v/>
      </c>
      <c r="DQ1829" s="9" t="str">
        <f t="shared" si="32"/>
        <v/>
      </c>
    </row>
    <row r="1830" spans="119:121" x14ac:dyDescent="0.25">
      <c r="DO1830" s="9">
        <v>1827</v>
      </c>
      <c r="DP1830" s="9" t="str">
        <f>IFERROR(INDEX(Materials!$X$9:$X$2508, MATCH($DO1830, Materials!$Z$9:$Z$2508, 0)), "")</f>
        <v/>
      </c>
      <c r="DQ1830" s="9" t="str">
        <f t="shared" si="32"/>
        <v/>
      </c>
    </row>
    <row r="1831" spans="119:121" x14ac:dyDescent="0.25">
      <c r="DO1831" s="9">
        <v>1828</v>
      </c>
      <c r="DP1831" s="9" t="str">
        <f>IFERROR(INDEX(Materials!$X$9:$X$2508, MATCH($DO1831, Materials!$Z$9:$Z$2508, 0)), "")</f>
        <v/>
      </c>
      <c r="DQ1831" s="9" t="str">
        <f t="shared" si="32"/>
        <v/>
      </c>
    </row>
    <row r="1832" spans="119:121" x14ac:dyDescent="0.25">
      <c r="DO1832" s="9">
        <v>1829</v>
      </c>
      <c r="DP1832" s="9" t="str">
        <f>IFERROR(INDEX(Materials!$X$9:$X$2508, MATCH($DO1832, Materials!$Z$9:$Z$2508, 0)), "")</f>
        <v/>
      </c>
      <c r="DQ1832" s="9" t="str">
        <f t="shared" si="32"/>
        <v/>
      </c>
    </row>
    <row r="1833" spans="119:121" x14ac:dyDescent="0.25">
      <c r="DO1833" s="9">
        <v>1830</v>
      </c>
      <c r="DP1833" s="9" t="str">
        <f>IFERROR(INDEX(Materials!$X$9:$X$2508, MATCH($DO1833, Materials!$Z$9:$Z$2508, 0)), "")</f>
        <v/>
      </c>
      <c r="DQ1833" s="9" t="str">
        <f t="shared" si="32"/>
        <v/>
      </c>
    </row>
    <row r="1834" spans="119:121" x14ac:dyDescent="0.25">
      <c r="DO1834" s="9">
        <v>1831</v>
      </c>
      <c r="DP1834" s="9" t="str">
        <f>IFERROR(INDEX(Materials!$X$9:$X$2508, MATCH($DO1834, Materials!$Z$9:$Z$2508, 0)), "")</f>
        <v/>
      </c>
      <c r="DQ1834" s="9" t="str">
        <f t="shared" si="32"/>
        <v/>
      </c>
    </row>
    <row r="1835" spans="119:121" x14ac:dyDescent="0.25">
      <c r="DO1835" s="9">
        <v>1832</v>
      </c>
      <c r="DP1835" s="9" t="str">
        <f>IFERROR(INDEX(Materials!$X$9:$X$2508, MATCH($DO1835, Materials!$Z$9:$Z$2508, 0)), "")</f>
        <v/>
      </c>
      <c r="DQ1835" s="9" t="str">
        <f t="shared" si="32"/>
        <v/>
      </c>
    </row>
    <row r="1836" spans="119:121" x14ac:dyDescent="0.25">
      <c r="DO1836" s="9">
        <v>1833</v>
      </c>
      <c r="DP1836" s="9" t="str">
        <f>IFERROR(INDEX(Materials!$X$9:$X$2508, MATCH($DO1836, Materials!$Z$9:$Z$2508, 0)), "")</f>
        <v/>
      </c>
      <c r="DQ1836" s="9" t="str">
        <f t="shared" ref="DQ1836:DQ1899" si="33">IF($DP1836="", "", SUMIF($BE$4:$CH$43, $DP1836, $CJ$4:$DM$43))</f>
        <v/>
      </c>
    </row>
    <row r="1837" spans="119:121" x14ac:dyDescent="0.25">
      <c r="DO1837" s="9">
        <v>1834</v>
      </c>
      <c r="DP1837" s="9" t="str">
        <f>IFERROR(INDEX(Materials!$X$9:$X$2508, MATCH($DO1837, Materials!$Z$9:$Z$2508, 0)), "")</f>
        <v/>
      </c>
      <c r="DQ1837" s="9" t="str">
        <f t="shared" si="33"/>
        <v/>
      </c>
    </row>
    <row r="1838" spans="119:121" x14ac:dyDescent="0.25">
      <c r="DO1838" s="9">
        <v>1835</v>
      </c>
      <c r="DP1838" s="9" t="str">
        <f>IFERROR(INDEX(Materials!$X$9:$X$2508, MATCH($DO1838, Materials!$Z$9:$Z$2508, 0)), "")</f>
        <v/>
      </c>
      <c r="DQ1838" s="9" t="str">
        <f t="shared" si="33"/>
        <v/>
      </c>
    </row>
    <row r="1839" spans="119:121" x14ac:dyDescent="0.25">
      <c r="DO1839" s="9">
        <v>1836</v>
      </c>
      <c r="DP1839" s="9" t="str">
        <f>IFERROR(INDEX(Materials!$X$9:$X$2508, MATCH($DO1839, Materials!$Z$9:$Z$2508, 0)), "")</f>
        <v/>
      </c>
      <c r="DQ1839" s="9" t="str">
        <f t="shared" si="33"/>
        <v/>
      </c>
    </row>
    <row r="1840" spans="119:121" x14ac:dyDescent="0.25">
      <c r="DO1840" s="9">
        <v>1837</v>
      </c>
      <c r="DP1840" s="9" t="str">
        <f>IFERROR(INDEX(Materials!$X$9:$X$2508, MATCH($DO1840, Materials!$Z$9:$Z$2508, 0)), "")</f>
        <v/>
      </c>
      <c r="DQ1840" s="9" t="str">
        <f t="shared" si="33"/>
        <v/>
      </c>
    </row>
    <row r="1841" spans="119:121" x14ac:dyDescent="0.25">
      <c r="DO1841" s="9">
        <v>1838</v>
      </c>
      <c r="DP1841" s="9" t="str">
        <f>IFERROR(INDEX(Materials!$X$9:$X$2508, MATCH($DO1841, Materials!$Z$9:$Z$2508, 0)), "")</f>
        <v/>
      </c>
      <c r="DQ1841" s="9" t="str">
        <f t="shared" si="33"/>
        <v/>
      </c>
    </row>
    <row r="1842" spans="119:121" x14ac:dyDescent="0.25">
      <c r="DO1842" s="9">
        <v>1839</v>
      </c>
      <c r="DP1842" s="9" t="str">
        <f>IFERROR(INDEX(Materials!$X$9:$X$2508, MATCH($DO1842, Materials!$Z$9:$Z$2508, 0)), "")</f>
        <v/>
      </c>
      <c r="DQ1842" s="9" t="str">
        <f t="shared" si="33"/>
        <v/>
      </c>
    </row>
    <row r="1843" spans="119:121" x14ac:dyDescent="0.25">
      <c r="DO1843" s="9">
        <v>1840</v>
      </c>
      <c r="DP1843" s="9" t="str">
        <f>IFERROR(INDEX(Materials!$X$9:$X$2508, MATCH($DO1843, Materials!$Z$9:$Z$2508, 0)), "")</f>
        <v/>
      </c>
      <c r="DQ1843" s="9" t="str">
        <f t="shared" si="33"/>
        <v/>
      </c>
    </row>
    <row r="1844" spans="119:121" x14ac:dyDescent="0.25">
      <c r="DO1844" s="9">
        <v>1841</v>
      </c>
      <c r="DP1844" s="9" t="str">
        <f>IFERROR(INDEX(Materials!$X$9:$X$2508, MATCH($DO1844, Materials!$Z$9:$Z$2508, 0)), "")</f>
        <v/>
      </c>
      <c r="DQ1844" s="9" t="str">
        <f t="shared" si="33"/>
        <v/>
      </c>
    </row>
    <row r="1845" spans="119:121" x14ac:dyDescent="0.25">
      <c r="DO1845" s="9">
        <v>1842</v>
      </c>
      <c r="DP1845" s="9" t="str">
        <f>IFERROR(INDEX(Materials!$X$9:$X$2508, MATCH($DO1845, Materials!$Z$9:$Z$2508, 0)), "")</f>
        <v/>
      </c>
      <c r="DQ1845" s="9" t="str">
        <f t="shared" si="33"/>
        <v/>
      </c>
    </row>
    <row r="1846" spans="119:121" x14ac:dyDescent="0.25">
      <c r="DO1846" s="9">
        <v>1843</v>
      </c>
      <c r="DP1846" s="9" t="str">
        <f>IFERROR(INDEX(Materials!$X$9:$X$2508, MATCH($DO1846, Materials!$Z$9:$Z$2508, 0)), "")</f>
        <v/>
      </c>
      <c r="DQ1846" s="9" t="str">
        <f t="shared" si="33"/>
        <v/>
      </c>
    </row>
    <row r="1847" spans="119:121" x14ac:dyDescent="0.25">
      <c r="DO1847" s="9">
        <v>1844</v>
      </c>
      <c r="DP1847" s="9" t="str">
        <f>IFERROR(INDEX(Materials!$X$9:$X$2508, MATCH($DO1847, Materials!$Z$9:$Z$2508, 0)), "")</f>
        <v/>
      </c>
      <c r="DQ1847" s="9" t="str">
        <f t="shared" si="33"/>
        <v/>
      </c>
    </row>
    <row r="1848" spans="119:121" x14ac:dyDescent="0.25">
      <c r="DO1848" s="9">
        <v>1845</v>
      </c>
      <c r="DP1848" s="9" t="str">
        <f>IFERROR(INDEX(Materials!$X$9:$X$2508, MATCH($DO1848, Materials!$Z$9:$Z$2508, 0)), "")</f>
        <v/>
      </c>
      <c r="DQ1848" s="9" t="str">
        <f t="shared" si="33"/>
        <v/>
      </c>
    </row>
    <row r="1849" spans="119:121" x14ac:dyDescent="0.25">
      <c r="DO1849" s="9">
        <v>1846</v>
      </c>
      <c r="DP1849" s="9" t="str">
        <f>IFERROR(INDEX(Materials!$X$9:$X$2508, MATCH($DO1849, Materials!$Z$9:$Z$2508, 0)), "")</f>
        <v/>
      </c>
      <c r="DQ1849" s="9" t="str">
        <f t="shared" si="33"/>
        <v/>
      </c>
    </row>
    <row r="1850" spans="119:121" x14ac:dyDescent="0.25">
      <c r="DO1850" s="9">
        <v>1847</v>
      </c>
      <c r="DP1850" s="9" t="str">
        <f>IFERROR(INDEX(Materials!$X$9:$X$2508, MATCH($DO1850, Materials!$Z$9:$Z$2508, 0)), "")</f>
        <v/>
      </c>
      <c r="DQ1850" s="9" t="str">
        <f t="shared" si="33"/>
        <v/>
      </c>
    </row>
    <row r="1851" spans="119:121" x14ac:dyDescent="0.25">
      <c r="DO1851" s="9">
        <v>1848</v>
      </c>
      <c r="DP1851" s="9" t="str">
        <f>IFERROR(INDEX(Materials!$X$9:$X$2508, MATCH($DO1851, Materials!$Z$9:$Z$2508, 0)), "")</f>
        <v/>
      </c>
      <c r="DQ1851" s="9" t="str">
        <f t="shared" si="33"/>
        <v/>
      </c>
    </row>
    <row r="1852" spans="119:121" x14ac:dyDescent="0.25">
      <c r="DO1852" s="9">
        <v>1849</v>
      </c>
      <c r="DP1852" s="9" t="str">
        <f>IFERROR(INDEX(Materials!$X$9:$X$2508, MATCH($DO1852, Materials!$Z$9:$Z$2508, 0)), "")</f>
        <v/>
      </c>
      <c r="DQ1852" s="9" t="str">
        <f t="shared" si="33"/>
        <v/>
      </c>
    </row>
    <row r="1853" spans="119:121" x14ac:dyDescent="0.25">
      <c r="DO1853" s="9">
        <v>1850</v>
      </c>
      <c r="DP1853" s="9" t="str">
        <f>IFERROR(INDEX(Materials!$X$9:$X$2508, MATCH($DO1853, Materials!$Z$9:$Z$2508, 0)), "")</f>
        <v/>
      </c>
      <c r="DQ1853" s="9" t="str">
        <f t="shared" si="33"/>
        <v/>
      </c>
    </row>
    <row r="1854" spans="119:121" x14ac:dyDescent="0.25">
      <c r="DO1854" s="9">
        <v>1851</v>
      </c>
      <c r="DP1854" s="9" t="str">
        <f>IFERROR(INDEX(Materials!$X$9:$X$2508, MATCH($DO1854, Materials!$Z$9:$Z$2508, 0)), "")</f>
        <v/>
      </c>
      <c r="DQ1854" s="9" t="str">
        <f t="shared" si="33"/>
        <v/>
      </c>
    </row>
    <row r="1855" spans="119:121" x14ac:dyDescent="0.25">
      <c r="DO1855" s="9">
        <v>1852</v>
      </c>
      <c r="DP1855" s="9" t="str">
        <f>IFERROR(INDEX(Materials!$X$9:$X$2508, MATCH($DO1855, Materials!$Z$9:$Z$2508, 0)), "")</f>
        <v/>
      </c>
      <c r="DQ1855" s="9" t="str">
        <f t="shared" si="33"/>
        <v/>
      </c>
    </row>
    <row r="1856" spans="119:121" x14ac:dyDescent="0.25">
      <c r="DO1856" s="9">
        <v>1853</v>
      </c>
      <c r="DP1856" s="9" t="str">
        <f>IFERROR(INDEX(Materials!$X$9:$X$2508, MATCH($DO1856, Materials!$Z$9:$Z$2508, 0)), "")</f>
        <v/>
      </c>
      <c r="DQ1856" s="9" t="str">
        <f t="shared" si="33"/>
        <v/>
      </c>
    </row>
    <row r="1857" spans="119:121" x14ac:dyDescent="0.25">
      <c r="DO1857" s="9">
        <v>1854</v>
      </c>
      <c r="DP1857" s="9" t="str">
        <f>IFERROR(INDEX(Materials!$X$9:$X$2508, MATCH($DO1857, Materials!$Z$9:$Z$2508, 0)), "")</f>
        <v/>
      </c>
      <c r="DQ1857" s="9" t="str">
        <f t="shared" si="33"/>
        <v/>
      </c>
    </row>
    <row r="1858" spans="119:121" x14ac:dyDescent="0.25">
      <c r="DO1858" s="9">
        <v>1855</v>
      </c>
      <c r="DP1858" s="9" t="str">
        <f>IFERROR(INDEX(Materials!$X$9:$X$2508, MATCH($DO1858, Materials!$Z$9:$Z$2508, 0)), "")</f>
        <v/>
      </c>
      <c r="DQ1858" s="9" t="str">
        <f t="shared" si="33"/>
        <v/>
      </c>
    </row>
    <row r="1859" spans="119:121" x14ac:dyDescent="0.25">
      <c r="DO1859" s="9">
        <v>1856</v>
      </c>
      <c r="DP1859" s="9" t="str">
        <f>IFERROR(INDEX(Materials!$X$9:$X$2508, MATCH($DO1859, Materials!$Z$9:$Z$2508, 0)), "")</f>
        <v/>
      </c>
      <c r="DQ1859" s="9" t="str">
        <f t="shared" si="33"/>
        <v/>
      </c>
    </row>
    <row r="1860" spans="119:121" x14ac:dyDescent="0.25">
      <c r="DO1860" s="9">
        <v>1857</v>
      </c>
      <c r="DP1860" s="9" t="str">
        <f>IFERROR(INDEX(Materials!$X$9:$X$2508, MATCH($DO1860, Materials!$Z$9:$Z$2508, 0)), "")</f>
        <v/>
      </c>
      <c r="DQ1860" s="9" t="str">
        <f t="shared" si="33"/>
        <v/>
      </c>
    </row>
    <row r="1861" spans="119:121" x14ac:dyDescent="0.25">
      <c r="DO1861" s="9">
        <v>1858</v>
      </c>
      <c r="DP1861" s="9" t="str">
        <f>IFERROR(INDEX(Materials!$X$9:$X$2508, MATCH($DO1861, Materials!$Z$9:$Z$2508, 0)), "")</f>
        <v/>
      </c>
      <c r="DQ1861" s="9" t="str">
        <f t="shared" si="33"/>
        <v/>
      </c>
    </row>
    <row r="1862" spans="119:121" x14ac:dyDescent="0.25">
      <c r="DO1862" s="9">
        <v>1859</v>
      </c>
      <c r="DP1862" s="9" t="str">
        <f>IFERROR(INDEX(Materials!$X$9:$X$2508, MATCH($DO1862, Materials!$Z$9:$Z$2508, 0)), "")</f>
        <v/>
      </c>
      <c r="DQ1862" s="9" t="str">
        <f t="shared" si="33"/>
        <v/>
      </c>
    </row>
    <row r="1863" spans="119:121" x14ac:dyDescent="0.25">
      <c r="DO1863" s="9">
        <v>1860</v>
      </c>
      <c r="DP1863" s="9" t="str">
        <f>IFERROR(INDEX(Materials!$X$9:$X$2508, MATCH($DO1863, Materials!$Z$9:$Z$2508, 0)), "")</f>
        <v/>
      </c>
      <c r="DQ1863" s="9" t="str">
        <f t="shared" si="33"/>
        <v/>
      </c>
    </row>
    <row r="1864" spans="119:121" x14ac:dyDescent="0.25">
      <c r="DO1864" s="9">
        <v>1861</v>
      </c>
      <c r="DP1864" s="9" t="str">
        <f>IFERROR(INDEX(Materials!$X$9:$X$2508, MATCH($DO1864, Materials!$Z$9:$Z$2508, 0)), "")</f>
        <v/>
      </c>
      <c r="DQ1864" s="9" t="str">
        <f t="shared" si="33"/>
        <v/>
      </c>
    </row>
    <row r="1865" spans="119:121" x14ac:dyDescent="0.25">
      <c r="DO1865" s="9">
        <v>1862</v>
      </c>
      <c r="DP1865" s="9" t="str">
        <f>IFERROR(INDEX(Materials!$X$9:$X$2508, MATCH($DO1865, Materials!$Z$9:$Z$2508, 0)), "")</f>
        <v/>
      </c>
      <c r="DQ1865" s="9" t="str">
        <f t="shared" si="33"/>
        <v/>
      </c>
    </row>
    <row r="1866" spans="119:121" x14ac:dyDescent="0.25">
      <c r="DO1866" s="9">
        <v>1863</v>
      </c>
      <c r="DP1866" s="9" t="str">
        <f>IFERROR(INDEX(Materials!$X$9:$X$2508, MATCH($DO1866, Materials!$Z$9:$Z$2508, 0)), "")</f>
        <v/>
      </c>
      <c r="DQ1866" s="9" t="str">
        <f t="shared" si="33"/>
        <v/>
      </c>
    </row>
    <row r="1867" spans="119:121" x14ac:dyDescent="0.25">
      <c r="DO1867" s="9">
        <v>1864</v>
      </c>
      <c r="DP1867" s="9" t="str">
        <f>IFERROR(INDEX(Materials!$X$9:$X$2508, MATCH($DO1867, Materials!$Z$9:$Z$2508, 0)), "")</f>
        <v/>
      </c>
      <c r="DQ1867" s="9" t="str">
        <f t="shared" si="33"/>
        <v/>
      </c>
    </row>
    <row r="1868" spans="119:121" x14ac:dyDescent="0.25">
      <c r="DO1868" s="9">
        <v>1865</v>
      </c>
      <c r="DP1868" s="9" t="str">
        <f>IFERROR(INDEX(Materials!$X$9:$X$2508, MATCH($DO1868, Materials!$Z$9:$Z$2508, 0)), "")</f>
        <v/>
      </c>
      <c r="DQ1868" s="9" t="str">
        <f t="shared" si="33"/>
        <v/>
      </c>
    </row>
    <row r="1869" spans="119:121" x14ac:dyDescent="0.25">
      <c r="DO1869" s="9">
        <v>1866</v>
      </c>
      <c r="DP1869" s="9" t="str">
        <f>IFERROR(INDEX(Materials!$X$9:$X$2508, MATCH($DO1869, Materials!$Z$9:$Z$2508, 0)), "")</f>
        <v/>
      </c>
      <c r="DQ1869" s="9" t="str">
        <f t="shared" si="33"/>
        <v/>
      </c>
    </row>
    <row r="1870" spans="119:121" x14ac:dyDescent="0.25">
      <c r="DO1870" s="9">
        <v>1867</v>
      </c>
      <c r="DP1870" s="9" t="str">
        <f>IFERROR(INDEX(Materials!$X$9:$X$2508, MATCH($DO1870, Materials!$Z$9:$Z$2508, 0)), "")</f>
        <v/>
      </c>
      <c r="DQ1870" s="9" t="str">
        <f t="shared" si="33"/>
        <v/>
      </c>
    </row>
    <row r="1871" spans="119:121" x14ac:dyDescent="0.25">
      <c r="DO1871" s="9">
        <v>1868</v>
      </c>
      <c r="DP1871" s="9" t="str">
        <f>IFERROR(INDEX(Materials!$X$9:$X$2508, MATCH($DO1871, Materials!$Z$9:$Z$2508, 0)), "")</f>
        <v/>
      </c>
      <c r="DQ1871" s="9" t="str">
        <f t="shared" si="33"/>
        <v/>
      </c>
    </row>
    <row r="1872" spans="119:121" x14ac:dyDescent="0.25">
      <c r="DO1872" s="9">
        <v>1869</v>
      </c>
      <c r="DP1872" s="9" t="str">
        <f>IFERROR(INDEX(Materials!$X$9:$X$2508, MATCH($DO1872, Materials!$Z$9:$Z$2508, 0)), "")</f>
        <v/>
      </c>
      <c r="DQ1872" s="9" t="str">
        <f t="shared" si="33"/>
        <v/>
      </c>
    </row>
    <row r="1873" spans="119:121" x14ac:dyDescent="0.25">
      <c r="DO1873" s="9">
        <v>1870</v>
      </c>
      <c r="DP1873" s="9" t="str">
        <f>IFERROR(INDEX(Materials!$X$9:$X$2508, MATCH($DO1873, Materials!$Z$9:$Z$2508, 0)), "")</f>
        <v/>
      </c>
      <c r="DQ1873" s="9" t="str">
        <f t="shared" si="33"/>
        <v/>
      </c>
    </row>
    <row r="1874" spans="119:121" x14ac:dyDescent="0.25">
      <c r="DO1874" s="9">
        <v>1871</v>
      </c>
      <c r="DP1874" s="9" t="str">
        <f>IFERROR(INDEX(Materials!$X$9:$X$2508, MATCH($DO1874, Materials!$Z$9:$Z$2508, 0)), "")</f>
        <v/>
      </c>
      <c r="DQ1874" s="9" t="str">
        <f t="shared" si="33"/>
        <v/>
      </c>
    </row>
    <row r="1875" spans="119:121" x14ac:dyDescent="0.25">
      <c r="DO1875" s="9">
        <v>1872</v>
      </c>
      <c r="DP1875" s="9" t="str">
        <f>IFERROR(INDEX(Materials!$X$9:$X$2508, MATCH($DO1875, Materials!$Z$9:$Z$2508, 0)), "")</f>
        <v/>
      </c>
      <c r="DQ1875" s="9" t="str">
        <f t="shared" si="33"/>
        <v/>
      </c>
    </row>
    <row r="1876" spans="119:121" x14ac:dyDescent="0.25">
      <c r="DO1876" s="9">
        <v>1873</v>
      </c>
      <c r="DP1876" s="9" t="str">
        <f>IFERROR(INDEX(Materials!$X$9:$X$2508, MATCH($DO1876, Materials!$Z$9:$Z$2508, 0)), "")</f>
        <v/>
      </c>
      <c r="DQ1876" s="9" t="str">
        <f t="shared" si="33"/>
        <v/>
      </c>
    </row>
    <row r="1877" spans="119:121" x14ac:dyDescent="0.25">
      <c r="DO1877" s="9">
        <v>1874</v>
      </c>
      <c r="DP1877" s="9" t="str">
        <f>IFERROR(INDEX(Materials!$X$9:$X$2508, MATCH($DO1877, Materials!$Z$9:$Z$2508, 0)), "")</f>
        <v/>
      </c>
      <c r="DQ1877" s="9" t="str">
        <f t="shared" si="33"/>
        <v/>
      </c>
    </row>
    <row r="1878" spans="119:121" x14ac:dyDescent="0.25">
      <c r="DO1878" s="9">
        <v>1875</v>
      </c>
      <c r="DP1878" s="9" t="str">
        <f>IFERROR(INDEX(Materials!$X$9:$X$2508, MATCH($DO1878, Materials!$Z$9:$Z$2508, 0)), "")</f>
        <v/>
      </c>
      <c r="DQ1878" s="9" t="str">
        <f t="shared" si="33"/>
        <v/>
      </c>
    </row>
    <row r="1879" spans="119:121" x14ac:dyDescent="0.25">
      <c r="DO1879" s="9">
        <v>1876</v>
      </c>
      <c r="DP1879" s="9" t="str">
        <f>IFERROR(INDEX(Materials!$X$9:$X$2508, MATCH($DO1879, Materials!$Z$9:$Z$2508, 0)), "")</f>
        <v/>
      </c>
      <c r="DQ1879" s="9" t="str">
        <f t="shared" si="33"/>
        <v/>
      </c>
    </row>
    <row r="1880" spans="119:121" x14ac:dyDescent="0.25">
      <c r="DO1880" s="9">
        <v>1877</v>
      </c>
      <c r="DP1880" s="9" t="str">
        <f>IFERROR(INDEX(Materials!$X$9:$X$2508, MATCH($DO1880, Materials!$Z$9:$Z$2508, 0)), "")</f>
        <v/>
      </c>
      <c r="DQ1880" s="9" t="str">
        <f t="shared" si="33"/>
        <v/>
      </c>
    </row>
    <row r="1881" spans="119:121" x14ac:dyDescent="0.25">
      <c r="DO1881" s="9">
        <v>1878</v>
      </c>
      <c r="DP1881" s="9" t="str">
        <f>IFERROR(INDEX(Materials!$X$9:$X$2508, MATCH($DO1881, Materials!$Z$9:$Z$2508, 0)), "")</f>
        <v/>
      </c>
      <c r="DQ1881" s="9" t="str">
        <f t="shared" si="33"/>
        <v/>
      </c>
    </row>
    <row r="1882" spans="119:121" x14ac:dyDescent="0.25">
      <c r="DO1882" s="9">
        <v>1879</v>
      </c>
      <c r="DP1882" s="9" t="str">
        <f>IFERROR(INDEX(Materials!$X$9:$X$2508, MATCH($DO1882, Materials!$Z$9:$Z$2508, 0)), "")</f>
        <v/>
      </c>
      <c r="DQ1882" s="9" t="str">
        <f t="shared" si="33"/>
        <v/>
      </c>
    </row>
    <row r="1883" spans="119:121" x14ac:dyDescent="0.25">
      <c r="DO1883" s="9">
        <v>1880</v>
      </c>
      <c r="DP1883" s="9" t="str">
        <f>IFERROR(INDEX(Materials!$X$9:$X$2508, MATCH($DO1883, Materials!$Z$9:$Z$2508, 0)), "")</f>
        <v/>
      </c>
      <c r="DQ1883" s="9" t="str">
        <f t="shared" si="33"/>
        <v/>
      </c>
    </row>
    <row r="1884" spans="119:121" x14ac:dyDescent="0.25">
      <c r="DO1884" s="9">
        <v>1881</v>
      </c>
      <c r="DP1884" s="9" t="str">
        <f>IFERROR(INDEX(Materials!$X$9:$X$2508, MATCH($DO1884, Materials!$Z$9:$Z$2508, 0)), "")</f>
        <v/>
      </c>
      <c r="DQ1884" s="9" t="str">
        <f t="shared" si="33"/>
        <v/>
      </c>
    </row>
    <row r="1885" spans="119:121" x14ac:dyDescent="0.25">
      <c r="DO1885" s="9">
        <v>1882</v>
      </c>
      <c r="DP1885" s="9" t="str">
        <f>IFERROR(INDEX(Materials!$X$9:$X$2508, MATCH($DO1885, Materials!$Z$9:$Z$2508, 0)), "")</f>
        <v/>
      </c>
      <c r="DQ1885" s="9" t="str">
        <f t="shared" si="33"/>
        <v/>
      </c>
    </row>
    <row r="1886" spans="119:121" x14ac:dyDescent="0.25">
      <c r="DO1886" s="9">
        <v>1883</v>
      </c>
      <c r="DP1886" s="9" t="str">
        <f>IFERROR(INDEX(Materials!$X$9:$X$2508, MATCH($DO1886, Materials!$Z$9:$Z$2508, 0)), "")</f>
        <v/>
      </c>
      <c r="DQ1886" s="9" t="str">
        <f t="shared" si="33"/>
        <v/>
      </c>
    </row>
    <row r="1887" spans="119:121" x14ac:dyDescent="0.25">
      <c r="DO1887" s="9">
        <v>1884</v>
      </c>
      <c r="DP1887" s="9" t="str">
        <f>IFERROR(INDEX(Materials!$X$9:$X$2508, MATCH($DO1887, Materials!$Z$9:$Z$2508, 0)), "")</f>
        <v/>
      </c>
      <c r="DQ1887" s="9" t="str">
        <f t="shared" si="33"/>
        <v/>
      </c>
    </row>
    <row r="1888" spans="119:121" x14ac:dyDescent="0.25">
      <c r="DO1888" s="9">
        <v>1885</v>
      </c>
      <c r="DP1888" s="9" t="str">
        <f>IFERROR(INDEX(Materials!$X$9:$X$2508, MATCH($DO1888, Materials!$Z$9:$Z$2508, 0)), "")</f>
        <v/>
      </c>
      <c r="DQ1888" s="9" t="str">
        <f t="shared" si="33"/>
        <v/>
      </c>
    </row>
    <row r="1889" spans="119:121" x14ac:dyDescent="0.25">
      <c r="DO1889" s="9">
        <v>1886</v>
      </c>
      <c r="DP1889" s="9" t="str">
        <f>IFERROR(INDEX(Materials!$X$9:$X$2508, MATCH($DO1889, Materials!$Z$9:$Z$2508, 0)), "")</f>
        <v/>
      </c>
      <c r="DQ1889" s="9" t="str">
        <f t="shared" si="33"/>
        <v/>
      </c>
    </row>
    <row r="1890" spans="119:121" x14ac:dyDescent="0.25">
      <c r="DO1890" s="9">
        <v>1887</v>
      </c>
      <c r="DP1890" s="9" t="str">
        <f>IFERROR(INDEX(Materials!$X$9:$X$2508, MATCH($DO1890, Materials!$Z$9:$Z$2508, 0)), "")</f>
        <v/>
      </c>
      <c r="DQ1890" s="9" t="str">
        <f t="shared" si="33"/>
        <v/>
      </c>
    </row>
    <row r="1891" spans="119:121" x14ac:dyDescent="0.25">
      <c r="DO1891" s="9">
        <v>1888</v>
      </c>
      <c r="DP1891" s="9" t="str">
        <f>IFERROR(INDEX(Materials!$X$9:$X$2508, MATCH($DO1891, Materials!$Z$9:$Z$2508, 0)), "")</f>
        <v/>
      </c>
      <c r="DQ1891" s="9" t="str">
        <f t="shared" si="33"/>
        <v/>
      </c>
    </row>
    <row r="1892" spans="119:121" x14ac:dyDescent="0.25">
      <c r="DO1892" s="9">
        <v>1889</v>
      </c>
      <c r="DP1892" s="9" t="str">
        <f>IFERROR(INDEX(Materials!$X$9:$X$2508, MATCH($DO1892, Materials!$Z$9:$Z$2508, 0)), "")</f>
        <v/>
      </c>
      <c r="DQ1892" s="9" t="str">
        <f t="shared" si="33"/>
        <v/>
      </c>
    </row>
    <row r="1893" spans="119:121" x14ac:dyDescent="0.25">
      <c r="DO1893" s="9">
        <v>1890</v>
      </c>
      <c r="DP1893" s="9" t="str">
        <f>IFERROR(INDEX(Materials!$X$9:$X$2508, MATCH($DO1893, Materials!$Z$9:$Z$2508, 0)), "")</f>
        <v/>
      </c>
      <c r="DQ1893" s="9" t="str">
        <f t="shared" si="33"/>
        <v/>
      </c>
    </row>
    <row r="1894" spans="119:121" x14ac:dyDescent="0.25">
      <c r="DO1894" s="9">
        <v>1891</v>
      </c>
      <c r="DP1894" s="9" t="str">
        <f>IFERROR(INDEX(Materials!$X$9:$X$2508, MATCH($DO1894, Materials!$Z$9:$Z$2508, 0)), "")</f>
        <v/>
      </c>
      <c r="DQ1894" s="9" t="str">
        <f t="shared" si="33"/>
        <v/>
      </c>
    </row>
    <row r="1895" spans="119:121" x14ac:dyDescent="0.25">
      <c r="DO1895" s="9">
        <v>1892</v>
      </c>
      <c r="DP1895" s="9" t="str">
        <f>IFERROR(INDEX(Materials!$X$9:$X$2508, MATCH($DO1895, Materials!$Z$9:$Z$2508, 0)), "")</f>
        <v/>
      </c>
      <c r="DQ1895" s="9" t="str">
        <f t="shared" si="33"/>
        <v/>
      </c>
    </row>
    <row r="1896" spans="119:121" x14ac:dyDescent="0.25">
      <c r="DO1896" s="9">
        <v>1893</v>
      </c>
      <c r="DP1896" s="9" t="str">
        <f>IFERROR(INDEX(Materials!$X$9:$X$2508, MATCH($DO1896, Materials!$Z$9:$Z$2508, 0)), "")</f>
        <v/>
      </c>
      <c r="DQ1896" s="9" t="str">
        <f t="shared" si="33"/>
        <v/>
      </c>
    </row>
    <row r="1897" spans="119:121" x14ac:dyDescent="0.25">
      <c r="DO1897" s="9">
        <v>1894</v>
      </c>
      <c r="DP1897" s="9" t="str">
        <f>IFERROR(INDEX(Materials!$X$9:$X$2508, MATCH($DO1897, Materials!$Z$9:$Z$2508, 0)), "")</f>
        <v/>
      </c>
      <c r="DQ1897" s="9" t="str">
        <f t="shared" si="33"/>
        <v/>
      </c>
    </row>
    <row r="1898" spans="119:121" x14ac:dyDescent="0.25">
      <c r="DO1898" s="9">
        <v>1895</v>
      </c>
      <c r="DP1898" s="9" t="str">
        <f>IFERROR(INDEX(Materials!$X$9:$X$2508, MATCH($DO1898, Materials!$Z$9:$Z$2508, 0)), "")</f>
        <v/>
      </c>
      <c r="DQ1898" s="9" t="str">
        <f t="shared" si="33"/>
        <v/>
      </c>
    </row>
    <row r="1899" spans="119:121" x14ac:dyDescent="0.25">
      <c r="DO1899" s="9">
        <v>1896</v>
      </c>
      <c r="DP1899" s="9" t="str">
        <f>IFERROR(INDEX(Materials!$X$9:$X$2508, MATCH($DO1899, Materials!$Z$9:$Z$2508, 0)), "")</f>
        <v/>
      </c>
      <c r="DQ1899" s="9" t="str">
        <f t="shared" si="33"/>
        <v/>
      </c>
    </row>
    <row r="1900" spans="119:121" x14ac:dyDescent="0.25">
      <c r="DO1900" s="9">
        <v>1897</v>
      </c>
      <c r="DP1900" s="9" t="str">
        <f>IFERROR(INDEX(Materials!$X$9:$X$2508, MATCH($DO1900, Materials!$Z$9:$Z$2508, 0)), "")</f>
        <v/>
      </c>
      <c r="DQ1900" s="9" t="str">
        <f t="shared" ref="DQ1900:DQ1963" si="34">IF($DP1900="", "", SUMIF($BE$4:$CH$43, $DP1900, $CJ$4:$DM$43))</f>
        <v/>
      </c>
    </row>
    <row r="1901" spans="119:121" x14ac:dyDescent="0.25">
      <c r="DO1901" s="9">
        <v>1898</v>
      </c>
      <c r="DP1901" s="9" t="str">
        <f>IFERROR(INDEX(Materials!$X$9:$X$2508, MATCH($DO1901, Materials!$Z$9:$Z$2508, 0)), "")</f>
        <v/>
      </c>
      <c r="DQ1901" s="9" t="str">
        <f t="shared" si="34"/>
        <v/>
      </c>
    </row>
    <row r="1902" spans="119:121" x14ac:dyDescent="0.25">
      <c r="DO1902" s="9">
        <v>1899</v>
      </c>
      <c r="DP1902" s="9" t="str">
        <f>IFERROR(INDEX(Materials!$X$9:$X$2508, MATCH($DO1902, Materials!$Z$9:$Z$2508, 0)), "")</f>
        <v/>
      </c>
      <c r="DQ1902" s="9" t="str">
        <f t="shared" si="34"/>
        <v/>
      </c>
    </row>
    <row r="1903" spans="119:121" x14ac:dyDescent="0.25">
      <c r="DO1903" s="9">
        <v>1900</v>
      </c>
      <c r="DP1903" s="9" t="str">
        <f>IFERROR(INDEX(Materials!$X$9:$X$2508, MATCH($DO1903, Materials!$Z$9:$Z$2508, 0)), "")</f>
        <v/>
      </c>
      <c r="DQ1903" s="9" t="str">
        <f t="shared" si="34"/>
        <v/>
      </c>
    </row>
    <row r="1904" spans="119:121" x14ac:dyDescent="0.25">
      <c r="DO1904" s="9">
        <v>1901</v>
      </c>
      <c r="DP1904" s="9" t="str">
        <f>IFERROR(INDEX(Materials!$X$9:$X$2508, MATCH($DO1904, Materials!$Z$9:$Z$2508, 0)), "")</f>
        <v/>
      </c>
      <c r="DQ1904" s="9" t="str">
        <f t="shared" si="34"/>
        <v/>
      </c>
    </row>
    <row r="1905" spans="119:121" x14ac:dyDescent="0.25">
      <c r="DO1905" s="9">
        <v>1902</v>
      </c>
      <c r="DP1905" s="9" t="str">
        <f>IFERROR(INDEX(Materials!$X$9:$X$2508, MATCH($DO1905, Materials!$Z$9:$Z$2508, 0)), "")</f>
        <v/>
      </c>
      <c r="DQ1905" s="9" t="str">
        <f t="shared" si="34"/>
        <v/>
      </c>
    </row>
    <row r="1906" spans="119:121" x14ac:dyDescent="0.25">
      <c r="DO1906" s="9">
        <v>1903</v>
      </c>
      <c r="DP1906" s="9" t="str">
        <f>IFERROR(INDEX(Materials!$X$9:$X$2508, MATCH($DO1906, Materials!$Z$9:$Z$2508, 0)), "")</f>
        <v/>
      </c>
      <c r="DQ1906" s="9" t="str">
        <f t="shared" si="34"/>
        <v/>
      </c>
    </row>
    <row r="1907" spans="119:121" x14ac:dyDescent="0.25">
      <c r="DO1907" s="9">
        <v>1904</v>
      </c>
      <c r="DP1907" s="9" t="str">
        <f>IFERROR(INDEX(Materials!$X$9:$X$2508, MATCH($DO1907, Materials!$Z$9:$Z$2508, 0)), "")</f>
        <v/>
      </c>
      <c r="DQ1907" s="9" t="str">
        <f t="shared" si="34"/>
        <v/>
      </c>
    </row>
    <row r="1908" spans="119:121" x14ac:dyDescent="0.25">
      <c r="DO1908" s="9">
        <v>1905</v>
      </c>
      <c r="DP1908" s="9" t="str">
        <f>IFERROR(INDEX(Materials!$X$9:$X$2508, MATCH($DO1908, Materials!$Z$9:$Z$2508, 0)), "")</f>
        <v/>
      </c>
      <c r="DQ1908" s="9" t="str">
        <f t="shared" si="34"/>
        <v/>
      </c>
    </row>
    <row r="1909" spans="119:121" x14ac:dyDescent="0.25">
      <c r="DO1909" s="9">
        <v>1906</v>
      </c>
      <c r="DP1909" s="9" t="str">
        <f>IFERROR(INDEX(Materials!$X$9:$X$2508, MATCH($DO1909, Materials!$Z$9:$Z$2508, 0)), "")</f>
        <v/>
      </c>
      <c r="DQ1909" s="9" t="str">
        <f t="shared" si="34"/>
        <v/>
      </c>
    </row>
    <row r="1910" spans="119:121" x14ac:dyDescent="0.25">
      <c r="DO1910" s="9">
        <v>1907</v>
      </c>
      <c r="DP1910" s="9" t="str">
        <f>IFERROR(INDEX(Materials!$X$9:$X$2508, MATCH($DO1910, Materials!$Z$9:$Z$2508, 0)), "")</f>
        <v/>
      </c>
      <c r="DQ1910" s="9" t="str">
        <f t="shared" si="34"/>
        <v/>
      </c>
    </row>
    <row r="1911" spans="119:121" x14ac:dyDescent="0.25">
      <c r="DO1911" s="9">
        <v>1908</v>
      </c>
      <c r="DP1911" s="9" t="str">
        <f>IFERROR(INDEX(Materials!$X$9:$X$2508, MATCH($DO1911, Materials!$Z$9:$Z$2508, 0)), "")</f>
        <v/>
      </c>
      <c r="DQ1911" s="9" t="str">
        <f t="shared" si="34"/>
        <v/>
      </c>
    </row>
    <row r="1912" spans="119:121" x14ac:dyDescent="0.25">
      <c r="DO1912" s="9">
        <v>1909</v>
      </c>
      <c r="DP1912" s="9" t="str">
        <f>IFERROR(INDEX(Materials!$X$9:$X$2508, MATCH($DO1912, Materials!$Z$9:$Z$2508, 0)), "")</f>
        <v/>
      </c>
      <c r="DQ1912" s="9" t="str">
        <f t="shared" si="34"/>
        <v/>
      </c>
    </row>
    <row r="1913" spans="119:121" x14ac:dyDescent="0.25">
      <c r="DO1913" s="9">
        <v>1910</v>
      </c>
      <c r="DP1913" s="9" t="str">
        <f>IFERROR(INDEX(Materials!$X$9:$X$2508, MATCH($DO1913, Materials!$Z$9:$Z$2508, 0)), "")</f>
        <v/>
      </c>
      <c r="DQ1913" s="9" t="str">
        <f t="shared" si="34"/>
        <v/>
      </c>
    </row>
    <row r="1914" spans="119:121" x14ac:dyDescent="0.25">
      <c r="DO1914" s="9">
        <v>1911</v>
      </c>
      <c r="DP1914" s="9" t="str">
        <f>IFERROR(INDEX(Materials!$X$9:$X$2508, MATCH($DO1914, Materials!$Z$9:$Z$2508, 0)), "")</f>
        <v/>
      </c>
      <c r="DQ1914" s="9" t="str">
        <f t="shared" si="34"/>
        <v/>
      </c>
    </row>
    <row r="1915" spans="119:121" x14ac:dyDescent="0.25">
      <c r="DO1915" s="9">
        <v>1912</v>
      </c>
      <c r="DP1915" s="9" t="str">
        <f>IFERROR(INDEX(Materials!$X$9:$X$2508, MATCH($DO1915, Materials!$Z$9:$Z$2508, 0)), "")</f>
        <v/>
      </c>
      <c r="DQ1915" s="9" t="str">
        <f t="shared" si="34"/>
        <v/>
      </c>
    </row>
    <row r="1916" spans="119:121" x14ac:dyDescent="0.25">
      <c r="DO1916" s="9">
        <v>1913</v>
      </c>
      <c r="DP1916" s="9" t="str">
        <f>IFERROR(INDEX(Materials!$X$9:$X$2508, MATCH($DO1916, Materials!$Z$9:$Z$2508, 0)), "")</f>
        <v/>
      </c>
      <c r="DQ1916" s="9" t="str">
        <f t="shared" si="34"/>
        <v/>
      </c>
    </row>
    <row r="1917" spans="119:121" x14ac:dyDescent="0.25">
      <c r="DO1917" s="9">
        <v>1914</v>
      </c>
      <c r="DP1917" s="9" t="str">
        <f>IFERROR(INDEX(Materials!$X$9:$X$2508, MATCH($DO1917, Materials!$Z$9:$Z$2508, 0)), "")</f>
        <v/>
      </c>
      <c r="DQ1917" s="9" t="str">
        <f t="shared" si="34"/>
        <v/>
      </c>
    </row>
    <row r="1918" spans="119:121" x14ac:dyDescent="0.25">
      <c r="DO1918" s="9">
        <v>1915</v>
      </c>
      <c r="DP1918" s="9" t="str">
        <f>IFERROR(INDEX(Materials!$X$9:$X$2508, MATCH($DO1918, Materials!$Z$9:$Z$2508, 0)), "")</f>
        <v/>
      </c>
      <c r="DQ1918" s="9" t="str">
        <f t="shared" si="34"/>
        <v/>
      </c>
    </row>
    <row r="1919" spans="119:121" x14ac:dyDescent="0.25">
      <c r="DO1919" s="9">
        <v>1916</v>
      </c>
      <c r="DP1919" s="9" t="str">
        <f>IFERROR(INDEX(Materials!$X$9:$X$2508, MATCH($DO1919, Materials!$Z$9:$Z$2508, 0)), "")</f>
        <v/>
      </c>
      <c r="DQ1919" s="9" t="str">
        <f t="shared" si="34"/>
        <v/>
      </c>
    </row>
    <row r="1920" spans="119:121" x14ac:dyDescent="0.25">
      <c r="DO1920" s="9">
        <v>1917</v>
      </c>
      <c r="DP1920" s="9" t="str">
        <f>IFERROR(INDEX(Materials!$X$9:$X$2508, MATCH($DO1920, Materials!$Z$9:$Z$2508, 0)), "")</f>
        <v/>
      </c>
      <c r="DQ1920" s="9" t="str">
        <f t="shared" si="34"/>
        <v/>
      </c>
    </row>
    <row r="1921" spans="119:121" x14ac:dyDescent="0.25">
      <c r="DO1921" s="9">
        <v>1918</v>
      </c>
      <c r="DP1921" s="9" t="str">
        <f>IFERROR(INDEX(Materials!$X$9:$X$2508, MATCH($DO1921, Materials!$Z$9:$Z$2508, 0)), "")</f>
        <v/>
      </c>
      <c r="DQ1921" s="9" t="str">
        <f t="shared" si="34"/>
        <v/>
      </c>
    </row>
    <row r="1922" spans="119:121" x14ac:dyDescent="0.25">
      <c r="DO1922" s="9">
        <v>1919</v>
      </c>
      <c r="DP1922" s="9" t="str">
        <f>IFERROR(INDEX(Materials!$X$9:$X$2508, MATCH($DO1922, Materials!$Z$9:$Z$2508, 0)), "")</f>
        <v/>
      </c>
      <c r="DQ1922" s="9" t="str">
        <f t="shared" si="34"/>
        <v/>
      </c>
    </row>
    <row r="1923" spans="119:121" x14ac:dyDescent="0.25">
      <c r="DO1923" s="9">
        <v>1920</v>
      </c>
      <c r="DP1923" s="9" t="str">
        <f>IFERROR(INDEX(Materials!$X$9:$X$2508, MATCH($DO1923, Materials!$Z$9:$Z$2508, 0)), "")</f>
        <v/>
      </c>
      <c r="DQ1923" s="9" t="str">
        <f t="shared" si="34"/>
        <v/>
      </c>
    </row>
    <row r="1924" spans="119:121" x14ac:dyDescent="0.25">
      <c r="DO1924" s="9">
        <v>1921</v>
      </c>
      <c r="DP1924" s="9" t="str">
        <f>IFERROR(INDEX(Materials!$X$9:$X$2508, MATCH($DO1924, Materials!$Z$9:$Z$2508, 0)), "")</f>
        <v/>
      </c>
      <c r="DQ1924" s="9" t="str">
        <f t="shared" si="34"/>
        <v/>
      </c>
    </row>
    <row r="1925" spans="119:121" x14ac:dyDescent="0.25">
      <c r="DO1925" s="9">
        <v>1922</v>
      </c>
      <c r="DP1925" s="9" t="str">
        <f>IFERROR(INDEX(Materials!$X$9:$X$2508, MATCH($DO1925, Materials!$Z$9:$Z$2508, 0)), "")</f>
        <v/>
      </c>
      <c r="DQ1925" s="9" t="str">
        <f t="shared" si="34"/>
        <v/>
      </c>
    </row>
    <row r="1926" spans="119:121" x14ac:dyDescent="0.25">
      <c r="DO1926" s="9">
        <v>1923</v>
      </c>
      <c r="DP1926" s="9" t="str">
        <f>IFERROR(INDEX(Materials!$X$9:$X$2508, MATCH($DO1926, Materials!$Z$9:$Z$2508, 0)), "")</f>
        <v/>
      </c>
      <c r="DQ1926" s="9" t="str">
        <f t="shared" si="34"/>
        <v/>
      </c>
    </row>
    <row r="1927" spans="119:121" x14ac:dyDescent="0.25">
      <c r="DO1927" s="9">
        <v>1924</v>
      </c>
      <c r="DP1927" s="9" t="str">
        <f>IFERROR(INDEX(Materials!$X$9:$X$2508, MATCH($DO1927, Materials!$Z$9:$Z$2508, 0)), "")</f>
        <v/>
      </c>
      <c r="DQ1927" s="9" t="str">
        <f t="shared" si="34"/>
        <v/>
      </c>
    </row>
    <row r="1928" spans="119:121" x14ac:dyDescent="0.25">
      <c r="DO1928" s="9">
        <v>1925</v>
      </c>
      <c r="DP1928" s="9" t="str">
        <f>IFERROR(INDEX(Materials!$X$9:$X$2508, MATCH($DO1928, Materials!$Z$9:$Z$2508, 0)), "")</f>
        <v/>
      </c>
      <c r="DQ1928" s="9" t="str">
        <f t="shared" si="34"/>
        <v/>
      </c>
    </row>
    <row r="1929" spans="119:121" x14ac:dyDescent="0.25">
      <c r="DO1929" s="9">
        <v>1926</v>
      </c>
      <c r="DP1929" s="9" t="str">
        <f>IFERROR(INDEX(Materials!$X$9:$X$2508, MATCH($DO1929, Materials!$Z$9:$Z$2508, 0)), "")</f>
        <v/>
      </c>
      <c r="DQ1929" s="9" t="str">
        <f t="shared" si="34"/>
        <v/>
      </c>
    </row>
    <row r="1930" spans="119:121" x14ac:dyDescent="0.25">
      <c r="DO1930" s="9">
        <v>1927</v>
      </c>
      <c r="DP1930" s="9" t="str">
        <f>IFERROR(INDEX(Materials!$X$9:$X$2508, MATCH($DO1930, Materials!$Z$9:$Z$2508, 0)), "")</f>
        <v/>
      </c>
      <c r="DQ1930" s="9" t="str">
        <f t="shared" si="34"/>
        <v/>
      </c>
    </row>
    <row r="1931" spans="119:121" x14ac:dyDescent="0.25">
      <c r="DO1931" s="9">
        <v>1928</v>
      </c>
      <c r="DP1931" s="9" t="str">
        <f>IFERROR(INDEX(Materials!$X$9:$X$2508, MATCH($DO1931, Materials!$Z$9:$Z$2508, 0)), "")</f>
        <v/>
      </c>
      <c r="DQ1931" s="9" t="str">
        <f t="shared" si="34"/>
        <v/>
      </c>
    </row>
    <row r="1932" spans="119:121" x14ac:dyDescent="0.25">
      <c r="DO1932" s="9">
        <v>1929</v>
      </c>
      <c r="DP1932" s="9" t="str">
        <f>IFERROR(INDEX(Materials!$X$9:$X$2508, MATCH($DO1932, Materials!$Z$9:$Z$2508, 0)), "")</f>
        <v/>
      </c>
      <c r="DQ1932" s="9" t="str">
        <f t="shared" si="34"/>
        <v/>
      </c>
    </row>
    <row r="1933" spans="119:121" x14ac:dyDescent="0.25">
      <c r="DO1933" s="9">
        <v>1930</v>
      </c>
      <c r="DP1933" s="9" t="str">
        <f>IFERROR(INDEX(Materials!$X$9:$X$2508, MATCH($DO1933, Materials!$Z$9:$Z$2508, 0)), "")</f>
        <v/>
      </c>
      <c r="DQ1933" s="9" t="str">
        <f t="shared" si="34"/>
        <v/>
      </c>
    </row>
    <row r="1934" spans="119:121" x14ac:dyDescent="0.25">
      <c r="DO1934" s="9">
        <v>1931</v>
      </c>
      <c r="DP1934" s="9" t="str">
        <f>IFERROR(INDEX(Materials!$X$9:$X$2508, MATCH($DO1934, Materials!$Z$9:$Z$2508, 0)), "")</f>
        <v/>
      </c>
      <c r="DQ1934" s="9" t="str">
        <f t="shared" si="34"/>
        <v/>
      </c>
    </row>
    <row r="1935" spans="119:121" x14ac:dyDescent="0.25">
      <c r="DO1935" s="9">
        <v>1932</v>
      </c>
      <c r="DP1935" s="9" t="str">
        <f>IFERROR(INDEX(Materials!$X$9:$X$2508, MATCH($DO1935, Materials!$Z$9:$Z$2508, 0)), "")</f>
        <v/>
      </c>
      <c r="DQ1935" s="9" t="str">
        <f t="shared" si="34"/>
        <v/>
      </c>
    </row>
    <row r="1936" spans="119:121" x14ac:dyDescent="0.25">
      <c r="DO1936" s="9">
        <v>1933</v>
      </c>
      <c r="DP1936" s="9" t="str">
        <f>IFERROR(INDEX(Materials!$X$9:$X$2508, MATCH($DO1936, Materials!$Z$9:$Z$2508, 0)), "")</f>
        <v/>
      </c>
      <c r="DQ1936" s="9" t="str">
        <f t="shared" si="34"/>
        <v/>
      </c>
    </row>
    <row r="1937" spans="119:121" x14ac:dyDescent="0.25">
      <c r="DO1937" s="9">
        <v>1934</v>
      </c>
      <c r="DP1937" s="9" t="str">
        <f>IFERROR(INDEX(Materials!$X$9:$X$2508, MATCH($DO1937, Materials!$Z$9:$Z$2508, 0)), "")</f>
        <v/>
      </c>
      <c r="DQ1937" s="9" t="str">
        <f t="shared" si="34"/>
        <v/>
      </c>
    </row>
    <row r="1938" spans="119:121" x14ac:dyDescent="0.25">
      <c r="DO1938" s="9">
        <v>1935</v>
      </c>
      <c r="DP1938" s="9" t="str">
        <f>IFERROR(INDEX(Materials!$X$9:$X$2508, MATCH($DO1938, Materials!$Z$9:$Z$2508, 0)), "")</f>
        <v/>
      </c>
      <c r="DQ1938" s="9" t="str">
        <f t="shared" si="34"/>
        <v/>
      </c>
    </row>
    <row r="1939" spans="119:121" x14ac:dyDescent="0.25">
      <c r="DO1939" s="9">
        <v>1936</v>
      </c>
      <c r="DP1939" s="9" t="str">
        <f>IFERROR(INDEX(Materials!$X$9:$X$2508, MATCH($DO1939, Materials!$Z$9:$Z$2508, 0)), "")</f>
        <v/>
      </c>
      <c r="DQ1939" s="9" t="str">
        <f t="shared" si="34"/>
        <v/>
      </c>
    </row>
    <row r="1940" spans="119:121" x14ac:dyDescent="0.25">
      <c r="DO1940" s="9">
        <v>1937</v>
      </c>
      <c r="DP1940" s="9" t="str">
        <f>IFERROR(INDEX(Materials!$X$9:$X$2508, MATCH($DO1940, Materials!$Z$9:$Z$2508, 0)), "")</f>
        <v/>
      </c>
      <c r="DQ1940" s="9" t="str">
        <f t="shared" si="34"/>
        <v/>
      </c>
    </row>
    <row r="1941" spans="119:121" x14ac:dyDescent="0.25">
      <c r="DO1941" s="9">
        <v>1938</v>
      </c>
      <c r="DP1941" s="9" t="str">
        <f>IFERROR(INDEX(Materials!$X$9:$X$2508, MATCH($DO1941, Materials!$Z$9:$Z$2508, 0)), "")</f>
        <v/>
      </c>
      <c r="DQ1941" s="9" t="str">
        <f t="shared" si="34"/>
        <v/>
      </c>
    </row>
    <row r="1942" spans="119:121" x14ac:dyDescent="0.25">
      <c r="DO1942" s="9">
        <v>1939</v>
      </c>
      <c r="DP1942" s="9" t="str">
        <f>IFERROR(INDEX(Materials!$X$9:$X$2508, MATCH($DO1942, Materials!$Z$9:$Z$2508, 0)), "")</f>
        <v/>
      </c>
      <c r="DQ1942" s="9" t="str">
        <f t="shared" si="34"/>
        <v/>
      </c>
    </row>
    <row r="1943" spans="119:121" x14ac:dyDescent="0.25">
      <c r="DO1943" s="9">
        <v>1940</v>
      </c>
      <c r="DP1943" s="9" t="str">
        <f>IFERROR(INDEX(Materials!$X$9:$X$2508, MATCH($DO1943, Materials!$Z$9:$Z$2508, 0)), "")</f>
        <v/>
      </c>
      <c r="DQ1943" s="9" t="str">
        <f t="shared" si="34"/>
        <v/>
      </c>
    </row>
    <row r="1944" spans="119:121" x14ac:dyDescent="0.25">
      <c r="DO1944" s="9">
        <v>1941</v>
      </c>
      <c r="DP1944" s="9" t="str">
        <f>IFERROR(INDEX(Materials!$X$9:$X$2508, MATCH($DO1944, Materials!$Z$9:$Z$2508, 0)), "")</f>
        <v/>
      </c>
      <c r="DQ1944" s="9" t="str">
        <f t="shared" si="34"/>
        <v/>
      </c>
    </row>
    <row r="1945" spans="119:121" x14ac:dyDescent="0.25">
      <c r="DO1945" s="9">
        <v>1942</v>
      </c>
      <c r="DP1945" s="9" t="str">
        <f>IFERROR(INDEX(Materials!$X$9:$X$2508, MATCH($DO1945, Materials!$Z$9:$Z$2508, 0)), "")</f>
        <v/>
      </c>
      <c r="DQ1945" s="9" t="str">
        <f t="shared" si="34"/>
        <v/>
      </c>
    </row>
    <row r="1946" spans="119:121" x14ac:dyDescent="0.25">
      <c r="DO1946" s="9">
        <v>1943</v>
      </c>
      <c r="DP1946" s="9" t="str">
        <f>IFERROR(INDEX(Materials!$X$9:$X$2508, MATCH($DO1946, Materials!$Z$9:$Z$2508, 0)), "")</f>
        <v/>
      </c>
      <c r="DQ1946" s="9" t="str">
        <f t="shared" si="34"/>
        <v/>
      </c>
    </row>
    <row r="1947" spans="119:121" x14ac:dyDescent="0.25">
      <c r="DO1947" s="9">
        <v>1944</v>
      </c>
      <c r="DP1947" s="9" t="str">
        <f>IFERROR(INDEX(Materials!$X$9:$X$2508, MATCH($DO1947, Materials!$Z$9:$Z$2508, 0)), "")</f>
        <v/>
      </c>
      <c r="DQ1947" s="9" t="str">
        <f t="shared" si="34"/>
        <v/>
      </c>
    </row>
    <row r="1948" spans="119:121" x14ac:dyDescent="0.25">
      <c r="DO1948" s="9">
        <v>1945</v>
      </c>
      <c r="DP1948" s="9" t="str">
        <f>IFERROR(INDEX(Materials!$X$9:$X$2508, MATCH($DO1948, Materials!$Z$9:$Z$2508, 0)), "")</f>
        <v/>
      </c>
      <c r="DQ1948" s="9" t="str">
        <f t="shared" si="34"/>
        <v/>
      </c>
    </row>
    <row r="1949" spans="119:121" x14ac:dyDescent="0.25">
      <c r="DO1949" s="9">
        <v>1946</v>
      </c>
      <c r="DP1949" s="9" t="str">
        <f>IFERROR(INDEX(Materials!$X$9:$X$2508, MATCH($DO1949, Materials!$Z$9:$Z$2508, 0)), "")</f>
        <v/>
      </c>
      <c r="DQ1949" s="9" t="str">
        <f t="shared" si="34"/>
        <v/>
      </c>
    </row>
    <row r="1950" spans="119:121" x14ac:dyDescent="0.25">
      <c r="DO1950" s="9">
        <v>1947</v>
      </c>
      <c r="DP1950" s="9" t="str">
        <f>IFERROR(INDEX(Materials!$X$9:$X$2508, MATCH($DO1950, Materials!$Z$9:$Z$2508, 0)), "")</f>
        <v/>
      </c>
      <c r="DQ1950" s="9" t="str">
        <f t="shared" si="34"/>
        <v/>
      </c>
    </row>
    <row r="1951" spans="119:121" x14ac:dyDescent="0.25">
      <c r="DO1951" s="9">
        <v>1948</v>
      </c>
      <c r="DP1951" s="9" t="str">
        <f>IFERROR(INDEX(Materials!$X$9:$X$2508, MATCH($DO1951, Materials!$Z$9:$Z$2508, 0)), "")</f>
        <v/>
      </c>
      <c r="DQ1951" s="9" t="str">
        <f t="shared" si="34"/>
        <v/>
      </c>
    </row>
    <row r="1952" spans="119:121" x14ac:dyDescent="0.25">
      <c r="DO1952" s="9">
        <v>1949</v>
      </c>
      <c r="DP1952" s="9" t="str">
        <f>IFERROR(INDEX(Materials!$X$9:$X$2508, MATCH($DO1952, Materials!$Z$9:$Z$2508, 0)), "")</f>
        <v/>
      </c>
      <c r="DQ1952" s="9" t="str">
        <f t="shared" si="34"/>
        <v/>
      </c>
    </row>
    <row r="1953" spans="119:121" x14ac:dyDescent="0.25">
      <c r="DO1953" s="9">
        <v>1950</v>
      </c>
      <c r="DP1953" s="9" t="str">
        <f>IFERROR(INDEX(Materials!$X$9:$X$2508, MATCH($DO1953, Materials!$Z$9:$Z$2508, 0)), "")</f>
        <v/>
      </c>
      <c r="DQ1953" s="9" t="str">
        <f t="shared" si="34"/>
        <v/>
      </c>
    </row>
    <row r="1954" spans="119:121" x14ac:dyDescent="0.25">
      <c r="DO1954" s="9">
        <v>1951</v>
      </c>
      <c r="DP1954" s="9" t="str">
        <f>IFERROR(INDEX(Materials!$X$9:$X$2508, MATCH($DO1954, Materials!$Z$9:$Z$2508, 0)), "")</f>
        <v/>
      </c>
      <c r="DQ1954" s="9" t="str">
        <f t="shared" si="34"/>
        <v/>
      </c>
    </row>
    <row r="1955" spans="119:121" x14ac:dyDescent="0.25">
      <c r="DO1955" s="9">
        <v>1952</v>
      </c>
      <c r="DP1955" s="9" t="str">
        <f>IFERROR(INDEX(Materials!$X$9:$X$2508, MATCH($DO1955, Materials!$Z$9:$Z$2508, 0)), "")</f>
        <v/>
      </c>
      <c r="DQ1955" s="9" t="str">
        <f t="shared" si="34"/>
        <v/>
      </c>
    </row>
    <row r="1956" spans="119:121" x14ac:dyDescent="0.25">
      <c r="DO1956" s="9">
        <v>1953</v>
      </c>
      <c r="DP1956" s="9" t="str">
        <f>IFERROR(INDEX(Materials!$X$9:$X$2508, MATCH($DO1956, Materials!$Z$9:$Z$2508, 0)), "")</f>
        <v/>
      </c>
      <c r="DQ1956" s="9" t="str">
        <f t="shared" si="34"/>
        <v/>
      </c>
    </row>
    <row r="1957" spans="119:121" x14ac:dyDescent="0.25">
      <c r="DO1957" s="9">
        <v>1954</v>
      </c>
      <c r="DP1957" s="9" t="str">
        <f>IFERROR(INDEX(Materials!$X$9:$X$2508, MATCH($DO1957, Materials!$Z$9:$Z$2508, 0)), "")</f>
        <v/>
      </c>
      <c r="DQ1957" s="9" t="str">
        <f t="shared" si="34"/>
        <v/>
      </c>
    </row>
    <row r="1958" spans="119:121" x14ac:dyDescent="0.25">
      <c r="DO1958" s="9">
        <v>1955</v>
      </c>
      <c r="DP1958" s="9" t="str">
        <f>IFERROR(INDEX(Materials!$X$9:$X$2508, MATCH($DO1958, Materials!$Z$9:$Z$2508, 0)), "")</f>
        <v/>
      </c>
      <c r="DQ1958" s="9" t="str">
        <f t="shared" si="34"/>
        <v/>
      </c>
    </row>
    <row r="1959" spans="119:121" x14ac:dyDescent="0.25">
      <c r="DO1959" s="9">
        <v>1956</v>
      </c>
      <c r="DP1959" s="9" t="str">
        <f>IFERROR(INDEX(Materials!$X$9:$X$2508, MATCH($DO1959, Materials!$Z$9:$Z$2508, 0)), "")</f>
        <v/>
      </c>
      <c r="DQ1959" s="9" t="str">
        <f t="shared" si="34"/>
        <v/>
      </c>
    </row>
    <row r="1960" spans="119:121" x14ac:dyDescent="0.25">
      <c r="DO1960" s="9">
        <v>1957</v>
      </c>
      <c r="DP1960" s="9" t="str">
        <f>IFERROR(INDEX(Materials!$X$9:$X$2508, MATCH($DO1960, Materials!$Z$9:$Z$2508, 0)), "")</f>
        <v/>
      </c>
      <c r="DQ1960" s="9" t="str">
        <f t="shared" si="34"/>
        <v/>
      </c>
    </row>
    <row r="1961" spans="119:121" x14ac:dyDescent="0.25">
      <c r="DO1961" s="9">
        <v>1958</v>
      </c>
      <c r="DP1961" s="9" t="str">
        <f>IFERROR(INDEX(Materials!$X$9:$X$2508, MATCH($DO1961, Materials!$Z$9:$Z$2508, 0)), "")</f>
        <v/>
      </c>
      <c r="DQ1961" s="9" t="str">
        <f t="shared" si="34"/>
        <v/>
      </c>
    </row>
    <row r="1962" spans="119:121" x14ac:dyDescent="0.25">
      <c r="DO1962" s="9">
        <v>1959</v>
      </c>
      <c r="DP1962" s="9" t="str">
        <f>IFERROR(INDEX(Materials!$X$9:$X$2508, MATCH($DO1962, Materials!$Z$9:$Z$2508, 0)), "")</f>
        <v/>
      </c>
      <c r="DQ1962" s="9" t="str">
        <f t="shared" si="34"/>
        <v/>
      </c>
    </row>
    <row r="1963" spans="119:121" x14ac:dyDescent="0.25">
      <c r="DO1963" s="9">
        <v>1960</v>
      </c>
      <c r="DP1963" s="9" t="str">
        <f>IFERROR(INDEX(Materials!$X$9:$X$2508, MATCH($DO1963, Materials!$Z$9:$Z$2508, 0)), "")</f>
        <v/>
      </c>
      <c r="DQ1963" s="9" t="str">
        <f t="shared" si="34"/>
        <v/>
      </c>
    </row>
    <row r="1964" spans="119:121" x14ac:dyDescent="0.25">
      <c r="DO1964" s="9">
        <v>1961</v>
      </c>
      <c r="DP1964" s="9" t="str">
        <f>IFERROR(INDEX(Materials!$X$9:$X$2508, MATCH($DO1964, Materials!$Z$9:$Z$2508, 0)), "")</f>
        <v/>
      </c>
      <c r="DQ1964" s="9" t="str">
        <f t="shared" ref="DQ1964:DQ2027" si="35">IF($DP1964="", "", SUMIF($BE$4:$CH$43, $DP1964, $CJ$4:$DM$43))</f>
        <v/>
      </c>
    </row>
    <row r="1965" spans="119:121" x14ac:dyDescent="0.25">
      <c r="DO1965" s="9">
        <v>1962</v>
      </c>
      <c r="DP1965" s="9" t="str">
        <f>IFERROR(INDEX(Materials!$X$9:$X$2508, MATCH($DO1965, Materials!$Z$9:$Z$2508, 0)), "")</f>
        <v/>
      </c>
      <c r="DQ1965" s="9" t="str">
        <f t="shared" si="35"/>
        <v/>
      </c>
    </row>
    <row r="1966" spans="119:121" x14ac:dyDescent="0.25">
      <c r="DO1966" s="9">
        <v>1963</v>
      </c>
      <c r="DP1966" s="9" t="str">
        <f>IFERROR(INDEX(Materials!$X$9:$X$2508, MATCH($DO1966, Materials!$Z$9:$Z$2508, 0)), "")</f>
        <v/>
      </c>
      <c r="DQ1966" s="9" t="str">
        <f t="shared" si="35"/>
        <v/>
      </c>
    </row>
    <row r="1967" spans="119:121" x14ac:dyDescent="0.25">
      <c r="DO1967" s="9">
        <v>1964</v>
      </c>
      <c r="DP1967" s="9" t="str">
        <f>IFERROR(INDEX(Materials!$X$9:$X$2508, MATCH($DO1967, Materials!$Z$9:$Z$2508, 0)), "")</f>
        <v/>
      </c>
      <c r="DQ1967" s="9" t="str">
        <f t="shared" si="35"/>
        <v/>
      </c>
    </row>
    <row r="1968" spans="119:121" x14ac:dyDescent="0.25">
      <c r="DO1968" s="9">
        <v>1965</v>
      </c>
      <c r="DP1968" s="9" t="str">
        <f>IFERROR(INDEX(Materials!$X$9:$X$2508, MATCH($DO1968, Materials!$Z$9:$Z$2508, 0)), "")</f>
        <v/>
      </c>
      <c r="DQ1968" s="9" t="str">
        <f t="shared" si="35"/>
        <v/>
      </c>
    </row>
    <row r="1969" spans="119:121" x14ac:dyDescent="0.25">
      <c r="DO1969" s="9">
        <v>1966</v>
      </c>
      <c r="DP1969" s="9" t="str">
        <f>IFERROR(INDEX(Materials!$X$9:$X$2508, MATCH($DO1969, Materials!$Z$9:$Z$2508, 0)), "")</f>
        <v/>
      </c>
      <c r="DQ1969" s="9" t="str">
        <f t="shared" si="35"/>
        <v/>
      </c>
    </row>
    <row r="1970" spans="119:121" x14ac:dyDescent="0.25">
      <c r="DO1970" s="9">
        <v>1967</v>
      </c>
      <c r="DP1970" s="9" t="str">
        <f>IFERROR(INDEX(Materials!$X$9:$X$2508, MATCH($DO1970, Materials!$Z$9:$Z$2508, 0)), "")</f>
        <v/>
      </c>
      <c r="DQ1970" s="9" t="str">
        <f t="shared" si="35"/>
        <v/>
      </c>
    </row>
    <row r="1971" spans="119:121" x14ac:dyDescent="0.25">
      <c r="DO1971" s="9">
        <v>1968</v>
      </c>
      <c r="DP1971" s="9" t="str">
        <f>IFERROR(INDEX(Materials!$X$9:$X$2508, MATCH($DO1971, Materials!$Z$9:$Z$2508, 0)), "")</f>
        <v/>
      </c>
      <c r="DQ1971" s="9" t="str">
        <f t="shared" si="35"/>
        <v/>
      </c>
    </row>
    <row r="1972" spans="119:121" x14ac:dyDescent="0.25">
      <c r="DO1972" s="9">
        <v>1969</v>
      </c>
      <c r="DP1972" s="9" t="str">
        <f>IFERROR(INDEX(Materials!$X$9:$X$2508, MATCH($DO1972, Materials!$Z$9:$Z$2508, 0)), "")</f>
        <v/>
      </c>
      <c r="DQ1972" s="9" t="str">
        <f t="shared" si="35"/>
        <v/>
      </c>
    </row>
    <row r="1973" spans="119:121" x14ac:dyDescent="0.25">
      <c r="DO1973" s="9">
        <v>1970</v>
      </c>
      <c r="DP1973" s="9" t="str">
        <f>IFERROR(INDEX(Materials!$X$9:$X$2508, MATCH($DO1973, Materials!$Z$9:$Z$2508, 0)), "")</f>
        <v/>
      </c>
      <c r="DQ1973" s="9" t="str">
        <f t="shared" si="35"/>
        <v/>
      </c>
    </row>
    <row r="1974" spans="119:121" x14ac:dyDescent="0.25">
      <c r="DO1974" s="9">
        <v>1971</v>
      </c>
      <c r="DP1974" s="9" t="str">
        <f>IFERROR(INDEX(Materials!$X$9:$X$2508, MATCH($DO1974, Materials!$Z$9:$Z$2508, 0)), "")</f>
        <v/>
      </c>
      <c r="DQ1974" s="9" t="str">
        <f t="shared" si="35"/>
        <v/>
      </c>
    </row>
    <row r="1975" spans="119:121" x14ac:dyDescent="0.25">
      <c r="DO1975" s="9">
        <v>1972</v>
      </c>
      <c r="DP1975" s="9" t="str">
        <f>IFERROR(INDEX(Materials!$X$9:$X$2508, MATCH($DO1975, Materials!$Z$9:$Z$2508, 0)), "")</f>
        <v/>
      </c>
      <c r="DQ1975" s="9" t="str">
        <f t="shared" si="35"/>
        <v/>
      </c>
    </row>
    <row r="1976" spans="119:121" x14ac:dyDescent="0.25">
      <c r="DO1976" s="9">
        <v>1973</v>
      </c>
      <c r="DP1976" s="9" t="str">
        <f>IFERROR(INDEX(Materials!$X$9:$X$2508, MATCH($DO1976, Materials!$Z$9:$Z$2508, 0)), "")</f>
        <v/>
      </c>
      <c r="DQ1976" s="9" t="str">
        <f t="shared" si="35"/>
        <v/>
      </c>
    </row>
    <row r="1977" spans="119:121" x14ac:dyDescent="0.25">
      <c r="DO1977" s="9">
        <v>1974</v>
      </c>
      <c r="DP1977" s="9" t="str">
        <f>IFERROR(INDEX(Materials!$X$9:$X$2508, MATCH($DO1977, Materials!$Z$9:$Z$2508, 0)), "")</f>
        <v/>
      </c>
      <c r="DQ1977" s="9" t="str">
        <f t="shared" si="35"/>
        <v/>
      </c>
    </row>
    <row r="1978" spans="119:121" x14ac:dyDescent="0.25">
      <c r="DO1978" s="9">
        <v>1975</v>
      </c>
      <c r="DP1978" s="9" t="str">
        <f>IFERROR(INDEX(Materials!$X$9:$X$2508, MATCH($DO1978, Materials!$Z$9:$Z$2508, 0)), "")</f>
        <v/>
      </c>
      <c r="DQ1978" s="9" t="str">
        <f t="shared" si="35"/>
        <v/>
      </c>
    </row>
    <row r="1979" spans="119:121" x14ac:dyDescent="0.25">
      <c r="DO1979" s="9">
        <v>1976</v>
      </c>
      <c r="DP1979" s="9" t="str">
        <f>IFERROR(INDEX(Materials!$X$9:$X$2508, MATCH($DO1979, Materials!$Z$9:$Z$2508, 0)), "")</f>
        <v/>
      </c>
      <c r="DQ1979" s="9" t="str">
        <f t="shared" si="35"/>
        <v/>
      </c>
    </row>
    <row r="1980" spans="119:121" x14ac:dyDescent="0.25">
      <c r="DO1980" s="9">
        <v>1977</v>
      </c>
      <c r="DP1980" s="9" t="str">
        <f>IFERROR(INDEX(Materials!$X$9:$X$2508, MATCH($DO1980, Materials!$Z$9:$Z$2508, 0)), "")</f>
        <v/>
      </c>
      <c r="DQ1980" s="9" t="str">
        <f t="shared" si="35"/>
        <v/>
      </c>
    </row>
    <row r="1981" spans="119:121" x14ac:dyDescent="0.25">
      <c r="DO1981" s="9">
        <v>1978</v>
      </c>
      <c r="DP1981" s="9" t="str">
        <f>IFERROR(INDEX(Materials!$X$9:$X$2508, MATCH($DO1981, Materials!$Z$9:$Z$2508, 0)), "")</f>
        <v/>
      </c>
      <c r="DQ1981" s="9" t="str">
        <f t="shared" si="35"/>
        <v/>
      </c>
    </row>
    <row r="1982" spans="119:121" x14ac:dyDescent="0.25">
      <c r="DO1982" s="9">
        <v>1979</v>
      </c>
      <c r="DP1982" s="9" t="str">
        <f>IFERROR(INDEX(Materials!$X$9:$X$2508, MATCH($DO1982, Materials!$Z$9:$Z$2508, 0)), "")</f>
        <v/>
      </c>
      <c r="DQ1982" s="9" t="str">
        <f t="shared" si="35"/>
        <v/>
      </c>
    </row>
    <row r="1983" spans="119:121" x14ac:dyDescent="0.25">
      <c r="DO1983" s="9">
        <v>1980</v>
      </c>
      <c r="DP1983" s="9" t="str">
        <f>IFERROR(INDEX(Materials!$X$9:$X$2508, MATCH($DO1983, Materials!$Z$9:$Z$2508, 0)), "")</f>
        <v/>
      </c>
      <c r="DQ1983" s="9" t="str">
        <f t="shared" si="35"/>
        <v/>
      </c>
    </row>
    <row r="1984" spans="119:121" x14ac:dyDescent="0.25">
      <c r="DO1984" s="9">
        <v>1981</v>
      </c>
      <c r="DP1984" s="9" t="str">
        <f>IFERROR(INDEX(Materials!$X$9:$X$2508, MATCH($DO1984, Materials!$Z$9:$Z$2508, 0)), "")</f>
        <v/>
      </c>
      <c r="DQ1984" s="9" t="str">
        <f t="shared" si="35"/>
        <v/>
      </c>
    </row>
    <row r="1985" spans="119:121" x14ac:dyDescent="0.25">
      <c r="DO1985" s="9">
        <v>1982</v>
      </c>
      <c r="DP1985" s="9" t="str">
        <f>IFERROR(INDEX(Materials!$X$9:$X$2508, MATCH($DO1985, Materials!$Z$9:$Z$2508, 0)), "")</f>
        <v/>
      </c>
      <c r="DQ1985" s="9" t="str">
        <f t="shared" si="35"/>
        <v/>
      </c>
    </row>
    <row r="1986" spans="119:121" x14ac:dyDescent="0.25">
      <c r="DO1986" s="9">
        <v>1983</v>
      </c>
      <c r="DP1986" s="9" t="str">
        <f>IFERROR(INDEX(Materials!$X$9:$X$2508, MATCH($DO1986, Materials!$Z$9:$Z$2508, 0)), "")</f>
        <v/>
      </c>
      <c r="DQ1986" s="9" t="str">
        <f t="shared" si="35"/>
        <v/>
      </c>
    </row>
    <row r="1987" spans="119:121" x14ac:dyDescent="0.25">
      <c r="DO1987" s="9">
        <v>1984</v>
      </c>
      <c r="DP1987" s="9" t="str">
        <f>IFERROR(INDEX(Materials!$X$9:$X$2508, MATCH($DO1987, Materials!$Z$9:$Z$2508, 0)), "")</f>
        <v/>
      </c>
      <c r="DQ1987" s="9" t="str">
        <f t="shared" si="35"/>
        <v/>
      </c>
    </row>
    <row r="1988" spans="119:121" x14ac:dyDescent="0.25">
      <c r="DO1988" s="9">
        <v>1985</v>
      </c>
      <c r="DP1988" s="9" t="str">
        <f>IFERROR(INDEX(Materials!$X$9:$X$2508, MATCH($DO1988, Materials!$Z$9:$Z$2508, 0)), "")</f>
        <v/>
      </c>
      <c r="DQ1988" s="9" t="str">
        <f t="shared" si="35"/>
        <v/>
      </c>
    </row>
    <row r="1989" spans="119:121" x14ac:dyDescent="0.25">
      <c r="DO1989" s="9">
        <v>1986</v>
      </c>
      <c r="DP1989" s="9" t="str">
        <f>IFERROR(INDEX(Materials!$X$9:$X$2508, MATCH($DO1989, Materials!$Z$9:$Z$2508, 0)), "")</f>
        <v/>
      </c>
      <c r="DQ1989" s="9" t="str">
        <f t="shared" si="35"/>
        <v/>
      </c>
    </row>
    <row r="1990" spans="119:121" x14ac:dyDescent="0.25">
      <c r="DO1990" s="9">
        <v>1987</v>
      </c>
      <c r="DP1990" s="9" t="str">
        <f>IFERROR(INDEX(Materials!$X$9:$X$2508, MATCH($DO1990, Materials!$Z$9:$Z$2508, 0)), "")</f>
        <v/>
      </c>
      <c r="DQ1990" s="9" t="str">
        <f t="shared" si="35"/>
        <v/>
      </c>
    </row>
    <row r="1991" spans="119:121" x14ac:dyDescent="0.25">
      <c r="DO1991" s="9">
        <v>1988</v>
      </c>
      <c r="DP1991" s="9" t="str">
        <f>IFERROR(INDEX(Materials!$X$9:$X$2508, MATCH($DO1991, Materials!$Z$9:$Z$2508, 0)), "")</f>
        <v/>
      </c>
      <c r="DQ1991" s="9" t="str">
        <f t="shared" si="35"/>
        <v/>
      </c>
    </row>
    <row r="1992" spans="119:121" x14ac:dyDescent="0.25">
      <c r="DO1992" s="9">
        <v>1989</v>
      </c>
      <c r="DP1992" s="9" t="str">
        <f>IFERROR(INDEX(Materials!$X$9:$X$2508, MATCH($DO1992, Materials!$Z$9:$Z$2508, 0)), "")</f>
        <v/>
      </c>
      <c r="DQ1992" s="9" t="str">
        <f t="shared" si="35"/>
        <v/>
      </c>
    </row>
    <row r="1993" spans="119:121" x14ac:dyDescent="0.25">
      <c r="DO1993" s="9">
        <v>1990</v>
      </c>
      <c r="DP1993" s="9" t="str">
        <f>IFERROR(INDEX(Materials!$X$9:$X$2508, MATCH($DO1993, Materials!$Z$9:$Z$2508, 0)), "")</f>
        <v/>
      </c>
      <c r="DQ1993" s="9" t="str">
        <f t="shared" si="35"/>
        <v/>
      </c>
    </row>
    <row r="1994" spans="119:121" x14ac:dyDescent="0.25">
      <c r="DO1994" s="9">
        <v>1991</v>
      </c>
      <c r="DP1994" s="9" t="str">
        <f>IFERROR(INDEX(Materials!$X$9:$X$2508, MATCH($DO1994, Materials!$Z$9:$Z$2508, 0)), "")</f>
        <v/>
      </c>
      <c r="DQ1994" s="9" t="str">
        <f t="shared" si="35"/>
        <v/>
      </c>
    </row>
    <row r="1995" spans="119:121" x14ac:dyDescent="0.25">
      <c r="DO1995" s="9">
        <v>1992</v>
      </c>
      <c r="DP1995" s="9" t="str">
        <f>IFERROR(INDEX(Materials!$X$9:$X$2508, MATCH($DO1995, Materials!$Z$9:$Z$2508, 0)), "")</f>
        <v/>
      </c>
      <c r="DQ1995" s="9" t="str">
        <f t="shared" si="35"/>
        <v/>
      </c>
    </row>
    <row r="1996" spans="119:121" x14ac:dyDescent="0.25">
      <c r="DO1996" s="9">
        <v>1993</v>
      </c>
      <c r="DP1996" s="9" t="str">
        <f>IFERROR(INDEX(Materials!$X$9:$X$2508, MATCH($DO1996, Materials!$Z$9:$Z$2508, 0)), "")</f>
        <v/>
      </c>
      <c r="DQ1996" s="9" t="str">
        <f t="shared" si="35"/>
        <v/>
      </c>
    </row>
    <row r="1997" spans="119:121" x14ac:dyDescent="0.25">
      <c r="DO1997" s="9">
        <v>1994</v>
      </c>
      <c r="DP1997" s="9" t="str">
        <f>IFERROR(INDEX(Materials!$X$9:$X$2508, MATCH($DO1997, Materials!$Z$9:$Z$2508, 0)), "")</f>
        <v/>
      </c>
      <c r="DQ1997" s="9" t="str">
        <f t="shared" si="35"/>
        <v/>
      </c>
    </row>
    <row r="1998" spans="119:121" x14ac:dyDescent="0.25">
      <c r="DO1998" s="9">
        <v>1995</v>
      </c>
      <c r="DP1998" s="9" t="str">
        <f>IFERROR(INDEX(Materials!$X$9:$X$2508, MATCH($DO1998, Materials!$Z$9:$Z$2508, 0)), "")</f>
        <v/>
      </c>
      <c r="DQ1998" s="9" t="str">
        <f t="shared" si="35"/>
        <v/>
      </c>
    </row>
    <row r="1999" spans="119:121" x14ac:dyDescent="0.25">
      <c r="DO1999" s="9">
        <v>1996</v>
      </c>
      <c r="DP1999" s="9" t="str">
        <f>IFERROR(INDEX(Materials!$X$9:$X$2508, MATCH($DO1999, Materials!$Z$9:$Z$2508, 0)), "")</f>
        <v/>
      </c>
      <c r="DQ1999" s="9" t="str">
        <f t="shared" si="35"/>
        <v/>
      </c>
    </row>
    <row r="2000" spans="119:121" x14ac:dyDescent="0.25">
      <c r="DO2000" s="9">
        <v>1997</v>
      </c>
      <c r="DP2000" s="9" t="str">
        <f>IFERROR(INDEX(Materials!$X$9:$X$2508, MATCH($DO2000, Materials!$Z$9:$Z$2508, 0)), "")</f>
        <v/>
      </c>
      <c r="DQ2000" s="9" t="str">
        <f t="shared" si="35"/>
        <v/>
      </c>
    </row>
    <row r="2001" spans="119:121" x14ac:dyDescent="0.25">
      <c r="DO2001" s="9">
        <v>1998</v>
      </c>
      <c r="DP2001" s="9" t="str">
        <f>IFERROR(INDEX(Materials!$X$9:$X$2508, MATCH($DO2001, Materials!$Z$9:$Z$2508, 0)), "")</f>
        <v/>
      </c>
      <c r="DQ2001" s="9" t="str">
        <f t="shared" si="35"/>
        <v/>
      </c>
    </row>
    <row r="2002" spans="119:121" x14ac:dyDescent="0.25">
      <c r="DO2002" s="9">
        <v>1999</v>
      </c>
      <c r="DP2002" s="9" t="str">
        <f>IFERROR(INDEX(Materials!$X$9:$X$2508, MATCH($DO2002, Materials!$Z$9:$Z$2508, 0)), "")</f>
        <v/>
      </c>
      <c r="DQ2002" s="9" t="str">
        <f t="shared" si="35"/>
        <v/>
      </c>
    </row>
    <row r="2003" spans="119:121" x14ac:dyDescent="0.25">
      <c r="DO2003" s="9">
        <v>2000</v>
      </c>
      <c r="DP2003" s="9" t="str">
        <f>IFERROR(INDEX(Materials!$X$9:$X$2508, MATCH($DO2003, Materials!$Z$9:$Z$2508, 0)), "")</f>
        <v/>
      </c>
      <c r="DQ2003" s="9" t="str">
        <f t="shared" si="35"/>
        <v/>
      </c>
    </row>
    <row r="2004" spans="119:121" x14ac:dyDescent="0.25">
      <c r="DO2004" s="9">
        <v>2001</v>
      </c>
      <c r="DP2004" s="9" t="str">
        <f>IFERROR(INDEX(Materials!$X$9:$X$2508, MATCH($DO2004, Materials!$Z$9:$Z$2508, 0)), "")</f>
        <v/>
      </c>
      <c r="DQ2004" s="9" t="str">
        <f t="shared" si="35"/>
        <v/>
      </c>
    </row>
    <row r="2005" spans="119:121" x14ac:dyDescent="0.25">
      <c r="DO2005" s="9">
        <v>2002</v>
      </c>
      <c r="DP2005" s="9" t="str">
        <f>IFERROR(INDEX(Materials!$X$9:$X$2508, MATCH($DO2005, Materials!$Z$9:$Z$2508, 0)), "")</f>
        <v/>
      </c>
      <c r="DQ2005" s="9" t="str">
        <f t="shared" si="35"/>
        <v/>
      </c>
    </row>
    <row r="2006" spans="119:121" x14ac:dyDescent="0.25">
      <c r="DO2006" s="9">
        <v>2003</v>
      </c>
      <c r="DP2006" s="9" t="str">
        <f>IFERROR(INDEX(Materials!$X$9:$X$2508, MATCH($DO2006, Materials!$Z$9:$Z$2508, 0)), "")</f>
        <v/>
      </c>
      <c r="DQ2006" s="9" t="str">
        <f t="shared" si="35"/>
        <v/>
      </c>
    </row>
    <row r="2007" spans="119:121" x14ac:dyDescent="0.25">
      <c r="DO2007" s="9">
        <v>2004</v>
      </c>
      <c r="DP2007" s="9" t="str">
        <f>IFERROR(INDEX(Materials!$X$9:$X$2508, MATCH($DO2007, Materials!$Z$9:$Z$2508, 0)), "")</f>
        <v/>
      </c>
      <c r="DQ2007" s="9" t="str">
        <f t="shared" si="35"/>
        <v/>
      </c>
    </row>
    <row r="2008" spans="119:121" x14ac:dyDescent="0.25">
      <c r="DO2008" s="9">
        <v>2005</v>
      </c>
      <c r="DP2008" s="9" t="str">
        <f>IFERROR(INDEX(Materials!$X$9:$X$2508, MATCH($DO2008, Materials!$Z$9:$Z$2508, 0)), "")</f>
        <v/>
      </c>
      <c r="DQ2008" s="9" t="str">
        <f t="shared" si="35"/>
        <v/>
      </c>
    </row>
    <row r="2009" spans="119:121" x14ac:dyDescent="0.25">
      <c r="DO2009" s="9">
        <v>2006</v>
      </c>
      <c r="DP2009" s="9" t="str">
        <f>IFERROR(INDEX(Materials!$X$9:$X$2508, MATCH($DO2009, Materials!$Z$9:$Z$2508, 0)), "")</f>
        <v/>
      </c>
      <c r="DQ2009" s="9" t="str">
        <f t="shared" si="35"/>
        <v/>
      </c>
    </row>
    <row r="2010" spans="119:121" x14ac:dyDescent="0.25">
      <c r="DO2010" s="9">
        <v>2007</v>
      </c>
      <c r="DP2010" s="9" t="str">
        <f>IFERROR(INDEX(Materials!$X$9:$X$2508, MATCH($DO2010, Materials!$Z$9:$Z$2508, 0)), "")</f>
        <v/>
      </c>
      <c r="DQ2010" s="9" t="str">
        <f t="shared" si="35"/>
        <v/>
      </c>
    </row>
    <row r="2011" spans="119:121" x14ac:dyDescent="0.25">
      <c r="DO2011" s="9">
        <v>2008</v>
      </c>
      <c r="DP2011" s="9" t="str">
        <f>IFERROR(INDEX(Materials!$X$9:$X$2508, MATCH($DO2011, Materials!$Z$9:$Z$2508, 0)), "")</f>
        <v/>
      </c>
      <c r="DQ2011" s="9" t="str">
        <f t="shared" si="35"/>
        <v/>
      </c>
    </row>
    <row r="2012" spans="119:121" x14ac:dyDescent="0.25">
      <c r="DO2012" s="9">
        <v>2009</v>
      </c>
      <c r="DP2012" s="9" t="str">
        <f>IFERROR(INDEX(Materials!$X$9:$X$2508, MATCH($DO2012, Materials!$Z$9:$Z$2508, 0)), "")</f>
        <v/>
      </c>
      <c r="DQ2012" s="9" t="str">
        <f t="shared" si="35"/>
        <v/>
      </c>
    </row>
    <row r="2013" spans="119:121" x14ac:dyDescent="0.25">
      <c r="DO2013" s="9">
        <v>2010</v>
      </c>
      <c r="DP2013" s="9" t="str">
        <f>IFERROR(INDEX(Materials!$X$9:$X$2508, MATCH($DO2013, Materials!$Z$9:$Z$2508, 0)), "")</f>
        <v/>
      </c>
      <c r="DQ2013" s="9" t="str">
        <f t="shared" si="35"/>
        <v/>
      </c>
    </row>
    <row r="2014" spans="119:121" x14ac:dyDescent="0.25">
      <c r="DO2014" s="9">
        <v>2011</v>
      </c>
      <c r="DP2014" s="9" t="str">
        <f>IFERROR(INDEX(Materials!$X$9:$X$2508, MATCH($DO2014, Materials!$Z$9:$Z$2508, 0)), "")</f>
        <v/>
      </c>
      <c r="DQ2014" s="9" t="str">
        <f t="shared" si="35"/>
        <v/>
      </c>
    </row>
    <row r="2015" spans="119:121" x14ac:dyDescent="0.25">
      <c r="DO2015" s="9">
        <v>2012</v>
      </c>
      <c r="DP2015" s="9" t="str">
        <f>IFERROR(INDEX(Materials!$X$9:$X$2508, MATCH($DO2015, Materials!$Z$9:$Z$2508, 0)), "")</f>
        <v/>
      </c>
      <c r="DQ2015" s="9" t="str">
        <f t="shared" si="35"/>
        <v/>
      </c>
    </row>
    <row r="2016" spans="119:121" x14ac:dyDescent="0.25">
      <c r="DO2016" s="9">
        <v>2013</v>
      </c>
      <c r="DP2016" s="9" t="str">
        <f>IFERROR(INDEX(Materials!$X$9:$X$2508, MATCH($DO2016, Materials!$Z$9:$Z$2508, 0)), "")</f>
        <v/>
      </c>
      <c r="DQ2016" s="9" t="str">
        <f t="shared" si="35"/>
        <v/>
      </c>
    </row>
    <row r="2017" spans="119:121" x14ac:dyDescent="0.25">
      <c r="DO2017" s="9">
        <v>2014</v>
      </c>
      <c r="DP2017" s="9" t="str">
        <f>IFERROR(INDEX(Materials!$X$9:$X$2508, MATCH($DO2017, Materials!$Z$9:$Z$2508, 0)), "")</f>
        <v/>
      </c>
      <c r="DQ2017" s="9" t="str">
        <f t="shared" si="35"/>
        <v/>
      </c>
    </row>
    <row r="2018" spans="119:121" x14ac:dyDescent="0.25">
      <c r="DO2018" s="9">
        <v>2015</v>
      </c>
      <c r="DP2018" s="9" t="str">
        <f>IFERROR(INDEX(Materials!$X$9:$X$2508, MATCH($DO2018, Materials!$Z$9:$Z$2508, 0)), "")</f>
        <v/>
      </c>
      <c r="DQ2018" s="9" t="str">
        <f t="shared" si="35"/>
        <v/>
      </c>
    </row>
    <row r="2019" spans="119:121" x14ac:dyDescent="0.25">
      <c r="DO2019" s="9">
        <v>2016</v>
      </c>
      <c r="DP2019" s="9" t="str">
        <f>IFERROR(INDEX(Materials!$X$9:$X$2508, MATCH($DO2019, Materials!$Z$9:$Z$2508, 0)), "")</f>
        <v/>
      </c>
      <c r="DQ2019" s="9" t="str">
        <f t="shared" si="35"/>
        <v/>
      </c>
    </row>
    <row r="2020" spans="119:121" x14ac:dyDescent="0.25">
      <c r="DO2020" s="9">
        <v>2017</v>
      </c>
      <c r="DP2020" s="9" t="str">
        <f>IFERROR(INDEX(Materials!$X$9:$X$2508, MATCH($DO2020, Materials!$Z$9:$Z$2508, 0)), "")</f>
        <v/>
      </c>
      <c r="DQ2020" s="9" t="str">
        <f t="shared" si="35"/>
        <v/>
      </c>
    </row>
    <row r="2021" spans="119:121" x14ac:dyDescent="0.25">
      <c r="DO2021" s="9">
        <v>2018</v>
      </c>
      <c r="DP2021" s="9" t="str">
        <f>IFERROR(INDEX(Materials!$X$9:$X$2508, MATCH($DO2021, Materials!$Z$9:$Z$2508, 0)), "")</f>
        <v/>
      </c>
      <c r="DQ2021" s="9" t="str">
        <f t="shared" si="35"/>
        <v/>
      </c>
    </row>
    <row r="2022" spans="119:121" x14ac:dyDescent="0.25">
      <c r="DO2022" s="9">
        <v>2019</v>
      </c>
      <c r="DP2022" s="9" t="str">
        <f>IFERROR(INDEX(Materials!$X$9:$X$2508, MATCH($DO2022, Materials!$Z$9:$Z$2508, 0)), "")</f>
        <v/>
      </c>
      <c r="DQ2022" s="9" t="str">
        <f t="shared" si="35"/>
        <v/>
      </c>
    </row>
    <row r="2023" spans="119:121" x14ac:dyDescent="0.25">
      <c r="DO2023" s="9">
        <v>2020</v>
      </c>
      <c r="DP2023" s="9" t="str">
        <f>IFERROR(INDEX(Materials!$X$9:$X$2508, MATCH($DO2023, Materials!$Z$9:$Z$2508, 0)), "")</f>
        <v/>
      </c>
      <c r="DQ2023" s="9" t="str">
        <f t="shared" si="35"/>
        <v/>
      </c>
    </row>
    <row r="2024" spans="119:121" x14ac:dyDescent="0.25">
      <c r="DO2024" s="9">
        <v>2021</v>
      </c>
      <c r="DP2024" s="9" t="str">
        <f>IFERROR(INDEX(Materials!$X$9:$X$2508, MATCH($DO2024, Materials!$Z$9:$Z$2508, 0)), "")</f>
        <v/>
      </c>
      <c r="DQ2024" s="9" t="str">
        <f t="shared" si="35"/>
        <v/>
      </c>
    </row>
    <row r="2025" spans="119:121" x14ac:dyDescent="0.25">
      <c r="DO2025" s="9">
        <v>2022</v>
      </c>
      <c r="DP2025" s="9" t="str">
        <f>IFERROR(INDEX(Materials!$X$9:$X$2508, MATCH($DO2025, Materials!$Z$9:$Z$2508, 0)), "")</f>
        <v/>
      </c>
      <c r="DQ2025" s="9" t="str">
        <f t="shared" si="35"/>
        <v/>
      </c>
    </row>
    <row r="2026" spans="119:121" x14ac:dyDescent="0.25">
      <c r="DO2026" s="9">
        <v>2023</v>
      </c>
      <c r="DP2026" s="9" t="str">
        <f>IFERROR(INDEX(Materials!$X$9:$X$2508, MATCH($DO2026, Materials!$Z$9:$Z$2508, 0)), "")</f>
        <v/>
      </c>
      <c r="DQ2026" s="9" t="str">
        <f t="shared" si="35"/>
        <v/>
      </c>
    </row>
    <row r="2027" spans="119:121" x14ac:dyDescent="0.25">
      <c r="DO2027" s="9">
        <v>2024</v>
      </c>
      <c r="DP2027" s="9" t="str">
        <f>IFERROR(INDEX(Materials!$X$9:$X$2508, MATCH($DO2027, Materials!$Z$9:$Z$2508, 0)), "")</f>
        <v/>
      </c>
      <c r="DQ2027" s="9" t="str">
        <f t="shared" si="35"/>
        <v/>
      </c>
    </row>
    <row r="2028" spans="119:121" x14ac:dyDescent="0.25">
      <c r="DO2028" s="9">
        <v>2025</v>
      </c>
      <c r="DP2028" s="9" t="str">
        <f>IFERROR(INDEX(Materials!$X$9:$X$2508, MATCH($DO2028, Materials!$Z$9:$Z$2508, 0)), "")</f>
        <v/>
      </c>
      <c r="DQ2028" s="9" t="str">
        <f t="shared" ref="DQ2028:DQ2091" si="36">IF($DP2028="", "", SUMIF($BE$4:$CH$43, $DP2028, $CJ$4:$DM$43))</f>
        <v/>
      </c>
    </row>
    <row r="2029" spans="119:121" x14ac:dyDescent="0.25">
      <c r="DO2029" s="9">
        <v>2026</v>
      </c>
      <c r="DP2029" s="9" t="str">
        <f>IFERROR(INDEX(Materials!$X$9:$X$2508, MATCH($DO2029, Materials!$Z$9:$Z$2508, 0)), "")</f>
        <v/>
      </c>
      <c r="DQ2029" s="9" t="str">
        <f t="shared" si="36"/>
        <v/>
      </c>
    </row>
    <row r="2030" spans="119:121" x14ac:dyDescent="0.25">
      <c r="DO2030" s="9">
        <v>2027</v>
      </c>
      <c r="DP2030" s="9" t="str">
        <f>IFERROR(INDEX(Materials!$X$9:$X$2508, MATCH($DO2030, Materials!$Z$9:$Z$2508, 0)), "")</f>
        <v/>
      </c>
      <c r="DQ2030" s="9" t="str">
        <f t="shared" si="36"/>
        <v/>
      </c>
    </row>
    <row r="2031" spans="119:121" x14ac:dyDescent="0.25">
      <c r="DO2031" s="9">
        <v>2028</v>
      </c>
      <c r="DP2031" s="9" t="str">
        <f>IFERROR(INDEX(Materials!$X$9:$X$2508, MATCH($DO2031, Materials!$Z$9:$Z$2508, 0)), "")</f>
        <v/>
      </c>
      <c r="DQ2031" s="9" t="str">
        <f t="shared" si="36"/>
        <v/>
      </c>
    </row>
    <row r="2032" spans="119:121" x14ac:dyDescent="0.25">
      <c r="DO2032" s="9">
        <v>2029</v>
      </c>
      <c r="DP2032" s="9" t="str">
        <f>IFERROR(INDEX(Materials!$X$9:$X$2508, MATCH($DO2032, Materials!$Z$9:$Z$2508, 0)), "")</f>
        <v/>
      </c>
      <c r="DQ2032" s="9" t="str">
        <f t="shared" si="36"/>
        <v/>
      </c>
    </row>
    <row r="2033" spans="119:121" x14ac:dyDescent="0.25">
      <c r="DO2033" s="9">
        <v>2030</v>
      </c>
      <c r="DP2033" s="9" t="str">
        <f>IFERROR(INDEX(Materials!$X$9:$X$2508, MATCH($DO2033, Materials!$Z$9:$Z$2508, 0)), "")</f>
        <v/>
      </c>
      <c r="DQ2033" s="9" t="str">
        <f t="shared" si="36"/>
        <v/>
      </c>
    </row>
    <row r="2034" spans="119:121" x14ac:dyDescent="0.25">
      <c r="DO2034" s="9">
        <v>2031</v>
      </c>
      <c r="DP2034" s="9" t="str">
        <f>IFERROR(INDEX(Materials!$X$9:$X$2508, MATCH($DO2034, Materials!$Z$9:$Z$2508, 0)), "")</f>
        <v/>
      </c>
      <c r="DQ2034" s="9" t="str">
        <f t="shared" si="36"/>
        <v/>
      </c>
    </row>
    <row r="2035" spans="119:121" x14ac:dyDescent="0.25">
      <c r="DO2035" s="9">
        <v>2032</v>
      </c>
      <c r="DP2035" s="9" t="str">
        <f>IFERROR(INDEX(Materials!$X$9:$X$2508, MATCH($DO2035, Materials!$Z$9:$Z$2508, 0)), "")</f>
        <v/>
      </c>
      <c r="DQ2035" s="9" t="str">
        <f t="shared" si="36"/>
        <v/>
      </c>
    </row>
    <row r="2036" spans="119:121" x14ac:dyDescent="0.25">
      <c r="DO2036" s="9">
        <v>2033</v>
      </c>
      <c r="DP2036" s="9" t="str">
        <f>IFERROR(INDEX(Materials!$X$9:$X$2508, MATCH($DO2036, Materials!$Z$9:$Z$2508, 0)), "")</f>
        <v/>
      </c>
      <c r="DQ2036" s="9" t="str">
        <f t="shared" si="36"/>
        <v/>
      </c>
    </row>
    <row r="2037" spans="119:121" x14ac:dyDescent="0.25">
      <c r="DO2037" s="9">
        <v>2034</v>
      </c>
      <c r="DP2037" s="9" t="str">
        <f>IFERROR(INDEX(Materials!$X$9:$X$2508, MATCH($DO2037, Materials!$Z$9:$Z$2508, 0)), "")</f>
        <v/>
      </c>
      <c r="DQ2037" s="9" t="str">
        <f t="shared" si="36"/>
        <v/>
      </c>
    </row>
    <row r="2038" spans="119:121" x14ac:dyDescent="0.25">
      <c r="DO2038" s="9">
        <v>2035</v>
      </c>
      <c r="DP2038" s="9" t="str">
        <f>IFERROR(INDEX(Materials!$X$9:$X$2508, MATCH($DO2038, Materials!$Z$9:$Z$2508, 0)), "")</f>
        <v/>
      </c>
      <c r="DQ2038" s="9" t="str">
        <f t="shared" si="36"/>
        <v/>
      </c>
    </row>
    <row r="2039" spans="119:121" x14ac:dyDescent="0.25">
      <c r="DO2039" s="9">
        <v>2036</v>
      </c>
      <c r="DP2039" s="9" t="str">
        <f>IFERROR(INDEX(Materials!$X$9:$X$2508, MATCH($DO2039, Materials!$Z$9:$Z$2508, 0)), "")</f>
        <v/>
      </c>
      <c r="DQ2039" s="9" t="str">
        <f t="shared" si="36"/>
        <v/>
      </c>
    </row>
    <row r="2040" spans="119:121" x14ac:dyDescent="0.25">
      <c r="DO2040" s="9">
        <v>2037</v>
      </c>
      <c r="DP2040" s="9" t="str">
        <f>IFERROR(INDEX(Materials!$X$9:$X$2508, MATCH($DO2040, Materials!$Z$9:$Z$2508, 0)), "")</f>
        <v/>
      </c>
      <c r="DQ2040" s="9" t="str">
        <f t="shared" si="36"/>
        <v/>
      </c>
    </row>
    <row r="2041" spans="119:121" x14ac:dyDescent="0.25">
      <c r="DO2041" s="9">
        <v>2038</v>
      </c>
      <c r="DP2041" s="9" t="str">
        <f>IFERROR(INDEX(Materials!$X$9:$X$2508, MATCH($DO2041, Materials!$Z$9:$Z$2508, 0)), "")</f>
        <v/>
      </c>
      <c r="DQ2041" s="9" t="str">
        <f t="shared" si="36"/>
        <v/>
      </c>
    </row>
    <row r="2042" spans="119:121" x14ac:dyDescent="0.25">
      <c r="DO2042" s="9">
        <v>2039</v>
      </c>
      <c r="DP2042" s="9" t="str">
        <f>IFERROR(INDEX(Materials!$X$9:$X$2508, MATCH($DO2042, Materials!$Z$9:$Z$2508, 0)), "")</f>
        <v/>
      </c>
      <c r="DQ2042" s="9" t="str">
        <f t="shared" si="36"/>
        <v/>
      </c>
    </row>
    <row r="2043" spans="119:121" x14ac:dyDescent="0.25">
      <c r="DO2043" s="9">
        <v>2040</v>
      </c>
      <c r="DP2043" s="9" t="str">
        <f>IFERROR(INDEX(Materials!$X$9:$X$2508, MATCH($DO2043, Materials!$Z$9:$Z$2508, 0)), "")</f>
        <v/>
      </c>
      <c r="DQ2043" s="9" t="str">
        <f t="shared" si="36"/>
        <v/>
      </c>
    </row>
    <row r="2044" spans="119:121" x14ac:dyDescent="0.25">
      <c r="DO2044" s="9">
        <v>2041</v>
      </c>
      <c r="DP2044" s="9" t="str">
        <f>IFERROR(INDEX(Materials!$X$9:$X$2508, MATCH($DO2044, Materials!$Z$9:$Z$2508, 0)), "")</f>
        <v/>
      </c>
      <c r="DQ2044" s="9" t="str">
        <f t="shared" si="36"/>
        <v/>
      </c>
    </row>
    <row r="2045" spans="119:121" x14ac:dyDescent="0.25">
      <c r="DO2045" s="9">
        <v>2042</v>
      </c>
      <c r="DP2045" s="9" t="str">
        <f>IFERROR(INDEX(Materials!$X$9:$X$2508, MATCH($DO2045, Materials!$Z$9:$Z$2508, 0)), "")</f>
        <v/>
      </c>
      <c r="DQ2045" s="9" t="str">
        <f t="shared" si="36"/>
        <v/>
      </c>
    </row>
    <row r="2046" spans="119:121" x14ac:dyDescent="0.25">
      <c r="DO2046" s="9">
        <v>2043</v>
      </c>
      <c r="DP2046" s="9" t="str">
        <f>IFERROR(INDEX(Materials!$X$9:$X$2508, MATCH($DO2046, Materials!$Z$9:$Z$2508, 0)), "")</f>
        <v/>
      </c>
      <c r="DQ2046" s="9" t="str">
        <f t="shared" si="36"/>
        <v/>
      </c>
    </row>
    <row r="2047" spans="119:121" x14ac:dyDescent="0.25">
      <c r="DO2047" s="9">
        <v>2044</v>
      </c>
      <c r="DP2047" s="9" t="str">
        <f>IFERROR(INDEX(Materials!$X$9:$X$2508, MATCH($DO2047, Materials!$Z$9:$Z$2508, 0)), "")</f>
        <v/>
      </c>
      <c r="DQ2047" s="9" t="str">
        <f t="shared" si="36"/>
        <v/>
      </c>
    </row>
    <row r="2048" spans="119:121" x14ac:dyDescent="0.25">
      <c r="DO2048" s="9">
        <v>2045</v>
      </c>
      <c r="DP2048" s="9" t="str">
        <f>IFERROR(INDEX(Materials!$X$9:$X$2508, MATCH($DO2048, Materials!$Z$9:$Z$2508, 0)), "")</f>
        <v/>
      </c>
      <c r="DQ2048" s="9" t="str">
        <f t="shared" si="36"/>
        <v/>
      </c>
    </row>
    <row r="2049" spans="119:121" x14ac:dyDescent="0.25">
      <c r="DO2049" s="9">
        <v>2046</v>
      </c>
      <c r="DP2049" s="9" t="str">
        <f>IFERROR(INDEX(Materials!$X$9:$X$2508, MATCH($DO2049, Materials!$Z$9:$Z$2508, 0)), "")</f>
        <v/>
      </c>
      <c r="DQ2049" s="9" t="str">
        <f t="shared" si="36"/>
        <v/>
      </c>
    </row>
    <row r="2050" spans="119:121" x14ac:dyDescent="0.25">
      <c r="DO2050" s="9">
        <v>2047</v>
      </c>
      <c r="DP2050" s="9" t="str">
        <f>IFERROR(INDEX(Materials!$X$9:$X$2508, MATCH($DO2050, Materials!$Z$9:$Z$2508, 0)), "")</f>
        <v/>
      </c>
      <c r="DQ2050" s="9" t="str">
        <f t="shared" si="36"/>
        <v/>
      </c>
    </row>
    <row r="2051" spans="119:121" x14ac:dyDescent="0.25">
      <c r="DO2051" s="9">
        <v>2048</v>
      </c>
      <c r="DP2051" s="9" t="str">
        <f>IFERROR(INDEX(Materials!$X$9:$X$2508, MATCH($DO2051, Materials!$Z$9:$Z$2508, 0)), "")</f>
        <v/>
      </c>
      <c r="DQ2051" s="9" t="str">
        <f t="shared" si="36"/>
        <v/>
      </c>
    </row>
    <row r="2052" spans="119:121" x14ac:dyDescent="0.25">
      <c r="DO2052" s="9">
        <v>2049</v>
      </c>
      <c r="DP2052" s="9" t="str">
        <f>IFERROR(INDEX(Materials!$X$9:$X$2508, MATCH($DO2052, Materials!$Z$9:$Z$2508, 0)), "")</f>
        <v/>
      </c>
      <c r="DQ2052" s="9" t="str">
        <f t="shared" si="36"/>
        <v/>
      </c>
    </row>
    <row r="2053" spans="119:121" x14ac:dyDescent="0.25">
      <c r="DO2053" s="9">
        <v>2050</v>
      </c>
      <c r="DP2053" s="9" t="str">
        <f>IFERROR(INDEX(Materials!$X$9:$X$2508, MATCH($DO2053, Materials!$Z$9:$Z$2508, 0)), "")</f>
        <v/>
      </c>
      <c r="DQ2053" s="9" t="str">
        <f t="shared" si="36"/>
        <v/>
      </c>
    </row>
    <row r="2054" spans="119:121" x14ac:dyDescent="0.25">
      <c r="DO2054" s="9">
        <v>2051</v>
      </c>
      <c r="DP2054" s="9" t="str">
        <f>IFERROR(INDEX(Materials!$X$9:$X$2508, MATCH($DO2054, Materials!$Z$9:$Z$2508, 0)), "")</f>
        <v/>
      </c>
      <c r="DQ2054" s="9" t="str">
        <f t="shared" si="36"/>
        <v/>
      </c>
    </row>
    <row r="2055" spans="119:121" x14ac:dyDescent="0.25">
      <c r="DO2055" s="9">
        <v>2052</v>
      </c>
      <c r="DP2055" s="9" t="str">
        <f>IFERROR(INDEX(Materials!$X$9:$X$2508, MATCH($DO2055, Materials!$Z$9:$Z$2508, 0)), "")</f>
        <v/>
      </c>
      <c r="DQ2055" s="9" t="str">
        <f t="shared" si="36"/>
        <v/>
      </c>
    </row>
    <row r="2056" spans="119:121" x14ac:dyDescent="0.25">
      <c r="DO2056" s="9">
        <v>2053</v>
      </c>
      <c r="DP2056" s="9" t="str">
        <f>IFERROR(INDEX(Materials!$X$9:$X$2508, MATCH($DO2056, Materials!$Z$9:$Z$2508, 0)), "")</f>
        <v/>
      </c>
      <c r="DQ2056" s="9" t="str">
        <f t="shared" si="36"/>
        <v/>
      </c>
    </row>
    <row r="2057" spans="119:121" x14ac:dyDescent="0.25">
      <c r="DO2057" s="9">
        <v>2054</v>
      </c>
      <c r="DP2057" s="9" t="str">
        <f>IFERROR(INDEX(Materials!$X$9:$X$2508, MATCH($DO2057, Materials!$Z$9:$Z$2508, 0)), "")</f>
        <v/>
      </c>
      <c r="DQ2057" s="9" t="str">
        <f t="shared" si="36"/>
        <v/>
      </c>
    </row>
    <row r="2058" spans="119:121" x14ac:dyDescent="0.25">
      <c r="DO2058" s="9">
        <v>2055</v>
      </c>
      <c r="DP2058" s="9" t="str">
        <f>IFERROR(INDEX(Materials!$X$9:$X$2508, MATCH($DO2058, Materials!$Z$9:$Z$2508, 0)), "")</f>
        <v/>
      </c>
      <c r="DQ2058" s="9" t="str">
        <f t="shared" si="36"/>
        <v/>
      </c>
    </row>
    <row r="2059" spans="119:121" x14ac:dyDescent="0.25">
      <c r="DO2059" s="9">
        <v>2056</v>
      </c>
      <c r="DP2059" s="9" t="str">
        <f>IFERROR(INDEX(Materials!$X$9:$X$2508, MATCH($DO2059, Materials!$Z$9:$Z$2508, 0)), "")</f>
        <v/>
      </c>
      <c r="DQ2059" s="9" t="str">
        <f t="shared" si="36"/>
        <v/>
      </c>
    </row>
    <row r="2060" spans="119:121" x14ac:dyDescent="0.25">
      <c r="DO2060" s="9">
        <v>2057</v>
      </c>
      <c r="DP2060" s="9" t="str">
        <f>IFERROR(INDEX(Materials!$X$9:$X$2508, MATCH($DO2060, Materials!$Z$9:$Z$2508, 0)), "")</f>
        <v/>
      </c>
      <c r="DQ2060" s="9" t="str">
        <f t="shared" si="36"/>
        <v/>
      </c>
    </row>
    <row r="2061" spans="119:121" x14ac:dyDescent="0.25">
      <c r="DO2061" s="9">
        <v>2058</v>
      </c>
      <c r="DP2061" s="9" t="str">
        <f>IFERROR(INDEX(Materials!$X$9:$X$2508, MATCH($DO2061, Materials!$Z$9:$Z$2508, 0)), "")</f>
        <v/>
      </c>
      <c r="DQ2061" s="9" t="str">
        <f t="shared" si="36"/>
        <v/>
      </c>
    </row>
    <row r="2062" spans="119:121" x14ac:dyDescent="0.25">
      <c r="DO2062" s="9">
        <v>2059</v>
      </c>
      <c r="DP2062" s="9" t="str">
        <f>IFERROR(INDEX(Materials!$X$9:$X$2508, MATCH($DO2062, Materials!$Z$9:$Z$2508, 0)), "")</f>
        <v/>
      </c>
      <c r="DQ2062" s="9" t="str">
        <f t="shared" si="36"/>
        <v/>
      </c>
    </row>
    <row r="2063" spans="119:121" x14ac:dyDescent="0.25">
      <c r="DO2063" s="9">
        <v>2060</v>
      </c>
      <c r="DP2063" s="9" t="str">
        <f>IFERROR(INDEX(Materials!$X$9:$X$2508, MATCH($DO2063, Materials!$Z$9:$Z$2508, 0)), "")</f>
        <v/>
      </c>
      <c r="DQ2063" s="9" t="str">
        <f t="shared" si="36"/>
        <v/>
      </c>
    </row>
    <row r="2064" spans="119:121" x14ac:dyDescent="0.25">
      <c r="DO2064" s="9">
        <v>2061</v>
      </c>
      <c r="DP2064" s="9" t="str">
        <f>IFERROR(INDEX(Materials!$X$9:$X$2508, MATCH($DO2064, Materials!$Z$9:$Z$2508, 0)), "")</f>
        <v/>
      </c>
      <c r="DQ2064" s="9" t="str">
        <f t="shared" si="36"/>
        <v/>
      </c>
    </row>
    <row r="2065" spans="119:121" x14ac:dyDescent="0.25">
      <c r="DO2065" s="9">
        <v>2062</v>
      </c>
      <c r="DP2065" s="9" t="str">
        <f>IFERROR(INDEX(Materials!$X$9:$X$2508, MATCH($DO2065, Materials!$Z$9:$Z$2508, 0)), "")</f>
        <v/>
      </c>
      <c r="DQ2065" s="9" t="str">
        <f t="shared" si="36"/>
        <v/>
      </c>
    </row>
    <row r="2066" spans="119:121" x14ac:dyDescent="0.25">
      <c r="DO2066" s="9">
        <v>2063</v>
      </c>
      <c r="DP2066" s="9" t="str">
        <f>IFERROR(INDEX(Materials!$X$9:$X$2508, MATCH($DO2066, Materials!$Z$9:$Z$2508, 0)), "")</f>
        <v/>
      </c>
      <c r="DQ2066" s="9" t="str">
        <f t="shared" si="36"/>
        <v/>
      </c>
    </row>
    <row r="2067" spans="119:121" x14ac:dyDescent="0.25">
      <c r="DO2067" s="9">
        <v>2064</v>
      </c>
      <c r="DP2067" s="9" t="str">
        <f>IFERROR(INDEX(Materials!$X$9:$X$2508, MATCH($DO2067, Materials!$Z$9:$Z$2508, 0)), "")</f>
        <v/>
      </c>
      <c r="DQ2067" s="9" t="str">
        <f t="shared" si="36"/>
        <v/>
      </c>
    </row>
    <row r="2068" spans="119:121" x14ac:dyDescent="0.25">
      <c r="DO2068" s="9">
        <v>2065</v>
      </c>
      <c r="DP2068" s="9" t="str">
        <f>IFERROR(INDEX(Materials!$X$9:$X$2508, MATCH($DO2068, Materials!$Z$9:$Z$2508, 0)), "")</f>
        <v/>
      </c>
      <c r="DQ2068" s="9" t="str">
        <f t="shared" si="36"/>
        <v/>
      </c>
    </row>
    <row r="2069" spans="119:121" x14ac:dyDescent="0.25">
      <c r="DO2069" s="9">
        <v>2066</v>
      </c>
      <c r="DP2069" s="9" t="str">
        <f>IFERROR(INDEX(Materials!$X$9:$X$2508, MATCH($DO2069, Materials!$Z$9:$Z$2508, 0)), "")</f>
        <v/>
      </c>
      <c r="DQ2069" s="9" t="str">
        <f t="shared" si="36"/>
        <v/>
      </c>
    </row>
    <row r="2070" spans="119:121" x14ac:dyDescent="0.25">
      <c r="DO2070" s="9">
        <v>2067</v>
      </c>
      <c r="DP2070" s="9" t="str">
        <f>IFERROR(INDEX(Materials!$X$9:$X$2508, MATCH($DO2070, Materials!$Z$9:$Z$2508, 0)), "")</f>
        <v/>
      </c>
      <c r="DQ2070" s="9" t="str">
        <f t="shared" si="36"/>
        <v/>
      </c>
    </row>
    <row r="2071" spans="119:121" x14ac:dyDescent="0.25">
      <c r="DO2071" s="9">
        <v>2068</v>
      </c>
      <c r="DP2071" s="9" t="str">
        <f>IFERROR(INDEX(Materials!$X$9:$X$2508, MATCH($DO2071, Materials!$Z$9:$Z$2508, 0)), "")</f>
        <v/>
      </c>
      <c r="DQ2071" s="9" t="str">
        <f t="shared" si="36"/>
        <v/>
      </c>
    </row>
    <row r="2072" spans="119:121" x14ac:dyDescent="0.25">
      <c r="DO2072" s="9">
        <v>2069</v>
      </c>
      <c r="DP2072" s="9" t="str">
        <f>IFERROR(INDEX(Materials!$X$9:$X$2508, MATCH($DO2072, Materials!$Z$9:$Z$2508, 0)), "")</f>
        <v/>
      </c>
      <c r="DQ2072" s="9" t="str">
        <f t="shared" si="36"/>
        <v/>
      </c>
    </row>
    <row r="2073" spans="119:121" x14ac:dyDescent="0.25">
      <c r="DO2073" s="9">
        <v>2070</v>
      </c>
      <c r="DP2073" s="9" t="str">
        <f>IFERROR(INDEX(Materials!$X$9:$X$2508, MATCH($DO2073, Materials!$Z$9:$Z$2508, 0)), "")</f>
        <v/>
      </c>
      <c r="DQ2073" s="9" t="str">
        <f t="shared" si="36"/>
        <v/>
      </c>
    </row>
    <row r="2074" spans="119:121" x14ac:dyDescent="0.25">
      <c r="DO2074" s="9">
        <v>2071</v>
      </c>
      <c r="DP2074" s="9" t="str">
        <f>IFERROR(INDEX(Materials!$X$9:$X$2508, MATCH($DO2074, Materials!$Z$9:$Z$2508, 0)), "")</f>
        <v/>
      </c>
      <c r="DQ2074" s="9" t="str">
        <f t="shared" si="36"/>
        <v/>
      </c>
    </row>
    <row r="2075" spans="119:121" x14ac:dyDescent="0.25">
      <c r="DO2075" s="9">
        <v>2072</v>
      </c>
      <c r="DP2075" s="9" t="str">
        <f>IFERROR(INDEX(Materials!$X$9:$X$2508, MATCH($DO2075, Materials!$Z$9:$Z$2508, 0)), "")</f>
        <v/>
      </c>
      <c r="DQ2075" s="9" t="str">
        <f t="shared" si="36"/>
        <v/>
      </c>
    </row>
    <row r="2076" spans="119:121" x14ac:dyDescent="0.25">
      <c r="DO2076" s="9">
        <v>2073</v>
      </c>
      <c r="DP2076" s="9" t="str">
        <f>IFERROR(INDEX(Materials!$X$9:$X$2508, MATCH($DO2076, Materials!$Z$9:$Z$2508, 0)), "")</f>
        <v/>
      </c>
      <c r="DQ2076" s="9" t="str">
        <f t="shared" si="36"/>
        <v/>
      </c>
    </row>
    <row r="2077" spans="119:121" x14ac:dyDescent="0.25">
      <c r="DO2077" s="9">
        <v>2074</v>
      </c>
      <c r="DP2077" s="9" t="str">
        <f>IFERROR(INDEX(Materials!$X$9:$X$2508, MATCH($DO2077, Materials!$Z$9:$Z$2508, 0)), "")</f>
        <v/>
      </c>
      <c r="DQ2077" s="9" t="str">
        <f t="shared" si="36"/>
        <v/>
      </c>
    </row>
    <row r="2078" spans="119:121" x14ac:dyDescent="0.25">
      <c r="DO2078" s="9">
        <v>2075</v>
      </c>
      <c r="DP2078" s="9" t="str">
        <f>IFERROR(INDEX(Materials!$X$9:$X$2508, MATCH($DO2078, Materials!$Z$9:$Z$2508, 0)), "")</f>
        <v/>
      </c>
      <c r="DQ2078" s="9" t="str">
        <f t="shared" si="36"/>
        <v/>
      </c>
    </row>
    <row r="2079" spans="119:121" x14ac:dyDescent="0.25">
      <c r="DO2079" s="9">
        <v>2076</v>
      </c>
      <c r="DP2079" s="9" t="str">
        <f>IFERROR(INDEX(Materials!$X$9:$X$2508, MATCH($DO2079, Materials!$Z$9:$Z$2508, 0)), "")</f>
        <v/>
      </c>
      <c r="DQ2079" s="9" t="str">
        <f t="shared" si="36"/>
        <v/>
      </c>
    </row>
    <row r="2080" spans="119:121" x14ac:dyDescent="0.25">
      <c r="DO2080" s="9">
        <v>2077</v>
      </c>
      <c r="DP2080" s="9" t="str">
        <f>IFERROR(INDEX(Materials!$X$9:$X$2508, MATCH($DO2080, Materials!$Z$9:$Z$2508, 0)), "")</f>
        <v/>
      </c>
      <c r="DQ2080" s="9" t="str">
        <f t="shared" si="36"/>
        <v/>
      </c>
    </row>
    <row r="2081" spans="119:121" x14ac:dyDescent="0.25">
      <c r="DO2081" s="9">
        <v>2078</v>
      </c>
      <c r="DP2081" s="9" t="str">
        <f>IFERROR(INDEX(Materials!$X$9:$X$2508, MATCH($DO2081, Materials!$Z$9:$Z$2508, 0)), "")</f>
        <v/>
      </c>
      <c r="DQ2081" s="9" t="str">
        <f t="shared" si="36"/>
        <v/>
      </c>
    </row>
    <row r="2082" spans="119:121" x14ac:dyDescent="0.25">
      <c r="DO2082" s="9">
        <v>2079</v>
      </c>
      <c r="DP2082" s="9" t="str">
        <f>IFERROR(INDEX(Materials!$X$9:$X$2508, MATCH($DO2082, Materials!$Z$9:$Z$2508, 0)), "")</f>
        <v/>
      </c>
      <c r="DQ2082" s="9" t="str">
        <f t="shared" si="36"/>
        <v/>
      </c>
    </row>
    <row r="2083" spans="119:121" x14ac:dyDescent="0.25">
      <c r="DO2083" s="9">
        <v>2080</v>
      </c>
      <c r="DP2083" s="9" t="str">
        <f>IFERROR(INDEX(Materials!$X$9:$X$2508, MATCH($DO2083, Materials!$Z$9:$Z$2508, 0)), "")</f>
        <v/>
      </c>
      <c r="DQ2083" s="9" t="str">
        <f t="shared" si="36"/>
        <v/>
      </c>
    </row>
    <row r="2084" spans="119:121" x14ac:dyDescent="0.25">
      <c r="DO2084" s="9">
        <v>2081</v>
      </c>
      <c r="DP2084" s="9" t="str">
        <f>IFERROR(INDEX(Materials!$X$9:$X$2508, MATCH($DO2084, Materials!$Z$9:$Z$2508, 0)), "")</f>
        <v/>
      </c>
      <c r="DQ2084" s="9" t="str">
        <f t="shared" si="36"/>
        <v/>
      </c>
    </row>
    <row r="2085" spans="119:121" x14ac:dyDescent="0.25">
      <c r="DO2085" s="9">
        <v>2082</v>
      </c>
      <c r="DP2085" s="9" t="str">
        <f>IFERROR(INDEX(Materials!$X$9:$X$2508, MATCH($DO2085, Materials!$Z$9:$Z$2508, 0)), "")</f>
        <v/>
      </c>
      <c r="DQ2085" s="9" t="str">
        <f t="shared" si="36"/>
        <v/>
      </c>
    </row>
    <row r="2086" spans="119:121" x14ac:dyDescent="0.25">
      <c r="DO2086" s="9">
        <v>2083</v>
      </c>
      <c r="DP2086" s="9" t="str">
        <f>IFERROR(INDEX(Materials!$X$9:$X$2508, MATCH($DO2086, Materials!$Z$9:$Z$2508, 0)), "")</f>
        <v/>
      </c>
      <c r="DQ2086" s="9" t="str">
        <f t="shared" si="36"/>
        <v/>
      </c>
    </row>
    <row r="2087" spans="119:121" x14ac:dyDescent="0.25">
      <c r="DO2087" s="9">
        <v>2084</v>
      </c>
      <c r="DP2087" s="9" t="str">
        <f>IFERROR(INDEX(Materials!$X$9:$X$2508, MATCH($DO2087, Materials!$Z$9:$Z$2508, 0)), "")</f>
        <v/>
      </c>
      <c r="DQ2087" s="9" t="str">
        <f t="shared" si="36"/>
        <v/>
      </c>
    </row>
    <row r="2088" spans="119:121" x14ac:dyDescent="0.25">
      <c r="DO2088" s="9">
        <v>2085</v>
      </c>
      <c r="DP2088" s="9" t="str">
        <f>IFERROR(INDEX(Materials!$X$9:$X$2508, MATCH($DO2088, Materials!$Z$9:$Z$2508, 0)), "")</f>
        <v/>
      </c>
      <c r="DQ2088" s="9" t="str">
        <f t="shared" si="36"/>
        <v/>
      </c>
    </row>
    <row r="2089" spans="119:121" x14ac:dyDescent="0.25">
      <c r="DO2089" s="9">
        <v>2086</v>
      </c>
      <c r="DP2089" s="9" t="str">
        <f>IFERROR(INDEX(Materials!$X$9:$X$2508, MATCH($DO2089, Materials!$Z$9:$Z$2508, 0)), "")</f>
        <v/>
      </c>
      <c r="DQ2089" s="9" t="str">
        <f t="shared" si="36"/>
        <v/>
      </c>
    </row>
    <row r="2090" spans="119:121" x14ac:dyDescent="0.25">
      <c r="DO2090" s="9">
        <v>2087</v>
      </c>
      <c r="DP2090" s="9" t="str">
        <f>IFERROR(INDEX(Materials!$X$9:$X$2508, MATCH($DO2090, Materials!$Z$9:$Z$2508, 0)), "")</f>
        <v/>
      </c>
      <c r="DQ2090" s="9" t="str">
        <f t="shared" si="36"/>
        <v/>
      </c>
    </row>
    <row r="2091" spans="119:121" x14ac:dyDescent="0.25">
      <c r="DO2091" s="9">
        <v>2088</v>
      </c>
      <c r="DP2091" s="9" t="str">
        <f>IFERROR(INDEX(Materials!$X$9:$X$2508, MATCH($DO2091, Materials!$Z$9:$Z$2508, 0)), "")</f>
        <v/>
      </c>
      <c r="DQ2091" s="9" t="str">
        <f t="shared" si="36"/>
        <v/>
      </c>
    </row>
    <row r="2092" spans="119:121" x14ac:dyDescent="0.25">
      <c r="DO2092" s="9">
        <v>2089</v>
      </c>
      <c r="DP2092" s="9" t="str">
        <f>IFERROR(INDEX(Materials!$X$9:$X$2508, MATCH($DO2092, Materials!$Z$9:$Z$2508, 0)), "")</f>
        <v/>
      </c>
      <c r="DQ2092" s="9" t="str">
        <f t="shared" ref="DQ2092:DQ2155" si="37">IF($DP2092="", "", SUMIF($BE$4:$CH$43, $DP2092, $CJ$4:$DM$43))</f>
        <v/>
      </c>
    </row>
    <row r="2093" spans="119:121" x14ac:dyDescent="0.25">
      <c r="DO2093" s="9">
        <v>2090</v>
      </c>
      <c r="DP2093" s="9" t="str">
        <f>IFERROR(INDEX(Materials!$X$9:$X$2508, MATCH($DO2093, Materials!$Z$9:$Z$2508, 0)), "")</f>
        <v/>
      </c>
      <c r="DQ2093" s="9" t="str">
        <f t="shared" si="37"/>
        <v/>
      </c>
    </row>
    <row r="2094" spans="119:121" x14ac:dyDescent="0.25">
      <c r="DO2094" s="9">
        <v>2091</v>
      </c>
      <c r="DP2094" s="9" t="str">
        <f>IFERROR(INDEX(Materials!$X$9:$X$2508, MATCH($DO2094, Materials!$Z$9:$Z$2508, 0)), "")</f>
        <v/>
      </c>
      <c r="DQ2094" s="9" t="str">
        <f t="shared" si="37"/>
        <v/>
      </c>
    </row>
    <row r="2095" spans="119:121" x14ac:dyDescent="0.25">
      <c r="DO2095" s="9">
        <v>2092</v>
      </c>
      <c r="DP2095" s="9" t="str">
        <f>IFERROR(INDEX(Materials!$X$9:$X$2508, MATCH($DO2095, Materials!$Z$9:$Z$2508, 0)), "")</f>
        <v/>
      </c>
      <c r="DQ2095" s="9" t="str">
        <f t="shared" si="37"/>
        <v/>
      </c>
    </row>
    <row r="2096" spans="119:121" x14ac:dyDescent="0.25">
      <c r="DO2096" s="9">
        <v>2093</v>
      </c>
      <c r="DP2096" s="9" t="str">
        <f>IFERROR(INDEX(Materials!$X$9:$X$2508, MATCH($DO2096, Materials!$Z$9:$Z$2508, 0)), "")</f>
        <v/>
      </c>
      <c r="DQ2096" s="9" t="str">
        <f t="shared" si="37"/>
        <v/>
      </c>
    </row>
    <row r="2097" spans="119:121" x14ac:dyDescent="0.25">
      <c r="DO2097" s="9">
        <v>2094</v>
      </c>
      <c r="DP2097" s="9" t="str">
        <f>IFERROR(INDEX(Materials!$X$9:$X$2508, MATCH($DO2097, Materials!$Z$9:$Z$2508, 0)), "")</f>
        <v/>
      </c>
      <c r="DQ2097" s="9" t="str">
        <f t="shared" si="37"/>
        <v/>
      </c>
    </row>
    <row r="2098" spans="119:121" x14ac:dyDescent="0.25">
      <c r="DO2098" s="9">
        <v>2095</v>
      </c>
      <c r="DP2098" s="9" t="str">
        <f>IFERROR(INDEX(Materials!$X$9:$X$2508, MATCH($DO2098, Materials!$Z$9:$Z$2508, 0)), "")</f>
        <v/>
      </c>
      <c r="DQ2098" s="9" t="str">
        <f t="shared" si="37"/>
        <v/>
      </c>
    </row>
    <row r="2099" spans="119:121" x14ac:dyDescent="0.25">
      <c r="DO2099" s="9">
        <v>2096</v>
      </c>
      <c r="DP2099" s="9" t="str">
        <f>IFERROR(INDEX(Materials!$X$9:$X$2508, MATCH($DO2099, Materials!$Z$9:$Z$2508, 0)), "")</f>
        <v/>
      </c>
      <c r="DQ2099" s="9" t="str">
        <f t="shared" si="37"/>
        <v/>
      </c>
    </row>
    <row r="2100" spans="119:121" x14ac:dyDescent="0.25">
      <c r="DO2100" s="9">
        <v>2097</v>
      </c>
      <c r="DP2100" s="9" t="str">
        <f>IFERROR(INDEX(Materials!$X$9:$X$2508, MATCH($DO2100, Materials!$Z$9:$Z$2508, 0)), "")</f>
        <v/>
      </c>
      <c r="DQ2100" s="9" t="str">
        <f t="shared" si="37"/>
        <v/>
      </c>
    </row>
    <row r="2101" spans="119:121" x14ac:dyDescent="0.25">
      <c r="DO2101" s="9">
        <v>2098</v>
      </c>
      <c r="DP2101" s="9" t="str">
        <f>IFERROR(INDEX(Materials!$X$9:$X$2508, MATCH($DO2101, Materials!$Z$9:$Z$2508, 0)), "")</f>
        <v/>
      </c>
      <c r="DQ2101" s="9" t="str">
        <f t="shared" si="37"/>
        <v/>
      </c>
    </row>
    <row r="2102" spans="119:121" x14ac:dyDescent="0.25">
      <c r="DO2102" s="9">
        <v>2099</v>
      </c>
      <c r="DP2102" s="9" t="str">
        <f>IFERROR(INDEX(Materials!$X$9:$X$2508, MATCH($DO2102, Materials!$Z$9:$Z$2508, 0)), "")</f>
        <v/>
      </c>
      <c r="DQ2102" s="9" t="str">
        <f t="shared" si="37"/>
        <v/>
      </c>
    </row>
    <row r="2103" spans="119:121" x14ac:dyDescent="0.25">
      <c r="DO2103" s="9">
        <v>2100</v>
      </c>
      <c r="DP2103" s="9" t="str">
        <f>IFERROR(INDEX(Materials!$X$9:$X$2508, MATCH($DO2103, Materials!$Z$9:$Z$2508, 0)), "")</f>
        <v/>
      </c>
      <c r="DQ2103" s="9" t="str">
        <f t="shared" si="37"/>
        <v/>
      </c>
    </row>
    <row r="2104" spans="119:121" x14ac:dyDescent="0.25">
      <c r="DO2104" s="9">
        <v>2101</v>
      </c>
      <c r="DP2104" s="9" t="str">
        <f>IFERROR(INDEX(Materials!$X$9:$X$2508, MATCH($DO2104, Materials!$Z$9:$Z$2508, 0)), "")</f>
        <v/>
      </c>
      <c r="DQ2104" s="9" t="str">
        <f t="shared" si="37"/>
        <v/>
      </c>
    </row>
    <row r="2105" spans="119:121" x14ac:dyDescent="0.25">
      <c r="DO2105" s="9">
        <v>2102</v>
      </c>
      <c r="DP2105" s="9" t="str">
        <f>IFERROR(INDEX(Materials!$X$9:$X$2508, MATCH($DO2105, Materials!$Z$9:$Z$2508, 0)), "")</f>
        <v/>
      </c>
      <c r="DQ2105" s="9" t="str">
        <f t="shared" si="37"/>
        <v/>
      </c>
    </row>
    <row r="2106" spans="119:121" x14ac:dyDescent="0.25">
      <c r="DO2106" s="9">
        <v>2103</v>
      </c>
      <c r="DP2106" s="9" t="str">
        <f>IFERROR(INDEX(Materials!$X$9:$X$2508, MATCH($DO2106, Materials!$Z$9:$Z$2508, 0)), "")</f>
        <v/>
      </c>
      <c r="DQ2106" s="9" t="str">
        <f t="shared" si="37"/>
        <v/>
      </c>
    </row>
    <row r="2107" spans="119:121" x14ac:dyDescent="0.25">
      <c r="DO2107" s="9">
        <v>2104</v>
      </c>
      <c r="DP2107" s="9" t="str">
        <f>IFERROR(INDEX(Materials!$X$9:$X$2508, MATCH($DO2107, Materials!$Z$9:$Z$2508, 0)), "")</f>
        <v/>
      </c>
      <c r="DQ2107" s="9" t="str">
        <f t="shared" si="37"/>
        <v/>
      </c>
    </row>
    <row r="2108" spans="119:121" x14ac:dyDescent="0.25">
      <c r="DO2108" s="9">
        <v>2105</v>
      </c>
      <c r="DP2108" s="9" t="str">
        <f>IFERROR(INDEX(Materials!$X$9:$X$2508, MATCH($DO2108, Materials!$Z$9:$Z$2508, 0)), "")</f>
        <v/>
      </c>
      <c r="DQ2108" s="9" t="str">
        <f t="shared" si="37"/>
        <v/>
      </c>
    </row>
    <row r="2109" spans="119:121" x14ac:dyDescent="0.25">
      <c r="DO2109" s="9">
        <v>2106</v>
      </c>
      <c r="DP2109" s="9" t="str">
        <f>IFERROR(INDEX(Materials!$X$9:$X$2508, MATCH($DO2109, Materials!$Z$9:$Z$2508, 0)), "")</f>
        <v/>
      </c>
      <c r="DQ2109" s="9" t="str">
        <f t="shared" si="37"/>
        <v/>
      </c>
    </row>
    <row r="2110" spans="119:121" x14ac:dyDescent="0.25">
      <c r="DO2110" s="9">
        <v>2107</v>
      </c>
      <c r="DP2110" s="9" t="str">
        <f>IFERROR(INDEX(Materials!$X$9:$X$2508, MATCH($DO2110, Materials!$Z$9:$Z$2508, 0)), "")</f>
        <v/>
      </c>
      <c r="DQ2110" s="9" t="str">
        <f t="shared" si="37"/>
        <v/>
      </c>
    </row>
    <row r="2111" spans="119:121" x14ac:dyDescent="0.25">
      <c r="DO2111" s="9">
        <v>2108</v>
      </c>
      <c r="DP2111" s="9" t="str">
        <f>IFERROR(INDEX(Materials!$X$9:$X$2508, MATCH($DO2111, Materials!$Z$9:$Z$2508, 0)), "")</f>
        <v/>
      </c>
      <c r="DQ2111" s="9" t="str">
        <f t="shared" si="37"/>
        <v/>
      </c>
    </row>
    <row r="2112" spans="119:121" x14ac:dyDescent="0.25">
      <c r="DO2112" s="9">
        <v>2109</v>
      </c>
      <c r="DP2112" s="9" t="str">
        <f>IFERROR(INDEX(Materials!$X$9:$X$2508, MATCH($DO2112, Materials!$Z$9:$Z$2508, 0)), "")</f>
        <v/>
      </c>
      <c r="DQ2112" s="9" t="str">
        <f t="shared" si="37"/>
        <v/>
      </c>
    </row>
    <row r="2113" spans="119:121" x14ac:dyDescent="0.25">
      <c r="DO2113" s="9">
        <v>2110</v>
      </c>
      <c r="DP2113" s="9" t="str">
        <f>IFERROR(INDEX(Materials!$X$9:$X$2508, MATCH($DO2113, Materials!$Z$9:$Z$2508, 0)), "")</f>
        <v/>
      </c>
      <c r="DQ2113" s="9" t="str">
        <f t="shared" si="37"/>
        <v/>
      </c>
    </row>
    <row r="2114" spans="119:121" x14ac:dyDescent="0.25">
      <c r="DO2114" s="9">
        <v>2111</v>
      </c>
      <c r="DP2114" s="9" t="str">
        <f>IFERROR(INDEX(Materials!$X$9:$X$2508, MATCH($DO2114, Materials!$Z$9:$Z$2508, 0)), "")</f>
        <v/>
      </c>
      <c r="DQ2114" s="9" t="str">
        <f t="shared" si="37"/>
        <v/>
      </c>
    </row>
    <row r="2115" spans="119:121" x14ac:dyDescent="0.25">
      <c r="DO2115" s="9">
        <v>2112</v>
      </c>
      <c r="DP2115" s="9" t="str">
        <f>IFERROR(INDEX(Materials!$X$9:$X$2508, MATCH($DO2115, Materials!$Z$9:$Z$2508, 0)), "")</f>
        <v/>
      </c>
      <c r="DQ2115" s="9" t="str">
        <f t="shared" si="37"/>
        <v/>
      </c>
    </row>
    <row r="2116" spans="119:121" x14ac:dyDescent="0.25">
      <c r="DO2116" s="9">
        <v>2113</v>
      </c>
      <c r="DP2116" s="9" t="str">
        <f>IFERROR(INDEX(Materials!$X$9:$X$2508, MATCH($DO2116, Materials!$Z$9:$Z$2508, 0)), "")</f>
        <v/>
      </c>
      <c r="DQ2116" s="9" t="str">
        <f t="shared" si="37"/>
        <v/>
      </c>
    </row>
    <row r="2117" spans="119:121" x14ac:dyDescent="0.25">
      <c r="DO2117" s="9">
        <v>2114</v>
      </c>
      <c r="DP2117" s="9" t="str">
        <f>IFERROR(INDEX(Materials!$X$9:$X$2508, MATCH($DO2117, Materials!$Z$9:$Z$2508, 0)), "")</f>
        <v/>
      </c>
      <c r="DQ2117" s="9" t="str">
        <f t="shared" si="37"/>
        <v/>
      </c>
    </row>
    <row r="2118" spans="119:121" x14ac:dyDescent="0.25">
      <c r="DO2118" s="9">
        <v>2115</v>
      </c>
      <c r="DP2118" s="9" t="str">
        <f>IFERROR(INDEX(Materials!$X$9:$X$2508, MATCH($DO2118, Materials!$Z$9:$Z$2508, 0)), "")</f>
        <v/>
      </c>
      <c r="DQ2118" s="9" t="str">
        <f t="shared" si="37"/>
        <v/>
      </c>
    </row>
    <row r="2119" spans="119:121" x14ac:dyDescent="0.25">
      <c r="DO2119" s="9">
        <v>2116</v>
      </c>
      <c r="DP2119" s="9" t="str">
        <f>IFERROR(INDEX(Materials!$X$9:$X$2508, MATCH($DO2119, Materials!$Z$9:$Z$2508, 0)), "")</f>
        <v/>
      </c>
      <c r="DQ2119" s="9" t="str">
        <f t="shared" si="37"/>
        <v/>
      </c>
    </row>
    <row r="2120" spans="119:121" x14ac:dyDescent="0.25">
      <c r="DO2120" s="9">
        <v>2117</v>
      </c>
      <c r="DP2120" s="9" t="str">
        <f>IFERROR(INDEX(Materials!$X$9:$X$2508, MATCH($DO2120, Materials!$Z$9:$Z$2508, 0)), "")</f>
        <v/>
      </c>
      <c r="DQ2120" s="9" t="str">
        <f t="shared" si="37"/>
        <v/>
      </c>
    </row>
    <row r="2121" spans="119:121" x14ac:dyDescent="0.25">
      <c r="DO2121" s="9">
        <v>2118</v>
      </c>
      <c r="DP2121" s="9" t="str">
        <f>IFERROR(INDEX(Materials!$X$9:$X$2508, MATCH($DO2121, Materials!$Z$9:$Z$2508, 0)), "")</f>
        <v/>
      </c>
      <c r="DQ2121" s="9" t="str">
        <f t="shared" si="37"/>
        <v/>
      </c>
    </row>
    <row r="2122" spans="119:121" x14ac:dyDescent="0.25">
      <c r="DO2122" s="9">
        <v>2119</v>
      </c>
      <c r="DP2122" s="9" t="str">
        <f>IFERROR(INDEX(Materials!$X$9:$X$2508, MATCH($DO2122, Materials!$Z$9:$Z$2508, 0)), "")</f>
        <v/>
      </c>
      <c r="DQ2122" s="9" t="str">
        <f t="shared" si="37"/>
        <v/>
      </c>
    </row>
    <row r="2123" spans="119:121" x14ac:dyDescent="0.25">
      <c r="DO2123" s="9">
        <v>2120</v>
      </c>
      <c r="DP2123" s="9" t="str">
        <f>IFERROR(INDEX(Materials!$X$9:$X$2508, MATCH($DO2123, Materials!$Z$9:$Z$2508, 0)), "")</f>
        <v/>
      </c>
      <c r="DQ2123" s="9" t="str">
        <f t="shared" si="37"/>
        <v/>
      </c>
    </row>
    <row r="2124" spans="119:121" x14ac:dyDescent="0.25">
      <c r="DO2124" s="9">
        <v>2121</v>
      </c>
      <c r="DP2124" s="9" t="str">
        <f>IFERROR(INDEX(Materials!$X$9:$X$2508, MATCH($DO2124, Materials!$Z$9:$Z$2508, 0)), "")</f>
        <v/>
      </c>
      <c r="DQ2124" s="9" t="str">
        <f t="shared" si="37"/>
        <v/>
      </c>
    </row>
    <row r="2125" spans="119:121" x14ac:dyDescent="0.25">
      <c r="DO2125" s="9">
        <v>2122</v>
      </c>
      <c r="DP2125" s="9" t="str">
        <f>IFERROR(INDEX(Materials!$X$9:$X$2508, MATCH($DO2125, Materials!$Z$9:$Z$2508, 0)), "")</f>
        <v/>
      </c>
      <c r="DQ2125" s="9" t="str">
        <f t="shared" si="37"/>
        <v/>
      </c>
    </row>
    <row r="2126" spans="119:121" x14ac:dyDescent="0.25">
      <c r="DO2126" s="9">
        <v>2123</v>
      </c>
      <c r="DP2126" s="9" t="str">
        <f>IFERROR(INDEX(Materials!$X$9:$X$2508, MATCH($DO2126, Materials!$Z$9:$Z$2508, 0)), "")</f>
        <v/>
      </c>
      <c r="DQ2126" s="9" t="str">
        <f t="shared" si="37"/>
        <v/>
      </c>
    </row>
    <row r="2127" spans="119:121" x14ac:dyDescent="0.25">
      <c r="DO2127" s="9">
        <v>2124</v>
      </c>
      <c r="DP2127" s="9" t="str">
        <f>IFERROR(INDEX(Materials!$X$9:$X$2508, MATCH($DO2127, Materials!$Z$9:$Z$2508, 0)), "")</f>
        <v/>
      </c>
      <c r="DQ2127" s="9" t="str">
        <f t="shared" si="37"/>
        <v/>
      </c>
    </row>
    <row r="2128" spans="119:121" x14ac:dyDescent="0.25">
      <c r="DO2128" s="9">
        <v>2125</v>
      </c>
      <c r="DP2128" s="9" t="str">
        <f>IFERROR(INDEX(Materials!$X$9:$X$2508, MATCH($DO2128, Materials!$Z$9:$Z$2508, 0)), "")</f>
        <v/>
      </c>
      <c r="DQ2128" s="9" t="str">
        <f t="shared" si="37"/>
        <v/>
      </c>
    </row>
    <row r="2129" spans="119:121" x14ac:dyDescent="0.25">
      <c r="DO2129" s="9">
        <v>2126</v>
      </c>
      <c r="DP2129" s="9" t="str">
        <f>IFERROR(INDEX(Materials!$X$9:$X$2508, MATCH($DO2129, Materials!$Z$9:$Z$2508, 0)), "")</f>
        <v/>
      </c>
      <c r="DQ2129" s="9" t="str">
        <f t="shared" si="37"/>
        <v/>
      </c>
    </row>
    <row r="2130" spans="119:121" x14ac:dyDescent="0.25">
      <c r="DO2130" s="9">
        <v>2127</v>
      </c>
      <c r="DP2130" s="9" t="str">
        <f>IFERROR(INDEX(Materials!$X$9:$X$2508, MATCH($DO2130, Materials!$Z$9:$Z$2508, 0)), "")</f>
        <v/>
      </c>
      <c r="DQ2130" s="9" t="str">
        <f t="shared" si="37"/>
        <v/>
      </c>
    </row>
    <row r="2131" spans="119:121" x14ac:dyDescent="0.25">
      <c r="DO2131" s="9">
        <v>2128</v>
      </c>
      <c r="DP2131" s="9" t="str">
        <f>IFERROR(INDEX(Materials!$X$9:$X$2508, MATCH($DO2131, Materials!$Z$9:$Z$2508, 0)), "")</f>
        <v/>
      </c>
      <c r="DQ2131" s="9" t="str">
        <f t="shared" si="37"/>
        <v/>
      </c>
    </row>
    <row r="2132" spans="119:121" x14ac:dyDescent="0.25">
      <c r="DO2132" s="9">
        <v>2129</v>
      </c>
      <c r="DP2132" s="9" t="str">
        <f>IFERROR(INDEX(Materials!$X$9:$X$2508, MATCH($DO2132, Materials!$Z$9:$Z$2508, 0)), "")</f>
        <v/>
      </c>
      <c r="DQ2132" s="9" t="str">
        <f t="shared" si="37"/>
        <v/>
      </c>
    </row>
    <row r="2133" spans="119:121" x14ac:dyDescent="0.25">
      <c r="DO2133" s="9">
        <v>2130</v>
      </c>
      <c r="DP2133" s="9" t="str">
        <f>IFERROR(INDEX(Materials!$X$9:$X$2508, MATCH($DO2133, Materials!$Z$9:$Z$2508, 0)), "")</f>
        <v/>
      </c>
      <c r="DQ2133" s="9" t="str">
        <f t="shared" si="37"/>
        <v/>
      </c>
    </row>
    <row r="2134" spans="119:121" x14ac:dyDescent="0.25">
      <c r="DO2134" s="9">
        <v>2131</v>
      </c>
      <c r="DP2134" s="9" t="str">
        <f>IFERROR(INDEX(Materials!$X$9:$X$2508, MATCH($DO2134, Materials!$Z$9:$Z$2508, 0)), "")</f>
        <v/>
      </c>
      <c r="DQ2134" s="9" t="str">
        <f t="shared" si="37"/>
        <v/>
      </c>
    </row>
    <row r="2135" spans="119:121" x14ac:dyDescent="0.25">
      <c r="DO2135" s="9">
        <v>2132</v>
      </c>
      <c r="DP2135" s="9" t="str">
        <f>IFERROR(INDEX(Materials!$X$9:$X$2508, MATCH($DO2135, Materials!$Z$9:$Z$2508, 0)), "")</f>
        <v/>
      </c>
      <c r="DQ2135" s="9" t="str">
        <f t="shared" si="37"/>
        <v/>
      </c>
    </row>
    <row r="2136" spans="119:121" x14ac:dyDescent="0.25">
      <c r="DO2136" s="9">
        <v>2133</v>
      </c>
      <c r="DP2136" s="9" t="str">
        <f>IFERROR(INDEX(Materials!$X$9:$X$2508, MATCH($DO2136, Materials!$Z$9:$Z$2508, 0)), "")</f>
        <v/>
      </c>
      <c r="DQ2136" s="9" t="str">
        <f t="shared" si="37"/>
        <v/>
      </c>
    </row>
    <row r="2137" spans="119:121" x14ac:dyDescent="0.25">
      <c r="DO2137" s="9">
        <v>2134</v>
      </c>
      <c r="DP2137" s="9" t="str">
        <f>IFERROR(INDEX(Materials!$X$9:$X$2508, MATCH($DO2137, Materials!$Z$9:$Z$2508, 0)), "")</f>
        <v/>
      </c>
      <c r="DQ2137" s="9" t="str">
        <f t="shared" si="37"/>
        <v/>
      </c>
    </row>
    <row r="2138" spans="119:121" x14ac:dyDescent="0.25">
      <c r="DO2138" s="9">
        <v>2135</v>
      </c>
      <c r="DP2138" s="9" t="str">
        <f>IFERROR(INDEX(Materials!$X$9:$X$2508, MATCH($DO2138, Materials!$Z$9:$Z$2508, 0)), "")</f>
        <v/>
      </c>
      <c r="DQ2138" s="9" t="str">
        <f t="shared" si="37"/>
        <v/>
      </c>
    </row>
    <row r="2139" spans="119:121" x14ac:dyDescent="0.25">
      <c r="DO2139" s="9">
        <v>2136</v>
      </c>
      <c r="DP2139" s="9" t="str">
        <f>IFERROR(INDEX(Materials!$X$9:$X$2508, MATCH($DO2139, Materials!$Z$9:$Z$2508, 0)), "")</f>
        <v/>
      </c>
      <c r="DQ2139" s="9" t="str">
        <f t="shared" si="37"/>
        <v/>
      </c>
    </row>
    <row r="2140" spans="119:121" x14ac:dyDescent="0.25">
      <c r="DO2140" s="9">
        <v>2137</v>
      </c>
      <c r="DP2140" s="9" t="str">
        <f>IFERROR(INDEX(Materials!$X$9:$X$2508, MATCH($DO2140, Materials!$Z$9:$Z$2508, 0)), "")</f>
        <v/>
      </c>
      <c r="DQ2140" s="9" t="str">
        <f t="shared" si="37"/>
        <v/>
      </c>
    </row>
    <row r="2141" spans="119:121" x14ac:dyDescent="0.25">
      <c r="DO2141" s="9">
        <v>2138</v>
      </c>
      <c r="DP2141" s="9" t="str">
        <f>IFERROR(INDEX(Materials!$X$9:$X$2508, MATCH($DO2141, Materials!$Z$9:$Z$2508, 0)), "")</f>
        <v/>
      </c>
      <c r="DQ2141" s="9" t="str">
        <f t="shared" si="37"/>
        <v/>
      </c>
    </row>
    <row r="2142" spans="119:121" x14ac:dyDescent="0.25">
      <c r="DO2142" s="9">
        <v>2139</v>
      </c>
      <c r="DP2142" s="9" t="str">
        <f>IFERROR(INDEX(Materials!$X$9:$X$2508, MATCH($DO2142, Materials!$Z$9:$Z$2508, 0)), "")</f>
        <v/>
      </c>
      <c r="DQ2142" s="9" t="str">
        <f t="shared" si="37"/>
        <v/>
      </c>
    </row>
    <row r="2143" spans="119:121" x14ac:dyDescent="0.25">
      <c r="DO2143" s="9">
        <v>2140</v>
      </c>
      <c r="DP2143" s="9" t="str">
        <f>IFERROR(INDEX(Materials!$X$9:$X$2508, MATCH($DO2143, Materials!$Z$9:$Z$2508, 0)), "")</f>
        <v/>
      </c>
      <c r="DQ2143" s="9" t="str">
        <f t="shared" si="37"/>
        <v/>
      </c>
    </row>
    <row r="2144" spans="119:121" x14ac:dyDescent="0.25">
      <c r="DO2144" s="9">
        <v>2141</v>
      </c>
      <c r="DP2144" s="9" t="str">
        <f>IFERROR(INDEX(Materials!$X$9:$X$2508, MATCH($DO2144, Materials!$Z$9:$Z$2508, 0)), "")</f>
        <v/>
      </c>
      <c r="DQ2144" s="9" t="str">
        <f t="shared" si="37"/>
        <v/>
      </c>
    </row>
    <row r="2145" spans="119:121" x14ac:dyDescent="0.25">
      <c r="DO2145" s="9">
        <v>2142</v>
      </c>
      <c r="DP2145" s="9" t="str">
        <f>IFERROR(INDEX(Materials!$X$9:$X$2508, MATCH($DO2145, Materials!$Z$9:$Z$2508, 0)), "")</f>
        <v/>
      </c>
      <c r="DQ2145" s="9" t="str">
        <f t="shared" si="37"/>
        <v/>
      </c>
    </row>
    <row r="2146" spans="119:121" x14ac:dyDescent="0.25">
      <c r="DO2146" s="9">
        <v>2143</v>
      </c>
      <c r="DP2146" s="9" t="str">
        <f>IFERROR(INDEX(Materials!$X$9:$X$2508, MATCH($DO2146, Materials!$Z$9:$Z$2508, 0)), "")</f>
        <v/>
      </c>
      <c r="DQ2146" s="9" t="str">
        <f t="shared" si="37"/>
        <v/>
      </c>
    </row>
    <row r="2147" spans="119:121" x14ac:dyDescent="0.25">
      <c r="DO2147" s="9">
        <v>2144</v>
      </c>
      <c r="DP2147" s="9" t="str">
        <f>IFERROR(INDEX(Materials!$X$9:$X$2508, MATCH($DO2147, Materials!$Z$9:$Z$2508, 0)), "")</f>
        <v/>
      </c>
      <c r="DQ2147" s="9" t="str">
        <f t="shared" si="37"/>
        <v/>
      </c>
    </row>
    <row r="2148" spans="119:121" x14ac:dyDescent="0.25">
      <c r="DO2148" s="9">
        <v>2145</v>
      </c>
      <c r="DP2148" s="9" t="str">
        <f>IFERROR(INDEX(Materials!$X$9:$X$2508, MATCH($DO2148, Materials!$Z$9:$Z$2508, 0)), "")</f>
        <v/>
      </c>
      <c r="DQ2148" s="9" t="str">
        <f t="shared" si="37"/>
        <v/>
      </c>
    </row>
    <row r="2149" spans="119:121" x14ac:dyDescent="0.25">
      <c r="DO2149" s="9">
        <v>2146</v>
      </c>
      <c r="DP2149" s="9" t="str">
        <f>IFERROR(INDEX(Materials!$X$9:$X$2508, MATCH($DO2149, Materials!$Z$9:$Z$2508, 0)), "")</f>
        <v/>
      </c>
      <c r="DQ2149" s="9" t="str">
        <f t="shared" si="37"/>
        <v/>
      </c>
    </row>
    <row r="2150" spans="119:121" x14ac:dyDescent="0.25">
      <c r="DO2150" s="9">
        <v>2147</v>
      </c>
      <c r="DP2150" s="9" t="str">
        <f>IFERROR(INDEX(Materials!$X$9:$X$2508, MATCH($DO2150, Materials!$Z$9:$Z$2508, 0)), "")</f>
        <v/>
      </c>
      <c r="DQ2150" s="9" t="str">
        <f t="shared" si="37"/>
        <v/>
      </c>
    </row>
    <row r="2151" spans="119:121" x14ac:dyDescent="0.25">
      <c r="DO2151" s="9">
        <v>2148</v>
      </c>
      <c r="DP2151" s="9" t="str">
        <f>IFERROR(INDEX(Materials!$X$9:$X$2508, MATCH($DO2151, Materials!$Z$9:$Z$2508, 0)), "")</f>
        <v/>
      </c>
      <c r="DQ2151" s="9" t="str">
        <f t="shared" si="37"/>
        <v/>
      </c>
    </row>
    <row r="2152" spans="119:121" x14ac:dyDescent="0.25">
      <c r="DO2152" s="9">
        <v>2149</v>
      </c>
      <c r="DP2152" s="9" t="str">
        <f>IFERROR(INDEX(Materials!$X$9:$X$2508, MATCH($DO2152, Materials!$Z$9:$Z$2508, 0)), "")</f>
        <v/>
      </c>
      <c r="DQ2152" s="9" t="str">
        <f t="shared" si="37"/>
        <v/>
      </c>
    </row>
    <row r="2153" spans="119:121" x14ac:dyDescent="0.25">
      <c r="DO2153" s="9">
        <v>2150</v>
      </c>
      <c r="DP2153" s="9" t="str">
        <f>IFERROR(INDEX(Materials!$X$9:$X$2508, MATCH($DO2153, Materials!$Z$9:$Z$2508, 0)), "")</f>
        <v/>
      </c>
      <c r="DQ2153" s="9" t="str">
        <f t="shared" si="37"/>
        <v/>
      </c>
    </row>
    <row r="2154" spans="119:121" x14ac:dyDescent="0.25">
      <c r="DO2154" s="9">
        <v>2151</v>
      </c>
      <c r="DP2154" s="9" t="str">
        <f>IFERROR(INDEX(Materials!$X$9:$X$2508, MATCH($DO2154, Materials!$Z$9:$Z$2508, 0)), "")</f>
        <v/>
      </c>
      <c r="DQ2154" s="9" t="str">
        <f t="shared" si="37"/>
        <v/>
      </c>
    </row>
    <row r="2155" spans="119:121" x14ac:dyDescent="0.25">
      <c r="DO2155" s="9">
        <v>2152</v>
      </c>
      <c r="DP2155" s="9" t="str">
        <f>IFERROR(INDEX(Materials!$X$9:$X$2508, MATCH($DO2155, Materials!$Z$9:$Z$2508, 0)), "")</f>
        <v/>
      </c>
      <c r="DQ2155" s="9" t="str">
        <f t="shared" si="37"/>
        <v/>
      </c>
    </row>
    <row r="2156" spans="119:121" x14ac:dyDescent="0.25">
      <c r="DO2156" s="9">
        <v>2153</v>
      </c>
      <c r="DP2156" s="9" t="str">
        <f>IFERROR(INDEX(Materials!$X$9:$X$2508, MATCH($DO2156, Materials!$Z$9:$Z$2508, 0)), "")</f>
        <v/>
      </c>
      <c r="DQ2156" s="9" t="str">
        <f t="shared" ref="DQ2156:DQ2219" si="38">IF($DP2156="", "", SUMIF($BE$4:$CH$43, $DP2156, $CJ$4:$DM$43))</f>
        <v/>
      </c>
    </row>
    <row r="2157" spans="119:121" x14ac:dyDescent="0.25">
      <c r="DO2157" s="9">
        <v>2154</v>
      </c>
      <c r="DP2157" s="9" t="str">
        <f>IFERROR(INDEX(Materials!$X$9:$X$2508, MATCH($DO2157, Materials!$Z$9:$Z$2508, 0)), "")</f>
        <v/>
      </c>
      <c r="DQ2157" s="9" t="str">
        <f t="shared" si="38"/>
        <v/>
      </c>
    </row>
    <row r="2158" spans="119:121" x14ac:dyDescent="0.25">
      <c r="DO2158" s="9">
        <v>2155</v>
      </c>
      <c r="DP2158" s="9" t="str">
        <f>IFERROR(INDEX(Materials!$X$9:$X$2508, MATCH($DO2158, Materials!$Z$9:$Z$2508, 0)), "")</f>
        <v/>
      </c>
      <c r="DQ2158" s="9" t="str">
        <f t="shared" si="38"/>
        <v/>
      </c>
    </row>
    <row r="2159" spans="119:121" x14ac:dyDescent="0.25">
      <c r="DO2159" s="9">
        <v>2156</v>
      </c>
      <c r="DP2159" s="9" t="str">
        <f>IFERROR(INDEX(Materials!$X$9:$X$2508, MATCH($DO2159, Materials!$Z$9:$Z$2508, 0)), "")</f>
        <v/>
      </c>
      <c r="DQ2159" s="9" t="str">
        <f t="shared" si="38"/>
        <v/>
      </c>
    </row>
    <row r="2160" spans="119:121" x14ac:dyDescent="0.25">
      <c r="DO2160" s="9">
        <v>2157</v>
      </c>
      <c r="DP2160" s="9" t="str">
        <f>IFERROR(INDEX(Materials!$X$9:$X$2508, MATCH($DO2160, Materials!$Z$9:$Z$2508, 0)), "")</f>
        <v/>
      </c>
      <c r="DQ2160" s="9" t="str">
        <f t="shared" si="38"/>
        <v/>
      </c>
    </row>
    <row r="2161" spans="119:121" x14ac:dyDescent="0.25">
      <c r="DO2161" s="9">
        <v>2158</v>
      </c>
      <c r="DP2161" s="9" t="str">
        <f>IFERROR(INDEX(Materials!$X$9:$X$2508, MATCH($DO2161, Materials!$Z$9:$Z$2508, 0)), "")</f>
        <v/>
      </c>
      <c r="DQ2161" s="9" t="str">
        <f t="shared" si="38"/>
        <v/>
      </c>
    </row>
    <row r="2162" spans="119:121" x14ac:dyDescent="0.25">
      <c r="DO2162" s="9">
        <v>2159</v>
      </c>
      <c r="DP2162" s="9" t="str">
        <f>IFERROR(INDEX(Materials!$X$9:$X$2508, MATCH($DO2162, Materials!$Z$9:$Z$2508, 0)), "")</f>
        <v/>
      </c>
      <c r="DQ2162" s="9" t="str">
        <f t="shared" si="38"/>
        <v/>
      </c>
    </row>
    <row r="2163" spans="119:121" x14ac:dyDescent="0.25">
      <c r="DO2163" s="9">
        <v>2160</v>
      </c>
      <c r="DP2163" s="9" t="str">
        <f>IFERROR(INDEX(Materials!$X$9:$X$2508, MATCH($DO2163, Materials!$Z$9:$Z$2508, 0)), "")</f>
        <v/>
      </c>
      <c r="DQ2163" s="9" t="str">
        <f t="shared" si="38"/>
        <v/>
      </c>
    </row>
    <row r="2164" spans="119:121" x14ac:dyDescent="0.25">
      <c r="DO2164" s="9">
        <v>2161</v>
      </c>
      <c r="DP2164" s="9" t="str">
        <f>IFERROR(INDEX(Materials!$X$9:$X$2508, MATCH($DO2164, Materials!$Z$9:$Z$2508, 0)), "")</f>
        <v/>
      </c>
      <c r="DQ2164" s="9" t="str">
        <f t="shared" si="38"/>
        <v/>
      </c>
    </row>
    <row r="2165" spans="119:121" x14ac:dyDescent="0.25">
      <c r="DO2165" s="9">
        <v>2162</v>
      </c>
      <c r="DP2165" s="9" t="str">
        <f>IFERROR(INDEX(Materials!$X$9:$X$2508, MATCH($DO2165, Materials!$Z$9:$Z$2508, 0)), "")</f>
        <v/>
      </c>
      <c r="DQ2165" s="9" t="str">
        <f t="shared" si="38"/>
        <v/>
      </c>
    </row>
    <row r="2166" spans="119:121" x14ac:dyDescent="0.25">
      <c r="DO2166" s="9">
        <v>2163</v>
      </c>
      <c r="DP2166" s="9" t="str">
        <f>IFERROR(INDEX(Materials!$X$9:$X$2508, MATCH($DO2166, Materials!$Z$9:$Z$2508, 0)), "")</f>
        <v/>
      </c>
      <c r="DQ2166" s="9" t="str">
        <f t="shared" si="38"/>
        <v/>
      </c>
    </row>
    <row r="2167" spans="119:121" x14ac:dyDescent="0.25">
      <c r="DO2167" s="9">
        <v>2164</v>
      </c>
      <c r="DP2167" s="9" t="str">
        <f>IFERROR(INDEX(Materials!$X$9:$X$2508, MATCH($DO2167, Materials!$Z$9:$Z$2508, 0)), "")</f>
        <v/>
      </c>
      <c r="DQ2167" s="9" t="str">
        <f t="shared" si="38"/>
        <v/>
      </c>
    </row>
    <row r="2168" spans="119:121" x14ac:dyDescent="0.25">
      <c r="DO2168" s="9">
        <v>2165</v>
      </c>
      <c r="DP2168" s="9" t="str">
        <f>IFERROR(INDEX(Materials!$X$9:$X$2508, MATCH($DO2168, Materials!$Z$9:$Z$2508, 0)), "")</f>
        <v/>
      </c>
      <c r="DQ2168" s="9" t="str">
        <f t="shared" si="38"/>
        <v/>
      </c>
    </row>
    <row r="2169" spans="119:121" x14ac:dyDescent="0.25">
      <c r="DO2169" s="9">
        <v>2166</v>
      </c>
      <c r="DP2169" s="9" t="str">
        <f>IFERROR(INDEX(Materials!$X$9:$X$2508, MATCH($DO2169, Materials!$Z$9:$Z$2508, 0)), "")</f>
        <v/>
      </c>
      <c r="DQ2169" s="9" t="str">
        <f t="shared" si="38"/>
        <v/>
      </c>
    </row>
    <row r="2170" spans="119:121" x14ac:dyDescent="0.25">
      <c r="DO2170" s="9">
        <v>2167</v>
      </c>
      <c r="DP2170" s="9" t="str">
        <f>IFERROR(INDEX(Materials!$X$9:$X$2508, MATCH($DO2170, Materials!$Z$9:$Z$2508, 0)), "")</f>
        <v/>
      </c>
      <c r="DQ2170" s="9" t="str">
        <f t="shared" si="38"/>
        <v/>
      </c>
    </row>
    <row r="2171" spans="119:121" x14ac:dyDescent="0.25">
      <c r="DO2171" s="9">
        <v>2168</v>
      </c>
      <c r="DP2171" s="9" t="str">
        <f>IFERROR(INDEX(Materials!$X$9:$X$2508, MATCH($DO2171, Materials!$Z$9:$Z$2508, 0)), "")</f>
        <v/>
      </c>
      <c r="DQ2171" s="9" t="str">
        <f t="shared" si="38"/>
        <v/>
      </c>
    </row>
    <row r="2172" spans="119:121" x14ac:dyDescent="0.25">
      <c r="DO2172" s="9">
        <v>2169</v>
      </c>
      <c r="DP2172" s="9" t="str">
        <f>IFERROR(INDEX(Materials!$X$9:$X$2508, MATCH($DO2172, Materials!$Z$9:$Z$2508, 0)), "")</f>
        <v/>
      </c>
      <c r="DQ2172" s="9" t="str">
        <f t="shared" si="38"/>
        <v/>
      </c>
    </row>
    <row r="2173" spans="119:121" x14ac:dyDescent="0.25">
      <c r="DO2173" s="9">
        <v>2170</v>
      </c>
      <c r="DP2173" s="9" t="str">
        <f>IFERROR(INDEX(Materials!$X$9:$X$2508, MATCH($DO2173, Materials!$Z$9:$Z$2508, 0)), "")</f>
        <v/>
      </c>
      <c r="DQ2173" s="9" t="str">
        <f t="shared" si="38"/>
        <v/>
      </c>
    </row>
    <row r="2174" spans="119:121" x14ac:dyDescent="0.25">
      <c r="DO2174" s="9">
        <v>2171</v>
      </c>
      <c r="DP2174" s="9" t="str">
        <f>IFERROR(INDEX(Materials!$X$9:$X$2508, MATCH($DO2174, Materials!$Z$9:$Z$2508, 0)), "")</f>
        <v/>
      </c>
      <c r="DQ2174" s="9" t="str">
        <f t="shared" si="38"/>
        <v/>
      </c>
    </row>
    <row r="2175" spans="119:121" x14ac:dyDescent="0.25">
      <c r="DO2175" s="9">
        <v>2172</v>
      </c>
      <c r="DP2175" s="9" t="str">
        <f>IFERROR(INDEX(Materials!$X$9:$X$2508, MATCH($DO2175, Materials!$Z$9:$Z$2508, 0)), "")</f>
        <v/>
      </c>
      <c r="DQ2175" s="9" t="str">
        <f t="shared" si="38"/>
        <v/>
      </c>
    </row>
    <row r="2176" spans="119:121" x14ac:dyDescent="0.25">
      <c r="DO2176" s="9">
        <v>2173</v>
      </c>
      <c r="DP2176" s="9" t="str">
        <f>IFERROR(INDEX(Materials!$X$9:$X$2508, MATCH($DO2176, Materials!$Z$9:$Z$2508, 0)), "")</f>
        <v/>
      </c>
      <c r="DQ2176" s="9" t="str">
        <f t="shared" si="38"/>
        <v/>
      </c>
    </row>
    <row r="2177" spans="119:121" x14ac:dyDescent="0.25">
      <c r="DO2177" s="9">
        <v>2174</v>
      </c>
      <c r="DP2177" s="9" t="str">
        <f>IFERROR(INDEX(Materials!$X$9:$X$2508, MATCH($DO2177, Materials!$Z$9:$Z$2508, 0)), "")</f>
        <v/>
      </c>
      <c r="DQ2177" s="9" t="str">
        <f t="shared" si="38"/>
        <v/>
      </c>
    </row>
    <row r="2178" spans="119:121" x14ac:dyDescent="0.25">
      <c r="DO2178" s="9">
        <v>2175</v>
      </c>
      <c r="DP2178" s="9" t="str">
        <f>IFERROR(INDEX(Materials!$X$9:$X$2508, MATCH($DO2178, Materials!$Z$9:$Z$2508, 0)), "")</f>
        <v/>
      </c>
      <c r="DQ2178" s="9" t="str">
        <f t="shared" si="38"/>
        <v/>
      </c>
    </row>
    <row r="2179" spans="119:121" x14ac:dyDescent="0.25">
      <c r="DO2179" s="9">
        <v>2176</v>
      </c>
      <c r="DP2179" s="9" t="str">
        <f>IFERROR(INDEX(Materials!$X$9:$X$2508, MATCH($DO2179, Materials!$Z$9:$Z$2508, 0)), "")</f>
        <v/>
      </c>
      <c r="DQ2179" s="9" t="str">
        <f t="shared" si="38"/>
        <v/>
      </c>
    </row>
    <row r="2180" spans="119:121" x14ac:dyDescent="0.25">
      <c r="DO2180" s="9">
        <v>2177</v>
      </c>
      <c r="DP2180" s="9" t="str">
        <f>IFERROR(INDEX(Materials!$X$9:$X$2508, MATCH($DO2180, Materials!$Z$9:$Z$2508, 0)), "")</f>
        <v/>
      </c>
      <c r="DQ2180" s="9" t="str">
        <f t="shared" si="38"/>
        <v/>
      </c>
    </row>
    <row r="2181" spans="119:121" x14ac:dyDescent="0.25">
      <c r="DO2181" s="9">
        <v>2178</v>
      </c>
      <c r="DP2181" s="9" t="str">
        <f>IFERROR(INDEX(Materials!$X$9:$X$2508, MATCH($DO2181, Materials!$Z$9:$Z$2508, 0)), "")</f>
        <v/>
      </c>
      <c r="DQ2181" s="9" t="str">
        <f t="shared" si="38"/>
        <v/>
      </c>
    </row>
    <row r="2182" spans="119:121" x14ac:dyDescent="0.25">
      <c r="DO2182" s="9">
        <v>2179</v>
      </c>
      <c r="DP2182" s="9" t="str">
        <f>IFERROR(INDEX(Materials!$X$9:$X$2508, MATCH($DO2182, Materials!$Z$9:$Z$2508, 0)), "")</f>
        <v/>
      </c>
      <c r="DQ2182" s="9" t="str">
        <f t="shared" si="38"/>
        <v/>
      </c>
    </row>
    <row r="2183" spans="119:121" x14ac:dyDescent="0.25">
      <c r="DO2183" s="9">
        <v>2180</v>
      </c>
      <c r="DP2183" s="9" t="str">
        <f>IFERROR(INDEX(Materials!$X$9:$X$2508, MATCH($DO2183, Materials!$Z$9:$Z$2508, 0)), "")</f>
        <v/>
      </c>
      <c r="DQ2183" s="9" t="str">
        <f t="shared" si="38"/>
        <v/>
      </c>
    </row>
    <row r="2184" spans="119:121" x14ac:dyDescent="0.25">
      <c r="DO2184" s="9">
        <v>2181</v>
      </c>
      <c r="DP2184" s="9" t="str">
        <f>IFERROR(INDEX(Materials!$X$9:$X$2508, MATCH($DO2184, Materials!$Z$9:$Z$2508, 0)), "")</f>
        <v/>
      </c>
      <c r="DQ2184" s="9" t="str">
        <f t="shared" si="38"/>
        <v/>
      </c>
    </row>
    <row r="2185" spans="119:121" x14ac:dyDescent="0.25">
      <c r="DO2185" s="9">
        <v>2182</v>
      </c>
      <c r="DP2185" s="9" t="str">
        <f>IFERROR(INDEX(Materials!$X$9:$X$2508, MATCH($DO2185, Materials!$Z$9:$Z$2508, 0)), "")</f>
        <v/>
      </c>
      <c r="DQ2185" s="9" t="str">
        <f t="shared" si="38"/>
        <v/>
      </c>
    </row>
    <row r="2186" spans="119:121" x14ac:dyDescent="0.25">
      <c r="DO2186" s="9">
        <v>2183</v>
      </c>
      <c r="DP2186" s="9" t="str">
        <f>IFERROR(INDEX(Materials!$X$9:$X$2508, MATCH($DO2186, Materials!$Z$9:$Z$2508, 0)), "")</f>
        <v/>
      </c>
      <c r="DQ2186" s="9" t="str">
        <f t="shared" si="38"/>
        <v/>
      </c>
    </row>
    <row r="2187" spans="119:121" x14ac:dyDescent="0.25">
      <c r="DO2187" s="9">
        <v>2184</v>
      </c>
      <c r="DP2187" s="9" t="str">
        <f>IFERROR(INDEX(Materials!$X$9:$X$2508, MATCH($DO2187, Materials!$Z$9:$Z$2508, 0)), "")</f>
        <v/>
      </c>
      <c r="DQ2187" s="9" t="str">
        <f t="shared" si="38"/>
        <v/>
      </c>
    </row>
    <row r="2188" spans="119:121" x14ac:dyDescent="0.25">
      <c r="DO2188" s="9">
        <v>2185</v>
      </c>
      <c r="DP2188" s="9" t="str">
        <f>IFERROR(INDEX(Materials!$X$9:$X$2508, MATCH($DO2188, Materials!$Z$9:$Z$2508, 0)), "")</f>
        <v/>
      </c>
      <c r="DQ2188" s="9" t="str">
        <f t="shared" si="38"/>
        <v/>
      </c>
    </row>
    <row r="2189" spans="119:121" x14ac:dyDescent="0.25">
      <c r="DO2189" s="9">
        <v>2186</v>
      </c>
      <c r="DP2189" s="9" t="str">
        <f>IFERROR(INDEX(Materials!$X$9:$X$2508, MATCH($DO2189, Materials!$Z$9:$Z$2508, 0)), "")</f>
        <v/>
      </c>
      <c r="DQ2189" s="9" t="str">
        <f t="shared" si="38"/>
        <v/>
      </c>
    </row>
    <row r="2190" spans="119:121" x14ac:dyDescent="0.25">
      <c r="DO2190" s="9">
        <v>2187</v>
      </c>
      <c r="DP2190" s="9" t="str">
        <f>IFERROR(INDEX(Materials!$X$9:$X$2508, MATCH($DO2190, Materials!$Z$9:$Z$2508, 0)), "")</f>
        <v/>
      </c>
      <c r="DQ2190" s="9" t="str">
        <f t="shared" si="38"/>
        <v/>
      </c>
    </row>
    <row r="2191" spans="119:121" x14ac:dyDescent="0.25">
      <c r="DO2191" s="9">
        <v>2188</v>
      </c>
      <c r="DP2191" s="9" t="str">
        <f>IFERROR(INDEX(Materials!$X$9:$X$2508, MATCH($DO2191, Materials!$Z$9:$Z$2508, 0)), "")</f>
        <v/>
      </c>
      <c r="DQ2191" s="9" t="str">
        <f t="shared" si="38"/>
        <v/>
      </c>
    </row>
    <row r="2192" spans="119:121" x14ac:dyDescent="0.25">
      <c r="DO2192" s="9">
        <v>2189</v>
      </c>
      <c r="DP2192" s="9" t="str">
        <f>IFERROR(INDEX(Materials!$X$9:$X$2508, MATCH($DO2192, Materials!$Z$9:$Z$2508, 0)), "")</f>
        <v/>
      </c>
      <c r="DQ2192" s="9" t="str">
        <f t="shared" si="38"/>
        <v/>
      </c>
    </row>
    <row r="2193" spans="119:121" x14ac:dyDescent="0.25">
      <c r="DO2193" s="9">
        <v>2190</v>
      </c>
      <c r="DP2193" s="9" t="str">
        <f>IFERROR(INDEX(Materials!$X$9:$X$2508, MATCH($DO2193, Materials!$Z$9:$Z$2508, 0)), "")</f>
        <v/>
      </c>
      <c r="DQ2193" s="9" t="str">
        <f t="shared" si="38"/>
        <v/>
      </c>
    </row>
    <row r="2194" spans="119:121" x14ac:dyDescent="0.25">
      <c r="DO2194" s="9">
        <v>2191</v>
      </c>
      <c r="DP2194" s="9" t="str">
        <f>IFERROR(INDEX(Materials!$X$9:$X$2508, MATCH($DO2194, Materials!$Z$9:$Z$2508, 0)), "")</f>
        <v/>
      </c>
      <c r="DQ2194" s="9" t="str">
        <f t="shared" si="38"/>
        <v/>
      </c>
    </row>
    <row r="2195" spans="119:121" x14ac:dyDescent="0.25">
      <c r="DO2195" s="9">
        <v>2192</v>
      </c>
      <c r="DP2195" s="9" t="str">
        <f>IFERROR(INDEX(Materials!$X$9:$X$2508, MATCH($DO2195, Materials!$Z$9:$Z$2508, 0)), "")</f>
        <v/>
      </c>
      <c r="DQ2195" s="9" t="str">
        <f t="shared" si="38"/>
        <v/>
      </c>
    </row>
    <row r="2196" spans="119:121" x14ac:dyDescent="0.25">
      <c r="DO2196" s="9">
        <v>2193</v>
      </c>
      <c r="DP2196" s="9" t="str">
        <f>IFERROR(INDEX(Materials!$X$9:$X$2508, MATCH($DO2196, Materials!$Z$9:$Z$2508, 0)), "")</f>
        <v/>
      </c>
      <c r="DQ2196" s="9" t="str">
        <f t="shared" si="38"/>
        <v/>
      </c>
    </row>
    <row r="2197" spans="119:121" x14ac:dyDescent="0.25">
      <c r="DO2197" s="9">
        <v>2194</v>
      </c>
      <c r="DP2197" s="9" t="str">
        <f>IFERROR(INDEX(Materials!$X$9:$X$2508, MATCH($DO2197, Materials!$Z$9:$Z$2508, 0)), "")</f>
        <v/>
      </c>
      <c r="DQ2197" s="9" t="str">
        <f t="shared" si="38"/>
        <v/>
      </c>
    </row>
    <row r="2198" spans="119:121" x14ac:dyDescent="0.25">
      <c r="DO2198" s="9">
        <v>2195</v>
      </c>
      <c r="DP2198" s="9" t="str">
        <f>IFERROR(INDEX(Materials!$X$9:$X$2508, MATCH($DO2198, Materials!$Z$9:$Z$2508, 0)), "")</f>
        <v/>
      </c>
      <c r="DQ2198" s="9" t="str">
        <f t="shared" si="38"/>
        <v/>
      </c>
    </row>
    <row r="2199" spans="119:121" x14ac:dyDescent="0.25">
      <c r="DO2199" s="9">
        <v>2196</v>
      </c>
      <c r="DP2199" s="9" t="str">
        <f>IFERROR(INDEX(Materials!$X$9:$X$2508, MATCH($DO2199, Materials!$Z$9:$Z$2508, 0)), "")</f>
        <v/>
      </c>
      <c r="DQ2199" s="9" t="str">
        <f t="shared" si="38"/>
        <v/>
      </c>
    </row>
    <row r="2200" spans="119:121" x14ac:dyDescent="0.25">
      <c r="DO2200" s="9">
        <v>2197</v>
      </c>
      <c r="DP2200" s="9" t="str">
        <f>IFERROR(INDEX(Materials!$X$9:$X$2508, MATCH($DO2200, Materials!$Z$9:$Z$2508, 0)), "")</f>
        <v/>
      </c>
      <c r="DQ2200" s="9" t="str">
        <f t="shared" si="38"/>
        <v/>
      </c>
    </row>
    <row r="2201" spans="119:121" x14ac:dyDescent="0.25">
      <c r="DO2201" s="9">
        <v>2198</v>
      </c>
      <c r="DP2201" s="9" t="str">
        <f>IFERROR(INDEX(Materials!$X$9:$X$2508, MATCH($DO2201, Materials!$Z$9:$Z$2508, 0)), "")</f>
        <v/>
      </c>
      <c r="DQ2201" s="9" t="str">
        <f t="shared" si="38"/>
        <v/>
      </c>
    </row>
    <row r="2202" spans="119:121" x14ac:dyDescent="0.25">
      <c r="DO2202" s="9">
        <v>2199</v>
      </c>
      <c r="DP2202" s="9" t="str">
        <f>IFERROR(INDEX(Materials!$X$9:$X$2508, MATCH($DO2202, Materials!$Z$9:$Z$2508, 0)), "")</f>
        <v/>
      </c>
      <c r="DQ2202" s="9" t="str">
        <f t="shared" si="38"/>
        <v/>
      </c>
    </row>
    <row r="2203" spans="119:121" x14ac:dyDescent="0.25">
      <c r="DO2203" s="9">
        <v>2200</v>
      </c>
      <c r="DP2203" s="9" t="str">
        <f>IFERROR(INDEX(Materials!$X$9:$X$2508, MATCH($DO2203, Materials!$Z$9:$Z$2508, 0)), "")</f>
        <v/>
      </c>
      <c r="DQ2203" s="9" t="str">
        <f t="shared" si="38"/>
        <v/>
      </c>
    </row>
    <row r="2204" spans="119:121" x14ac:dyDescent="0.25">
      <c r="DO2204" s="9">
        <v>2201</v>
      </c>
      <c r="DP2204" s="9" t="str">
        <f>IFERROR(INDEX(Materials!$X$9:$X$2508, MATCH($DO2204, Materials!$Z$9:$Z$2508, 0)), "")</f>
        <v/>
      </c>
      <c r="DQ2204" s="9" t="str">
        <f t="shared" si="38"/>
        <v/>
      </c>
    </row>
    <row r="2205" spans="119:121" x14ac:dyDescent="0.25">
      <c r="DO2205" s="9">
        <v>2202</v>
      </c>
      <c r="DP2205" s="9" t="str">
        <f>IFERROR(INDEX(Materials!$X$9:$X$2508, MATCH($DO2205, Materials!$Z$9:$Z$2508, 0)), "")</f>
        <v/>
      </c>
      <c r="DQ2205" s="9" t="str">
        <f t="shared" si="38"/>
        <v/>
      </c>
    </row>
    <row r="2206" spans="119:121" x14ac:dyDescent="0.25">
      <c r="DO2206" s="9">
        <v>2203</v>
      </c>
      <c r="DP2206" s="9" t="str">
        <f>IFERROR(INDEX(Materials!$X$9:$X$2508, MATCH($DO2206, Materials!$Z$9:$Z$2508, 0)), "")</f>
        <v/>
      </c>
      <c r="DQ2206" s="9" t="str">
        <f t="shared" si="38"/>
        <v/>
      </c>
    </row>
    <row r="2207" spans="119:121" x14ac:dyDescent="0.25">
      <c r="DO2207" s="9">
        <v>2204</v>
      </c>
      <c r="DP2207" s="9" t="str">
        <f>IFERROR(INDEX(Materials!$X$9:$X$2508, MATCH($DO2207, Materials!$Z$9:$Z$2508, 0)), "")</f>
        <v/>
      </c>
      <c r="DQ2207" s="9" t="str">
        <f t="shared" si="38"/>
        <v/>
      </c>
    </row>
    <row r="2208" spans="119:121" x14ac:dyDescent="0.25">
      <c r="DO2208" s="9">
        <v>2205</v>
      </c>
      <c r="DP2208" s="9" t="str">
        <f>IFERROR(INDEX(Materials!$X$9:$X$2508, MATCH($DO2208, Materials!$Z$9:$Z$2508, 0)), "")</f>
        <v/>
      </c>
      <c r="DQ2208" s="9" t="str">
        <f t="shared" si="38"/>
        <v/>
      </c>
    </row>
    <row r="2209" spans="119:121" x14ac:dyDescent="0.25">
      <c r="DO2209" s="9">
        <v>2206</v>
      </c>
      <c r="DP2209" s="9" t="str">
        <f>IFERROR(INDEX(Materials!$X$9:$X$2508, MATCH($DO2209, Materials!$Z$9:$Z$2508, 0)), "")</f>
        <v/>
      </c>
      <c r="DQ2209" s="9" t="str">
        <f t="shared" si="38"/>
        <v/>
      </c>
    </row>
    <row r="2210" spans="119:121" x14ac:dyDescent="0.25">
      <c r="DO2210" s="9">
        <v>2207</v>
      </c>
      <c r="DP2210" s="9" t="str">
        <f>IFERROR(INDEX(Materials!$X$9:$X$2508, MATCH($DO2210, Materials!$Z$9:$Z$2508, 0)), "")</f>
        <v/>
      </c>
      <c r="DQ2210" s="9" t="str">
        <f t="shared" si="38"/>
        <v/>
      </c>
    </row>
    <row r="2211" spans="119:121" x14ac:dyDescent="0.25">
      <c r="DO2211" s="9">
        <v>2208</v>
      </c>
      <c r="DP2211" s="9" t="str">
        <f>IFERROR(INDEX(Materials!$X$9:$X$2508, MATCH($DO2211, Materials!$Z$9:$Z$2508, 0)), "")</f>
        <v/>
      </c>
      <c r="DQ2211" s="9" t="str">
        <f t="shared" si="38"/>
        <v/>
      </c>
    </row>
    <row r="2212" spans="119:121" x14ac:dyDescent="0.25">
      <c r="DO2212" s="9">
        <v>2209</v>
      </c>
      <c r="DP2212" s="9" t="str">
        <f>IFERROR(INDEX(Materials!$X$9:$X$2508, MATCH($DO2212, Materials!$Z$9:$Z$2508, 0)), "")</f>
        <v/>
      </c>
      <c r="DQ2212" s="9" t="str">
        <f t="shared" si="38"/>
        <v/>
      </c>
    </row>
    <row r="2213" spans="119:121" x14ac:dyDescent="0.25">
      <c r="DO2213" s="9">
        <v>2210</v>
      </c>
      <c r="DP2213" s="9" t="str">
        <f>IFERROR(INDEX(Materials!$X$9:$X$2508, MATCH($DO2213, Materials!$Z$9:$Z$2508, 0)), "")</f>
        <v/>
      </c>
      <c r="DQ2213" s="9" t="str">
        <f t="shared" si="38"/>
        <v/>
      </c>
    </row>
    <row r="2214" spans="119:121" x14ac:dyDescent="0.25">
      <c r="DO2214" s="9">
        <v>2211</v>
      </c>
      <c r="DP2214" s="9" t="str">
        <f>IFERROR(INDEX(Materials!$X$9:$X$2508, MATCH($DO2214, Materials!$Z$9:$Z$2508, 0)), "")</f>
        <v/>
      </c>
      <c r="DQ2214" s="9" t="str">
        <f t="shared" si="38"/>
        <v/>
      </c>
    </row>
    <row r="2215" spans="119:121" x14ac:dyDescent="0.25">
      <c r="DO2215" s="9">
        <v>2212</v>
      </c>
      <c r="DP2215" s="9" t="str">
        <f>IFERROR(INDEX(Materials!$X$9:$X$2508, MATCH($DO2215, Materials!$Z$9:$Z$2508, 0)), "")</f>
        <v/>
      </c>
      <c r="DQ2215" s="9" t="str">
        <f t="shared" si="38"/>
        <v/>
      </c>
    </row>
    <row r="2216" spans="119:121" x14ac:dyDescent="0.25">
      <c r="DO2216" s="9">
        <v>2213</v>
      </c>
      <c r="DP2216" s="9" t="str">
        <f>IFERROR(INDEX(Materials!$X$9:$X$2508, MATCH($DO2216, Materials!$Z$9:$Z$2508, 0)), "")</f>
        <v/>
      </c>
      <c r="DQ2216" s="9" t="str">
        <f t="shared" si="38"/>
        <v/>
      </c>
    </row>
    <row r="2217" spans="119:121" x14ac:dyDescent="0.25">
      <c r="DO2217" s="9">
        <v>2214</v>
      </c>
      <c r="DP2217" s="9" t="str">
        <f>IFERROR(INDEX(Materials!$X$9:$X$2508, MATCH($DO2217, Materials!$Z$9:$Z$2508, 0)), "")</f>
        <v/>
      </c>
      <c r="DQ2217" s="9" t="str">
        <f t="shared" si="38"/>
        <v/>
      </c>
    </row>
    <row r="2218" spans="119:121" x14ac:dyDescent="0.25">
      <c r="DO2218" s="9">
        <v>2215</v>
      </c>
      <c r="DP2218" s="9" t="str">
        <f>IFERROR(INDEX(Materials!$X$9:$X$2508, MATCH($DO2218, Materials!$Z$9:$Z$2508, 0)), "")</f>
        <v/>
      </c>
      <c r="DQ2218" s="9" t="str">
        <f t="shared" si="38"/>
        <v/>
      </c>
    </row>
    <row r="2219" spans="119:121" x14ac:dyDescent="0.25">
      <c r="DO2219" s="9">
        <v>2216</v>
      </c>
      <c r="DP2219" s="9" t="str">
        <f>IFERROR(INDEX(Materials!$X$9:$X$2508, MATCH($DO2219, Materials!$Z$9:$Z$2508, 0)), "")</f>
        <v/>
      </c>
      <c r="DQ2219" s="9" t="str">
        <f t="shared" si="38"/>
        <v/>
      </c>
    </row>
    <row r="2220" spans="119:121" x14ac:dyDescent="0.25">
      <c r="DO2220" s="9">
        <v>2217</v>
      </c>
      <c r="DP2220" s="9" t="str">
        <f>IFERROR(INDEX(Materials!$X$9:$X$2508, MATCH($DO2220, Materials!$Z$9:$Z$2508, 0)), "")</f>
        <v/>
      </c>
      <c r="DQ2220" s="9" t="str">
        <f t="shared" ref="DQ2220:DQ2283" si="39">IF($DP2220="", "", SUMIF($BE$4:$CH$43, $DP2220, $CJ$4:$DM$43))</f>
        <v/>
      </c>
    </row>
    <row r="2221" spans="119:121" x14ac:dyDescent="0.25">
      <c r="DO2221" s="9">
        <v>2218</v>
      </c>
      <c r="DP2221" s="9" t="str">
        <f>IFERROR(INDEX(Materials!$X$9:$X$2508, MATCH($DO2221, Materials!$Z$9:$Z$2508, 0)), "")</f>
        <v/>
      </c>
      <c r="DQ2221" s="9" t="str">
        <f t="shared" si="39"/>
        <v/>
      </c>
    </row>
    <row r="2222" spans="119:121" x14ac:dyDescent="0.25">
      <c r="DO2222" s="9">
        <v>2219</v>
      </c>
      <c r="DP2222" s="9" t="str">
        <f>IFERROR(INDEX(Materials!$X$9:$X$2508, MATCH($DO2222, Materials!$Z$9:$Z$2508, 0)), "")</f>
        <v/>
      </c>
      <c r="DQ2222" s="9" t="str">
        <f t="shared" si="39"/>
        <v/>
      </c>
    </row>
    <row r="2223" spans="119:121" x14ac:dyDescent="0.25">
      <c r="DO2223" s="9">
        <v>2220</v>
      </c>
      <c r="DP2223" s="9" t="str">
        <f>IFERROR(INDEX(Materials!$X$9:$X$2508, MATCH($DO2223, Materials!$Z$9:$Z$2508, 0)), "")</f>
        <v/>
      </c>
      <c r="DQ2223" s="9" t="str">
        <f t="shared" si="39"/>
        <v/>
      </c>
    </row>
    <row r="2224" spans="119:121" x14ac:dyDescent="0.25">
      <c r="DO2224" s="9">
        <v>2221</v>
      </c>
      <c r="DP2224" s="9" t="str">
        <f>IFERROR(INDEX(Materials!$X$9:$X$2508, MATCH($DO2224, Materials!$Z$9:$Z$2508, 0)), "")</f>
        <v/>
      </c>
      <c r="DQ2224" s="9" t="str">
        <f t="shared" si="39"/>
        <v/>
      </c>
    </row>
    <row r="2225" spans="119:121" x14ac:dyDescent="0.25">
      <c r="DO2225" s="9">
        <v>2222</v>
      </c>
      <c r="DP2225" s="9" t="str">
        <f>IFERROR(INDEX(Materials!$X$9:$X$2508, MATCH($DO2225, Materials!$Z$9:$Z$2508, 0)), "")</f>
        <v/>
      </c>
      <c r="DQ2225" s="9" t="str">
        <f t="shared" si="39"/>
        <v/>
      </c>
    </row>
    <row r="2226" spans="119:121" x14ac:dyDescent="0.25">
      <c r="DO2226" s="9">
        <v>2223</v>
      </c>
      <c r="DP2226" s="9" t="str">
        <f>IFERROR(INDEX(Materials!$X$9:$X$2508, MATCH($DO2226, Materials!$Z$9:$Z$2508, 0)), "")</f>
        <v/>
      </c>
      <c r="DQ2226" s="9" t="str">
        <f t="shared" si="39"/>
        <v/>
      </c>
    </row>
    <row r="2227" spans="119:121" x14ac:dyDescent="0.25">
      <c r="DO2227" s="9">
        <v>2224</v>
      </c>
      <c r="DP2227" s="9" t="str">
        <f>IFERROR(INDEX(Materials!$X$9:$X$2508, MATCH($DO2227, Materials!$Z$9:$Z$2508, 0)), "")</f>
        <v/>
      </c>
      <c r="DQ2227" s="9" t="str">
        <f t="shared" si="39"/>
        <v/>
      </c>
    </row>
    <row r="2228" spans="119:121" x14ac:dyDescent="0.25">
      <c r="DO2228" s="9">
        <v>2225</v>
      </c>
      <c r="DP2228" s="9" t="str">
        <f>IFERROR(INDEX(Materials!$X$9:$X$2508, MATCH($DO2228, Materials!$Z$9:$Z$2508, 0)), "")</f>
        <v/>
      </c>
      <c r="DQ2228" s="9" t="str">
        <f t="shared" si="39"/>
        <v/>
      </c>
    </row>
    <row r="2229" spans="119:121" x14ac:dyDescent="0.25">
      <c r="DO2229" s="9">
        <v>2226</v>
      </c>
      <c r="DP2229" s="9" t="str">
        <f>IFERROR(INDEX(Materials!$X$9:$X$2508, MATCH($DO2229, Materials!$Z$9:$Z$2508, 0)), "")</f>
        <v/>
      </c>
      <c r="DQ2229" s="9" t="str">
        <f t="shared" si="39"/>
        <v/>
      </c>
    </row>
    <row r="2230" spans="119:121" x14ac:dyDescent="0.25">
      <c r="DO2230" s="9">
        <v>2227</v>
      </c>
      <c r="DP2230" s="9" t="str">
        <f>IFERROR(INDEX(Materials!$X$9:$X$2508, MATCH($DO2230, Materials!$Z$9:$Z$2508, 0)), "")</f>
        <v/>
      </c>
      <c r="DQ2230" s="9" t="str">
        <f t="shared" si="39"/>
        <v/>
      </c>
    </row>
    <row r="2231" spans="119:121" x14ac:dyDescent="0.25">
      <c r="DO2231" s="9">
        <v>2228</v>
      </c>
      <c r="DP2231" s="9" t="str">
        <f>IFERROR(INDEX(Materials!$X$9:$X$2508, MATCH($DO2231, Materials!$Z$9:$Z$2508, 0)), "")</f>
        <v/>
      </c>
      <c r="DQ2231" s="9" t="str">
        <f t="shared" si="39"/>
        <v/>
      </c>
    </row>
    <row r="2232" spans="119:121" x14ac:dyDescent="0.25">
      <c r="DO2232" s="9">
        <v>2229</v>
      </c>
      <c r="DP2232" s="9" t="str">
        <f>IFERROR(INDEX(Materials!$X$9:$X$2508, MATCH($DO2232, Materials!$Z$9:$Z$2508, 0)), "")</f>
        <v/>
      </c>
      <c r="DQ2232" s="9" t="str">
        <f t="shared" si="39"/>
        <v/>
      </c>
    </row>
    <row r="2233" spans="119:121" x14ac:dyDescent="0.25">
      <c r="DO2233" s="9">
        <v>2230</v>
      </c>
      <c r="DP2233" s="9" t="str">
        <f>IFERROR(INDEX(Materials!$X$9:$X$2508, MATCH($DO2233, Materials!$Z$9:$Z$2508, 0)), "")</f>
        <v/>
      </c>
      <c r="DQ2233" s="9" t="str">
        <f t="shared" si="39"/>
        <v/>
      </c>
    </row>
    <row r="2234" spans="119:121" x14ac:dyDescent="0.25">
      <c r="DO2234" s="9">
        <v>2231</v>
      </c>
      <c r="DP2234" s="9" t="str">
        <f>IFERROR(INDEX(Materials!$X$9:$X$2508, MATCH($DO2234, Materials!$Z$9:$Z$2508, 0)), "")</f>
        <v/>
      </c>
      <c r="DQ2234" s="9" t="str">
        <f t="shared" si="39"/>
        <v/>
      </c>
    </row>
    <row r="2235" spans="119:121" x14ac:dyDescent="0.25">
      <c r="DO2235" s="9">
        <v>2232</v>
      </c>
      <c r="DP2235" s="9" t="str">
        <f>IFERROR(INDEX(Materials!$X$9:$X$2508, MATCH($DO2235, Materials!$Z$9:$Z$2508, 0)), "")</f>
        <v/>
      </c>
      <c r="DQ2235" s="9" t="str">
        <f t="shared" si="39"/>
        <v/>
      </c>
    </row>
    <row r="2236" spans="119:121" x14ac:dyDescent="0.25">
      <c r="DO2236" s="9">
        <v>2233</v>
      </c>
      <c r="DP2236" s="9" t="str">
        <f>IFERROR(INDEX(Materials!$X$9:$X$2508, MATCH($DO2236, Materials!$Z$9:$Z$2508, 0)), "")</f>
        <v/>
      </c>
      <c r="DQ2236" s="9" t="str">
        <f t="shared" si="39"/>
        <v/>
      </c>
    </row>
    <row r="2237" spans="119:121" x14ac:dyDescent="0.25">
      <c r="DO2237" s="9">
        <v>2234</v>
      </c>
      <c r="DP2237" s="9" t="str">
        <f>IFERROR(INDEX(Materials!$X$9:$X$2508, MATCH($DO2237, Materials!$Z$9:$Z$2508, 0)), "")</f>
        <v/>
      </c>
      <c r="DQ2237" s="9" t="str">
        <f t="shared" si="39"/>
        <v/>
      </c>
    </row>
    <row r="2238" spans="119:121" x14ac:dyDescent="0.25">
      <c r="DO2238" s="9">
        <v>2235</v>
      </c>
      <c r="DP2238" s="9" t="str">
        <f>IFERROR(INDEX(Materials!$X$9:$X$2508, MATCH($DO2238, Materials!$Z$9:$Z$2508, 0)), "")</f>
        <v/>
      </c>
      <c r="DQ2238" s="9" t="str">
        <f t="shared" si="39"/>
        <v/>
      </c>
    </row>
    <row r="2239" spans="119:121" x14ac:dyDescent="0.25">
      <c r="DO2239" s="9">
        <v>2236</v>
      </c>
      <c r="DP2239" s="9" t="str">
        <f>IFERROR(INDEX(Materials!$X$9:$X$2508, MATCH($DO2239, Materials!$Z$9:$Z$2508, 0)), "")</f>
        <v/>
      </c>
      <c r="DQ2239" s="9" t="str">
        <f t="shared" si="39"/>
        <v/>
      </c>
    </row>
    <row r="2240" spans="119:121" x14ac:dyDescent="0.25">
      <c r="DO2240" s="9">
        <v>2237</v>
      </c>
      <c r="DP2240" s="9" t="str">
        <f>IFERROR(INDEX(Materials!$X$9:$X$2508, MATCH($DO2240, Materials!$Z$9:$Z$2508, 0)), "")</f>
        <v/>
      </c>
      <c r="DQ2240" s="9" t="str">
        <f t="shared" si="39"/>
        <v/>
      </c>
    </row>
    <row r="2241" spans="119:121" x14ac:dyDescent="0.25">
      <c r="DO2241" s="9">
        <v>2238</v>
      </c>
      <c r="DP2241" s="9" t="str">
        <f>IFERROR(INDEX(Materials!$X$9:$X$2508, MATCH($DO2241, Materials!$Z$9:$Z$2508, 0)), "")</f>
        <v/>
      </c>
      <c r="DQ2241" s="9" t="str">
        <f t="shared" si="39"/>
        <v/>
      </c>
    </row>
    <row r="2242" spans="119:121" x14ac:dyDescent="0.25">
      <c r="DO2242" s="9">
        <v>2239</v>
      </c>
      <c r="DP2242" s="9" t="str">
        <f>IFERROR(INDEX(Materials!$X$9:$X$2508, MATCH($DO2242, Materials!$Z$9:$Z$2508, 0)), "")</f>
        <v/>
      </c>
      <c r="DQ2242" s="9" t="str">
        <f t="shared" si="39"/>
        <v/>
      </c>
    </row>
    <row r="2243" spans="119:121" x14ac:dyDescent="0.25">
      <c r="DO2243" s="9">
        <v>2240</v>
      </c>
      <c r="DP2243" s="9" t="str">
        <f>IFERROR(INDEX(Materials!$X$9:$X$2508, MATCH($DO2243, Materials!$Z$9:$Z$2508, 0)), "")</f>
        <v/>
      </c>
      <c r="DQ2243" s="9" t="str">
        <f t="shared" si="39"/>
        <v/>
      </c>
    </row>
    <row r="2244" spans="119:121" x14ac:dyDescent="0.25">
      <c r="DO2244" s="9">
        <v>2241</v>
      </c>
      <c r="DP2244" s="9" t="str">
        <f>IFERROR(INDEX(Materials!$X$9:$X$2508, MATCH($DO2244, Materials!$Z$9:$Z$2508, 0)), "")</f>
        <v/>
      </c>
      <c r="DQ2244" s="9" t="str">
        <f t="shared" si="39"/>
        <v/>
      </c>
    </row>
    <row r="2245" spans="119:121" x14ac:dyDescent="0.25">
      <c r="DO2245" s="9">
        <v>2242</v>
      </c>
      <c r="DP2245" s="9" t="str">
        <f>IFERROR(INDEX(Materials!$X$9:$X$2508, MATCH($DO2245, Materials!$Z$9:$Z$2508, 0)), "")</f>
        <v/>
      </c>
      <c r="DQ2245" s="9" t="str">
        <f t="shared" si="39"/>
        <v/>
      </c>
    </row>
    <row r="2246" spans="119:121" x14ac:dyDescent="0.25">
      <c r="DO2246" s="9">
        <v>2243</v>
      </c>
      <c r="DP2246" s="9" t="str">
        <f>IFERROR(INDEX(Materials!$X$9:$X$2508, MATCH($DO2246, Materials!$Z$9:$Z$2508, 0)), "")</f>
        <v/>
      </c>
      <c r="DQ2246" s="9" t="str">
        <f t="shared" si="39"/>
        <v/>
      </c>
    </row>
    <row r="2247" spans="119:121" x14ac:dyDescent="0.25">
      <c r="DO2247" s="9">
        <v>2244</v>
      </c>
      <c r="DP2247" s="9" t="str">
        <f>IFERROR(INDEX(Materials!$X$9:$X$2508, MATCH($DO2247, Materials!$Z$9:$Z$2508, 0)), "")</f>
        <v/>
      </c>
      <c r="DQ2247" s="9" t="str">
        <f t="shared" si="39"/>
        <v/>
      </c>
    </row>
    <row r="2248" spans="119:121" x14ac:dyDescent="0.25">
      <c r="DO2248" s="9">
        <v>2245</v>
      </c>
      <c r="DP2248" s="9" t="str">
        <f>IFERROR(INDEX(Materials!$X$9:$X$2508, MATCH($DO2248, Materials!$Z$9:$Z$2508, 0)), "")</f>
        <v/>
      </c>
      <c r="DQ2248" s="9" t="str">
        <f t="shared" si="39"/>
        <v/>
      </c>
    </row>
    <row r="2249" spans="119:121" x14ac:dyDescent="0.25">
      <c r="DO2249" s="9">
        <v>2246</v>
      </c>
      <c r="DP2249" s="9" t="str">
        <f>IFERROR(INDEX(Materials!$X$9:$X$2508, MATCH($DO2249, Materials!$Z$9:$Z$2508, 0)), "")</f>
        <v/>
      </c>
      <c r="DQ2249" s="9" t="str">
        <f t="shared" si="39"/>
        <v/>
      </c>
    </row>
    <row r="2250" spans="119:121" x14ac:dyDescent="0.25">
      <c r="DO2250" s="9">
        <v>2247</v>
      </c>
      <c r="DP2250" s="9" t="str">
        <f>IFERROR(INDEX(Materials!$X$9:$X$2508, MATCH($DO2250, Materials!$Z$9:$Z$2508, 0)), "")</f>
        <v/>
      </c>
      <c r="DQ2250" s="9" t="str">
        <f t="shared" si="39"/>
        <v/>
      </c>
    </row>
    <row r="2251" spans="119:121" x14ac:dyDescent="0.25">
      <c r="DO2251" s="9">
        <v>2248</v>
      </c>
      <c r="DP2251" s="9" t="str">
        <f>IFERROR(INDEX(Materials!$X$9:$X$2508, MATCH($DO2251, Materials!$Z$9:$Z$2508, 0)), "")</f>
        <v/>
      </c>
      <c r="DQ2251" s="9" t="str">
        <f t="shared" si="39"/>
        <v/>
      </c>
    </row>
    <row r="2252" spans="119:121" x14ac:dyDescent="0.25">
      <c r="DO2252" s="9">
        <v>2249</v>
      </c>
      <c r="DP2252" s="9" t="str">
        <f>IFERROR(INDEX(Materials!$X$9:$X$2508, MATCH($DO2252, Materials!$Z$9:$Z$2508, 0)), "")</f>
        <v/>
      </c>
      <c r="DQ2252" s="9" t="str">
        <f t="shared" si="39"/>
        <v/>
      </c>
    </row>
    <row r="2253" spans="119:121" x14ac:dyDescent="0.25">
      <c r="DO2253" s="9">
        <v>2250</v>
      </c>
      <c r="DP2253" s="9" t="str">
        <f>IFERROR(INDEX(Materials!$X$9:$X$2508, MATCH($DO2253, Materials!$Z$9:$Z$2508, 0)), "")</f>
        <v/>
      </c>
      <c r="DQ2253" s="9" t="str">
        <f t="shared" si="39"/>
        <v/>
      </c>
    </row>
    <row r="2254" spans="119:121" x14ac:dyDescent="0.25">
      <c r="DO2254" s="9">
        <v>2251</v>
      </c>
      <c r="DP2254" s="9" t="str">
        <f>IFERROR(INDEX(Materials!$X$9:$X$2508, MATCH($DO2254, Materials!$Z$9:$Z$2508, 0)), "")</f>
        <v/>
      </c>
      <c r="DQ2254" s="9" t="str">
        <f t="shared" si="39"/>
        <v/>
      </c>
    </row>
    <row r="2255" spans="119:121" x14ac:dyDescent="0.25">
      <c r="DO2255" s="9">
        <v>2252</v>
      </c>
      <c r="DP2255" s="9" t="str">
        <f>IFERROR(INDEX(Materials!$X$9:$X$2508, MATCH($DO2255, Materials!$Z$9:$Z$2508, 0)), "")</f>
        <v/>
      </c>
      <c r="DQ2255" s="9" t="str">
        <f t="shared" si="39"/>
        <v/>
      </c>
    </row>
    <row r="2256" spans="119:121" x14ac:dyDescent="0.25">
      <c r="DO2256" s="9">
        <v>2253</v>
      </c>
      <c r="DP2256" s="9" t="str">
        <f>IFERROR(INDEX(Materials!$X$9:$X$2508, MATCH($DO2256, Materials!$Z$9:$Z$2508, 0)), "")</f>
        <v/>
      </c>
      <c r="DQ2256" s="9" t="str">
        <f t="shared" si="39"/>
        <v/>
      </c>
    </row>
    <row r="2257" spans="119:121" x14ac:dyDescent="0.25">
      <c r="DO2257" s="9">
        <v>2254</v>
      </c>
      <c r="DP2257" s="9" t="str">
        <f>IFERROR(INDEX(Materials!$X$9:$X$2508, MATCH($DO2257, Materials!$Z$9:$Z$2508, 0)), "")</f>
        <v/>
      </c>
      <c r="DQ2257" s="9" t="str">
        <f t="shared" si="39"/>
        <v/>
      </c>
    </row>
    <row r="2258" spans="119:121" x14ac:dyDescent="0.25">
      <c r="DO2258" s="9">
        <v>2255</v>
      </c>
      <c r="DP2258" s="9" t="str">
        <f>IFERROR(INDEX(Materials!$X$9:$X$2508, MATCH($DO2258, Materials!$Z$9:$Z$2508, 0)), "")</f>
        <v/>
      </c>
      <c r="DQ2258" s="9" t="str">
        <f t="shared" si="39"/>
        <v/>
      </c>
    </row>
    <row r="2259" spans="119:121" x14ac:dyDescent="0.25">
      <c r="DO2259" s="9">
        <v>2256</v>
      </c>
      <c r="DP2259" s="9" t="str">
        <f>IFERROR(INDEX(Materials!$X$9:$X$2508, MATCH($DO2259, Materials!$Z$9:$Z$2508, 0)), "")</f>
        <v/>
      </c>
      <c r="DQ2259" s="9" t="str">
        <f t="shared" si="39"/>
        <v/>
      </c>
    </row>
    <row r="2260" spans="119:121" x14ac:dyDescent="0.25">
      <c r="DO2260" s="9">
        <v>2257</v>
      </c>
      <c r="DP2260" s="9" t="str">
        <f>IFERROR(INDEX(Materials!$X$9:$X$2508, MATCH($DO2260, Materials!$Z$9:$Z$2508, 0)), "")</f>
        <v/>
      </c>
      <c r="DQ2260" s="9" t="str">
        <f t="shared" si="39"/>
        <v/>
      </c>
    </row>
    <row r="2261" spans="119:121" x14ac:dyDescent="0.25">
      <c r="DO2261" s="9">
        <v>2258</v>
      </c>
      <c r="DP2261" s="9" t="str">
        <f>IFERROR(INDEX(Materials!$X$9:$X$2508, MATCH($DO2261, Materials!$Z$9:$Z$2508, 0)), "")</f>
        <v/>
      </c>
      <c r="DQ2261" s="9" t="str">
        <f t="shared" si="39"/>
        <v/>
      </c>
    </row>
    <row r="2262" spans="119:121" x14ac:dyDescent="0.25">
      <c r="DO2262" s="9">
        <v>2259</v>
      </c>
      <c r="DP2262" s="9" t="str">
        <f>IFERROR(INDEX(Materials!$X$9:$X$2508, MATCH($DO2262, Materials!$Z$9:$Z$2508, 0)), "")</f>
        <v/>
      </c>
      <c r="DQ2262" s="9" t="str">
        <f t="shared" si="39"/>
        <v/>
      </c>
    </row>
    <row r="2263" spans="119:121" x14ac:dyDescent="0.25">
      <c r="DO2263" s="9">
        <v>2260</v>
      </c>
      <c r="DP2263" s="9" t="str">
        <f>IFERROR(INDEX(Materials!$X$9:$X$2508, MATCH($DO2263, Materials!$Z$9:$Z$2508, 0)), "")</f>
        <v/>
      </c>
      <c r="DQ2263" s="9" t="str">
        <f t="shared" si="39"/>
        <v/>
      </c>
    </row>
    <row r="2264" spans="119:121" x14ac:dyDescent="0.25">
      <c r="DO2264" s="9">
        <v>2261</v>
      </c>
      <c r="DP2264" s="9" t="str">
        <f>IFERROR(INDEX(Materials!$X$9:$X$2508, MATCH($DO2264, Materials!$Z$9:$Z$2508, 0)), "")</f>
        <v/>
      </c>
      <c r="DQ2264" s="9" t="str">
        <f t="shared" si="39"/>
        <v/>
      </c>
    </row>
    <row r="2265" spans="119:121" x14ac:dyDescent="0.25">
      <c r="DO2265" s="9">
        <v>2262</v>
      </c>
      <c r="DP2265" s="9" t="str">
        <f>IFERROR(INDEX(Materials!$X$9:$X$2508, MATCH($DO2265, Materials!$Z$9:$Z$2508, 0)), "")</f>
        <v/>
      </c>
      <c r="DQ2265" s="9" t="str">
        <f t="shared" si="39"/>
        <v/>
      </c>
    </row>
    <row r="2266" spans="119:121" x14ac:dyDescent="0.25">
      <c r="DO2266" s="9">
        <v>2263</v>
      </c>
      <c r="DP2266" s="9" t="str">
        <f>IFERROR(INDEX(Materials!$X$9:$X$2508, MATCH($DO2266, Materials!$Z$9:$Z$2508, 0)), "")</f>
        <v/>
      </c>
      <c r="DQ2266" s="9" t="str">
        <f t="shared" si="39"/>
        <v/>
      </c>
    </row>
    <row r="2267" spans="119:121" x14ac:dyDescent="0.25">
      <c r="DO2267" s="9">
        <v>2264</v>
      </c>
      <c r="DP2267" s="9" t="str">
        <f>IFERROR(INDEX(Materials!$X$9:$X$2508, MATCH($DO2267, Materials!$Z$9:$Z$2508, 0)), "")</f>
        <v/>
      </c>
      <c r="DQ2267" s="9" t="str">
        <f t="shared" si="39"/>
        <v/>
      </c>
    </row>
    <row r="2268" spans="119:121" x14ac:dyDescent="0.25">
      <c r="DO2268" s="9">
        <v>2265</v>
      </c>
      <c r="DP2268" s="9" t="str">
        <f>IFERROR(INDEX(Materials!$X$9:$X$2508, MATCH($DO2268, Materials!$Z$9:$Z$2508, 0)), "")</f>
        <v/>
      </c>
      <c r="DQ2268" s="9" t="str">
        <f t="shared" si="39"/>
        <v/>
      </c>
    </row>
    <row r="2269" spans="119:121" x14ac:dyDescent="0.25">
      <c r="DO2269" s="9">
        <v>2266</v>
      </c>
      <c r="DP2269" s="9" t="str">
        <f>IFERROR(INDEX(Materials!$X$9:$X$2508, MATCH($DO2269, Materials!$Z$9:$Z$2508, 0)), "")</f>
        <v/>
      </c>
      <c r="DQ2269" s="9" t="str">
        <f t="shared" si="39"/>
        <v/>
      </c>
    </row>
    <row r="2270" spans="119:121" x14ac:dyDescent="0.25">
      <c r="DO2270" s="9">
        <v>2267</v>
      </c>
      <c r="DP2270" s="9" t="str">
        <f>IFERROR(INDEX(Materials!$X$9:$X$2508, MATCH($DO2270, Materials!$Z$9:$Z$2508, 0)), "")</f>
        <v/>
      </c>
      <c r="DQ2270" s="9" t="str">
        <f t="shared" si="39"/>
        <v/>
      </c>
    </row>
    <row r="2271" spans="119:121" x14ac:dyDescent="0.25">
      <c r="DO2271" s="9">
        <v>2268</v>
      </c>
      <c r="DP2271" s="9" t="str">
        <f>IFERROR(INDEX(Materials!$X$9:$X$2508, MATCH($DO2271, Materials!$Z$9:$Z$2508, 0)), "")</f>
        <v/>
      </c>
      <c r="DQ2271" s="9" t="str">
        <f t="shared" si="39"/>
        <v/>
      </c>
    </row>
    <row r="2272" spans="119:121" x14ac:dyDescent="0.25">
      <c r="DO2272" s="9">
        <v>2269</v>
      </c>
      <c r="DP2272" s="9" t="str">
        <f>IFERROR(INDEX(Materials!$X$9:$X$2508, MATCH($DO2272, Materials!$Z$9:$Z$2508, 0)), "")</f>
        <v/>
      </c>
      <c r="DQ2272" s="9" t="str">
        <f t="shared" si="39"/>
        <v/>
      </c>
    </row>
    <row r="2273" spans="119:121" x14ac:dyDescent="0.25">
      <c r="DO2273" s="9">
        <v>2270</v>
      </c>
      <c r="DP2273" s="9" t="str">
        <f>IFERROR(INDEX(Materials!$X$9:$X$2508, MATCH($DO2273, Materials!$Z$9:$Z$2508, 0)), "")</f>
        <v/>
      </c>
      <c r="DQ2273" s="9" t="str">
        <f t="shared" si="39"/>
        <v/>
      </c>
    </row>
    <row r="2274" spans="119:121" x14ac:dyDescent="0.25">
      <c r="DO2274" s="9">
        <v>2271</v>
      </c>
      <c r="DP2274" s="9" t="str">
        <f>IFERROR(INDEX(Materials!$X$9:$X$2508, MATCH($DO2274, Materials!$Z$9:$Z$2508, 0)), "")</f>
        <v/>
      </c>
      <c r="DQ2274" s="9" t="str">
        <f t="shared" si="39"/>
        <v/>
      </c>
    </row>
    <row r="2275" spans="119:121" x14ac:dyDescent="0.25">
      <c r="DO2275" s="9">
        <v>2272</v>
      </c>
      <c r="DP2275" s="9" t="str">
        <f>IFERROR(INDEX(Materials!$X$9:$X$2508, MATCH($DO2275, Materials!$Z$9:$Z$2508, 0)), "")</f>
        <v/>
      </c>
      <c r="DQ2275" s="9" t="str">
        <f t="shared" si="39"/>
        <v/>
      </c>
    </row>
    <row r="2276" spans="119:121" x14ac:dyDescent="0.25">
      <c r="DO2276" s="9">
        <v>2273</v>
      </c>
      <c r="DP2276" s="9" t="str">
        <f>IFERROR(INDEX(Materials!$X$9:$X$2508, MATCH($DO2276, Materials!$Z$9:$Z$2508, 0)), "")</f>
        <v/>
      </c>
      <c r="DQ2276" s="9" t="str">
        <f t="shared" si="39"/>
        <v/>
      </c>
    </row>
    <row r="2277" spans="119:121" x14ac:dyDescent="0.25">
      <c r="DO2277" s="9">
        <v>2274</v>
      </c>
      <c r="DP2277" s="9" t="str">
        <f>IFERROR(INDEX(Materials!$X$9:$X$2508, MATCH($DO2277, Materials!$Z$9:$Z$2508, 0)), "")</f>
        <v/>
      </c>
      <c r="DQ2277" s="9" t="str">
        <f t="shared" si="39"/>
        <v/>
      </c>
    </row>
    <row r="2278" spans="119:121" x14ac:dyDescent="0.25">
      <c r="DO2278" s="9">
        <v>2275</v>
      </c>
      <c r="DP2278" s="9" t="str">
        <f>IFERROR(INDEX(Materials!$X$9:$X$2508, MATCH($DO2278, Materials!$Z$9:$Z$2508, 0)), "")</f>
        <v/>
      </c>
      <c r="DQ2278" s="9" t="str">
        <f t="shared" si="39"/>
        <v/>
      </c>
    </row>
    <row r="2279" spans="119:121" x14ac:dyDescent="0.25">
      <c r="DO2279" s="9">
        <v>2276</v>
      </c>
      <c r="DP2279" s="9" t="str">
        <f>IFERROR(INDEX(Materials!$X$9:$X$2508, MATCH($DO2279, Materials!$Z$9:$Z$2508, 0)), "")</f>
        <v/>
      </c>
      <c r="DQ2279" s="9" t="str">
        <f t="shared" si="39"/>
        <v/>
      </c>
    </row>
    <row r="2280" spans="119:121" x14ac:dyDescent="0.25">
      <c r="DO2280" s="9">
        <v>2277</v>
      </c>
      <c r="DP2280" s="9" t="str">
        <f>IFERROR(INDEX(Materials!$X$9:$X$2508, MATCH($DO2280, Materials!$Z$9:$Z$2508, 0)), "")</f>
        <v/>
      </c>
      <c r="DQ2280" s="9" t="str">
        <f t="shared" si="39"/>
        <v/>
      </c>
    </row>
    <row r="2281" spans="119:121" x14ac:dyDescent="0.25">
      <c r="DO2281" s="9">
        <v>2278</v>
      </c>
      <c r="DP2281" s="9" t="str">
        <f>IFERROR(INDEX(Materials!$X$9:$X$2508, MATCH($DO2281, Materials!$Z$9:$Z$2508, 0)), "")</f>
        <v/>
      </c>
      <c r="DQ2281" s="9" t="str">
        <f t="shared" si="39"/>
        <v/>
      </c>
    </row>
    <row r="2282" spans="119:121" x14ac:dyDescent="0.25">
      <c r="DO2282" s="9">
        <v>2279</v>
      </c>
      <c r="DP2282" s="9" t="str">
        <f>IFERROR(INDEX(Materials!$X$9:$X$2508, MATCH($DO2282, Materials!$Z$9:$Z$2508, 0)), "")</f>
        <v/>
      </c>
      <c r="DQ2282" s="9" t="str">
        <f t="shared" si="39"/>
        <v/>
      </c>
    </row>
    <row r="2283" spans="119:121" x14ac:dyDescent="0.25">
      <c r="DO2283" s="9">
        <v>2280</v>
      </c>
      <c r="DP2283" s="9" t="str">
        <f>IFERROR(INDEX(Materials!$X$9:$X$2508, MATCH($DO2283, Materials!$Z$9:$Z$2508, 0)), "")</f>
        <v/>
      </c>
      <c r="DQ2283" s="9" t="str">
        <f t="shared" si="39"/>
        <v/>
      </c>
    </row>
    <row r="2284" spans="119:121" x14ac:dyDescent="0.25">
      <c r="DO2284" s="9">
        <v>2281</v>
      </c>
      <c r="DP2284" s="9" t="str">
        <f>IFERROR(INDEX(Materials!$X$9:$X$2508, MATCH($DO2284, Materials!$Z$9:$Z$2508, 0)), "")</f>
        <v/>
      </c>
      <c r="DQ2284" s="9" t="str">
        <f t="shared" ref="DQ2284:DQ2347" si="40">IF($DP2284="", "", SUMIF($BE$4:$CH$43, $DP2284, $CJ$4:$DM$43))</f>
        <v/>
      </c>
    </row>
    <row r="2285" spans="119:121" x14ac:dyDescent="0.25">
      <c r="DO2285" s="9">
        <v>2282</v>
      </c>
      <c r="DP2285" s="9" t="str">
        <f>IFERROR(INDEX(Materials!$X$9:$X$2508, MATCH($DO2285, Materials!$Z$9:$Z$2508, 0)), "")</f>
        <v/>
      </c>
      <c r="DQ2285" s="9" t="str">
        <f t="shared" si="40"/>
        <v/>
      </c>
    </row>
    <row r="2286" spans="119:121" x14ac:dyDescent="0.25">
      <c r="DO2286" s="9">
        <v>2283</v>
      </c>
      <c r="DP2286" s="9" t="str">
        <f>IFERROR(INDEX(Materials!$X$9:$X$2508, MATCH($DO2286, Materials!$Z$9:$Z$2508, 0)), "")</f>
        <v/>
      </c>
      <c r="DQ2286" s="9" t="str">
        <f t="shared" si="40"/>
        <v/>
      </c>
    </row>
    <row r="2287" spans="119:121" x14ac:dyDescent="0.25">
      <c r="DO2287" s="9">
        <v>2284</v>
      </c>
      <c r="DP2287" s="9" t="str">
        <f>IFERROR(INDEX(Materials!$X$9:$X$2508, MATCH($DO2287, Materials!$Z$9:$Z$2508, 0)), "")</f>
        <v/>
      </c>
      <c r="DQ2287" s="9" t="str">
        <f t="shared" si="40"/>
        <v/>
      </c>
    </row>
    <row r="2288" spans="119:121" x14ac:dyDescent="0.25">
      <c r="DO2288" s="9">
        <v>2285</v>
      </c>
      <c r="DP2288" s="9" t="str">
        <f>IFERROR(INDEX(Materials!$X$9:$X$2508, MATCH($DO2288, Materials!$Z$9:$Z$2508, 0)), "")</f>
        <v/>
      </c>
      <c r="DQ2288" s="9" t="str">
        <f t="shared" si="40"/>
        <v/>
      </c>
    </row>
    <row r="2289" spans="119:121" x14ac:dyDescent="0.25">
      <c r="DO2289" s="9">
        <v>2286</v>
      </c>
      <c r="DP2289" s="9" t="str">
        <f>IFERROR(INDEX(Materials!$X$9:$X$2508, MATCH($DO2289, Materials!$Z$9:$Z$2508, 0)), "")</f>
        <v/>
      </c>
      <c r="DQ2289" s="9" t="str">
        <f t="shared" si="40"/>
        <v/>
      </c>
    </row>
    <row r="2290" spans="119:121" x14ac:dyDescent="0.25">
      <c r="DO2290" s="9">
        <v>2287</v>
      </c>
      <c r="DP2290" s="9" t="str">
        <f>IFERROR(INDEX(Materials!$X$9:$X$2508, MATCH($DO2290, Materials!$Z$9:$Z$2508, 0)), "")</f>
        <v/>
      </c>
      <c r="DQ2290" s="9" t="str">
        <f t="shared" si="40"/>
        <v/>
      </c>
    </row>
    <row r="2291" spans="119:121" x14ac:dyDescent="0.25">
      <c r="DO2291" s="9">
        <v>2288</v>
      </c>
      <c r="DP2291" s="9" t="str">
        <f>IFERROR(INDEX(Materials!$X$9:$X$2508, MATCH($DO2291, Materials!$Z$9:$Z$2508, 0)), "")</f>
        <v/>
      </c>
      <c r="DQ2291" s="9" t="str">
        <f t="shared" si="40"/>
        <v/>
      </c>
    </row>
    <row r="2292" spans="119:121" x14ac:dyDescent="0.25">
      <c r="DO2292" s="9">
        <v>2289</v>
      </c>
      <c r="DP2292" s="9" t="str">
        <f>IFERROR(INDEX(Materials!$X$9:$X$2508, MATCH($DO2292, Materials!$Z$9:$Z$2508, 0)), "")</f>
        <v/>
      </c>
      <c r="DQ2292" s="9" t="str">
        <f t="shared" si="40"/>
        <v/>
      </c>
    </row>
    <row r="2293" spans="119:121" x14ac:dyDescent="0.25">
      <c r="DO2293" s="9">
        <v>2290</v>
      </c>
      <c r="DP2293" s="9" t="str">
        <f>IFERROR(INDEX(Materials!$X$9:$X$2508, MATCH($DO2293, Materials!$Z$9:$Z$2508, 0)), "")</f>
        <v/>
      </c>
      <c r="DQ2293" s="9" t="str">
        <f t="shared" si="40"/>
        <v/>
      </c>
    </row>
    <row r="2294" spans="119:121" x14ac:dyDescent="0.25">
      <c r="DO2294" s="9">
        <v>2291</v>
      </c>
      <c r="DP2294" s="9" t="str">
        <f>IFERROR(INDEX(Materials!$X$9:$X$2508, MATCH($DO2294, Materials!$Z$9:$Z$2508, 0)), "")</f>
        <v/>
      </c>
      <c r="DQ2294" s="9" t="str">
        <f t="shared" si="40"/>
        <v/>
      </c>
    </row>
    <row r="2295" spans="119:121" x14ac:dyDescent="0.25">
      <c r="DO2295" s="9">
        <v>2292</v>
      </c>
      <c r="DP2295" s="9" t="str">
        <f>IFERROR(INDEX(Materials!$X$9:$X$2508, MATCH($DO2295, Materials!$Z$9:$Z$2508, 0)), "")</f>
        <v/>
      </c>
      <c r="DQ2295" s="9" t="str">
        <f t="shared" si="40"/>
        <v/>
      </c>
    </row>
    <row r="2296" spans="119:121" x14ac:dyDescent="0.25">
      <c r="DO2296" s="9">
        <v>2293</v>
      </c>
      <c r="DP2296" s="9" t="str">
        <f>IFERROR(INDEX(Materials!$X$9:$X$2508, MATCH($DO2296, Materials!$Z$9:$Z$2508, 0)), "")</f>
        <v/>
      </c>
      <c r="DQ2296" s="9" t="str">
        <f t="shared" si="40"/>
        <v/>
      </c>
    </row>
    <row r="2297" spans="119:121" x14ac:dyDescent="0.25">
      <c r="DO2297" s="9">
        <v>2294</v>
      </c>
      <c r="DP2297" s="9" t="str">
        <f>IFERROR(INDEX(Materials!$X$9:$X$2508, MATCH($DO2297, Materials!$Z$9:$Z$2508, 0)), "")</f>
        <v/>
      </c>
      <c r="DQ2297" s="9" t="str">
        <f t="shared" si="40"/>
        <v/>
      </c>
    </row>
    <row r="2298" spans="119:121" x14ac:dyDescent="0.25">
      <c r="DO2298" s="9">
        <v>2295</v>
      </c>
      <c r="DP2298" s="9" t="str">
        <f>IFERROR(INDEX(Materials!$X$9:$X$2508, MATCH($DO2298, Materials!$Z$9:$Z$2508, 0)), "")</f>
        <v/>
      </c>
      <c r="DQ2298" s="9" t="str">
        <f t="shared" si="40"/>
        <v/>
      </c>
    </row>
    <row r="2299" spans="119:121" x14ac:dyDescent="0.25">
      <c r="DO2299" s="9">
        <v>2296</v>
      </c>
      <c r="DP2299" s="9" t="str">
        <f>IFERROR(INDEX(Materials!$X$9:$X$2508, MATCH($DO2299, Materials!$Z$9:$Z$2508, 0)), "")</f>
        <v/>
      </c>
      <c r="DQ2299" s="9" t="str">
        <f t="shared" si="40"/>
        <v/>
      </c>
    </row>
    <row r="2300" spans="119:121" x14ac:dyDescent="0.25">
      <c r="DO2300" s="9">
        <v>2297</v>
      </c>
      <c r="DP2300" s="9" t="str">
        <f>IFERROR(INDEX(Materials!$X$9:$X$2508, MATCH($DO2300, Materials!$Z$9:$Z$2508, 0)), "")</f>
        <v/>
      </c>
      <c r="DQ2300" s="9" t="str">
        <f t="shared" si="40"/>
        <v/>
      </c>
    </row>
    <row r="2301" spans="119:121" x14ac:dyDescent="0.25">
      <c r="DO2301" s="9">
        <v>2298</v>
      </c>
      <c r="DP2301" s="9" t="str">
        <f>IFERROR(INDEX(Materials!$X$9:$X$2508, MATCH($DO2301, Materials!$Z$9:$Z$2508, 0)), "")</f>
        <v/>
      </c>
      <c r="DQ2301" s="9" t="str">
        <f t="shared" si="40"/>
        <v/>
      </c>
    </row>
    <row r="2302" spans="119:121" x14ac:dyDescent="0.25">
      <c r="DO2302" s="9">
        <v>2299</v>
      </c>
      <c r="DP2302" s="9" t="str">
        <f>IFERROR(INDEX(Materials!$X$9:$X$2508, MATCH($DO2302, Materials!$Z$9:$Z$2508, 0)), "")</f>
        <v/>
      </c>
      <c r="DQ2302" s="9" t="str">
        <f t="shared" si="40"/>
        <v/>
      </c>
    </row>
    <row r="2303" spans="119:121" x14ac:dyDescent="0.25">
      <c r="DO2303" s="9">
        <v>2300</v>
      </c>
      <c r="DP2303" s="9" t="str">
        <f>IFERROR(INDEX(Materials!$X$9:$X$2508, MATCH($DO2303, Materials!$Z$9:$Z$2508, 0)), "")</f>
        <v/>
      </c>
      <c r="DQ2303" s="9" t="str">
        <f t="shared" si="40"/>
        <v/>
      </c>
    </row>
    <row r="2304" spans="119:121" x14ac:dyDescent="0.25">
      <c r="DO2304" s="9">
        <v>2301</v>
      </c>
      <c r="DP2304" s="9" t="str">
        <f>IFERROR(INDEX(Materials!$X$9:$X$2508, MATCH($DO2304, Materials!$Z$9:$Z$2508, 0)), "")</f>
        <v/>
      </c>
      <c r="DQ2304" s="9" t="str">
        <f t="shared" si="40"/>
        <v/>
      </c>
    </row>
    <row r="2305" spans="119:121" x14ac:dyDescent="0.25">
      <c r="DO2305" s="9">
        <v>2302</v>
      </c>
      <c r="DP2305" s="9" t="str">
        <f>IFERROR(INDEX(Materials!$X$9:$X$2508, MATCH($DO2305, Materials!$Z$9:$Z$2508, 0)), "")</f>
        <v/>
      </c>
      <c r="DQ2305" s="9" t="str">
        <f t="shared" si="40"/>
        <v/>
      </c>
    </row>
    <row r="2306" spans="119:121" x14ac:dyDescent="0.25">
      <c r="DO2306" s="9">
        <v>2303</v>
      </c>
      <c r="DP2306" s="9" t="str">
        <f>IFERROR(INDEX(Materials!$X$9:$X$2508, MATCH($DO2306, Materials!$Z$9:$Z$2508, 0)), "")</f>
        <v/>
      </c>
      <c r="DQ2306" s="9" t="str">
        <f t="shared" si="40"/>
        <v/>
      </c>
    </row>
    <row r="2307" spans="119:121" x14ac:dyDescent="0.25">
      <c r="DO2307" s="9">
        <v>2304</v>
      </c>
      <c r="DP2307" s="9" t="str">
        <f>IFERROR(INDEX(Materials!$X$9:$X$2508, MATCH($DO2307, Materials!$Z$9:$Z$2508, 0)), "")</f>
        <v/>
      </c>
      <c r="DQ2307" s="9" t="str">
        <f t="shared" si="40"/>
        <v/>
      </c>
    </row>
    <row r="2308" spans="119:121" x14ac:dyDescent="0.25">
      <c r="DO2308" s="9">
        <v>2305</v>
      </c>
      <c r="DP2308" s="9" t="str">
        <f>IFERROR(INDEX(Materials!$X$9:$X$2508, MATCH($DO2308, Materials!$Z$9:$Z$2508, 0)), "")</f>
        <v/>
      </c>
      <c r="DQ2308" s="9" t="str">
        <f t="shared" si="40"/>
        <v/>
      </c>
    </row>
    <row r="2309" spans="119:121" x14ac:dyDescent="0.25">
      <c r="DO2309" s="9">
        <v>2306</v>
      </c>
      <c r="DP2309" s="9" t="str">
        <f>IFERROR(INDEX(Materials!$X$9:$X$2508, MATCH($DO2309, Materials!$Z$9:$Z$2508, 0)), "")</f>
        <v/>
      </c>
      <c r="DQ2309" s="9" t="str">
        <f t="shared" si="40"/>
        <v/>
      </c>
    </row>
    <row r="2310" spans="119:121" x14ac:dyDescent="0.25">
      <c r="DO2310" s="9">
        <v>2307</v>
      </c>
      <c r="DP2310" s="9" t="str">
        <f>IFERROR(INDEX(Materials!$X$9:$X$2508, MATCH($DO2310, Materials!$Z$9:$Z$2508, 0)), "")</f>
        <v/>
      </c>
      <c r="DQ2310" s="9" t="str">
        <f t="shared" si="40"/>
        <v/>
      </c>
    </row>
    <row r="2311" spans="119:121" x14ac:dyDescent="0.25">
      <c r="DO2311" s="9">
        <v>2308</v>
      </c>
      <c r="DP2311" s="9" t="str">
        <f>IFERROR(INDEX(Materials!$X$9:$X$2508, MATCH($DO2311, Materials!$Z$9:$Z$2508, 0)), "")</f>
        <v/>
      </c>
      <c r="DQ2311" s="9" t="str">
        <f t="shared" si="40"/>
        <v/>
      </c>
    </row>
    <row r="2312" spans="119:121" x14ac:dyDescent="0.25">
      <c r="DO2312" s="9">
        <v>2309</v>
      </c>
      <c r="DP2312" s="9" t="str">
        <f>IFERROR(INDEX(Materials!$X$9:$X$2508, MATCH($DO2312, Materials!$Z$9:$Z$2508, 0)), "")</f>
        <v/>
      </c>
      <c r="DQ2312" s="9" t="str">
        <f t="shared" si="40"/>
        <v/>
      </c>
    </row>
    <row r="2313" spans="119:121" x14ac:dyDescent="0.25">
      <c r="DO2313" s="9">
        <v>2310</v>
      </c>
      <c r="DP2313" s="9" t="str">
        <f>IFERROR(INDEX(Materials!$X$9:$X$2508, MATCH($DO2313, Materials!$Z$9:$Z$2508, 0)), "")</f>
        <v/>
      </c>
      <c r="DQ2313" s="9" t="str">
        <f t="shared" si="40"/>
        <v/>
      </c>
    </row>
    <row r="2314" spans="119:121" x14ac:dyDescent="0.25">
      <c r="DO2314" s="9">
        <v>2311</v>
      </c>
      <c r="DP2314" s="9" t="str">
        <f>IFERROR(INDEX(Materials!$X$9:$X$2508, MATCH($DO2314, Materials!$Z$9:$Z$2508, 0)), "")</f>
        <v/>
      </c>
      <c r="DQ2314" s="9" t="str">
        <f t="shared" si="40"/>
        <v/>
      </c>
    </row>
    <row r="2315" spans="119:121" x14ac:dyDescent="0.25">
      <c r="DO2315" s="9">
        <v>2312</v>
      </c>
      <c r="DP2315" s="9" t="str">
        <f>IFERROR(INDEX(Materials!$X$9:$X$2508, MATCH($DO2315, Materials!$Z$9:$Z$2508, 0)), "")</f>
        <v/>
      </c>
      <c r="DQ2315" s="9" t="str">
        <f t="shared" si="40"/>
        <v/>
      </c>
    </row>
    <row r="2316" spans="119:121" x14ac:dyDescent="0.25">
      <c r="DO2316" s="9">
        <v>2313</v>
      </c>
      <c r="DP2316" s="9" t="str">
        <f>IFERROR(INDEX(Materials!$X$9:$X$2508, MATCH($DO2316, Materials!$Z$9:$Z$2508, 0)), "")</f>
        <v/>
      </c>
      <c r="DQ2316" s="9" t="str">
        <f t="shared" si="40"/>
        <v/>
      </c>
    </row>
    <row r="2317" spans="119:121" x14ac:dyDescent="0.25">
      <c r="DO2317" s="9">
        <v>2314</v>
      </c>
      <c r="DP2317" s="9" t="str">
        <f>IFERROR(INDEX(Materials!$X$9:$X$2508, MATCH($DO2317, Materials!$Z$9:$Z$2508, 0)), "")</f>
        <v/>
      </c>
      <c r="DQ2317" s="9" t="str">
        <f t="shared" si="40"/>
        <v/>
      </c>
    </row>
    <row r="2318" spans="119:121" x14ac:dyDescent="0.25">
      <c r="DO2318" s="9">
        <v>2315</v>
      </c>
      <c r="DP2318" s="9" t="str">
        <f>IFERROR(INDEX(Materials!$X$9:$X$2508, MATCH($DO2318, Materials!$Z$9:$Z$2508, 0)), "")</f>
        <v/>
      </c>
      <c r="DQ2318" s="9" t="str">
        <f t="shared" si="40"/>
        <v/>
      </c>
    </row>
    <row r="2319" spans="119:121" x14ac:dyDescent="0.25">
      <c r="DO2319" s="9">
        <v>2316</v>
      </c>
      <c r="DP2319" s="9" t="str">
        <f>IFERROR(INDEX(Materials!$X$9:$X$2508, MATCH($DO2319, Materials!$Z$9:$Z$2508, 0)), "")</f>
        <v/>
      </c>
      <c r="DQ2319" s="9" t="str">
        <f t="shared" si="40"/>
        <v/>
      </c>
    </row>
    <row r="2320" spans="119:121" x14ac:dyDescent="0.25">
      <c r="DO2320" s="9">
        <v>2317</v>
      </c>
      <c r="DP2320" s="9" t="str">
        <f>IFERROR(INDEX(Materials!$X$9:$X$2508, MATCH($DO2320, Materials!$Z$9:$Z$2508, 0)), "")</f>
        <v/>
      </c>
      <c r="DQ2320" s="9" t="str">
        <f t="shared" si="40"/>
        <v/>
      </c>
    </row>
    <row r="2321" spans="119:121" x14ac:dyDescent="0.25">
      <c r="DO2321" s="9">
        <v>2318</v>
      </c>
      <c r="DP2321" s="9" t="str">
        <f>IFERROR(INDEX(Materials!$X$9:$X$2508, MATCH($DO2321, Materials!$Z$9:$Z$2508, 0)), "")</f>
        <v/>
      </c>
      <c r="DQ2321" s="9" t="str">
        <f t="shared" si="40"/>
        <v/>
      </c>
    </row>
    <row r="2322" spans="119:121" x14ac:dyDescent="0.25">
      <c r="DO2322" s="9">
        <v>2319</v>
      </c>
      <c r="DP2322" s="9" t="str">
        <f>IFERROR(INDEX(Materials!$X$9:$X$2508, MATCH($DO2322, Materials!$Z$9:$Z$2508, 0)), "")</f>
        <v/>
      </c>
      <c r="DQ2322" s="9" t="str">
        <f t="shared" si="40"/>
        <v/>
      </c>
    </row>
    <row r="2323" spans="119:121" x14ac:dyDescent="0.25">
      <c r="DO2323" s="9">
        <v>2320</v>
      </c>
      <c r="DP2323" s="9" t="str">
        <f>IFERROR(INDEX(Materials!$X$9:$X$2508, MATCH($DO2323, Materials!$Z$9:$Z$2508, 0)), "")</f>
        <v/>
      </c>
      <c r="DQ2323" s="9" t="str">
        <f t="shared" si="40"/>
        <v/>
      </c>
    </row>
    <row r="2324" spans="119:121" x14ac:dyDescent="0.25">
      <c r="DO2324" s="9">
        <v>2321</v>
      </c>
      <c r="DP2324" s="9" t="str">
        <f>IFERROR(INDEX(Materials!$X$9:$X$2508, MATCH($DO2324, Materials!$Z$9:$Z$2508, 0)), "")</f>
        <v/>
      </c>
      <c r="DQ2324" s="9" t="str">
        <f t="shared" si="40"/>
        <v/>
      </c>
    </row>
    <row r="2325" spans="119:121" x14ac:dyDescent="0.25">
      <c r="DO2325" s="9">
        <v>2322</v>
      </c>
      <c r="DP2325" s="9" t="str">
        <f>IFERROR(INDEX(Materials!$X$9:$X$2508, MATCH($DO2325, Materials!$Z$9:$Z$2508, 0)), "")</f>
        <v/>
      </c>
      <c r="DQ2325" s="9" t="str">
        <f t="shared" si="40"/>
        <v/>
      </c>
    </row>
    <row r="2326" spans="119:121" x14ac:dyDescent="0.25">
      <c r="DO2326" s="9">
        <v>2323</v>
      </c>
      <c r="DP2326" s="9" t="str">
        <f>IFERROR(INDEX(Materials!$X$9:$X$2508, MATCH($DO2326, Materials!$Z$9:$Z$2508, 0)), "")</f>
        <v/>
      </c>
      <c r="DQ2326" s="9" t="str">
        <f t="shared" si="40"/>
        <v/>
      </c>
    </row>
    <row r="2327" spans="119:121" x14ac:dyDescent="0.25">
      <c r="DO2327" s="9">
        <v>2324</v>
      </c>
      <c r="DP2327" s="9" t="str">
        <f>IFERROR(INDEX(Materials!$X$9:$X$2508, MATCH($DO2327, Materials!$Z$9:$Z$2508, 0)), "")</f>
        <v/>
      </c>
      <c r="DQ2327" s="9" t="str">
        <f t="shared" si="40"/>
        <v/>
      </c>
    </row>
    <row r="2328" spans="119:121" x14ac:dyDescent="0.25">
      <c r="DO2328" s="9">
        <v>2325</v>
      </c>
      <c r="DP2328" s="9" t="str">
        <f>IFERROR(INDEX(Materials!$X$9:$X$2508, MATCH($DO2328, Materials!$Z$9:$Z$2508, 0)), "")</f>
        <v/>
      </c>
      <c r="DQ2328" s="9" t="str">
        <f t="shared" si="40"/>
        <v/>
      </c>
    </row>
    <row r="2329" spans="119:121" x14ac:dyDescent="0.25">
      <c r="DO2329" s="9">
        <v>2326</v>
      </c>
      <c r="DP2329" s="9" t="str">
        <f>IFERROR(INDEX(Materials!$X$9:$X$2508, MATCH($DO2329, Materials!$Z$9:$Z$2508, 0)), "")</f>
        <v/>
      </c>
      <c r="DQ2329" s="9" t="str">
        <f t="shared" si="40"/>
        <v/>
      </c>
    </row>
    <row r="2330" spans="119:121" x14ac:dyDescent="0.25">
      <c r="DO2330" s="9">
        <v>2327</v>
      </c>
      <c r="DP2330" s="9" t="str">
        <f>IFERROR(INDEX(Materials!$X$9:$X$2508, MATCH($DO2330, Materials!$Z$9:$Z$2508, 0)), "")</f>
        <v/>
      </c>
      <c r="DQ2330" s="9" t="str">
        <f t="shared" si="40"/>
        <v/>
      </c>
    </row>
    <row r="2331" spans="119:121" x14ac:dyDescent="0.25">
      <c r="DO2331" s="9">
        <v>2328</v>
      </c>
      <c r="DP2331" s="9" t="str">
        <f>IFERROR(INDEX(Materials!$X$9:$X$2508, MATCH($DO2331, Materials!$Z$9:$Z$2508, 0)), "")</f>
        <v/>
      </c>
      <c r="DQ2331" s="9" t="str">
        <f t="shared" si="40"/>
        <v/>
      </c>
    </row>
    <row r="2332" spans="119:121" x14ac:dyDescent="0.25">
      <c r="DO2332" s="9">
        <v>2329</v>
      </c>
      <c r="DP2332" s="9" t="str">
        <f>IFERROR(INDEX(Materials!$X$9:$X$2508, MATCH($DO2332, Materials!$Z$9:$Z$2508, 0)), "")</f>
        <v/>
      </c>
      <c r="DQ2332" s="9" t="str">
        <f t="shared" si="40"/>
        <v/>
      </c>
    </row>
    <row r="2333" spans="119:121" x14ac:dyDescent="0.25">
      <c r="DO2333" s="9">
        <v>2330</v>
      </c>
      <c r="DP2333" s="9" t="str">
        <f>IFERROR(INDEX(Materials!$X$9:$X$2508, MATCH($DO2333, Materials!$Z$9:$Z$2508, 0)), "")</f>
        <v/>
      </c>
      <c r="DQ2333" s="9" t="str">
        <f t="shared" si="40"/>
        <v/>
      </c>
    </row>
    <row r="2334" spans="119:121" x14ac:dyDescent="0.25">
      <c r="DO2334" s="9">
        <v>2331</v>
      </c>
      <c r="DP2334" s="9" t="str">
        <f>IFERROR(INDEX(Materials!$X$9:$X$2508, MATCH($DO2334, Materials!$Z$9:$Z$2508, 0)), "")</f>
        <v/>
      </c>
      <c r="DQ2334" s="9" t="str">
        <f t="shared" si="40"/>
        <v/>
      </c>
    </row>
    <row r="2335" spans="119:121" x14ac:dyDescent="0.25">
      <c r="DO2335" s="9">
        <v>2332</v>
      </c>
      <c r="DP2335" s="9" t="str">
        <f>IFERROR(INDEX(Materials!$X$9:$X$2508, MATCH($DO2335, Materials!$Z$9:$Z$2508, 0)), "")</f>
        <v/>
      </c>
      <c r="DQ2335" s="9" t="str">
        <f t="shared" si="40"/>
        <v/>
      </c>
    </row>
    <row r="2336" spans="119:121" x14ac:dyDescent="0.25">
      <c r="DO2336" s="9">
        <v>2333</v>
      </c>
      <c r="DP2336" s="9" t="str">
        <f>IFERROR(INDEX(Materials!$X$9:$X$2508, MATCH($DO2336, Materials!$Z$9:$Z$2508, 0)), "")</f>
        <v/>
      </c>
      <c r="DQ2336" s="9" t="str">
        <f t="shared" si="40"/>
        <v/>
      </c>
    </row>
    <row r="2337" spans="119:121" x14ac:dyDescent="0.25">
      <c r="DO2337" s="9">
        <v>2334</v>
      </c>
      <c r="DP2337" s="9" t="str">
        <f>IFERROR(INDEX(Materials!$X$9:$X$2508, MATCH($DO2337, Materials!$Z$9:$Z$2508, 0)), "")</f>
        <v/>
      </c>
      <c r="DQ2337" s="9" t="str">
        <f t="shared" si="40"/>
        <v/>
      </c>
    </row>
    <row r="2338" spans="119:121" x14ac:dyDescent="0.25">
      <c r="DO2338" s="9">
        <v>2335</v>
      </c>
      <c r="DP2338" s="9" t="str">
        <f>IFERROR(INDEX(Materials!$X$9:$X$2508, MATCH($DO2338, Materials!$Z$9:$Z$2508, 0)), "")</f>
        <v/>
      </c>
      <c r="DQ2338" s="9" t="str">
        <f t="shared" si="40"/>
        <v/>
      </c>
    </row>
    <row r="2339" spans="119:121" x14ac:dyDescent="0.25">
      <c r="DO2339" s="9">
        <v>2336</v>
      </c>
      <c r="DP2339" s="9" t="str">
        <f>IFERROR(INDEX(Materials!$X$9:$X$2508, MATCH($DO2339, Materials!$Z$9:$Z$2508, 0)), "")</f>
        <v/>
      </c>
      <c r="DQ2339" s="9" t="str">
        <f t="shared" si="40"/>
        <v/>
      </c>
    </row>
    <row r="2340" spans="119:121" x14ac:dyDescent="0.25">
      <c r="DO2340" s="9">
        <v>2337</v>
      </c>
      <c r="DP2340" s="9" t="str">
        <f>IFERROR(INDEX(Materials!$X$9:$X$2508, MATCH($DO2340, Materials!$Z$9:$Z$2508, 0)), "")</f>
        <v/>
      </c>
      <c r="DQ2340" s="9" t="str">
        <f t="shared" si="40"/>
        <v/>
      </c>
    </row>
    <row r="2341" spans="119:121" x14ac:dyDescent="0.25">
      <c r="DO2341" s="9">
        <v>2338</v>
      </c>
      <c r="DP2341" s="9" t="str">
        <f>IFERROR(INDEX(Materials!$X$9:$X$2508, MATCH($DO2341, Materials!$Z$9:$Z$2508, 0)), "")</f>
        <v/>
      </c>
      <c r="DQ2341" s="9" t="str">
        <f t="shared" si="40"/>
        <v/>
      </c>
    </row>
    <row r="2342" spans="119:121" x14ac:dyDescent="0.25">
      <c r="DO2342" s="9">
        <v>2339</v>
      </c>
      <c r="DP2342" s="9" t="str">
        <f>IFERROR(INDEX(Materials!$X$9:$X$2508, MATCH($DO2342, Materials!$Z$9:$Z$2508, 0)), "")</f>
        <v/>
      </c>
      <c r="DQ2342" s="9" t="str">
        <f t="shared" si="40"/>
        <v/>
      </c>
    </row>
    <row r="2343" spans="119:121" x14ac:dyDescent="0.25">
      <c r="DO2343" s="9">
        <v>2340</v>
      </c>
      <c r="DP2343" s="9" t="str">
        <f>IFERROR(INDEX(Materials!$X$9:$X$2508, MATCH($DO2343, Materials!$Z$9:$Z$2508, 0)), "")</f>
        <v/>
      </c>
      <c r="DQ2343" s="9" t="str">
        <f t="shared" si="40"/>
        <v/>
      </c>
    </row>
    <row r="2344" spans="119:121" x14ac:dyDescent="0.25">
      <c r="DO2344" s="9">
        <v>2341</v>
      </c>
      <c r="DP2344" s="9" t="str">
        <f>IFERROR(INDEX(Materials!$X$9:$X$2508, MATCH($DO2344, Materials!$Z$9:$Z$2508, 0)), "")</f>
        <v/>
      </c>
      <c r="DQ2344" s="9" t="str">
        <f t="shared" si="40"/>
        <v/>
      </c>
    </row>
    <row r="2345" spans="119:121" x14ac:dyDescent="0.25">
      <c r="DO2345" s="9">
        <v>2342</v>
      </c>
      <c r="DP2345" s="9" t="str">
        <f>IFERROR(INDEX(Materials!$X$9:$X$2508, MATCH($DO2345, Materials!$Z$9:$Z$2508, 0)), "")</f>
        <v/>
      </c>
      <c r="DQ2345" s="9" t="str">
        <f t="shared" si="40"/>
        <v/>
      </c>
    </row>
    <row r="2346" spans="119:121" x14ac:dyDescent="0.25">
      <c r="DO2346" s="9">
        <v>2343</v>
      </c>
      <c r="DP2346" s="9" t="str">
        <f>IFERROR(INDEX(Materials!$X$9:$X$2508, MATCH($DO2346, Materials!$Z$9:$Z$2508, 0)), "")</f>
        <v/>
      </c>
      <c r="DQ2346" s="9" t="str">
        <f t="shared" si="40"/>
        <v/>
      </c>
    </row>
    <row r="2347" spans="119:121" x14ac:dyDescent="0.25">
      <c r="DO2347" s="9">
        <v>2344</v>
      </c>
      <c r="DP2347" s="9" t="str">
        <f>IFERROR(INDEX(Materials!$X$9:$X$2508, MATCH($DO2347, Materials!$Z$9:$Z$2508, 0)), "")</f>
        <v/>
      </c>
      <c r="DQ2347" s="9" t="str">
        <f t="shared" si="40"/>
        <v/>
      </c>
    </row>
    <row r="2348" spans="119:121" x14ac:dyDescent="0.25">
      <c r="DO2348" s="9">
        <v>2345</v>
      </c>
      <c r="DP2348" s="9" t="str">
        <f>IFERROR(INDEX(Materials!$X$9:$X$2508, MATCH($DO2348, Materials!$Z$9:$Z$2508, 0)), "")</f>
        <v/>
      </c>
      <c r="DQ2348" s="9" t="str">
        <f t="shared" ref="DQ2348:DQ2411" si="41">IF($DP2348="", "", SUMIF($BE$4:$CH$43, $DP2348, $CJ$4:$DM$43))</f>
        <v/>
      </c>
    </row>
    <row r="2349" spans="119:121" x14ac:dyDescent="0.25">
      <c r="DO2349" s="9">
        <v>2346</v>
      </c>
      <c r="DP2349" s="9" t="str">
        <f>IFERROR(INDEX(Materials!$X$9:$X$2508, MATCH($DO2349, Materials!$Z$9:$Z$2508, 0)), "")</f>
        <v/>
      </c>
      <c r="DQ2349" s="9" t="str">
        <f t="shared" si="41"/>
        <v/>
      </c>
    </row>
    <row r="2350" spans="119:121" x14ac:dyDescent="0.25">
      <c r="DO2350" s="9">
        <v>2347</v>
      </c>
      <c r="DP2350" s="9" t="str">
        <f>IFERROR(INDEX(Materials!$X$9:$X$2508, MATCH($DO2350, Materials!$Z$9:$Z$2508, 0)), "")</f>
        <v/>
      </c>
      <c r="DQ2350" s="9" t="str">
        <f t="shared" si="41"/>
        <v/>
      </c>
    </row>
    <row r="2351" spans="119:121" x14ac:dyDescent="0.25">
      <c r="DO2351" s="9">
        <v>2348</v>
      </c>
      <c r="DP2351" s="9" t="str">
        <f>IFERROR(INDEX(Materials!$X$9:$X$2508, MATCH($DO2351, Materials!$Z$9:$Z$2508, 0)), "")</f>
        <v/>
      </c>
      <c r="DQ2351" s="9" t="str">
        <f t="shared" si="41"/>
        <v/>
      </c>
    </row>
    <row r="2352" spans="119:121" x14ac:dyDescent="0.25">
      <c r="DO2352" s="9">
        <v>2349</v>
      </c>
      <c r="DP2352" s="9" t="str">
        <f>IFERROR(INDEX(Materials!$X$9:$X$2508, MATCH($DO2352, Materials!$Z$9:$Z$2508, 0)), "")</f>
        <v/>
      </c>
      <c r="DQ2352" s="9" t="str">
        <f t="shared" si="41"/>
        <v/>
      </c>
    </row>
    <row r="2353" spans="119:121" x14ac:dyDescent="0.25">
      <c r="DO2353" s="9">
        <v>2350</v>
      </c>
      <c r="DP2353" s="9" t="str">
        <f>IFERROR(INDEX(Materials!$X$9:$X$2508, MATCH($DO2353, Materials!$Z$9:$Z$2508, 0)), "")</f>
        <v/>
      </c>
      <c r="DQ2353" s="9" t="str">
        <f t="shared" si="41"/>
        <v/>
      </c>
    </row>
    <row r="2354" spans="119:121" x14ac:dyDescent="0.25">
      <c r="DO2354" s="9">
        <v>2351</v>
      </c>
      <c r="DP2354" s="9" t="str">
        <f>IFERROR(INDEX(Materials!$X$9:$X$2508, MATCH($DO2354, Materials!$Z$9:$Z$2508, 0)), "")</f>
        <v/>
      </c>
      <c r="DQ2354" s="9" t="str">
        <f t="shared" si="41"/>
        <v/>
      </c>
    </row>
    <row r="2355" spans="119:121" x14ac:dyDescent="0.25">
      <c r="DO2355" s="9">
        <v>2352</v>
      </c>
      <c r="DP2355" s="9" t="str">
        <f>IFERROR(INDEX(Materials!$X$9:$X$2508, MATCH($DO2355, Materials!$Z$9:$Z$2508, 0)), "")</f>
        <v/>
      </c>
      <c r="DQ2355" s="9" t="str">
        <f t="shared" si="41"/>
        <v/>
      </c>
    </row>
    <row r="2356" spans="119:121" x14ac:dyDescent="0.25">
      <c r="DO2356" s="9">
        <v>2353</v>
      </c>
      <c r="DP2356" s="9" t="str">
        <f>IFERROR(INDEX(Materials!$X$9:$X$2508, MATCH($DO2356, Materials!$Z$9:$Z$2508, 0)), "")</f>
        <v/>
      </c>
      <c r="DQ2356" s="9" t="str">
        <f t="shared" si="41"/>
        <v/>
      </c>
    </row>
    <row r="2357" spans="119:121" x14ac:dyDescent="0.25">
      <c r="DO2357" s="9">
        <v>2354</v>
      </c>
      <c r="DP2357" s="9" t="str">
        <f>IFERROR(INDEX(Materials!$X$9:$X$2508, MATCH($DO2357, Materials!$Z$9:$Z$2508, 0)), "")</f>
        <v/>
      </c>
      <c r="DQ2357" s="9" t="str">
        <f t="shared" si="41"/>
        <v/>
      </c>
    </row>
    <row r="2358" spans="119:121" x14ac:dyDescent="0.25">
      <c r="DO2358" s="9">
        <v>2355</v>
      </c>
      <c r="DP2358" s="9" t="str">
        <f>IFERROR(INDEX(Materials!$X$9:$X$2508, MATCH($DO2358, Materials!$Z$9:$Z$2508, 0)), "")</f>
        <v/>
      </c>
      <c r="DQ2358" s="9" t="str">
        <f t="shared" si="41"/>
        <v/>
      </c>
    </row>
    <row r="2359" spans="119:121" x14ac:dyDescent="0.25">
      <c r="DO2359" s="9">
        <v>2356</v>
      </c>
      <c r="DP2359" s="9" t="str">
        <f>IFERROR(INDEX(Materials!$X$9:$X$2508, MATCH($DO2359, Materials!$Z$9:$Z$2508, 0)), "")</f>
        <v/>
      </c>
      <c r="DQ2359" s="9" t="str">
        <f t="shared" si="41"/>
        <v/>
      </c>
    </row>
    <row r="2360" spans="119:121" x14ac:dyDescent="0.25">
      <c r="DO2360" s="9">
        <v>2357</v>
      </c>
      <c r="DP2360" s="9" t="str">
        <f>IFERROR(INDEX(Materials!$X$9:$X$2508, MATCH($DO2360, Materials!$Z$9:$Z$2508, 0)), "")</f>
        <v/>
      </c>
      <c r="DQ2360" s="9" t="str">
        <f t="shared" si="41"/>
        <v/>
      </c>
    </row>
    <row r="2361" spans="119:121" x14ac:dyDescent="0.25">
      <c r="DO2361" s="9">
        <v>2358</v>
      </c>
      <c r="DP2361" s="9" t="str">
        <f>IFERROR(INDEX(Materials!$X$9:$X$2508, MATCH($DO2361, Materials!$Z$9:$Z$2508, 0)), "")</f>
        <v/>
      </c>
      <c r="DQ2361" s="9" t="str">
        <f t="shared" si="41"/>
        <v/>
      </c>
    </row>
    <row r="2362" spans="119:121" x14ac:dyDescent="0.25">
      <c r="DO2362" s="9">
        <v>2359</v>
      </c>
      <c r="DP2362" s="9" t="str">
        <f>IFERROR(INDEX(Materials!$X$9:$X$2508, MATCH($DO2362, Materials!$Z$9:$Z$2508, 0)), "")</f>
        <v/>
      </c>
      <c r="DQ2362" s="9" t="str">
        <f t="shared" si="41"/>
        <v/>
      </c>
    </row>
    <row r="2363" spans="119:121" x14ac:dyDescent="0.25">
      <c r="DO2363" s="9">
        <v>2360</v>
      </c>
      <c r="DP2363" s="9" t="str">
        <f>IFERROR(INDEX(Materials!$X$9:$X$2508, MATCH($DO2363, Materials!$Z$9:$Z$2508, 0)), "")</f>
        <v/>
      </c>
      <c r="DQ2363" s="9" t="str">
        <f t="shared" si="41"/>
        <v/>
      </c>
    </row>
    <row r="2364" spans="119:121" x14ac:dyDescent="0.25">
      <c r="DO2364" s="9">
        <v>2361</v>
      </c>
      <c r="DP2364" s="9" t="str">
        <f>IFERROR(INDEX(Materials!$X$9:$X$2508, MATCH($DO2364, Materials!$Z$9:$Z$2508, 0)), "")</f>
        <v/>
      </c>
      <c r="DQ2364" s="9" t="str">
        <f t="shared" si="41"/>
        <v/>
      </c>
    </row>
    <row r="2365" spans="119:121" x14ac:dyDescent="0.25">
      <c r="DO2365" s="9">
        <v>2362</v>
      </c>
      <c r="DP2365" s="9" t="str">
        <f>IFERROR(INDEX(Materials!$X$9:$X$2508, MATCH($DO2365, Materials!$Z$9:$Z$2508, 0)), "")</f>
        <v/>
      </c>
      <c r="DQ2365" s="9" t="str">
        <f t="shared" si="41"/>
        <v/>
      </c>
    </row>
    <row r="2366" spans="119:121" x14ac:dyDescent="0.25">
      <c r="DO2366" s="9">
        <v>2363</v>
      </c>
      <c r="DP2366" s="9" t="str">
        <f>IFERROR(INDEX(Materials!$X$9:$X$2508, MATCH($DO2366, Materials!$Z$9:$Z$2508, 0)), "")</f>
        <v/>
      </c>
      <c r="DQ2366" s="9" t="str">
        <f t="shared" si="41"/>
        <v/>
      </c>
    </row>
    <row r="2367" spans="119:121" x14ac:dyDescent="0.25">
      <c r="DO2367" s="9">
        <v>2364</v>
      </c>
      <c r="DP2367" s="9" t="str">
        <f>IFERROR(INDEX(Materials!$X$9:$X$2508, MATCH($DO2367, Materials!$Z$9:$Z$2508, 0)), "")</f>
        <v/>
      </c>
      <c r="DQ2367" s="9" t="str">
        <f t="shared" si="41"/>
        <v/>
      </c>
    </row>
    <row r="2368" spans="119:121" x14ac:dyDescent="0.25">
      <c r="DO2368" s="9">
        <v>2365</v>
      </c>
      <c r="DP2368" s="9" t="str">
        <f>IFERROR(INDEX(Materials!$X$9:$X$2508, MATCH($DO2368, Materials!$Z$9:$Z$2508, 0)), "")</f>
        <v/>
      </c>
      <c r="DQ2368" s="9" t="str">
        <f t="shared" si="41"/>
        <v/>
      </c>
    </row>
    <row r="2369" spans="119:121" x14ac:dyDescent="0.25">
      <c r="DO2369" s="9">
        <v>2366</v>
      </c>
      <c r="DP2369" s="9" t="str">
        <f>IFERROR(INDEX(Materials!$X$9:$X$2508, MATCH($DO2369, Materials!$Z$9:$Z$2508, 0)), "")</f>
        <v/>
      </c>
      <c r="DQ2369" s="9" t="str">
        <f t="shared" si="41"/>
        <v/>
      </c>
    </row>
    <row r="2370" spans="119:121" x14ac:dyDescent="0.25">
      <c r="DO2370" s="9">
        <v>2367</v>
      </c>
      <c r="DP2370" s="9" t="str">
        <f>IFERROR(INDEX(Materials!$X$9:$X$2508, MATCH($DO2370, Materials!$Z$9:$Z$2508, 0)), "")</f>
        <v/>
      </c>
      <c r="DQ2370" s="9" t="str">
        <f t="shared" si="41"/>
        <v/>
      </c>
    </row>
    <row r="2371" spans="119:121" x14ac:dyDescent="0.25">
      <c r="DO2371" s="9">
        <v>2368</v>
      </c>
      <c r="DP2371" s="9" t="str">
        <f>IFERROR(INDEX(Materials!$X$9:$X$2508, MATCH($DO2371, Materials!$Z$9:$Z$2508, 0)), "")</f>
        <v/>
      </c>
      <c r="DQ2371" s="9" t="str">
        <f t="shared" si="41"/>
        <v/>
      </c>
    </row>
    <row r="2372" spans="119:121" x14ac:dyDescent="0.25">
      <c r="DO2372" s="9">
        <v>2369</v>
      </c>
      <c r="DP2372" s="9" t="str">
        <f>IFERROR(INDEX(Materials!$X$9:$X$2508, MATCH($DO2372, Materials!$Z$9:$Z$2508, 0)), "")</f>
        <v/>
      </c>
      <c r="DQ2372" s="9" t="str">
        <f t="shared" si="41"/>
        <v/>
      </c>
    </row>
    <row r="2373" spans="119:121" x14ac:dyDescent="0.25">
      <c r="DO2373" s="9">
        <v>2370</v>
      </c>
      <c r="DP2373" s="9" t="str">
        <f>IFERROR(INDEX(Materials!$X$9:$X$2508, MATCH($DO2373, Materials!$Z$9:$Z$2508, 0)), "")</f>
        <v/>
      </c>
      <c r="DQ2373" s="9" t="str">
        <f t="shared" si="41"/>
        <v/>
      </c>
    </row>
    <row r="2374" spans="119:121" x14ac:dyDescent="0.25">
      <c r="DO2374" s="9">
        <v>2371</v>
      </c>
      <c r="DP2374" s="9" t="str">
        <f>IFERROR(INDEX(Materials!$X$9:$X$2508, MATCH($DO2374, Materials!$Z$9:$Z$2508, 0)), "")</f>
        <v/>
      </c>
      <c r="DQ2374" s="9" t="str">
        <f t="shared" si="41"/>
        <v/>
      </c>
    </row>
    <row r="2375" spans="119:121" x14ac:dyDescent="0.25">
      <c r="DO2375" s="9">
        <v>2372</v>
      </c>
      <c r="DP2375" s="9" t="str">
        <f>IFERROR(INDEX(Materials!$X$9:$X$2508, MATCH($DO2375, Materials!$Z$9:$Z$2508, 0)), "")</f>
        <v/>
      </c>
      <c r="DQ2375" s="9" t="str">
        <f t="shared" si="41"/>
        <v/>
      </c>
    </row>
    <row r="2376" spans="119:121" x14ac:dyDescent="0.25">
      <c r="DO2376" s="9">
        <v>2373</v>
      </c>
      <c r="DP2376" s="9" t="str">
        <f>IFERROR(INDEX(Materials!$X$9:$X$2508, MATCH($DO2376, Materials!$Z$9:$Z$2508, 0)), "")</f>
        <v/>
      </c>
      <c r="DQ2376" s="9" t="str">
        <f t="shared" si="41"/>
        <v/>
      </c>
    </row>
    <row r="2377" spans="119:121" x14ac:dyDescent="0.25">
      <c r="DO2377" s="9">
        <v>2374</v>
      </c>
      <c r="DP2377" s="9" t="str">
        <f>IFERROR(INDEX(Materials!$X$9:$X$2508, MATCH($DO2377, Materials!$Z$9:$Z$2508, 0)), "")</f>
        <v/>
      </c>
      <c r="DQ2377" s="9" t="str">
        <f t="shared" si="41"/>
        <v/>
      </c>
    </row>
    <row r="2378" spans="119:121" x14ac:dyDescent="0.25">
      <c r="DO2378" s="9">
        <v>2375</v>
      </c>
      <c r="DP2378" s="9" t="str">
        <f>IFERROR(INDEX(Materials!$X$9:$X$2508, MATCH($DO2378, Materials!$Z$9:$Z$2508, 0)), "")</f>
        <v/>
      </c>
      <c r="DQ2378" s="9" t="str">
        <f t="shared" si="41"/>
        <v/>
      </c>
    </row>
    <row r="2379" spans="119:121" x14ac:dyDescent="0.25">
      <c r="DO2379" s="9">
        <v>2376</v>
      </c>
      <c r="DP2379" s="9" t="str">
        <f>IFERROR(INDEX(Materials!$X$9:$X$2508, MATCH($DO2379, Materials!$Z$9:$Z$2508, 0)), "")</f>
        <v/>
      </c>
      <c r="DQ2379" s="9" t="str">
        <f t="shared" si="41"/>
        <v/>
      </c>
    </row>
    <row r="2380" spans="119:121" x14ac:dyDescent="0.25">
      <c r="DO2380" s="9">
        <v>2377</v>
      </c>
      <c r="DP2380" s="9" t="str">
        <f>IFERROR(INDEX(Materials!$X$9:$X$2508, MATCH($DO2380, Materials!$Z$9:$Z$2508, 0)), "")</f>
        <v/>
      </c>
      <c r="DQ2380" s="9" t="str">
        <f t="shared" si="41"/>
        <v/>
      </c>
    </row>
    <row r="2381" spans="119:121" x14ac:dyDescent="0.25">
      <c r="DO2381" s="9">
        <v>2378</v>
      </c>
      <c r="DP2381" s="9" t="str">
        <f>IFERROR(INDEX(Materials!$X$9:$X$2508, MATCH($DO2381, Materials!$Z$9:$Z$2508, 0)), "")</f>
        <v/>
      </c>
      <c r="DQ2381" s="9" t="str">
        <f t="shared" si="41"/>
        <v/>
      </c>
    </row>
    <row r="2382" spans="119:121" x14ac:dyDescent="0.25">
      <c r="DO2382" s="9">
        <v>2379</v>
      </c>
      <c r="DP2382" s="9" t="str">
        <f>IFERROR(INDEX(Materials!$X$9:$X$2508, MATCH($DO2382, Materials!$Z$9:$Z$2508, 0)), "")</f>
        <v/>
      </c>
      <c r="DQ2382" s="9" t="str">
        <f t="shared" si="41"/>
        <v/>
      </c>
    </row>
    <row r="2383" spans="119:121" x14ac:dyDescent="0.25">
      <c r="DO2383" s="9">
        <v>2380</v>
      </c>
      <c r="DP2383" s="9" t="str">
        <f>IFERROR(INDEX(Materials!$X$9:$X$2508, MATCH($DO2383, Materials!$Z$9:$Z$2508, 0)), "")</f>
        <v/>
      </c>
      <c r="DQ2383" s="9" t="str">
        <f t="shared" si="41"/>
        <v/>
      </c>
    </row>
    <row r="2384" spans="119:121" x14ac:dyDescent="0.25">
      <c r="DO2384" s="9">
        <v>2381</v>
      </c>
      <c r="DP2384" s="9" t="str">
        <f>IFERROR(INDEX(Materials!$X$9:$X$2508, MATCH($DO2384, Materials!$Z$9:$Z$2508, 0)), "")</f>
        <v/>
      </c>
      <c r="DQ2384" s="9" t="str">
        <f t="shared" si="41"/>
        <v/>
      </c>
    </row>
    <row r="2385" spans="119:121" x14ac:dyDescent="0.25">
      <c r="DO2385" s="9">
        <v>2382</v>
      </c>
      <c r="DP2385" s="9" t="str">
        <f>IFERROR(INDEX(Materials!$X$9:$X$2508, MATCH($DO2385, Materials!$Z$9:$Z$2508, 0)), "")</f>
        <v/>
      </c>
      <c r="DQ2385" s="9" t="str">
        <f t="shared" si="41"/>
        <v/>
      </c>
    </row>
    <row r="2386" spans="119:121" x14ac:dyDescent="0.25">
      <c r="DO2386" s="9">
        <v>2383</v>
      </c>
      <c r="DP2386" s="9" t="str">
        <f>IFERROR(INDEX(Materials!$X$9:$X$2508, MATCH($DO2386, Materials!$Z$9:$Z$2508, 0)), "")</f>
        <v/>
      </c>
      <c r="DQ2386" s="9" t="str">
        <f t="shared" si="41"/>
        <v/>
      </c>
    </row>
    <row r="2387" spans="119:121" x14ac:dyDescent="0.25">
      <c r="DO2387" s="9">
        <v>2384</v>
      </c>
      <c r="DP2387" s="9" t="str">
        <f>IFERROR(INDEX(Materials!$X$9:$X$2508, MATCH($DO2387, Materials!$Z$9:$Z$2508, 0)), "")</f>
        <v/>
      </c>
      <c r="DQ2387" s="9" t="str">
        <f t="shared" si="41"/>
        <v/>
      </c>
    </row>
    <row r="2388" spans="119:121" x14ac:dyDescent="0.25">
      <c r="DO2388" s="9">
        <v>2385</v>
      </c>
      <c r="DP2388" s="9" t="str">
        <f>IFERROR(INDEX(Materials!$X$9:$X$2508, MATCH($DO2388, Materials!$Z$9:$Z$2508, 0)), "")</f>
        <v/>
      </c>
      <c r="DQ2388" s="9" t="str">
        <f t="shared" si="41"/>
        <v/>
      </c>
    </row>
    <row r="2389" spans="119:121" x14ac:dyDescent="0.25">
      <c r="DO2389" s="9">
        <v>2386</v>
      </c>
      <c r="DP2389" s="9" t="str">
        <f>IFERROR(INDEX(Materials!$X$9:$X$2508, MATCH($DO2389, Materials!$Z$9:$Z$2508, 0)), "")</f>
        <v/>
      </c>
      <c r="DQ2389" s="9" t="str">
        <f t="shared" si="41"/>
        <v/>
      </c>
    </row>
    <row r="2390" spans="119:121" x14ac:dyDescent="0.25">
      <c r="DO2390" s="9">
        <v>2387</v>
      </c>
      <c r="DP2390" s="9" t="str">
        <f>IFERROR(INDEX(Materials!$X$9:$X$2508, MATCH($DO2390, Materials!$Z$9:$Z$2508, 0)), "")</f>
        <v/>
      </c>
      <c r="DQ2390" s="9" t="str">
        <f t="shared" si="41"/>
        <v/>
      </c>
    </row>
    <row r="2391" spans="119:121" x14ac:dyDescent="0.25">
      <c r="DO2391" s="9">
        <v>2388</v>
      </c>
      <c r="DP2391" s="9" t="str">
        <f>IFERROR(INDEX(Materials!$X$9:$X$2508, MATCH($DO2391, Materials!$Z$9:$Z$2508, 0)), "")</f>
        <v/>
      </c>
      <c r="DQ2391" s="9" t="str">
        <f t="shared" si="41"/>
        <v/>
      </c>
    </row>
    <row r="2392" spans="119:121" x14ac:dyDescent="0.25">
      <c r="DO2392" s="9">
        <v>2389</v>
      </c>
      <c r="DP2392" s="9" t="str">
        <f>IFERROR(INDEX(Materials!$X$9:$X$2508, MATCH($DO2392, Materials!$Z$9:$Z$2508, 0)), "")</f>
        <v/>
      </c>
      <c r="DQ2392" s="9" t="str">
        <f t="shared" si="41"/>
        <v/>
      </c>
    </row>
    <row r="2393" spans="119:121" x14ac:dyDescent="0.25">
      <c r="DO2393" s="9">
        <v>2390</v>
      </c>
      <c r="DP2393" s="9" t="str">
        <f>IFERROR(INDEX(Materials!$X$9:$X$2508, MATCH($DO2393, Materials!$Z$9:$Z$2508, 0)), "")</f>
        <v/>
      </c>
      <c r="DQ2393" s="9" t="str">
        <f t="shared" si="41"/>
        <v/>
      </c>
    </row>
    <row r="2394" spans="119:121" x14ac:dyDescent="0.25">
      <c r="DO2394" s="9">
        <v>2391</v>
      </c>
      <c r="DP2394" s="9" t="str">
        <f>IFERROR(INDEX(Materials!$X$9:$X$2508, MATCH($DO2394, Materials!$Z$9:$Z$2508, 0)), "")</f>
        <v/>
      </c>
      <c r="DQ2394" s="9" t="str">
        <f t="shared" si="41"/>
        <v/>
      </c>
    </row>
    <row r="2395" spans="119:121" x14ac:dyDescent="0.25">
      <c r="DO2395" s="9">
        <v>2392</v>
      </c>
      <c r="DP2395" s="9" t="str">
        <f>IFERROR(INDEX(Materials!$X$9:$X$2508, MATCH($DO2395, Materials!$Z$9:$Z$2508, 0)), "")</f>
        <v/>
      </c>
      <c r="DQ2395" s="9" t="str">
        <f t="shared" si="41"/>
        <v/>
      </c>
    </row>
    <row r="2396" spans="119:121" x14ac:dyDescent="0.25">
      <c r="DO2396" s="9">
        <v>2393</v>
      </c>
      <c r="DP2396" s="9" t="str">
        <f>IFERROR(INDEX(Materials!$X$9:$X$2508, MATCH($DO2396, Materials!$Z$9:$Z$2508, 0)), "")</f>
        <v/>
      </c>
      <c r="DQ2396" s="9" t="str">
        <f t="shared" si="41"/>
        <v/>
      </c>
    </row>
    <row r="2397" spans="119:121" x14ac:dyDescent="0.25">
      <c r="DO2397" s="9">
        <v>2394</v>
      </c>
      <c r="DP2397" s="9" t="str">
        <f>IFERROR(INDEX(Materials!$X$9:$X$2508, MATCH($DO2397, Materials!$Z$9:$Z$2508, 0)), "")</f>
        <v/>
      </c>
      <c r="DQ2397" s="9" t="str">
        <f t="shared" si="41"/>
        <v/>
      </c>
    </row>
    <row r="2398" spans="119:121" x14ac:dyDescent="0.25">
      <c r="DO2398" s="9">
        <v>2395</v>
      </c>
      <c r="DP2398" s="9" t="str">
        <f>IFERROR(INDEX(Materials!$X$9:$X$2508, MATCH($DO2398, Materials!$Z$9:$Z$2508, 0)), "")</f>
        <v/>
      </c>
      <c r="DQ2398" s="9" t="str">
        <f t="shared" si="41"/>
        <v/>
      </c>
    </row>
    <row r="2399" spans="119:121" x14ac:dyDescent="0.25">
      <c r="DO2399" s="9">
        <v>2396</v>
      </c>
      <c r="DP2399" s="9" t="str">
        <f>IFERROR(INDEX(Materials!$X$9:$X$2508, MATCH($DO2399, Materials!$Z$9:$Z$2508, 0)), "")</f>
        <v/>
      </c>
      <c r="DQ2399" s="9" t="str">
        <f t="shared" si="41"/>
        <v/>
      </c>
    </row>
    <row r="2400" spans="119:121" x14ac:dyDescent="0.25">
      <c r="DO2400" s="9">
        <v>2397</v>
      </c>
      <c r="DP2400" s="9" t="str">
        <f>IFERROR(INDEX(Materials!$X$9:$X$2508, MATCH($DO2400, Materials!$Z$9:$Z$2508, 0)), "")</f>
        <v/>
      </c>
      <c r="DQ2400" s="9" t="str">
        <f t="shared" si="41"/>
        <v/>
      </c>
    </row>
    <row r="2401" spans="119:121" x14ac:dyDescent="0.25">
      <c r="DO2401" s="9">
        <v>2398</v>
      </c>
      <c r="DP2401" s="9" t="str">
        <f>IFERROR(INDEX(Materials!$X$9:$X$2508, MATCH($DO2401, Materials!$Z$9:$Z$2508, 0)), "")</f>
        <v/>
      </c>
      <c r="DQ2401" s="9" t="str">
        <f t="shared" si="41"/>
        <v/>
      </c>
    </row>
    <row r="2402" spans="119:121" x14ac:dyDescent="0.25">
      <c r="DO2402" s="9">
        <v>2399</v>
      </c>
      <c r="DP2402" s="9" t="str">
        <f>IFERROR(INDEX(Materials!$X$9:$X$2508, MATCH($DO2402, Materials!$Z$9:$Z$2508, 0)), "")</f>
        <v/>
      </c>
      <c r="DQ2402" s="9" t="str">
        <f t="shared" si="41"/>
        <v/>
      </c>
    </row>
    <row r="2403" spans="119:121" x14ac:dyDescent="0.25">
      <c r="DO2403" s="9">
        <v>2400</v>
      </c>
      <c r="DP2403" s="9" t="str">
        <f>IFERROR(INDEX(Materials!$X$9:$X$2508, MATCH($DO2403, Materials!$Z$9:$Z$2508, 0)), "")</f>
        <v/>
      </c>
      <c r="DQ2403" s="9" t="str">
        <f t="shared" si="41"/>
        <v/>
      </c>
    </row>
    <row r="2404" spans="119:121" x14ac:dyDescent="0.25">
      <c r="DO2404" s="9">
        <v>2401</v>
      </c>
      <c r="DP2404" s="9" t="str">
        <f>IFERROR(INDEX(Materials!$X$9:$X$2508, MATCH($DO2404, Materials!$Z$9:$Z$2508, 0)), "")</f>
        <v/>
      </c>
      <c r="DQ2404" s="9" t="str">
        <f t="shared" si="41"/>
        <v/>
      </c>
    </row>
    <row r="2405" spans="119:121" x14ac:dyDescent="0.25">
      <c r="DO2405" s="9">
        <v>2402</v>
      </c>
      <c r="DP2405" s="9" t="str">
        <f>IFERROR(INDEX(Materials!$X$9:$X$2508, MATCH($DO2405, Materials!$Z$9:$Z$2508, 0)), "")</f>
        <v/>
      </c>
      <c r="DQ2405" s="9" t="str">
        <f t="shared" si="41"/>
        <v/>
      </c>
    </row>
    <row r="2406" spans="119:121" x14ac:dyDescent="0.25">
      <c r="DO2406" s="9">
        <v>2403</v>
      </c>
      <c r="DP2406" s="9" t="str">
        <f>IFERROR(INDEX(Materials!$X$9:$X$2508, MATCH($DO2406, Materials!$Z$9:$Z$2508, 0)), "")</f>
        <v/>
      </c>
      <c r="DQ2406" s="9" t="str">
        <f t="shared" si="41"/>
        <v/>
      </c>
    </row>
    <row r="2407" spans="119:121" x14ac:dyDescent="0.25">
      <c r="DO2407" s="9">
        <v>2404</v>
      </c>
      <c r="DP2407" s="9" t="str">
        <f>IFERROR(INDEX(Materials!$X$9:$X$2508, MATCH($DO2407, Materials!$Z$9:$Z$2508, 0)), "")</f>
        <v/>
      </c>
      <c r="DQ2407" s="9" t="str">
        <f t="shared" si="41"/>
        <v/>
      </c>
    </row>
    <row r="2408" spans="119:121" x14ac:dyDescent="0.25">
      <c r="DO2408" s="9">
        <v>2405</v>
      </c>
      <c r="DP2408" s="9" t="str">
        <f>IFERROR(INDEX(Materials!$X$9:$X$2508, MATCH($DO2408, Materials!$Z$9:$Z$2508, 0)), "")</f>
        <v/>
      </c>
      <c r="DQ2408" s="9" t="str">
        <f t="shared" si="41"/>
        <v/>
      </c>
    </row>
    <row r="2409" spans="119:121" x14ac:dyDescent="0.25">
      <c r="DO2409" s="9">
        <v>2406</v>
      </c>
      <c r="DP2409" s="9" t="str">
        <f>IFERROR(INDEX(Materials!$X$9:$X$2508, MATCH($DO2409, Materials!$Z$9:$Z$2508, 0)), "")</f>
        <v/>
      </c>
      <c r="DQ2409" s="9" t="str">
        <f t="shared" si="41"/>
        <v/>
      </c>
    </row>
    <row r="2410" spans="119:121" x14ac:dyDescent="0.25">
      <c r="DO2410" s="9">
        <v>2407</v>
      </c>
      <c r="DP2410" s="9" t="str">
        <f>IFERROR(INDEX(Materials!$X$9:$X$2508, MATCH($DO2410, Materials!$Z$9:$Z$2508, 0)), "")</f>
        <v/>
      </c>
      <c r="DQ2410" s="9" t="str">
        <f t="shared" si="41"/>
        <v/>
      </c>
    </row>
    <row r="2411" spans="119:121" x14ac:dyDescent="0.25">
      <c r="DO2411" s="9">
        <v>2408</v>
      </c>
      <c r="DP2411" s="9" t="str">
        <f>IFERROR(INDEX(Materials!$X$9:$X$2508, MATCH($DO2411, Materials!$Z$9:$Z$2508, 0)), "")</f>
        <v/>
      </c>
      <c r="DQ2411" s="9" t="str">
        <f t="shared" si="41"/>
        <v/>
      </c>
    </row>
    <row r="2412" spans="119:121" x14ac:dyDescent="0.25">
      <c r="DO2412" s="9">
        <v>2409</v>
      </c>
      <c r="DP2412" s="9" t="str">
        <f>IFERROR(INDEX(Materials!$X$9:$X$2508, MATCH($DO2412, Materials!$Z$9:$Z$2508, 0)), "")</f>
        <v/>
      </c>
      <c r="DQ2412" s="9" t="str">
        <f t="shared" ref="DQ2412:DQ2475" si="42">IF($DP2412="", "", SUMIF($BE$4:$CH$43, $DP2412, $CJ$4:$DM$43))</f>
        <v/>
      </c>
    </row>
    <row r="2413" spans="119:121" x14ac:dyDescent="0.25">
      <c r="DO2413" s="9">
        <v>2410</v>
      </c>
      <c r="DP2413" s="9" t="str">
        <f>IFERROR(INDEX(Materials!$X$9:$X$2508, MATCH($DO2413, Materials!$Z$9:$Z$2508, 0)), "")</f>
        <v/>
      </c>
      <c r="DQ2413" s="9" t="str">
        <f t="shared" si="42"/>
        <v/>
      </c>
    </row>
    <row r="2414" spans="119:121" x14ac:dyDescent="0.25">
      <c r="DO2414" s="9">
        <v>2411</v>
      </c>
      <c r="DP2414" s="9" t="str">
        <f>IFERROR(INDEX(Materials!$X$9:$X$2508, MATCH($DO2414, Materials!$Z$9:$Z$2508, 0)), "")</f>
        <v/>
      </c>
      <c r="DQ2414" s="9" t="str">
        <f t="shared" si="42"/>
        <v/>
      </c>
    </row>
    <row r="2415" spans="119:121" x14ac:dyDescent="0.25">
      <c r="DO2415" s="9">
        <v>2412</v>
      </c>
      <c r="DP2415" s="9" t="str">
        <f>IFERROR(INDEX(Materials!$X$9:$X$2508, MATCH($DO2415, Materials!$Z$9:$Z$2508, 0)), "")</f>
        <v/>
      </c>
      <c r="DQ2415" s="9" t="str">
        <f t="shared" si="42"/>
        <v/>
      </c>
    </row>
    <row r="2416" spans="119:121" x14ac:dyDescent="0.25">
      <c r="DO2416" s="9">
        <v>2413</v>
      </c>
      <c r="DP2416" s="9" t="str">
        <f>IFERROR(INDEX(Materials!$X$9:$X$2508, MATCH($DO2416, Materials!$Z$9:$Z$2508, 0)), "")</f>
        <v/>
      </c>
      <c r="DQ2416" s="9" t="str">
        <f t="shared" si="42"/>
        <v/>
      </c>
    </row>
    <row r="2417" spans="119:121" x14ac:dyDescent="0.25">
      <c r="DO2417" s="9">
        <v>2414</v>
      </c>
      <c r="DP2417" s="9" t="str">
        <f>IFERROR(INDEX(Materials!$X$9:$X$2508, MATCH($DO2417, Materials!$Z$9:$Z$2508, 0)), "")</f>
        <v/>
      </c>
      <c r="DQ2417" s="9" t="str">
        <f t="shared" si="42"/>
        <v/>
      </c>
    </row>
    <row r="2418" spans="119:121" x14ac:dyDescent="0.25">
      <c r="DO2418" s="9">
        <v>2415</v>
      </c>
      <c r="DP2418" s="9" t="str">
        <f>IFERROR(INDEX(Materials!$X$9:$X$2508, MATCH($DO2418, Materials!$Z$9:$Z$2508, 0)), "")</f>
        <v/>
      </c>
      <c r="DQ2418" s="9" t="str">
        <f t="shared" si="42"/>
        <v/>
      </c>
    </row>
    <row r="2419" spans="119:121" x14ac:dyDescent="0.25">
      <c r="DO2419" s="9">
        <v>2416</v>
      </c>
      <c r="DP2419" s="9" t="str">
        <f>IFERROR(INDEX(Materials!$X$9:$X$2508, MATCH($DO2419, Materials!$Z$9:$Z$2508, 0)), "")</f>
        <v/>
      </c>
      <c r="DQ2419" s="9" t="str">
        <f t="shared" si="42"/>
        <v/>
      </c>
    </row>
    <row r="2420" spans="119:121" x14ac:dyDescent="0.25">
      <c r="DO2420" s="9">
        <v>2417</v>
      </c>
      <c r="DP2420" s="9" t="str">
        <f>IFERROR(INDEX(Materials!$X$9:$X$2508, MATCH($DO2420, Materials!$Z$9:$Z$2508, 0)), "")</f>
        <v/>
      </c>
      <c r="DQ2420" s="9" t="str">
        <f t="shared" si="42"/>
        <v/>
      </c>
    </row>
    <row r="2421" spans="119:121" x14ac:dyDescent="0.25">
      <c r="DO2421" s="9">
        <v>2418</v>
      </c>
      <c r="DP2421" s="9" t="str">
        <f>IFERROR(INDEX(Materials!$X$9:$X$2508, MATCH($DO2421, Materials!$Z$9:$Z$2508, 0)), "")</f>
        <v/>
      </c>
      <c r="DQ2421" s="9" t="str">
        <f t="shared" si="42"/>
        <v/>
      </c>
    </row>
    <row r="2422" spans="119:121" x14ac:dyDescent="0.25">
      <c r="DO2422" s="9">
        <v>2419</v>
      </c>
      <c r="DP2422" s="9" t="str">
        <f>IFERROR(INDEX(Materials!$X$9:$X$2508, MATCH($DO2422, Materials!$Z$9:$Z$2508, 0)), "")</f>
        <v/>
      </c>
      <c r="DQ2422" s="9" t="str">
        <f t="shared" si="42"/>
        <v/>
      </c>
    </row>
    <row r="2423" spans="119:121" x14ac:dyDescent="0.25">
      <c r="DO2423" s="9">
        <v>2420</v>
      </c>
      <c r="DP2423" s="9" t="str">
        <f>IFERROR(INDEX(Materials!$X$9:$X$2508, MATCH($DO2423, Materials!$Z$9:$Z$2508, 0)), "")</f>
        <v/>
      </c>
      <c r="DQ2423" s="9" t="str">
        <f t="shared" si="42"/>
        <v/>
      </c>
    </row>
    <row r="2424" spans="119:121" x14ac:dyDescent="0.25">
      <c r="DO2424" s="9">
        <v>2421</v>
      </c>
      <c r="DP2424" s="9" t="str">
        <f>IFERROR(INDEX(Materials!$X$9:$X$2508, MATCH($DO2424, Materials!$Z$9:$Z$2508, 0)), "")</f>
        <v/>
      </c>
      <c r="DQ2424" s="9" t="str">
        <f t="shared" si="42"/>
        <v/>
      </c>
    </row>
    <row r="2425" spans="119:121" x14ac:dyDescent="0.25">
      <c r="DO2425" s="9">
        <v>2422</v>
      </c>
      <c r="DP2425" s="9" t="str">
        <f>IFERROR(INDEX(Materials!$X$9:$X$2508, MATCH($DO2425, Materials!$Z$9:$Z$2508, 0)), "")</f>
        <v/>
      </c>
      <c r="DQ2425" s="9" t="str">
        <f t="shared" si="42"/>
        <v/>
      </c>
    </row>
    <row r="2426" spans="119:121" x14ac:dyDescent="0.25">
      <c r="DO2426" s="9">
        <v>2423</v>
      </c>
      <c r="DP2426" s="9" t="str">
        <f>IFERROR(INDEX(Materials!$X$9:$X$2508, MATCH($DO2426, Materials!$Z$9:$Z$2508, 0)), "")</f>
        <v/>
      </c>
      <c r="DQ2426" s="9" t="str">
        <f t="shared" si="42"/>
        <v/>
      </c>
    </row>
    <row r="2427" spans="119:121" x14ac:dyDescent="0.25">
      <c r="DO2427" s="9">
        <v>2424</v>
      </c>
      <c r="DP2427" s="9" t="str">
        <f>IFERROR(INDEX(Materials!$X$9:$X$2508, MATCH($DO2427, Materials!$Z$9:$Z$2508, 0)), "")</f>
        <v/>
      </c>
      <c r="DQ2427" s="9" t="str">
        <f t="shared" si="42"/>
        <v/>
      </c>
    </row>
    <row r="2428" spans="119:121" x14ac:dyDescent="0.25">
      <c r="DO2428" s="9">
        <v>2425</v>
      </c>
      <c r="DP2428" s="9" t="str">
        <f>IFERROR(INDEX(Materials!$X$9:$X$2508, MATCH($DO2428, Materials!$Z$9:$Z$2508, 0)), "")</f>
        <v/>
      </c>
      <c r="DQ2428" s="9" t="str">
        <f t="shared" si="42"/>
        <v/>
      </c>
    </row>
    <row r="2429" spans="119:121" x14ac:dyDescent="0.25">
      <c r="DO2429" s="9">
        <v>2426</v>
      </c>
      <c r="DP2429" s="9" t="str">
        <f>IFERROR(INDEX(Materials!$X$9:$X$2508, MATCH($DO2429, Materials!$Z$9:$Z$2508, 0)), "")</f>
        <v/>
      </c>
      <c r="DQ2429" s="9" t="str">
        <f t="shared" si="42"/>
        <v/>
      </c>
    </row>
    <row r="2430" spans="119:121" x14ac:dyDescent="0.25">
      <c r="DO2430" s="9">
        <v>2427</v>
      </c>
      <c r="DP2430" s="9" t="str">
        <f>IFERROR(INDEX(Materials!$X$9:$X$2508, MATCH($DO2430, Materials!$Z$9:$Z$2508, 0)), "")</f>
        <v/>
      </c>
      <c r="DQ2430" s="9" t="str">
        <f t="shared" si="42"/>
        <v/>
      </c>
    </row>
    <row r="2431" spans="119:121" x14ac:dyDescent="0.25">
      <c r="DO2431" s="9">
        <v>2428</v>
      </c>
      <c r="DP2431" s="9" t="str">
        <f>IFERROR(INDEX(Materials!$X$9:$X$2508, MATCH($DO2431, Materials!$Z$9:$Z$2508, 0)), "")</f>
        <v/>
      </c>
      <c r="DQ2431" s="9" t="str">
        <f t="shared" si="42"/>
        <v/>
      </c>
    </row>
    <row r="2432" spans="119:121" x14ac:dyDescent="0.25">
      <c r="DO2432" s="9">
        <v>2429</v>
      </c>
      <c r="DP2432" s="9" t="str">
        <f>IFERROR(INDEX(Materials!$X$9:$X$2508, MATCH($DO2432, Materials!$Z$9:$Z$2508, 0)), "")</f>
        <v/>
      </c>
      <c r="DQ2432" s="9" t="str">
        <f t="shared" si="42"/>
        <v/>
      </c>
    </row>
    <row r="2433" spans="119:121" x14ac:dyDescent="0.25">
      <c r="DO2433" s="9">
        <v>2430</v>
      </c>
      <c r="DP2433" s="9" t="str">
        <f>IFERROR(INDEX(Materials!$X$9:$X$2508, MATCH($DO2433, Materials!$Z$9:$Z$2508, 0)), "")</f>
        <v/>
      </c>
      <c r="DQ2433" s="9" t="str">
        <f t="shared" si="42"/>
        <v/>
      </c>
    </row>
    <row r="2434" spans="119:121" x14ac:dyDescent="0.25">
      <c r="DO2434" s="9">
        <v>2431</v>
      </c>
      <c r="DP2434" s="9" t="str">
        <f>IFERROR(INDEX(Materials!$X$9:$X$2508, MATCH($DO2434, Materials!$Z$9:$Z$2508, 0)), "")</f>
        <v/>
      </c>
      <c r="DQ2434" s="9" t="str">
        <f t="shared" si="42"/>
        <v/>
      </c>
    </row>
    <row r="2435" spans="119:121" x14ac:dyDescent="0.25">
      <c r="DO2435" s="9">
        <v>2432</v>
      </c>
      <c r="DP2435" s="9" t="str">
        <f>IFERROR(INDEX(Materials!$X$9:$X$2508, MATCH($DO2435, Materials!$Z$9:$Z$2508, 0)), "")</f>
        <v/>
      </c>
      <c r="DQ2435" s="9" t="str">
        <f t="shared" si="42"/>
        <v/>
      </c>
    </row>
    <row r="2436" spans="119:121" x14ac:dyDescent="0.25">
      <c r="DO2436" s="9">
        <v>2433</v>
      </c>
      <c r="DP2436" s="9" t="str">
        <f>IFERROR(INDEX(Materials!$X$9:$X$2508, MATCH($DO2436, Materials!$Z$9:$Z$2508, 0)), "")</f>
        <v/>
      </c>
      <c r="DQ2436" s="9" t="str">
        <f t="shared" si="42"/>
        <v/>
      </c>
    </row>
    <row r="2437" spans="119:121" x14ac:dyDescent="0.25">
      <c r="DO2437" s="9">
        <v>2434</v>
      </c>
      <c r="DP2437" s="9" t="str">
        <f>IFERROR(INDEX(Materials!$X$9:$X$2508, MATCH($DO2437, Materials!$Z$9:$Z$2508, 0)), "")</f>
        <v/>
      </c>
      <c r="DQ2437" s="9" t="str">
        <f t="shared" si="42"/>
        <v/>
      </c>
    </row>
    <row r="2438" spans="119:121" x14ac:dyDescent="0.25">
      <c r="DO2438" s="9">
        <v>2435</v>
      </c>
      <c r="DP2438" s="9" t="str">
        <f>IFERROR(INDEX(Materials!$X$9:$X$2508, MATCH($DO2438, Materials!$Z$9:$Z$2508, 0)), "")</f>
        <v/>
      </c>
      <c r="DQ2438" s="9" t="str">
        <f t="shared" si="42"/>
        <v/>
      </c>
    </row>
    <row r="2439" spans="119:121" x14ac:dyDescent="0.25">
      <c r="DO2439" s="9">
        <v>2436</v>
      </c>
      <c r="DP2439" s="9" t="str">
        <f>IFERROR(INDEX(Materials!$X$9:$X$2508, MATCH($DO2439, Materials!$Z$9:$Z$2508, 0)), "")</f>
        <v/>
      </c>
      <c r="DQ2439" s="9" t="str">
        <f t="shared" si="42"/>
        <v/>
      </c>
    </row>
    <row r="2440" spans="119:121" x14ac:dyDescent="0.25">
      <c r="DO2440" s="9">
        <v>2437</v>
      </c>
      <c r="DP2440" s="9" t="str">
        <f>IFERROR(INDEX(Materials!$X$9:$X$2508, MATCH($DO2440, Materials!$Z$9:$Z$2508, 0)), "")</f>
        <v/>
      </c>
      <c r="DQ2440" s="9" t="str">
        <f t="shared" si="42"/>
        <v/>
      </c>
    </row>
    <row r="2441" spans="119:121" x14ac:dyDescent="0.25">
      <c r="DO2441" s="9">
        <v>2438</v>
      </c>
      <c r="DP2441" s="9" t="str">
        <f>IFERROR(INDEX(Materials!$X$9:$X$2508, MATCH($DO2441, Materials!$Z$9:$Z$2508, 0)), "")</f>
        <v/>
      </c>
      <c r="DQ2441" s="9" t="str">
        <f t="shared" si="42"/>
        <v/>
      </c>
    </row>
    <row r="2442" spans="119:121" x14ac:dyDescent="0.25">
      <c r="DO2442" s="9">
        <v>2439</v>
      </c>
      <c r="DP2442" s="9" t="str">
        <f>IFERROR(INDEX(Materials!$X$9:$X$2508, MATCH($DO2442, Materials!$Z$9:$Z$2508, 0)), "")</f>
        <v/>
      </c>
      <c r="DQ2442" s="9" t="str">
        <f t="shared" si="42"/>
        <v/>
      </c>
    </row>
    <row r="2443" spans="119:121" x14ac:dyDescent="0.25">
      <c r="DO2443" s="9">
        <v>2440</v>
      </c>
      <c r="DP2443" s="9" t="str">
        <f>IFERROR(INDEX(Materials!$X$9:$X$2508, MATCH($DO2443, Materials!$Z$9:$Z$2508, 0)), "")</f>
        <v/>
      </c>
      <c r="DQ2443" s="9" t="str">
        <f t="shared" si="42"/>
        <v/>
      </c>
    </row>
    <row r="2444" spans="119:121" x14ac:dyDescent="0.25">
      <c r="DO2444" s="9">
        <v>2441</v>
      </c>
      <c r="DP2444" s="9" t="str">
        <f>IFERROR(INDEX(Materials!$X$9:$X$2508, MATCH($DO2444, Materials!$Z$9:$Z$2508, 0)), "")</f>
        <v/>
      </c>
      <c r="DQ2444" s="9" t="str">
        <f t="shared" si="42"/>
        <v/>
      </c>
    </row>
    <row r="2445" spans="119:121" x14ac:dyDescent="0.25">
      <c r="DO2445" s="9">
        <v>2442</v>
      </c>
      <c r="DP2445" s="9" t="str">
        <f>IFERROR(INDEX(Materials!$X$9:$X$2508, MATCH($DO2445, Materials!$Z$9:$Z$2508, 0)), "")</f>
        <v/>
      </c>
      <c r="DQ2445" s="9" t="str">
        <f t="shared" si="42"/>
        <v/>
      </c>
    </row>
    <row r="2446" spans="119:121" x14ac:dyDescent="0.25">
      <c r="DO2446" s="9">
        <v>2443</v>
      </c>
      <c r="DP2446" s="9" t="str">
        <f>IFERROR(INDEX(Materials!$X$9:$X$2508, MATCH($DO2446, Materials!$Z$9:$Z$2508, 0)), "")</f>
        <v/>
      </c>
      <c r="DQ2446" s="9" t="str">
        <f t="shared" si="42"/>
        <v/>
      </c>
    </row>
    <row r="2447" spans="119:121" x14ac:dyDescent="0.25">
      <c r="DO2447" s="9">
        <v>2444</v>
      </c>
      <c r="DP2447" s="9" t="str">
        <f>IFERROR(INDEX(Materials!$X$9:$X$2508, MATCH($DO2447, Materials!$Z$9:$Z$2508, 0)), "")</f>
        <v/>
      </c>
      <c r="DQ2447" s="9" t="str">
        <f t="shared" si="42"/>
        <v/>
      </c>
    </row>
    <row r="2448" spans="119:121" x14ac:dyDescent="0.25">
      <c r="DO2448" s="9">
        <v>2445</v>
      </c>
      <c r="DP2448" s="9" t="str">
        <f>IFERROR(INDEX(Materials!$X$9:$X$2508, MATCH($DO2448, Materials!$Z$9:$Z$2508, 0)), "")</f>
        <v/>
      </c>
      <c r="DQ2448" s="9" t="str">
        <f t="shared" si="42"/>
        <v/>
      </c>
    </row>
    <row r="2449" spans="119:121" x14ac:dyDescent="0.25">
      <c r="DO2449" s="9">
        <v>2446</v>
      </c>
      <c r="DP2449" s="9" t="str">
        <f>IFERROR(INDEX(Materials!$X$9:$X$2508, MATCH($DO2449, Materials!$Z$9:$Z$2508, 0)), "")</f>
        <v/>
      </c>
      <c r="DQ2449" s="9" t="str">
        <f t="shared" si="42"/>
        <v/>
      </c>
    </row>
    <row r="2450" spans="119:121" x14ac:dyDescent="0.25">
      <c r="DO2450" s="9">
        <v>2447</v>
      </c>
      <c r="DP2450" s="9" t="str">
        <f>IFERROR(INDEX(Materials!$X$9:$X$2508, MATCH($DO2450, Materials!$Z$9:$Z$2508, 0)), "")</f>
        <v/>
      </c>
      <c r="DQ2450" s="9" t="str">
        <f t="shared" si="42"/>
        <v/>
      </c>
    </row>
    <row r="2451" spans="119:121" x14ac:dyDescent="0.25">
      <c r="DO2451" s="9">
        <v>2448</v>
      </c>
      <c r="DP2451" s="9" t="str">
        <f>IFERROR(INDEX(Materials!$X$9:$X$2508, MATCH($DO2451, Materials!$Z$9:$Z$2508, 0)), "")</f>
        <v/>
      </c>
      <c r="DQ2451" s="9" t="str">
        <f t="shared" si="42"/>
        <v/>
      </c>
    </row>
    <row r="2452" spans="119:121" x14ac:dyDescent="0.25">
      <c r="DO2452" s="9">
        <v>2449</v>
      </c>
      <c r="DP2452" s="9" t="str">
        <f>IFERROR(INDEX(Materials!$X$9:$X$2508, MATCH($DO2452, Materials!$Z$9:$Z$2508, 0)), "")</f>
        <v/>
      </c>
      <c r="DQ2452" s="9" t="str">
        <f t="shared" si="42"/>
        <v/>
      </c>
    </row>
    <row r="2453" spans="119:121" x14ac:dyDescent="0.25">
      <c r="DO2453" s="9">
        <v>2450</v>
      </c>
      <c r="DP2453" s="9" t="str">
        <f>IFERROR(INDEX(Materials!$X$9:$X$2508, MATCH($DO2453, Materials!$Z$9:$Z$2508, 0)), "")</f>
        <v/>
      </c>
      <c r="DQ2453" s="9" t="str">
        <f t="shared" si="42"/>
        <v/>
      </c>
    </row>
    <row r="2454" spans="119:121" x14ac:dyDescent="0.25">
      <c r="DO2454" s="9">
        <v>2451</v>
      </c>
      <c r="DP2454" s="9" t="str">
        <f>IFERROR(INDEX(Materials!$X$9:$X$2508, MATCH($DO2454, Materials!$Z$9:$Z$2508, 0)), "")</f>
        <v/>
      </c>
      <c r="DQ2454" s="9" t="str">
        <f t="shared" si="42"/>
        <v/>
      </c>
    </row>
    <row r="2455" spans="119:121" x14ac:dyDescent="0.25">
      <c r="DO2455" s="9">
        <v>2452</v>
      </c>
      <c r="DP2455" s="9" t="str">
        <f>IFERROR(INDEX(Materials!$X$9:$X$2508, MATCH($DO2455, Materials!$Z$9:$Z$2508, 0)), "")</f>
        <v/>
      </c>
      <c r="DQ2455" s="9" t="str">
        <f t="shared" si="42"/>
        <v/>
      </c>
    </row>
    <row r="2456" spans="119:121" x14ac:dyDescent="0.25">
      <c r="DO2456" s="9">
        <v>2453</v>
      </c>
      <c r="DP2456" s="9" t="str">
        <f>IFERROR(INDEX(Materials!$X$9:$X$2508, MATCH($DO2456, Materials!$Z$9:$Z$2508, 0)), "")</f>
        <v/>
      </c>
      <c r="DQ2456" s="9" t="str">
        <f t="shared" si="42"/>
        <v/>
      </c>
    </row>
    <row r="2457" spans="119:121" x14ac:dyDescent="0.25">
      <c r="DO2457" s="9">
        <v>2454</v>
      </c>
      <c r="DP2457" s="9" t="str">
        <f>IFERROR(INDEX(Materials!$X$9:$X$2508, MATCH($DO2457, Materials!$Z$9:$Z$2508, 0)), "")</f>
        <v/>
      </c>
      <c r="DQ2457" s="9" t="str">
        <f t="shared" si="42"/>
        <v/>
      </c>
    </row>
    <row r="2458" spans="119:121" x14ac:dyDescent="0.25">
      <c r="DO2458" s="9">
        <v>2455</v>
      </c>
      <c r="DP2458" s="9" t="str">
        <f>IFERROR(INDEX(Materials!$X$9:$X$2508, MATCH($DO2458, Materials!$Z$9:$Z$2508, 0)), "")</f>
        <v/>
      </c>
      <c r="DQ2458" s="9" t="str">
        <f t="shared" si="42"/>
        <v/>
      </c>
    </row>
    <row r="2459" spans="119:121" x14ac:dyDescent="0.25">
      <c r="DO2459" s="9">
        <v>2456</v>
      </c>
      <c r="DP2459" s="9" t="str">
        <f>IFERROR(INDEX(Materials!$X$9:$X$2508, MATCH($DO2459, Materials!$Z$9:$Z$2508, 0)), "")</f>
        <v/>
      </c>
      <c r="DQ2459" s="9" t="str">
        <f t="shared" si="42"/>
        <v/>
      </c>
    </row>
    <row r="2460" spans="119:121" x14ac:dyDescent="0.25">
      <c r="DO2460" s="9">
        <v>2457</v>
      </c>
      <c r="DP2460" s="9" t="str">
        <f>IFERROR(INDEX(Materials!$X$9:$X$2508, MATCH($DO2460, Materials!$Z$9:$Z$2508, 0)), "")</f>
        <v/>
      </c>
      <c r="DQ2460" s="9" t="str">
        <f t="shared" si="42"/>
        <v/>
      </c>
    </row>
    <row r="2461" spans="119:121" x14ac:dyDescent="0.25">
      <c r="DO2461" s="9">
        <v>2458</v>
      </c>
      <c r="DP2461" s="9" t="str">
        <f>IFERROR(INDEX(Materials!$X$9:$X$2508, MATCH($DO2461, Materials!$Z$9:$Z$2508, 0)), "")</f>
        <v/>
      </c>
      <c r="DQ2461" s="9" t="str">
        <f t="shared" si="42"/>
        <v/>
      </c>
    </row>
    <row r="2462" spans="119:121" x14ac:dyDescent="0.25">
      <c r="DO2462" s="9">
        <v>2459</v>
      </c>
      <c r="DP2462" s="9" t="str">
        <f>IFERROR(INDEX(Materials!$X$9:$X$2508, MATCH($DO2462, Materials!$Z$9:$Z$2508, 0)), "")</f>
        <v/>
      </c>
      <c r="DQ2462" s="9" t="str">
        <f t="shared" si="42"/>
        <v/>
      </c>
    </row>
    <row r="2463" spans="119:121" x14ac:dyDescent="0.25">
      <c r="DO2463" s="9">
        <v>2460</v>
      </c>
      <c r="DP2463" s="9" t="str">
        <f>IFERROR(INDEX(Materials!$X$9:$X$2508, MATCH($DO2463, Materials!$Z$9:$Z$2508, 0)), "")</f>
        <v/>
      </c>
      <c r="DQ2463" s="9" t="str">
        <f t="shared" si="42"/>
        <v/>
      </c>
    </row>
    <row r="2464" spans="119:121" x14ac:dyDescent="0.25">
      <c r="DO2464" s="9">
        <v>2461</v>
      </c>
      <c r="DP2464" s="9" t="str">
        <f>IFERROR(INDEX(Materials!$X$9:$X$2508, MATCH($DO2464, Materials!$Z$9:$Z$2508, 0)), "")</f>
        <v/>
      </c>
      <c r="DQ2464" s="9" t="str">
        <f t="shared" si="42"/>
        <v/>
      </c>
    </row>
    <row r="2465" spans="119:121" x14ac:dyDescent="0.25">
      <c r="DO2465" s="9">
        <v>2462</v>
      </c>
      <c r="DP2465" s="9" t="str">
        <f>IFERROR(INDEX(Materials!$X$9:$X$2508, MATCH($DO2465, Materials!$Z$9:$Z$2508, 0)), "")</f>
        <v/>
      </c>
      <c r="DQ2465" s="9" t="str">
        <f t="shared" si="42"/>
        <v/>
      </c>
    </row>
    <row r="2466" spans="119:121" x14ac:dyDescent="0.25">
      <c r="DO2466" s="9">
        <v>2463</v>
      </c>
      <c r="DP2466" s="9" t="str">
        <f>IFERROR(INDEX(Materials!$X$9:$X$2508, MATCH($DO2466, Materials!$Z$9:$Z$2508, 0)), "")</f>
        <v/>
      </c>
      <c r="DQ2466" s="9" t="str">
        <f t="shared" si="42"/>
        <v/>
      </c>
    </row>
    <row r="2467" spans="119:121" x14ac:dyDescent="0.25">
      <c r="DO2467" s="9">
        <v>2464</v>
      </c>
      <c r="DP2467" s="9" t="str">
        <f>IFERROR(INDEX(Materials!$X$9:$X$2508, MATCH($DO2467, Materials!$Z$9:$Z$2508, 0)), "")</f>
        <v/>
      </c>
      <c r="DQ2467" s="9" t="str">
        <f t="shared" si="42"/>
        <v/>
      </c>
    </row>
    <row r="2468" spans="119:121" x14ac:dyDescent="0.25">
      <c r="DO2468" s="9">
        <v>2465</v>
      </c>
      <c r="DP2468" s="9" t="str">
        <f>IFERROR(INDEX(Materials!$X$9:$X$2508, MATCH($DO2468, Materials!$Z$9:$Z$2508, 0)), "")</f>
        <v/>
      </c>
      <c r="DQ2468" s="9" t="str">
        <f t="shared" si="42"/>
        <v/>
      </c>
    </row>
    <row r="2469" spans="119:121" x14ac:dyDescent="0.25">
      <c r="DO2469" s="9">
        <v>2466</v>
      </c>
      <c r="DP2469" s="9" t="str">
        <f>IFERROR(INDEX(Materials!$X$9:$X$2508, MATCH($DO2469, Materials!$Z$9:$Z$2508, 0)), "")</f>
        <v/>
      </c>
      <c r="DQ2469" s="9" t="str">
        <f t="shared" si="42"/>
        <v/>
      </c>
    </row>
    <row r="2470" spans="119:121" x14ac:dyDescent="0.25">
      <c r="DO2470" s="9">
        <v>2467</v>
      </c>
      <c r="DP2470" s="9" t="str">
        <f>IFERROR(INDEX(Materials!$X$9:$X$2508, MATCH($DO2470, Materials!$Z$9:$Z$2508, 0)), "")</f>
        <v/>
      </c>
      <c r="DQ2470" s="9" t="str">
        <f t="shared" si="42"/>
        <v/>
      </c>
    </row>
    <row r="2471" spans="119:121" x14ac:dyDescent="0.25">
      <c r="DO2471" s="9">
        <v>2468</v>
      </c>
      <c r="DP2471" s="9" t="str">
        <f>IFERROR(INDEX(Materials!$X$9:$X$2508, MATCH($DO2471, Materials!$Z$9:$Z$2508, 0)), "")</f>
        <v/>
      </c>
      <c r="DQ2471" s="9" t="str">
        <f t="shared" si="42"/>
        <v/>
      </c>
    </row>
    <row r="2472" spans="119:121" x14ac:dyDescent="0.25">
      <c r="DO2472" s="9">
        <v>2469</v>
      </c>
      <c r="DP2472" s="9" t="str">
        <f>IFERROR(INDEX(Materials!$X$9:$X$2508, MATCH($DO2472, Materials!$Z$9:$Z$2508, 0)), "")</f>
        <v/>
      </c>
      <c r="DQ2472" s="9" t="str">
        <f t="shared" si="42"/>
        <v/>
      </c>
    </row>
    <row r="2473" spans="119:121" x14ac:dyDescent="0.25">
      <c r="DO2473" s="9">
        <v>2470</v>
      </c>
      <c r="DP2473" s="9" t="str">
        <f>IFERROR(INDEX(Materials!$X$9:$X$2508, MATCH($DO2473, Materials!$Z$9:$Z$2508, 0)), "")</f>
        <v/>
      </c>
      <c r="DQ2473" s="9" t="str">
        <f t="shared" si="42"/>
        <v/>
      </c>
    </row>
    <row r="2474" spans="119:121" x14ac:dyDescent="0.25">
      <c r="DO2474" s="9">
        <v>2471</v>
      </c>
      <c r="DP2474" s="9" t="str">
        <f>IFERROR(INDEX(Materials!$X$9:$X$2508, MATCH($DO2474, Materials!$Z$9:$Z$2508, 0)), "")</f>
        <v/>
      </c>
      <c r="DQ2474" s="9" t="str">
        <f t="shared" si="42"/>
        <v/>
      </c>
    </row>
    <row r="2475" spans="119:121" x14ac:dyDescent="0.25">
      <c r="DO2475" s="9">
        <v>2472</v>
      </c>
      <c r="DP2475" s="9" t="str">
        <f>IFERROR(INDEX(Materials!$X$9:$X$2508, MATCH($DO2475, Materials!$Z$9:$Z$2508, 0)), "")</f>
        <v/>
      </c>
      <c r="DQ2475" s="9" t="str">
        <f t="shared" si="42"/>
        <v/>
      </c>
    </row>
    <row r="2476" spans="119:121" x14ac:dyDescent="0.25">
      <c r="DO2476" s="9">
        <v>2473</v>
      </c>
      <c r="DP2476" s="9" t="str">
        <f>IFERROR(INDEX(Materials!$X$9:$X$2508, MATCH($DO2476, Materials!$Z$9:$Z$2508, 0)), "")</f>
        <v/>
      </c>
      <c r="DQ2476" s="9" t="str">
        <f t="shared" ref="DQ2476:DQ2498" si="43">IF($DP2476="", "", SUMIF($BE$4:$CH$43, $DP2476, $CJ$4:$DM$43))</f>
        <v/>
      </c>
    </row>
    <row r="2477" spans="119:121" x14ac:dyDescent="0.25">
      <c r="DO2477" s="9">
        <v>2474</v>
      </c>
      <c r="DP2477" s="9" t="str">
        <f>IFERROR(INDEX(Materials!$X$9:$X$2508, MATCH($DO2477, Materials!$Z$9:$Z$2508, 0)), "")</f>
        <v/>
      </c>
      <c r="DQ2477" s="9" t="str">
        <f t="shared" si="43"/>
        <v/>
      </c>
    </row>
    <row r="2478" spans="119:121" x14ac:dyDescent="0.25">
      <c r="DO2478" s="9">
        <v>2475</v>
      </c>
      <c r="DP2478" s="9" t="str">
        <f>IFERROR(INDEX(Materials!$X$9:$X$2508, MATCH($DO2478, Materials!$Z$9:$Z$2508, 0)), "")</f>
        <v/>
      </c>
      <c r="DQ2478" s="9" t="str">
        <f t="shared" si="43"/>
        <v/>
      </c>
    </row>
    <row r="2479" spans="119:121" x14ac:dyDescent="0.25">
      <c r="DO2479" s="9">
        <v>2476</v>
      </c>
      <c r="DP2479" s="9" t="str">
        <f>IFERROR(INDEX(Materials!$X$9:$X$2508, MATCH($DO2479, Materials!$Z$9:$Z$2508, 0)), "")</f>
        <v/>
      </c>
      <c r="DQ2479" s="9" t="str">
        <f t="shared" si="43"/>
        <v/>
      </c>
    </row>
    <row r="2480" spans="119:121" x14ac:dyDescent="0.25">
      <c r="DO2480" s="9">
        <v>2477</v>
      </c>
      <c r="DP2480" s="9" t="str">
        <f>IFERROR(INDEX(Materials!$X$9:$X$2508, MATCH($DO2480, Materials!$Z$9:$Z$2508, 0)), "")</f>
        <v/>
      </c>
      <c r="DQ2480" s="9" t="str">
        <f t="shared" si="43"/>
        <v/>
      </c>
    </row>
    <row r="2481" spans="119:121" x14ac:dyDescent="0.25">
      <c r="DO2481" s="9">
        <v>2478</v>
      </c>
      <c r="DP2481" s="9" t="str">
        <f>IFERROR(INDEX(Materials!$X$9:$X$2508, MATCH($DO2481, Materials!$Z$9:$Z$2508, 0)), "")</f>
        <v/>
      </c>
      <c r="DQ2481" s="9" t="str">
        <f t="shared" si="43"/>
        <v/>
      </c>
    </row>
    <row r="2482" spans="119:121" x14ac:dyDescent="0.25">
      <c r="DO2482" s="9">
        <v>2479</v>
      </c>
      <c r="DP2482" s="9" t="str">
        <f>IFERROR(INDEX(Materials!$X$9:$X$2508, MATCH($DO2482, Materials!$Z$9:$Z$2508, 0)), "")</f>
        <v/>
      </c>
      <c r="DQ2482" s="9" t="str">
        <f t="shared" si="43"/>
        <v/>
      </c>
    </row>
    <row r="2483" spans="119:121" x14ac:dyDescent="0.25">
      <c r="DO2483" s="9">
        <v>2480</v>
      </c>
      <c r="DP2483" s="9" t="str">
        <f>IFERROR(INDEX(Materials!$X$9:$X$2508, MATCH($DO2483, Materials!$Z$9:$Z$2508, 0)), "")</f>
        <v/>
      </c>
      <c r="DQ2483" s="9" t="str">
        <f t="shared" si="43"/>
        <v/>
      </c>
    </row>
    <row r="2484" spans="119:121" x14ac:dyDescent="0.25">
      <c r="DO2484" s="9">
        <v>2481</v>
      </c>
      <c r="DP2484" s="9" t="str">
        <f>IFERROR(INDEX(Materials!$X$9:$X$2508, MATCH($DO2484, Materials!$Z$9:$Z$2508, 0)), "")</f>
        <v/>
      </c>
      <c r="DQ2484" s="9" t="str">
        <f t="shared" si="43"/>
        <v/>
      </c>
    </row>
    <row r="2485" spans="119:121" x14ac:dyDescent="0.25">
      <c r="DO2485" s="9">
        <v>2482</v>
      </c>
      <c r="DP2485" s="9" t="str">
        <f>IFERROR(INDEX(Materials!$X$9:$X$2508, MATCH($DO2485, Materials!$Z$9:$Z$2508, 0)), "")</f>
        <v/>
      </c>
      <c r="DQ2485" s="9" t="str">
        <f t="shared" si="43"/>
        <v/>
      </c>
    </row>
    <row r="2486" spans="119:121" x14ac:dyDescent="0.25">
      <c r="DO2486" s="9">
        <v>2483</v>
      </c>
      <c r="DP2486" s="9" t="str">
        <f>IFERROR(INDEX(Materials!$X$9:$X$2508, MATCH($DO2486, Materials!$Z$9:$Z$2508, 0)), "")</f>
        <v/>
      </c>
      <c r="DQ2486" s="9" t="str">
        <f t="shared" si="43"/>
        <v/>
      </c>
    </row>
    <row r="2487" spans="119:121" x14ac:dyDescent="0.25">
      <c r="DO2487" s="9">
        <v>2484</v>
      </c>
      <c r="DP2487" s="9" t="str">
        <f>IFERROR(INDEX(Materials!$X$9:$X$2508, MATCH($DO2487, Materials!$Z$9:$Z$2508, 0)), "")</f>
        <v/>
      </c>
      <c r="DQ2487" s="9" t="str">
        <f t="shared" si="43"/>
        <v/>
      </c>
    </row>
    <row r="2488" spans="119:121" x14ac:dyDescent="0.25">
      <c r="DO2488" s="9">
        <v>2485</v>
      </c>
      <c r="DP2488" s="9" t="str">
        <f>IFERROR(INDEX(Materials!$X$9:$X$2508, MATCH($DO2488, Materials!$Z$9:$Z$2508, 0)), "")</f>
        <v/>
      </c>
      <c r="DQ2488" s="9" t="str">
        <f t="shared" si="43"/>
        <v/>
      </c>
    </row>
    <row r="2489" spans="119:121" x14ac:dyDescent="0.25">
      <c r="DO2489" s="9">
        <v>2486</v>
      </c>
      <c r="DP2489" s="9" t="str">
        <f>IFERROR(INDEX(Materials!$X$9:$X$2508, MATCH($DO2489, Materials!$Z$9:$Z$2508, 0)), "")</f>
        <v/>
      </c>
      <c r="DQ2489" s="9" t="str">
        <f t="shared" si="43"/>
        <v/>
      </c>
    </row>
    <row r="2490" spans="119:121" x14ac:dyDescent="0.25">
      <c r="DO2490" s="9">
        <v>2487</v>
      </c>
      <c r="DP2490" s="9" t="str">
        <f>IFERROR(INDEX(Materials!$X$9:$X$2508, MATCH($DO2490, Materials!$Z$9:$Z$2508, 0)), "")</f>
        <v/>
      </c>
      <c r="DQ2490" s="9" t="str">
        <f t="shared" si="43"/>
        <v/>
      </c>
    </row>
    <row r="2491" spans="119:121" x14ac:dyDescent="0.25">
      <c r="DO2491" s="9">
        <v>2488</v>
      </c>
      <c r="DP2491" s="9" t="str">
        <f>IFERROR(INDEX(Materials!$X$9:$X$2508, MATCH($DO2491, Materials!$Z$9:$Z$2508, 0)), "")</f>
        <v/>
      </c>
      <c r="DQ2491" s="9" t="str">
        <f t="shared" si="43"/>
        <v/>
      </c>
    </row>
    <row r="2492" spans="119:121" x14ac:dyDescent="0.25">
      <c r="DO2492" s="9">
        <v>2489</v>
      </c>
      <c r="DP2492" s="9" t="str">
        <f>IFERROR(INDEX(Materials!$X$9:$X$2508, MATCH($DO2492, Materials!$Z$9:$Z$2508, 0)), "")</f>
        <v/>
      </c>
      <c r="DQ2492" s="9" t="str">
        <f t="shared" si="43"/>
        <v/>
      </c>
    </row>
    <row r="2493" spans="119:121" x14ac:dyDescent="0.25">
      <c r="DO2493" s="9">
        <v>2490</v>
      </c>
      <c r="DP2493" s="9" t="str">
        <f>IFERROR(INDEX(Materials!$X$9:$X$2508, MATCH($DO2493, Materials!$Z$9:$Z$2508, 0)), "")</f>
        <v/>
      </c>
      <c r="DQ2493" s="9" t="str">
        <f t="shared" si="43"/>
        <v/>
      </c>
    </row>
    <row r="2494" spans="119:121" x14ac:dyDescent="0.25">
      <c r="DO2494" s="9">
        <v>2491</v>
      </c>
      <c r="DP2494" s="9" t="str">
        <f>IFERROR(INDEX(Materials!$X$9:$X$2508, MATCH($DO2494, Materials!$Z$9:$Z$2508, 0)), "")</f>
        <v/>
      </c>
      <c r="DQ2494" s="9" t="str">
        <f t="shared" si="43"/>
        <v/>
      </c>
    </row>
    <row r="2495" spans="119:121" x14ac:dyDescent="0.25">
      <c r="DO2495" s="9">
        <v>2492</v>
      </c>
      <c r="DP2495" s="9" t="str">
        <f>IFERROR(INDEX(Materials!$X$9:$X$2508, MATCH($DO2495, Materials!$Z$9:$Z$2508, 0)), "")</f>
        <v/>
      </c>
      <c r="DQ2495" s="9" t="str">
        <f t="shared" si="43"/>
        <v/>
      </c>
    </row>
    <row r="2496" spans="119:121" x14ac:dyDescent="0.25">
      <c r="DO2496" s="9">
        <v>2493</v>
      </c>
      <c r="DP2496" s="9" t="str">
        <f>IFERROR(INDEX(Materials!$X$9:$X$2508, MATCH($DO2496, Materials!$Z$9:$Z$2508, 0)), "")</f>
        <v/>
      </c>
      <c r="DQ2496" s="9" t="str">
        <f t="shared" si="43"/>
        <v/>
      </c>
    </row>
    <row r="2497" spans="119:121" x14ac:dyDescent="0.25">
      <c r="DO2497" s="9">
        <v>2494</v>
      </c>
      <c r="DP2497" s="9" t="str">
        <f>IFERROR(INDEX(Materials!$X$9:$X$2508, MATCH($DO2497, Materials!$Z$9:$Z$2508, 0)), "")</f>
        <v/>
      </c>
      <c r="DQ2497" s="9" t="str">
        <f t="shared" si="43"/>
        <v/>
      </c>
    </row>
    <row r="2498" spans="119:121" x14ac:dyDescent="0.25">
      <c r="DO2498" s="9">
        <v>2495</v>
      </c>
      <c r="DP2498" s="9" t="str">
        <f>IFERROR(INDEX(Materials!$X$9:$X$2508, MATCH($DO2498, Materials!$Z$9:$Z$2508, 0)), "")</f>
        <v/>
      </c>
      <c r="DQ2498" s="9" t="str">
        <f t="shared" si="43"/>
        <v/>
      </c>
    </row>
    <row r="2499" spans="119:121" x14ac:dyDescent="0.25">
      <c r="DO2499" s="9">
        <v>2496</v>
      </c>
      <c r="DP2499" s="9" t="str">
        <f>IFERROR(INDEX(Materials!$X$9:$X$2508, MATCH($DO2499, Materials!$Z$9:$Z$2508, 0)), "")</f>
        <v/>
      </c>
      <c r="DQ2499" s="9" t="str">
        <f t="shared" ref="DQ2499:DQ2502" si="44">IF($DP2499="", "", SUMIF($BE$4:$CH$43, $DP2499, $CJ$4:$DM$43))</f>
        <v/>
      </c>
    </row>
    <row r="2500" spans="119:121" x14ac:dyDescent="0.25">
      <c r="DO2500" s="9">
        <v>2497</v>
      </c>
      <c r="DP2500" s="9" t="str">
        <f>IFERROR(INDEX(Materials!$X$9:$X$2508, MATCH($DO2500, Materials!$Z$9:$Z$2508, 0)), "")</f>
        <v/>
      </c>
      <c r="DQ2500" s="9" t="str">
        <f t="shared" si="44"/>
        <v/>
      </c>
    </row>
    <row r="2501" spans="119:121" x14ac:dyDescent="0.25">
      <c r="DO2501" s="9">
        <v>2498</v>
      </c>
      <c r="DP2501" s="9" t="str">
        <f>IFERROR(INDEX(Materials!$X$9:$X$2508, MATCH($DO2501, Materials!$Z$9:$Z$2508, 0)), "")</f>
        <v/>
      </c>
      <c r="DQ2501" s="9" t="str">
        <f t="shared" si="44"/>
        <v/>
      </c>
    </row>
    <row r="2502" spans="119:121" x14ac:dyDescent="0.25">
      <c r="DO2502" s="9">
        <v>2499</v>
      </c>
      <c r="DP2502" s="9" t="str">
        <f>IFERROR(INDEX(Materials!$X$9:$X$2508, MATCH($DO2502, Materials!$Z$9:$Z$2508, 0)), "")</f>
        <v/>
      </c>
      <c r="DQ2502" s="9" t="str">
        <f t="shared" si="44"/>
        <v/>
      </c>
    </row>
    <row r="2503" spans="119:121" x14ac:dyDescent="0.25">
      <c r="DO2503" s="4">
        <v>2500</v>
      </c>
      <c r="DP2503" s="4" t="str">
        <f>IFERROR(INDEX(Materials!$X$9:$X$2508, MATCH($DO2503, Materials!$Z$9:$Z$2508, 0)), "")</f>
        <v/>
      </c>
      <c r="DQ2503" s="4" t="str">
        <f>IF($DP2503="", "", SUMIF($BE$4:$CH$43, $DP2503, $CJ$4:$DM$43))</f>
        <v/>
      </c>
    </row>
    <row r="2504" spans="119:121" x14ac:dyDescent="0.25">
      <c r="DO2504" s="43"/>
    </row>
    <row r="2505" spans="119:121" x14ac:dyDescent="0.25">
      <c r="DO2505" s="43"/>
    </row>
    <row r="2506" spans="119:121" x14ac:dyDescent="0.25">
      <c r="DO2506" s="43"/>
    </row>
    <row r="2507" spans="119:121" x14ac:dyDescent="0.25">
      <c r="DO2507" s="43"/>
    </row>
    <row r="2508" spans="119:121" x14ac:dyDescent="0.25">
      <c r="DO2508" s="43"/>
    </row>
    <row r="2509" spans="119:121" x14ac:dyDescent="0.25">
      <c r="DO2509" s="43"/>
    </row>
    <row r="2510" spans="119:121" x14ac:dyDescent="0.25">
      <c r="DO2510" s="43"/>
    </row>
    <row r="2511" spans="119:121" x14ac:dyDescent="0.25">
      <c r="DO2511" s="43"/>
    </row>
    <row r="2512" spans="119:121" x14ac:dyDescent="0.25">
      <c r="DO2512" s="43"/>
    </row>
    <row r="2513" spans="119:119" x14ac:dyDescent="0.25">
      <c r="DO2513" s="43"/>
    </row>
    <row r="2514" spans="119:119" x14ac:dyDescent="0.25">
      <c r="DO2514" s="43"/>
    </row>
    <row r="2515" spans="119:119" x14ac:dyDescent="0.25">
      <c r="DO2515" s="43"/>
    </row>
    <row r="2516" spans="119:119" x14ac:dyDescent="0.25">
      <c r="DO2516" s="43"/>
    </row>
    <row r="2517" spans="119:119" x14ac:dyDescent="0.25">
      <c r="DO2517" s="43"/>
    </row>
    <row r="2518" spans="119:119" x14ac:dyDescent="0.25">
      <c r="DO2518" s="43"/>
    </row>
    <row r="2519" spans="119:119" x14ac:dyDescent="0.25">
      <c r="DO2519" s="43"/>
    </row>
    <row r="2520" spans="119:119" x14ac:dyDescent="0.25">
      <c r="DO2520" s="43"/>
    </row>
    <row r="2521" spans="119:119" x14ac:dyDescent="0.25">
      <c r="DO2521" s="43"/>
    </row>
    <row r="2522" spans="119:119" x14ac:dyDescent="0.25">
      <c r="DO2522" s="43"/>
    </row>
    <row r="2523" spans="119:119" x14ac:dyDescent="0.25">
      <c r="DO2523" s="43"/>
    </row>
    <row r="2524" spans="119:119" x14ac:dyDescent="0.25">
      <c r="DO2524" s="43"/>
    </row>
    <row r="2525" spans="119:119" x14ac:dyDescent="0.25">
      <c r="DO2525" s="43"/>
    </row>
    <row r="2526" spans="119:119" x14ac:dyDescent="0.25">
      <c r="DO2526" s="43"/>
    </row>
    <row r="2527" spans="119:119" x14ac:dyDescent="0.25">
      <c r="DO2527" s="43"/>
    </row>
    <row r="2528" spans="119:119" x14ac:dyDescent="0.25">
      <c r="DO2528" s="43"/>
    </row>
    <row r="2529" spans="119:119" x14ac:dyDescent="0.25">
      <c r="DO2529" s="43"/>
    </row>
    <row r="2530" spans="119:119" x14ac:dyDescent="0.25">
      <c r="DO2530" s="43"/>
    </row>
    <row r="2531" spans="119:119" x14ac:dyDescent="0.25">
      <c r="DO2531" s="43"/>
    </row>
    <row r="2532" spans="119:119" x14ac:dyDescent="0.25">
      <c r="DO2532" s="43"/>
    </row>
    <row r="2533" spans="119:119" x14ac:dyDescent="0.25">
      <c r="DO2533" s="43"/>
    </row>
    <row r="2534" spans="119:119" x14ac:dyDescent="0.25">
      <c r="DO2534" s="43"/>
    </row>
    <row r="2535" spans="119:119" x14ac:dyDescent="0.25">
      <c r="DO2535" s="43"/>
    </row>
    <row r="2536" spans="119:119" x14ac:dyDescent="0.25">
      <c r="DO2536" s="43"/>
    </row>
    <row r="2537" spans="119:119" x14ac:dyDescent="0.25">
      <c r="DO2537" s="43"/>
    </row>
  </sheetData>
  <sheetProtection algorithmName="SHA-512" hashValue="tbwouYhYrC34G1T+BFio56MaHYqk8NCDKFkgGOJKBLUmH/HR7jsV0F5q7oSBX3nCPHCvjnh7fym1VfAXD91BKg==" saltValue="YeNB+mSi6x+vst1lcuM3Pg==" spinCount="100000" sheet="1" objects="1" scenarios="1"/>
  <mergeCells count="201">
    <mergeCell ref="AF10:AM10"/>
    <mergeCell ref="AA10:AE10"/>
    <mergeCell ref="V10:W10"/>
    <mergeCell ref="BE3:CH3"/>
    <mergeCell ref="CJ3:DM3"/>
    <mergeCell ref="D10:I10"/>
    <mergeCell ref="X10:Z10"/>
    <mergeCell ref="AN10:AS10"/>
    <mergeCell ref="J10:U10"/>
    <mergeCell ref="AA9:AE9"/>
    <mergeCell ref="B2:Z3"/>
    <mergeCell ref="B7:I7"/>
    <mergeCell ref="B5:I5"/>
    <mergeCell ref="J7:Z7"/>
    <mergeCell ref="J5:Z5"/>
    <mergeCell ref="AR9:AS9"/>
    <mergeCell ref="AJ9:AM9"/>
    <mergeCell ref="AN9:AO9"/>
    <mergeCell ref="AP9:AQ9"/>
    <mergeCell ref="AF2:AS3"/>
    <mergeCell ref="AF7:AM7"/>
    <mergeCell ref="AF5:AM5"/>
    <mergeCell ref="AN7:AS7"/>
    <mergeCell ref="AN5:AS5"/>
    <mergeCell ref="AN13:AS13"/>
    <mergeCell ref="AF14:AM14"/>
    <mergeCell ref="AN14:AS14"/>
    <mergeCell ref="B14:C14"/>
    <mergeCell ref="D14:I14"/>
    <mergeCell ref="AF13:AM13"/>
    <mergeCell ref="AN11:AS11"/>
    <mergeCell ref="AF12:AM12"/>
    <mergeCell ref="AN12:AS12"/>
    <mergeCell ref="B12:C12"/>
    <mergeCell ref="D12:I12"/>
    <mergeCell ref="J12:U12"/>
    <mergeCell ref="V12:W12"/>
    <mergeCell ref="X12:Z12"/>
    <mergeCell ref="AA12:AE12"/>
    <mergeCell ref="B13:C13"/>
    <mergeCell ref="D13:I13"/>
    <mergeCell ref="J13:U13"/>
    <mergeCell ref="V13:W13"/>
    <mergeCell ref="X13:Z13"/>
    <mergeCell ref="AA13:AE13"/>
    <mergeCell ref="J14:U14"/>
    <mergeCell ref="V14:W14"/>
    <mergeCell ref="X14:Z14"/>
    <mergeCell ref="AN17:AS17"/>
    <mergeCell ref="AF18:AM18"/>
    <mergeCell ref="AN18:AS18"/>
    <mergeCell ref="B18:C18"/>
    <mergeCell ref="D18:I18"/>
    <mergeCell ref="AF17:AM17"/>
    <mergeCell ref="AN15:AS15"/>
    <mergeCell ref="AF16:AM16"/>
    <mergeCell ref="AN16:AS16"/>
    <mergeCell ref="B16:C16"/>
    <mergeCell ref="D16:I16"/>
    <mergeCell ref="AF15:AM15"/>
    <mergeCell ref="B17:C17"/>
    <mergeCell ref="D17:I17"/>
    <mergeCell ref="J17:U17"/>
    <mergeCell ref="V17:W17"/>
    <mergeCell ref="X17:Z17"/>
    <mergeCell ref="AA17:AE17"/>
    <mergeCell ref="J18:U18"/>
    <mergeCell ref="V18:W18"/>
    <mergeCell ref="X18:Z18"/>
    <mergeCell ref="AA18:AE18"/>
    <mergeCell ref="AF23:AM23"/>
    <mergeCell ref="AN21:AS21"/>
    <mergeCell ref="AF22:AM22"/>
    <mergeCell ref="AN22:AS22"/>
    <mergeCell ref="B22:C22"/>
    <mergeCell ref="D22:I22"/>
    <mergeCell ref="AF21:AM21"/>
    <mergeCell ref="AN19:AS19"/>
    <mergeCell ref="AF20:AM20"/>
    <mergeCell ref="AN20:AS20"/>
    <mergeCell ref="B20:C20"/>
    <mergeCell ref="D20:I20"/>
    <mergeCell ref="AF19:AM19"/>
    <mergeCell ref="B19:C19"/>
    <mergeCell ref="D19:I19"/>
    <mergeCell ref="J19:U19"/>
    <mergeCell ref="V19:W19"/>
    <mergeCell ref="X19:Z19"/>
    <mergeCell ref="AA19:AE19"/>
    <mergeCell ref="J20:U20"/>
    <mergeCell ref="V20:W20"/>
    <mergeCell ref="X20:Z20"/>
    <mergeCell ref="AA20:AE20"/>
    <mergeCell ref="B21:C21"/>
    <mergeCell ref="AF32:AM32"/>
    <mergeCell ref="AN32:AS32"/>
    <mergeCell ref="B32:C32"/>
    <mergeCell ref="D32:I32"/>
    <mergeCell ref="AF31:AM31"/>
    <mergeCell ref="AN29:AS29"/>
    <mergeCell ref="AF30:AM30"/>
    <mergeCell ref="AN30:AS30"/>
    <mergeCell ref="B30:C30"/>
    <mergeCell ref="D30:I30"/>
    <mergeCell ref="AF29:AM29"/>
    <mergeCell ref="D29:I29"/>
    <mergeCell ref="J29:U29"/>
    <mergeCell ref="V29:W29"/>
    <mergeCell ref="X29:Z29"/>
    <mergeCell ref="AA29:AE29"/>
    <mergeCell ref="J32:U32"/>
    <mergeCell ref="V32:W32"/>
    <mergeCell ref="X32:Z32"/>
    <mergeCell ref="AA32:AE32"/>
    <mergeCell ref="J30:U30"/>
    <mergeCell ref="V30:W30"/>
    <mergeCell ref="X30:Z30"/>
    <mergeCell ref="AA30:AE30"/>
    <mergeCell ref="B10:C10"/>
    <mergeCell ref="AF11:AM11"/>
    <mergeCell ref="AA11:AE11"/>
    <mergeCell ref="X11:Z11"/>
    <mergeCell ref="V11:W11"/>
    <mergeCell ref="J11:U11"/>
    <mergeCell ref="D11:I11"/>
    <mergeCell ref="B11:C11"/>
    <mergeCell ref="AN31:AS31"/>
    <mergeCell ref="AN27:AS27"/>
    <mergeCell ref="AF28:AM28"/>
    <mergeCell ref="AN28:AS28"/>
    <mergeCell ref="B28:C28"/>
    <mergeCell ref="D28:I28"/>
    <mergeCell ref="AF27:AM27"/>
    <mergeCell ref="AN25:AS25"/>
    <mergeCell ref="AF26:AM26"/>
    <mergeCell ref="AN26:AS26"/>
    <mergeCell ref="B26:C26"/>
    <mergeCell ref="D26:I26"/>
    <mergeCell ref="AF25:AM25"/>
    <mergeCell ref="AN23:AS23"/>
    <mergeCell ref="AF24:AM24"/>
    <mergeCell ref="AN24:AS24"/>
    <mergeCell ref="AA14:AE14"/>
    <mergeCell ref="B15:C15"/>
    <mergeCell ref="D15:I15"/>
    <mergeCell ref="J15:U15"/>
    <mergeCell ref="V15:W15"/>
    <mergeCell ref="X15:Z15"/>
    <mergeCell ref="AA15:AE15"/>
    <mergeCell ref="J16:U16"/>
    <mergeCell ref="V16:W16"/>
    <mergeCell ref="X16:Z16"/>
    <mergeCell ref="AA16:AE16"/>
    <mergeCell ref="D21:I21"/>
    <mergeCell ref="J21:U21"/>
    <mergeCell ref="V21:W21"/>
    <mergeCell ref="X21:Z21"/>
    <mergeCell ref="AA21:AE21"/>
    <mergeCell ref="J22:U22"/>
    <mergeCell ref="V22:W22"/>
    <mergeCell ref="X22:Z22"/>
    <mergeCell ref="AA22:AE22"/>
    <mergeCell ref="AA27:AE27"/>
    <mergeCell ref="J24:U24"/>
    <mergeCell ref="V24:W24"/>
    <mergeCell ref="X24:Z24"/>
    <mergeCell ref="AA24:AE24"/>
    <mergeCell ref="B25:C25"/>
    <mergeCell ref="D25:I25"/>
    <mergeCell ref="J25:U25"/>
    <mergeCell ref="V25:W25"/>
    <mergeCell ref="X25:Z25"/>
    <mergeCell ref="AA25:AE25"/>
    <mergeCell ref="B24:C24"/>
    <mergeCell ref="D24:I24"/>
    <mergeCell ref="V27:W27"/>
    <mergeCell ref="X27:Z27"/>
    <mergeCell ref="B31:C31"/>
    <mergeCell ref="D31:I31"/>
    <mergeCell ref="J31:U31"/>
    <mergeCell ref="V31:W31"/>
    <mergeCell ref="X31:Z31"/>
    <mergeCell ref="AA31:AE31"/>
    <mergeCell ref="J28:U28"/>
    <mergeCell ref="B23:C23"/>
    <mergeCell ref="D23:I23"/>
    <mergeCell ref="J23:U23"/>
    <mergeCell ref="V23:W23"/>
    <mergeCell ref="V28:W28"/>
    <mergeCell ref="X28:Z28"/>
    <mergeCell ref="AA28:AE28"/>
    <mergeCell ref="B29:C29"/>
    <mergeCell ref="J26:U26"/>
    <mergeCell ref="V26:W26"/>
    <mergeCell ref="X26:Z26"/>
    <mergeCell ref="AA26:AE26"/>
    <mergeCell ref="X23:Z23"/>
    <mergeCell ref="AA23:AE23"/>
    <mergeCell ref="B27:C27"/>
    <mergeCell ref="D27:I27"/>
    <mergeCell ref="J27:U27"/>
  </mergeCells>
  <conditionalFormatting sqref="AN9:AO9">
    <cfRule type="expression" dxfId="6" priority="4">
      <formula>NOT($AN$9=1)</formula>
    </cfRule>
  </conditionalFormatting>
  <dataValidations count="1">
    <dataValidation type="whole" showInputMessage="1" showErrorMessage="1" sqref="AN9:AO9" xr:uid="{00000000-0002-0000-0500-000000000000}">
      <formula1>1</formula1>
      <formula2>$AR$9</formula2>
    </dataValidation>
  </dataValidations>
  <pageMargins left="0.7" right="0.7" top="0.75" bottom="0.75" header="0.3" footer="0.3"/>
  <pageSetup paperSize="9"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1" id="{9D0E3312-573A-4E99-B28C-6AC4845F5CA2}">
            <xm:f>'Intro &amp; Setup'!$P$25='Intro &amp; Setup'!$BC$27</xm:f>
            <x14:dxf>
              <numFmt numFmtId="168" formatCode="[$€-2]\ #,##0.00;[Red]\-[$€-2]\ #,##0.00"/>
            </x14:dxf>
          </x14:cfRule>
          <x14:cfRule type="expression" priority="2" id="{7C074235-E6E8-4B76-8273-7210340F4309}">
            <xm:f>'Intro &amp; Setup'!$P$25='Intro &amp; Setup'!$BC$26</xm:f>
            <x14:dxf>
              <numFmt numFmtId="167" formatCode="[$R-1C09]#,##0.00;[Red]\-[$R-1C09]#,##0.00"/>
            </x14:dxf>
          </x14:cfRule>
          <x14:cfRule type="expression" priority="3" id="{0F661630-7E5C-41C2-A2EA-A189E399AAE1}">
            <xm:f>'Intro &amp; Setup'!$P$25='Intro &amp; Setup'!$BC$25</xm:f>
            <x14:dxf>
              <numFmt numFmtId="166" formatCode="[$$-409]#,##0.00_ ;[Red]\-[$$-409]#,##0.00\ "/>
            </x14:dxf>
          </x14:cfRule>
          <xm:sqref>AA11:AE32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BE103"/>
  <sheetViews>
    <sheetView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5" width="2.85546875" style="1" hidden="1" customWidth="1"/>
    <col min="56" max="56" width="17.140625" style="1" hidden="1" customWidth="1"/>
    <col min="57" max="57" width="8.5703125" style="1" hidden="1" customWidth="1"/>
    <col min="58" max="16384" width="2.85546875" style="1" hidden="1"/>
  </cols>
  <sheetData>
    <row r="1" spans="1:57"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7" ht="15" customHeight="1" x14ac:dyDescent="0.25">
      <c r="A2" s="24"/>
      <c r="B2" s="375" t="str">
        <f>IF('Intro &amp; Setup'!$BC$3="", "", 'Intro &amp; Setup'!$BC$3)</f>
        <v>FREE TRIAL VERSION</v>
      </c>
      <c r="C2" s="376"/>
      <c r="D2" s="376"/>
      <c r="E2" s="376"/>
      <c r="F2" s="376"/>
      <c r="G2" s="376"/>
      <c r="H2" s="376"/>
      <c r="I2" s="376"/>
      <c r="J2" s="376"/>
      <c r="K2" s="376"/>
      <c r="L2" s="376"/>
      <c r="M2" s="376"/>
      <c r="N2" s="376"/>
      <c r="O2" s="376"/>
      <c r="P2" s="376"/>
      <c r="Q2" s="376"/>
      <c r="R2" s="376"/>
      <c r="S2" s="376"/>
      <c r="T2" s="376"/>
      <c r="U2" s="376"/>
      <c r="V2" s="377"/>
      <c r="W2" s="79"/>
      <c r="X2" s="79"/>
      <c r="Y2" s="387" t="s">
        <v>121</v>
      </c>
      <c r="Z2" s="388"/>
      <c r="AA2" s="388"/>
      <c r="AB2" s="388"/>
      <c r="AC2" s="388"/>
      <c r="AD2" s="388"/>
      <c r="AE2" s="389"/>
      <c r="AF2" s="381"/>
      <c r="AG2" s="382"/>
      <c r="AH2" s="382"/>
      <c r="AI2" s="382"/>
      <c r="AJ2" s="382"/>
      <c r="AK2" s="382"/>
      <c r="AL2" s="382"/>
      <c r="AM2" s="382"/>
      <c r="AN2" s="382"/>
      <c r="AO2" s="382"/>
      <c r="AP2" s="382"/>
      <c r="AQ2" s="382"/>
      <c r="AR2" s="382"/>
      <c r="AS2" s="383"/>
      <c r="AT2" s="24"/>
      <c r="BB2" s="22" t="s">
        <v>114</v>
      </c>
    </row>
    <row r="3" spans="1:57" ht="15" customHeight="1" x14ac:dyDescent="0.25">
      <c r="A3" s="24"/>
      <c r="B3" s="378"/>
      <c r="C3" s="379"/>
      <c r="D3" s="379"/>
      <c r="E3" s="379"/>
      <c r="F3" s="379"/>
      <c r="G3" s="379"/>
      <c r="H3" s="379"/>
      <c r="I3" s="379"/>
      <c r="J3" s="379"/>
      <c r="K3" s="379"/>
      <c r="L3" s="379"/>
      <c r="M3" s="379"/>
      <c r="N3" s="379"/>
      <c r="O3" s="379"/>
      <c r="P3" s="379"/>
      <c r="Q3" s="379"/>
      <c r="R3" s="379"/>
      <c r="S3" s="379"/>
      <c r="T3" s="379"/>
      <c r="U3" s="379"/>
      <c r="V3" s="380"/>
      <c r="W3" s="79"/>
      <c r="X3" s="79"/>
      <c r="Y3" s="390"/>
      <c r="Z3" s="391"/>
      <c r="AA3" s="391"/>
      <c r="AB3" s="391"/>
      <c r="AC3" s="391"/>
      <c r="AD3" s="391"/>
      <c r="AE3" s="392"/>
      <c r="AF3" s="384"/>
      <c r="AG3" s="385"/>
      <c r="AH3" s="385"/>
      <c r="AI3" s="385"/>
      <c r="AJ3" s="385"/>
      <c r="AK3" s="385"/>
      <c r="AL3" s="385"/>
      <c r="AM3" s="385"/>
      <c r="AN3" s="385"/>
      <c r="AO3" s="385"/>
      <c r="AP3" s="385"/>
      <c r="AQ3" s="385"/>
      <c r="AR3" s="385"/>
      <c r="AS3" s="386"/>
      <c r="AT3" s="24"/>
      <c r="BB3" s="23"/>
      <c r="BD3" s="8" t="s">
        <v>129</v>
      </c>
      <c r="BE3" s="124">
        <f>SUMIF($AI$36:$AI$65, "Gift", $AN$36:$AN$65)</f>
        <v>0</v>
      </c>
    </row>
    <row r="4" spans="1:57" x14ac:dyDescent="0.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BB4" s="8" t="str">
        <f>IF(Products!CB9="", "", Products!CB9)</f>
        <v/>
      </c>
      <c r="BD4" s="9" t="s">
        <v>130</v>
      </c>
      <c r="BE4" s="125">
        <f>SUMIF($AI$36:$AI$65, "Accessory", $AN$36:$AN$65)</f>
        <v>0</v>
      </c>
    </row>
    <row r="5" spans="1:57"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BB5" s="9" t="str">
        <f>IF(Products!CB10="", "", Products!CB10)</f>
        <v/>
      </c>
      <c r="BD5" s="9" t="s">
        <v>86</v>
      </c>
      <c r="BE5" s="125" t="str">
        <f>$M$10</f>
        <v/>
      </c>
    </row>
    <row r="6" spans="1:57" x14ac:dyDescent="0.25">
      <c r="A6" s="24"/>
      <c r="B6" s="396" t="s">
        <v>122</v>
      </c>
      <c r="C6" s="397"/>
      <c r="D6" s="397"/>
      <c r="E6" s="397"/>
      <c r="F6" s="397"/>
      <c r="G6" s="397"/>
      <c r="H6" s="397"/>
      <c r="I6" s="397"/>
      <c r="J6" s="397"/>
      <c r="K6" s="397"/>
      <c r="L6" s="397"/>
      <c r="M6" s="397"/>
      <c r="N6" s="397"/>
      <c r="O6" s="397"/>
      <c r="P6" s="397"/>
      <c r="Q6" s="397"/>
      <c r="R6" s="397"/>
      <c r="S6" s="397"/>
      <c r="T6" s="397"/>
      <c r="U6" s="397"/>
      <c r="V6" s="398"/>
      <c r="W6" s="113"/>
      <c r="X6" s="113"/>
      <c r="Y6" s="372" t="str">
        <f>IF($AF$2="", "", IF(IFERROR(INDEX(Products!$F$9:$F$108, MATCH($AF$2, Products!$E$9:$E$108, 0)), "")="", "", IFERROR(INDEX(Products!$F$9:$F$108, MATCH($AF$2, Products!$E$9:$E$108, 0)), "")))</f>
        <v/>
      </c>
      <c r="Z6" s="373"/>
      <c r="AA6" s="373"/>
      <c r="AB6" s="373"/>
      <c r="AC6" s="373"/>
      <c r="AD6" s="373"/>
      <c r="AE6" s="373"/>
      <c r="AF6" s="373"/>
      <c r="AG6" s="373"/>
      <c r="AH6" s="373"/>
      <c r="AI6" s="373"/>
      <c r="AJ6" s="373"/>
      <c r="AK6" s="373"/>
      <c r="AL6" s="373"/>
      <c r="AM6" s="373"/>
      <c r="AN6" s="373"/>
      <c r="AO6" s="373"/>
      <c r="AP6" s="373"/>
      <c r="AQ6" s="373"/>
      <c r="AR6" s="373"/>
      <c r="AS6" s="374"/>
      <c r="AT6" s="24"/>
      <c r="BB6" s="9" t="str">
        <f>IF(Products!CB11="", "", Products!CB11)</f>
        <v/>
      </c>
      <c r="BD6" s="9" t="s">
        <v>60</v>
      </c>
      <c r="BE6" s="125">
        <f>IFERROR(BE7-BE3-BE4-BE5, 0)</f>
        <v>0</v>
      </c>
    </row>
    <row r="7" spans="1:57" x14ac:dyDescent="0.25">
      <c r="A7" s="24"/>
      <c r="B7" s="24"/>
      <c r="C7" s="24"/>
      <c r="D7" s="24"/>
      <c r="E7" s="24"/>
      <c r="F7" s="24"/>
      <c r="G7" s="24"/>
      <c r="H7" s="24"/>
      <c r="I7" s="24"/>
      <c r="J7" s="24"/>
      <c r="K7" s="24"/>
      <c r="L7" s="24"/>
      <c r="M7" s="115"/>
      <c r="N7" s="115"/>
      <c r="O7" s="115"/>
      <c r="P7" s="115"/>
      <c r="Q7" s="115"/>
      <c r="R7" s="115"/>
      <c r="S7" s="115"/>
      <c r="T7" s="115"/>
      <c r="U7" s="115"/>
      <c r="V7" s="115"/>
      <c r="W7" s="24"/>
      <c r="X7" s="24"/>
      <c r="Y7" s="24"/>
      <c r="Z7" s="24"/>
      <c r="AA7" s="24"/>
      <c r="AB7" s="24"/>
      <c r="AC7" s="24"/>
      <c r="AD7" s="24"/>
      <c r="AE7" s="24"/>
      <c r="AF7" s="24"/>
      <c r="AG7" s="24"/>
      <c r="AH7" s="24"/>
      <c r="AI7" s="24"/>
      <c r="AJ7" s="24"/>
      <c r="AK7" s="24"/>
      <c r="AL7" s="24"/>
      <c r="AM7" s="24"/>
      <c r="AN7" s="24"/>
      <c r="AO7" s="24"/>
      <c r="AP7" s="24"/>
      <c r="AQ7" s="24"/>
      <c r="AR7" s="24"/>
      <c r="AS7" s="24"/>
      <c r="AT7" s="24"/>
      <c r="BB7" s="9" t="str">
        <f>IF(Products!CB12="", "", Products!CB12)</f>
        <v/>
      </c>
      <c r="BD7" s="4" t="s">
        <v>131</v>
      </c>
      <c r="BE7" s="126" t="str">
        <f>$M$8</f>
        <v/>
      </c>
    </row>
    <row r="8" spans="1:57" x14ac:dyDescent="0.25">
      <c r="A8" s="24"/>
      <c r="B8" s="396" t="str">
        <f>"Product Price (Exc "&amp;'Intro &amp; Setup'!$BC$9&amp;"):"</f>
        <v>Product Price (Exc VAT):</v>
      </c>
      <c r="C8" s="397"/>
      <c r="D8" s="397"/>
      <c r="E8" s="397"/>
      <c r="F8" s="397"/>
      <c r="G8" s="397"/>
      <c r="H8" s="397"/>
      <c r="I8" s="397"/>
      <c r="J8" s="397"/>
      <c r="K8" s="397"/>
      <c r="L8" s="398"/>
      <c r="M8" s="399" t="str">
        <f>IF($AF$2="", "", IF(IFERROR(INDEX(Products!$C$9:$C$108, MATCH($AF$2, Products!$E$9:$E$108, 0)), "")="", "", IFERROR(INDEX(Products!$C$9:$C$108, MATCH($AF$2, Products!$E$9:$E$108, 0)), "")))</f>
        <v/>
      </c>
      <c r="N8" s="400"/>
      <c r="O8" s="400"/>
      <c r="P8" s="400"/>
      <c r="Q8" s="400"/>
      <c r="R8" s="400"/>
      <c r="S8" s="400"/>
      <c r="T8" s="400"/>
      <c r="U8" s="400"/>
      <c r="V8" s="401"/>
      <c r="W8" s="24"/>
      <c r="X8" s="24"/>
      <c r="Y8" s="24"/>
      <c r="Z8" s="24"/>
      <c r="AA8" s="24"/>
      <c r="AB8" s="24"/>
      <c r="AC8" s="24"/>
      <c r="AD8" s="24"/>
      <c r="AE8" s="24"/>
      <c r="AF8" s="24"/>
      <c r="AG8" s="24"/>
      <c r="AH8" s="24"/>
      <c r="AI8" s="24"/>
      <c r="AJ8" s="24"/>
      <c r="AK8" s="24"/>
      <c r="AL8" s="24"/>
      <c r="AM8" s="24"/>
      <c r="AN8" s="24"/>
      <c r="AO8" s="24"/>
      <c r="AP8" s="24"/>
      <c r="AQ8" s="24"/>
      <c r="AR8" s="24"/>
      <c r="AS8" s="24"/>
      <c r="AT8" s="24"/>
      <c r="BB8" s="9" t="str">
        <f>IF(Products!CB13="", "", Products!CB13)</f>
        <v/>
      </c>
    </row>
    <row r="9" spans="1:57" x14ac:dyDescent="0.25">
      <c r="A9" s="24"/>
      <c r="B9" s="24"/>
      <c r="C9" s="24"/>
      <c r="D9" s="24"/>
      <c r="E9" s="24"/>
      <c r="F9" s="24"/>
      <c r="G9" s="24"/>
      <c r="H9" s="24"/>
      <c r="I9" s="24"/>
      <c r="J9" s="24"/>
      <c r="K9" s="24"/>
      <c r="L9" s="24"/>
      <c r="M9" s="24"/>
      <c r="N9" s="24"/>
      <c r="O9" s="24"/>
      <c r="P9" s="24"/>
      <c r="Q9" s="24"/>
      <c r="R9" s="24"/>
      <c r="S9" s="24"/>
      <c r="T9" s="24"/>
      <c r="U9" s="24"/>
      <c r="V9" s="24"/>
      <c r="W9" s="114"/>
      <c r="X9" s="24"/>
      <c r="Y9" s="396" t="s">
        <v>126</v>
      </c>
      <c r="Z9" s="397"/>
      <c r="AA9" s="397"/>
      <c r="AB9" s="397"/>
      <c r="AC9" s="397"/>
      <c r="AD9" s="397"/>
      <c r="AE9" s="397"/>
      <c r="AF9" s="397"/>
      <c r="AG9" s="397"/>
      <c r="AH9" s="397"/>
      <c r="AI9" s="398"/>
      <c r="AJ9" s="409" t="str">
        <f>IF($AF$2="", "", IF(IFERROR(INDEX(Products!$H$9:$H$108, MATCH($AF$2, Products!$E$9:$E$108, 0)), "")="", "", IFERROR(INDEX(Products!$H$9:$H$108, MATCH($AF$2, Products!$E$9:$E$108, 0)), "")))</f>
        <v/>
      </c>
      <c r="AK9" s="410"/>
      <c r="AL9" s="410"/>
      <c r="AM9" s="410"/>
      <c r="AN9" s="410"/>
      <c r="AO9" s="410"/>
      <c r="AP9" s="410"/>
      <c r="AQ9" s="410"/>
      <c r="AR9" s="410"/>
      <c r="AS9" s="411"/>
      <c r="AT9" s="24"/>
      <c r="BB9" s="9" t="str">
        <f>IF(Products!CB14="", "", Products!CB14)</f>
        <v/>
      </c>
    </row>
    <row r="10" spans="1:57" x14ac:dyDescent="0.25">
      <c r="A10" s="24"/>
      <c r="B10" s="396" t="str">
        <f>"Labour Cost (Exc "&amp;'Intro &amp; Setup'!$BC$9&amp;"):"</f>
        <v>Labour Cost (Exc VAT):</v>
      </c>
      <c r="C10" s="397"/>
      <c r="D10" s="397"/>
      <c r="E10" s="397"/>
      <c r="F10" s="397"/>
      <c r="G10" s="397"/>
      <c r="H10" s="397"/>
      <c r="I10" s="397"/>
      <c r="J10" s="397"/>
      <c r="K10" s="397"/>
      <c r="L10" s="398"/>
      <c r="M10" s="399" t="str">
        <f>IF($AF$2="", "", IF(IFERROR(INDEX(Products!$G$9:$G$108, MATCH($AF$2, Products!$E$9:$E$108, 0)), "")="", "", IFERROR(INDEX(Products!$G$9:$G$108, MATCH($AF$2, Products!$E$9:$E$108, 0)), "")))</f>
        <v/>
      </c>
      <c r="N10" s="400"/>
      <c r="O10" s="400"/>
      <c r="P10" s="400"/>
      <c r="Q10" s="400"/>
      <c r="R10" s="400"/>
      <c r="S10" s="400"/>
      <c r="T10" s="400"/>
      <c r="U10" s="400"/>
      <c r="V10" s="401"/>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BB10" s="9" t="str">
        <f>IF(Products!CB15="", "", Products!CB15)</f>
        <v/>
      </c>
      <c r="BD10" s="8" t="s">
        <v>129</v>
      </c>
      <c r="BE10" s="116">
        <f>SUMIF($AI$36:$AI$65, "Gift", $V$36:$V$65)</f>
        <v>0</v>
      </c>
    </row>
    <row r="11" spans="1:57"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396" t="s">
        <v>127</v>
      </c>
      <c r="Z11" s="397"/>
      <c r="AA11" s="397"/>
      <c r="AB11" s="397"/>
      <c r="AC11" s="397"/>
      <c r="AD11" s="397"/>
      <c r="AE11" s="397"/>
      <c r="AF11" s="397"/>
      <c r="AG11" s="397"/>
      <c r="AH11" s="397"/>
      <c r="AI11" s="398"/>
      <c r="AJ11" s="412" t="str">
        <f>IF($AF$2="", "", IF(IFERROR(INDEX(Products!$CD$9:$CD$108, MATCH($AF$2, Products!$E$9:$E$108, 0)), "")="", "", IFERROR(INDEX(Products!$CD$9:$CD$108, MATCH($AF$2, Products!$E$9:$E$108, 0)), "")))</f>
        <v/>
      </c>
      <c r="AK11" s="413"/>
      <c r="AL11" s="413"/>
      <c r="AM11" s="413"/>
      <c r="AN11" s="413"/>
      <c r="AO11" s="413"/>
      <c r="AP11" s="413"/>
      <c r="AQ11" s="413"/>
      <c r="AR11" s="413"/>
      <c r="AS11" s="414"/>
      <c r="AT11" s="24"/>
      <c r="BB11" s="9" t="str">
        <f>IF(Products!CB16="", "", Products!CB16)</f>
        <v/>
      </c>
      <c r="BD11" s="4" t="s">
        <v>130</v>
      </c>
      <c r="BE11" s="117">
        <f>SUMIF($AI$36:$AI$65, "Accessory", $V$36:$V$65)</f>
        <v>0</v>
      </c>
    </row>
    <row r="12" spans="1:57" x14ac:dyDescent="0.25">
      <c r="A12" s="24"/>
      <c r="B12" s="396" t="str">
        <f>"Material Cost (Exc "&amp;'Intro &amp; Setup'!$BC$9&amp;"):"</f>
        <v>Material Cost (Exc VAT):</v>
      </c>
      <c r="C12" s="397"/>
      <c r="D12" s="397"/>
      <c r="E12" s="397"/>
      <c r="F12" s="397"/>
      <c r="G12" s="397"/>
      <c r="H12" s="397"/>
      <c r="I12" s="397"/>
      <c r="J12" s="397"/>
      <c r="K12" s="397"/>
      <c r="L12" s="398"/>
      <c r="M12" s="399" t="str">
        <f>IF($AF$2="", "", IF(IFERROR(INDEX(Products!$HB$9:$HB$108, MATCH($AF$2, Products!$E$9:$E$108, 0)), "")="", "", IFERROR(INDEX(Products!$HB$9:$HB$108, MATCH($AF$2, Products!$E$9:$E$108, 0)), "")))</f>
        <v/>
      </c>
      <c r="N12" s="400"/>
      <c r="O12" s="400"/>
      <c r="P12" s="400"/>
      <c r="Q12" s="400"/>
      <c r="R12" s="400"/>
      <c r="S12" s="400"/>
      <c r="T12" s="400"/>
      <c r="U12" s="400"/>
      <c r="V12" s="401"/>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B12" s="9" t="str">
        <f>IF(Products!CB17="", "", Products!CB17)</f>
        <v/>
      </c>
    </row>
    <row r="13" spans="1:57"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9" t="str">
        <f>IF(Products!CB18="", "", Products!CB18)</f>
        <v/>
      </c>
    </row>
    <row r="14" spans="1:57" x14ac:dyDescent="0.25">
      <c r="A14" s="24"/>
      <c r="B14" s="393" t="s">
        <v>123</v>
      </c>
      <c r="C14" s="394"/>
      <c r="D14" s="394"/>
      <c r="E14" s="394"/>
      <c r="F14" s="394"/>
      <c r="G14" s="394"/>
      <c r="H14" s="394"/>
      <c r="I14" s="394"/>
      <c r="J14" s="394"/>
      <c r="K14" s="394"/>
      <c r="L14" s="394"/>
      <c r="M14" s="394"/>
      <c r="N14" s="394"/>
      <c r="O14" s="394"/>
      <c r="P14" s="394"/>
      <c r="Q14" s="394"/>
      <c r="R14" s="394"/>
      <c r="S14" s="394"/>
      <c r="T14" s="394"/>
      <c r="U14" s="394"/>
      <c r="V14" s="395"/>
      <c r="W14" s="24"/>
      <c r="X14" s="24"/>
      <c r="Y14" s="393" t="s">
        <v>124</v>
      </c>
      <c r="Z14" s="394"/>
      <c r="AA14" s="394"/>
      <c r="AB14" s="394"/>
      <c r="AC14" s="394"/>
      <c r="AD14" s="394"/>
      <c r="AE14" s="394"/>
      <c r="AF14" s="394"/>
      <c r="AG14" s="394"/>
      <c r="AH14" s="394"/>
      <c r="AI14" s="394"/>
      <c r="AJ14" s="394"/>
      <c r="AK14" s="394"/>
      <c r="AL14" s="394"/>
      <c r="AM14" s="394"/>
      <c r="AN14" s="394"/>
      <c r="AO14" s="394"/>
      <c r="AP14" s="394"/>
      <c r="AQ14" s="394"/>
      <c r="AR14" s="394"/>
      <c r="AS14" s="395"/>
      <c r="AT14" s="24"/>
      <c r="BB14" s="9" t="str">
        <f>IF(Products!CB19="", "", Products!CB19)</f>
        <v/>
      </c>
    </row>
    <row r="15" spans="1:57"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BB15" s="9" t="str">
        <f>IF(Products!CB20="", "", Products!CB20)</f>
        <v/>
      </c>
    </row>
    <row r="16" spans="1:57" x14ac:dyDescent="0.25">
      <c r="A16" s="24"/>
      <c r="B16" s="118"/>
      <c r="C16" s="118"/>
      <c r="D16" s="118"/>
      <c r="E16" s="118"/>
      <c r="F16" s="118"/>
      <c r="G16" s="118"/>
      <c r="H16" s="118"/>
      <c r="I16" s="118"/>
      <c r="J16" s="118"/>
      <c r="K16" s="118"/>
      <c r="L16" s="118"/>
      <c r="M16" s="118"/>
      <c r="N16" s="118"/>
      <c r="O16" s="118"/>
      <c r="P16" s="118"/>
      <c r="Q16" s="118"/>
      <c r="R16" s="118"/>
      <c r="S16" s="118"/>
      <c r="T16" s="118"/>
      <c r="U16" s="118"/>
      <c r="V16" s="118"/>
      <c r="W16" s="24"/>
      <c r="X16" s="24"/>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24"/>
      <c r="BB16" s="9" t="str">
        <f>IF(Products!CB21="", "", Products!CB21)</f>
        <v/>
      </c>
    </row>
    <row r="17" spans="1:54" x14ac:dyDescent="0.25">
      <c r="A17" s="24"/>
      <c r="B17" s="118"/>
      <c r="C17" s="118"/>
      <c r="D17" s="118"/>
      <c r="E17" s="118"/>
      <c r="F17" s="118"/>
      <c r="G17" s="118"/>
      <c r="H17" s="118"/>
      <c r="I17" s="118"/>
      <c r="J17" s="118"/>
      <c r="K17" s="118"/>
      <c r="L17" s="118"/>
      <c r="M17" s="118"/>
      <c r="N17" s="118"/>
      <c r="O17" s="118"/>
      <c r="P17" s="118"/>
      <c r="Q17" s="118"/>
      <c r="R17" s="118"/>
      <c r="S17" s="118"/>
      <c r="T17" s="118"/>
      <c r="U17" s="118"/>
      <c r="V17" s="118"/>
      <c r="W17" s="24"/>
      <c r="X17" s="24"/>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24"/>
      <c r="BB17" s="9" t="str">
        <f>IF(Products!CB22="", "", Products!CB22)</f>
        <v/>
      </c>
    </row>
    <row r="18" spans="1:54" x14ac:dyDescent="0.25">
      <c r="A18" s="24"/>
      <c r="B18" s="118"/>
      <c r="C18" s="118"/>
      <c r="D18" s="118"/>
      <c r="E18" s="118"/>
      <c r="F18" s="118"/>
      <c r="G18" s="118"/>
      <c r="H18" s="118"/>
      <c r="I18" s="118"/>
      <c r="J18" s="118"/>
      <c r="K18" s="118"/>
      <c r="L18" s="118"/>
      <c r="M18" s="118"/>
      <c r="N18" s="118"/>
      <c r="O18" s="118"/>
      <c r="P18" s="118"/>
      <c r="Q18" s="118"/>
      <c r="R18" s="118"/>
      <c r="S18" s="118"/>
      <c r="T18" s="118"/>
      <c r="U18" s="118"/>
      <c r="V18" s="118"/>
      <c r="W18" s="24"/>
      <c r="X18" s="24"/>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24"/>
      <c r="BB18" s="9" t="str">
        <f>IF(Products!CB23="", "", Products!CB23)</f>
        <v/>
      </c>
    </row>
    <row r="19" spans="1:54" x14ac:dyDescent="0.25">
      <c r="A19" s="24"/>
      <c r="B19" s="118"/>
      <c r="C19" s="118"/>
      <c r="D19" s="118"/>
      <c r="E19" s="118"/>
      <c r="F19" s="118"/>
      <c r="G19" s="118"/>
      <c r="H19" s="118"/>
      <c r="I19" s="118"/>
      <c r="J19" s="118"/>
      <c r="K19" s="118"/>
      <c r="L19" s="118"/>
      <c r="M19" s="118"/>
      <c r="N19" s="118"/>
      <c r="O19" s="118"/>
      <c r="P19" s="118"/>
      <c r="Q19" s="118"/>
      <c r="R19" s="118"/>
      <c r="S19" s="118"/>
      <c r="T19" s="118"/>
      <c r="U19" s="118"/>
      <c r="V19" s="118"/>
      <c r="W19" s="24"/>
      <c r="X19" s="24"/>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24"/>
      <c r="BB19" s="9" t="str">
        <f>IF(Products!CB24="", "", Products!CB24)</f>
        <v/>
      </c>
    </row>
    <row r="20" spans="1:54" x14ac:dyDescent="0.25">
      <c r="A20" s="24"/>
      <c r="B20" s="118"/>
      <c r="C20" s="118"/>
      <c r="D20" s="118"/>
      <c r="E20" s="118"/>
      <c r="F20" s="118"/>
      <c r="G20" s="118"/>
      <c r="H20" s="118"/>
      <c r="I20" s="118"/>
      <c r="J20" s="118"/>
      <c r="K20" s="118"/>
      <c r="L20" s="118"/>
      <c r="M20" s="118"/>
      <c r="N20" s="118"/>
      <c r="O20" s="118"/>
      <c r="P20" s="118"/>
      <c r="Q20" s="118"/>
      <c r="R20" s="118"/>
      <c r="S20" s="118"/>
      <c r="T20" s="118"/>
      <c r="U20" s="118"/>
      <c r="V20" s="118"/>
      <c r="W20" s="24"/>
      <c r="X20" s="24"/>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24"/>
      <c r="BB20" s="9" t="str">
        <f>IF(Products!CB25="", "", Products!CB25)</f>
        <v/>
      </c>
    </row>
    <row r="21" spans="1:54" x14ac:dyDescent="0.25">
      <c r="A21" s="24"/>
      <c r="B21" s="118"/>
      <c r="C21" s="118"/>
      <c r="D21" s="118"/>
      <c r="E21" s="118"/>
      <c r="F21" s="118"/>
      <c r="G21" s="118"/>
      <c r="H21" s="118"/>
      <c r="I21" s="118"/>
      <c r="J21" s="118"/>
      <c r="K21" s="118"/>
      <c r="L21" s="118"/>
      <c r="M21" s="118"/>
      <c r="N21" s="118"/>
      <c r="O21" s="118"/>
      <c r="P21" s="118"/>
      <c r="Q21" s="118"/>
      <c r="R21" s="118"/>
      <c r="S21" s="118"/>
      <c r="T21" s="118"/>
      <c r="U21" s="118"/>
      <c r="V21" s="118"/>
      <c r="W21" s="24"/>
      <c r="X21" s="24"/>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24"/>
      <c r="BB21" s="9" t="str">
        <f>IF(Products!CB26="", "", Products!CB26)</f>
        <v/>
      </c>
    </row>
    <row r="22" spans="1:54" x14ac:dyDescent="0.25">
      <c r="A22" s="24"/>
      <c r="B22" s="118"/>
      <c r="C22" s="118"/>
      <c r="D22" s="118"/>
      <c r="E22" s="118"/>
      <c r="F22" s="118"/>
      <c r="G22" s="118"/>
      <c r="H22" s="118"/>
      <c r="I22" s="118"/>
      <c r="J22" s="415" t="str">
        <f>'Intro &amp; Setup'!$BC$29</f>
        <v>£</v>
      </c>
      <c r="K22" s="415"/>
      <c r="L22" s="415"/>
      <c r="M22" s="415"/>
      <c r="N22" s="415"/>
      <c r="O22" s="118"/>
      <c r="P22" s="118"/>
      <c r="Q22" s="118"/>
      <c r="R22" s="118"/>
      <c r="S22" s="118"/>
      <c r="T22" s="118"/>
      <c r="U22" s="118"/>
      <c r="V22" s="118"/>
      <c r="W22" s="24"/>
      <c r="X22" s="24"/>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24"/>
      <c r="BB22" s="9" t="str">
        <f>IF(Products!CB27="", "", Products!CB27)</f>
        <v/>
      </c>
    </row>
    <row r="23" spans="1:54" x14ac:dyDescent="0.25">
      <c r="A23" s="24"/>
      <c r="B23" s="118"/>
      <c r="C23" s="118"/>
      <c r="D23" s="118"/>
      <c r="E23" s="118"/>
      <c r="F23" s="118"/>
      <c r="G23" s="118"/>
      <c r="H23" s="118"/>
      <c r="I23" s="118"/>
      <c r="J23" s="415"/>
      <c r="K23" s="415"/>
      <c r="L23" s="415"/>
      <c r="M23" s="415"/>
      <c r="N23" s="415"/>
      <c r="O23" s="118"/>
      <c r="P23" s="118"/>
      <c r="Q23" s="118"/>
      <c r="R23" s="118"/>
      <c r="S23" s="118"/>
      <c r="T23" s="118"/>
      <c r="U23" s="118"/>
      <c r="V23" s="118"/>
      <c r="W23" s="24"/>
      <c r="X23" s="24"/>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24"/>
      <c r="BB23" s="9" t="str">
        <f>IF(Products!CB28="", "", Products!CB28)</f>
        <v/>
      </c>
    </row>
    <row r="24" spans="1:54" x14ac:dyDescent="0.25">
      <c r="A24" s="24"/>
      <c r="B24" s="118"/>
      <c r="C24" s="118"/>
      <c r="D24" s="118"/>
      <c r="E24" s="118"/>
      <c r="F24" s="118"/>
      <c r="G24" s="118"/>
      <c r="H24" s="118"/>
      <c r="I24" s="118"/>
      <c r="J24" s="415"/>
      <c r="K24" s="415"/>
      <c r="L24" s="415"/>
      <c r="M24" s="415"/>
      <c r="N24" s="415"/>
      <c r="O24" s="118"/>
      <c r="P24" s="118"/>
      <c r="Q24" s="118"/>
      <c r="R24" s="118"/>
      <c r="S24" s="118"/>
      <c r="T24" s="118"/>
      <c r="U24" s="118"/>
      <c r="V24" s="118"/>
      <c r="W24" s="24"/>
      <c r="X24" s="24"/>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24"/>
      <c r="BB24" s="9" t="str">
        <f>IF(Products!CB29="", "", Products!CB29)</f>
        <v/>
      </c>
    </row>
    <row r="25" spans="1:54" x14ac:dyDescent="0.25">
      <c r="A25" s="24"/>
      <c r="B25" s="118"/>
      <c r="C25" s="118"/>
      <c r="D25" s="118"/>
      <c r="E25" s="118"/>
      <c r="F25" s="118"/>
      <c r="G25" s="118"/>
      <c r="H25" s="118"/>
      <c r="I25" s="118"/>
      <c r="J25" s="415"/>
      <c r="K25" s="415"/>
      <c r="L25" s="415"/>
      <c r="M25" s="415"/>
      <c r="N25" s="415"/>
      <c r="O25" s="118"/>
      <c r="P25" s="118"/>
      <c r="Q25" s="118"/>
      <c r="R25" s="118"/>
      <c r="S25" s="118"/>
      <c r="T25" s="118"/>
      <c r="U25" s="118"/>
      <c r="V25" s="118"/>
      <c r="W25" s="24"/>
      <c r="X25" s="24"/>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24"/>
      <c r="BB25" s="9" t="str">
        <f>IF(Products!CB30="", "", Products!CB30)</f>
        <v/>
      </c>
    </row>
    <row r="26" spans="1:54" x14ac:dyDescent="0.25">
      <c r="A26" s="24"/>
      <c r="B26" s="118"/>
      <c r="C26" s="118"/>
      <c r="D26" s="118"/>
      <c r="E26" s="118"/>
      <c r="F26" s="118"/>
      <c r="G26" s="118"/>
      <c r="H26" s="118"/>
      <c r="I26" s="118"/>
      <c r="J26" s="118"/>
      <c r="K26" s="118"/>
      <c r="L26" s="118"/>
      <c r="M26" s="118"/>
      <c r="N26" s="118"/>
      <c r="O26" s="118"/>
      <c r="P26" s="118"/>
      <c r="Q26" s="118"/>
      <c r="R26" s="118"/>
      <c r="S26" s="118"/>
      <c r="T26" s="118"/>
      <c r="U26" s="118"/>
      <c r="V26" s="118"/>
      <c r="W26" s="24"/>
      <c r="X26" s="24"/>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24"/>
      <c r="BB26" s="9" t="str">
        <f>IF(Products!CB31="", "", Products!CB31)</f>
        <v/>
      </c>
    </row>
    <row r="27" spans="1:54" x14ac:dyDescent="0.25">
      <c r="A27" s="24"/>
      <c r="B27" s="118"/>
      <c r="C27" s="118"/>
      <c r="D27" s="118"/>
      <c r="E27" s="118"/>
      <c r="F27" s="118"/>
      <c r="G27" s="118"/>
      <c r="H27" s="118"/>
      <c r="I27" s="118"/>
      <c r="J27" s="118"/>
      <c r="K27" s="118"/>
      <c r="L27" s="118"/>
      <c r="M27" s="118"/>
      <c r="N27" s="118"/>
      <c r="O27" s="118"/>
      <c r="P27" s="118"/>
      <c r="Q27" s="118"/>
      <c r="R27" s="118"/>
      <c r="S27" s="118"/>
      <c r="T27" s="118"/>
      <c r="U27" s="118"/>
      <c r="V27" s="118"/>
      <c r="W27" s="24"/>
      <c r="X27" s="24"/>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24"/>
      <c r="BB27" s="9" t="str">
        <f>IF(Products!CB32="", "", Products!CB32)</f>
        <v/>
      </c>
    </row>
    <row r="28" spans="1:54" x14ac:dyDescent="0.25">
      <c r="A28" s="24"/>
      <c r="B28" s="118"/>
      <c r="C28" s="118"/>
      <c r="D28" s="118"/>
      <c r="E28" s="118"/>
      <c r="F28" s="118"/>
      <c r="G28" s="118"/>
      <c r="H28" s="118"/>
      <c r="I28" s="118"/>
      <c r="J28" s="118"/>
      <c r="K28" s="118"/>
      <c r="L28" s="118"/>
      <c r="M28" s="118"/>
      <c r="N28" s="118"/>
      <c r="O28" s="118"/>
      <c r="P28" s="118"/>
      <c r="Q28" s="118"/>
      <c r="R28" s="118"/>
      <c r="S28" s="118"/>
      <c r="T28" s="118"/>
      <c r="U28" s="118"/>
      <c r="V28" s="118"/>
      <c r="W28" s="24"/>
      <c r="X28" s="24"/>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24"/>
      <c r="BB28" s="9" t="str">
        <f>IF(Products!CB33="", "", Products!CB33)</f>
        <v/>
      </c>
    </row>
    <row r="29" spans="1:54" x14ac:dyDescent="0.25">
      <c r="A29" s="24"/>
      <c r="B29" s="118"/>
      <c r="C29" s="118"/>
      <c r="D29" s="118"/>
      <c r="E29" s="118"/>
      <c r="F29" s="118"/>
      <c r="G29" s="118"/>
      <c r="H29" s="118"/>
      <c r="I29" s="118"/>
      <c r="J29" s="118"/>
      <c r="K29" s="118"/>
      <c r="L29" s="118"/>
      <c r="M29" s="118"/>
      <c r="N29" s="118"/>
      <c r="O29" s="118"/>
      <c r="P29" s="118"/>
      <c r="Q29" s="118"/>
      <c r="R29" s="118"/>
      <c r="S29" s="118"/>
      <c r="T29" s="118"/>
      <c r="U29" s="118"/>
      <c r="V29" s="118"/>
      <c r="W29" s="24"/>
      <c r="X29" s="24"/>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24"/>
      <c r="BB29" s="9" t="str">
        <f>IF(Products!CB34="", "", Products!CB34)</f>
        <v/>
      </c>
    </row>
    <row r="30" spans="1:54" x14ac:dyDescent="0.25">
      <c r="A30" s="24"/>
      <c r="B30" s="118"/>
      <c r="C30" s="118"/>
      <c r="D30" s="118"/>
      <c r="E30" s="118"/>
      <c r="F30" s="118"/>
      <c r="G30" s="118"/>
      <c r="H30" s="118"/>
      <c r="I30" s="118"/>
      <c r="J30" s="118"/>
      <c r="K30" s="118"/>
      <c r="L30" s="118"/>
      <c r="M30" s="118"/>
      <c r="N30" s="118"/>
      <c r="O30" s="118"/>
      <c r="P30" s="118"/>
      <c r="Q30" s="118"/>
      <c r="R30" s="118"/>
      <c r="S30" s="118"/>
      <c r="T30" s="118"/>
      <c r="U30" s="118"/>
      <c r="V30" s="118"/>
      <c r="W30" s="24"/>
      <c r="X30" s="24"/>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24"/>
      <c r="BB30" s="9" t="str">
        <f>IF(Products!CB35="", "", Products!CB35)</f>
        <v/>
      </c>
    </row>
    <row r="31" spans="1:54" x14ac:dyDescent="0.25">
      <c r="A31" s="24"/>
      <c r="B31" s="118"/>
      <c r="C31" s="118"/>
      <c r="D31" s="118"/>
      <c r="E31" s="118"/>
      <c r="F31" s="118"/>
      <c r="G31" s="118"/>
      <c r="H31" s="118"/>
      <c r="I31" s="118"/>
      <c r="J31" s="118"/>
      <c r="K31" s="118"/>
      <c r="L31" s="118"/>
      <c r="M31" s="118"/>
      <c r="N31" s="118"/>
      <c r="O31" s="118"/>
      <c r="P31" s="118"/>
      <c r="Q31" s="118"/>
      <c r="R31" s="118"/>
      <c r="S31" s="118"/>
      <c r="T31" s="118"/>
      <c r="U31" s="118"/>
      <c r="V31" s="118"/>
      <c r="W31" s="24"/>
      <c r="X31" s="24"/>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24"/>
      <c r="BB31" s="9" t="str">
        <f>IF(Products!CB36="", "", Products!CB36)</f>
        <v/>
      </c>
    </row>
    <row r="32" spans="1:54" x14ac:dyDescent="0.25">
      <c r="A32" s="24"/>
      <c r="B32" s="118"/>
      <c r="C32" s="118"/>
      <c r="D32" s="118"/>
      <c r="E32" s="118"/>
      <c r="F32" s="118"/>
      <c r="G32" s="118"/>
      <c r="H32" s="118"/>
      <c r="I32" s="118"/>
      <c r="J32" s="118"/>
      <c r="K32" s="118"/>
      <c r="L32" s="118"/>
      <c r="M32" s="118"/>
      <c r="N32" s="118"/>
      <c r="O32" s="118"/>
      <c r="P32" s="118"/>
      <c r="Q32" s="118"/>
      <c r="R32" s="118"/>
      <c r="S32" s="118"/>
      <c r="T32" s="118"/>
      <c r="U32" s="118"/>
      <c r="V32" s="118"/>
      <c r="W32" s="24"/>
      <c r="X32" s="24"/>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24"/>
      <c r="BB32" s="9" t="str">
        <f>IF(Products!CB37="", "", Products!CB37)</f>
        <v/>
      </c>
    </row>
    <row r="33" spans="1:5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BB33" s="9" t="str">
        <f>IF(Products!CB38="", "", Products!CB38)</f>
        <v/>
      </c>
    </row>
    <row r="34" spans="1:56"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363" t="str">
        <f>"*Exc "&amp;'Intro &amp; Setup'!$BC$9&amp;""</f>
        <v>*Exc VAT</v>
      </c>
      <c r="AD34" s="363"/>
      <c r="AE34" s="363"/>
      <c r="AF34" s="363"/>
      <c r="AG34" s="363"/>
      <c r="AH34" s="363"/>
      <c r="AI34" s="24"/>
      <c r="AJ34" s="24"/>
      <c r="AK34" s="24"/>
      <c r="AL34" s="24"/>
      <c r="AM34" s="24"/>
      <c r="AN34" s="363" t="str">
        <f>"*Exc "&amp;'Intro &amp; Setup'!$BC$9&amp;""</f>
        <v>*Exc VAT</v>
      </c>
      <c r="AO34" s="363"/>
      <c r="AP34" s="363"/>
      <c r="AQ34" s="363"/>
      <c r="AR34" s="363"/>
      <c r="AS34" s="363"/>
      <c r="AT34" s="24"/>
      <c r="BB34" s="9" t="str">
        <f>IF(Products!CB39="", "", Products!CB39)</f>
        <v/>
      </c>
    </row>
    <row r="35" spans="1:56" x14ac:dyDescent="0.25">
      <c r="A35" s="24"/>
      <c r="B35" s="408" t="s">
        <v>0</v>
      </c>
      <c r="C35" s="408"/>
      <c r="D35" s="408"/>
      <c r="E35" s="408"/>
      <c r="F35" s="408"/>
      <c r="G35" s="408"/>
      <c r="H35" s="408"/>
      <c r="I35" s="408" t="s">
        <v>1</v>
      </c>
      <c r="J35" s="408"/>
      <c r="K35" s="408"/>
      <c r="L35" s="408"/>
      <c r="M35" s="408"/>
      <c r="N35" s="408"/>
      <c r="O35" s="408"/>
      <c r="P35" s="408"/>
      <c r="Q35" s="408"/>
      <c r="R35" s="408"/>
      <c r="S35" s="408"/>
      <c r="T35" s="408"/>
      <c r="U35" s="408"/>
      <c r="V35" s="408" t="s">
        <v>19</v>
      </c>
      <c r="W35" s="408"/>
      <c r="X35" s="408"/>
      <c r="Y35" s="408" t="s">
        <v>75</v>
      </c>
      <c r="Z35" s="408"/>
      <c r="AA35" s="408"/>
      <c r="AB35" s="408"/>
      <c r="AC35" s="408" t="s">
        <v>16</v>
      </c>
      <c r="AD35" s="408"/>
      <c r="AE35" s="408"/>
      <c r="AF35" s="408"/>
      <c r="AG35" s="408"/>
      <c r="AH35" s="408"/>
      <c r="AI35" s="408" t="s">
        <v>125</v>
      </c>
      <c r="AJ35" s="408"/>
      <c r="AK35" s="408"/>
      <c r="AL35" s="408"/>
      <c r="AM35" s="408"/>
      <c r="AN35" s="408" t="s">
        <v>112</v>
      </c>
      <c r="AO35" s="408"/>
      <c r="AP35" s="408"/>
      <c r="AQ35" s="408"/>
      <c r="AR35" s="408"/>
      <c r="AS35" s="408"/>
      <c r="AT35" s="24"/>
      <c r="BB35" s="9" t="str">
        <f>IF(Products!CB40="", "", Products!CB40)</f>
        <v/>
      </c>
      <c r="BD35" s="22" t="s">
        <v>125</v>
      </c>
    </row>
    <row r="36" spans="1:56" x14ac:dyDescent="0.25">
      <c r="A36" s="24"/>
      <c r="B36" s="170" t="str">
        <f>IF($AF$2="", "", IF(IFERROR(INDEX(Products!$CH$9:$CH$108, MATCH($AF$2, Products!$E$9:$E$108, 0)), "")="", "", IFERROR(INDEX(Products!$CH$9:$CH$108, MATCH($AF$2, Products!$E$9:$E$108, 0)), "")))</f>
        <v/>
      </c>
      <c r="C36" s="171"/>
      <c r="D36" s="171"/>
      <c r="E36" s="171"/>
      <c r="F36" s="171"/>
      <c r="G36" s="171"/>
      <c r="H36" s="171"/>
      <c r="I36" s="170" t="str">
        <f>IF($B36="", "", IF(IFERROR(INDEX(Materials!$C$9:$C$2508, MATCH($B36, Materials!$B$9:$B$2508, 0)), "")="", "", IFERROR(INDEX(Materials!$C$9:$C$2508, MATCH($B36, Materials!$B$9:$B$2508, 0)), "")))</f>
        <v/>
      </c>
      <c r="J36" s="171"/>
      <c r="K36" s="171"/>
      <c r="L36" s="171"/>
      <c r="M36" s="171"/>
      <c r="N36" s="171"/>
      <c r="O36" s="171"/>
      <c r="P36" s="171"/>
      <c r="Q36" s="171"/>
      <c r="R36" s="171"/>
      <c r="S36" s="171"/>
      <c r="T36" s="171"/>
      <c r="U36" s="172"/>
      <c r="V36" s="171" t="str">
        <f>IF($AF$2="", "", IF(IFERROR(INDEX(Products!$DM$9:$DM$108, MATCH($AF$2, Products!$E$9:$E$108, 0)), "")="", "", IFERROR(INDEX(Products!$DM$9:$DM$108, MATCH($AF$2, Products!$E$9:$E$108, 0)), "")))</f>
        <v/>
      </c>
      <c r="W36" s="171"/>
      <c r="X36" s="171"/>
      <c r="Y36" s="170" t="str">
        <f>IF($B36="", "", IF(IFERROR(INDEX(Materials!$E$9:$E$2508, MATCH($B36, Materials!$B$9:$B$2508, 0)), "")="", "", IFERROR(INDEX(Materials!$E$9:$E$2508, MATCH($B36, Materials!$B$9:$B$2508, 0)), "")))</f>
        <v/>
      </c>
      <c r="Z36" s="171"/>
      <c r="AA36" s="171"/>
      <c r="AB36" s="172"/>
      <c r="AC36" s="351" t="str">
        <f>IF($B36="", "", IF(IFERROR(INDEX(Materials!$F$9:$F$2508, MATCH($B36, Materials!$B$9:$B$2508, 0)), "")="", "", IFERROR(INDEX(Materials!$F$9:$F$2508, MATCH($B36, Materials!$B$9:$B$2508, 0)), "")))</f>
        <v/>
      </c>
      <c r="AD36" s="351"/>
      <c r="AE36" s="351"/>
      <c r="AF36" s="351"/>
      <c r="AG36" s="351"/>
      <c r="AH36" s="351"/>
      <c r="AI36" s="170" t="str">
        <f>IF(BD36="", "", IF(BD36="Gift", "Gift", "Accessory"))</f>
        <v/>
      </c>
      <c r="AJ36" s="171"/>
      <c r="AK36" s="171"/>
      <c r="AL36" s="171"/>
      <c r="AM36" s="172"/>
      <c r="AN36" s="406" t="str">
        <f>IF(OR(AC36="", V36=""), "", AC36*V36)</f>
        <v/>
      </c>
      <c r="AO36" s="406"/>
      <c r="AP36" s="406"/>
      <c r="AQ36" s="406"/>
      <c r="AR36" s="406"/>
      <c r="AS36" s="407"/>
      <c r="AT36" s="24"/>
      <c r="BB36" s="9" t="str">
        <f>IF(Products!CB41="", "", Products!CB41)</f>
        <v/>
      </c>
      <c r="BD36" s="8" t="str">
        <f>IF($B36="", "", IF(IFERROR(INDEX(Materials!$D$9:$D$2508, MATCH($B36, Materials!$B$9:$B$2508, 0)), "")="", "Gift", IFERROR(INDEX(Materials!$D$9:$D$2508, MATCH($B36, Materials!$B$9:$B$2508, 0)), "")))</f>
        <v/>
      </c>
    </row>
    <row r="37" spans="1:56" x14ac:dyDescent="0.25">
      <c r="A37" s="24"/>
      <c r="B37" s="173" t="str">
        <f>IF($AF$2="", "", IF(IFERROR(INDEX(Products!$CI$9:$CI$108, MATCH($AF$2, Products!$E$9:$E$108, 0)), "")="", "", IFERROR(INDEX(Products!$CI$9:$CI$108, MATCH($AF$2, Products!$E$9:$E$108, 0)), "")))</f>
        <v/>
      </c>
      <c r="C37" s="174"/>
      <c r="D37" s="174"/>
      <c r="E37" s="174"/>
      <c r="F37" s="174"/>
      <c r="G37" s="174"/>
      <c r="H37" s="174"/>
      <c r="I37" s="173" t="str">
        <f>IF($B37="", "", IF(IFERROR(INDEX(Materials!$C$9:$C$2508, MATCH($B37, Materials!$B$9:$B$2508, 0)), "")="", "", IFERROR(INDEX(Materials!$C$9:$C$2508, MATCH($B37, Materials!$B$9:$B$2508, 0)), "")))</f>
        <v/>
      </c>
      <c r="J37" s="174"/>
      <c r="K37" s="174"/>
      <c r="L37" s="174"/>
      <c r="M37" s="174"/>
      <c r="N37" s="174"/>
      <c r="O37" s="174"/>
      <c r="P37" s="174"/>
      <c r="Q37" s="174"/>
      <c r="R37" s="174"/>
      <c r="S37" s="174"/>
      <c r="T37" s="174"/>
      <c r="U37" s="175"/>
      <c r="V37" s="174" t="str">
        <f>IF($AF$2="", "", IF(IFERROR(INDEX(Products!$DN$9:$DN$108, MATCH($AF$2, Products!$E$9:$E$108, 0)), "")="", "", IFERROR(INDEX(Products!$DN$9:$DN$108, MATCH($AF$2, Products!$E$9:$E$108, 0)), "")))</f>
        <v/>
      </c>
      <c r="W37" s="174"/>
      <c r="X37" s="174"/>
      <c r="Y37" s="173" t="str">
        <f>IF($B37="", "", IF(IFERROR(INDEX(Materials!$E$9:$E$2508, MATCH($B37, Materials!$B$9:$B$2508, 0)), "")="", "", IFERROR(INDEX(Materials!$E$9:$E$2508, MATCH($B37, Materials!$B$9:$B$2508, 0)), "")))</f>
        <v/>
      </c>
      <c r="Z37" s="174"/>
      <c r="AA37" s="174"/>
      <c r="AB37" s="175"/>
      <c r="AC37" s="346" t="str">
        <f>IF($B37="", "", IF(IFERROR(INDEX(Materials!$F$9:$F$2508, MATCH($B37, Materials!$B$9:$B$2508, 0)), "")="", "", IFERROR(INDEX(Materials!$F$9:$F$2508, MATCH($B37, Materials!$B$9:$B$2508, 0)), "")))</f>
        <v/>
      </c>
      <c r="AD37" s="346"/>
      <c r="AE37" s="346"/>
      <c r="AF37" s="346"/>
      <c r="AG37" s="346"/>
      <c r="AH37" s="346"/>
      <c r="AI37" s="173" t="str">
        <f t="shared" ref="AI37:AI65" si="0">IF(BD37="", "", IF(BD37="Gift", "Gift", "Accessory"))</f>
        <v/>
      </c>
      <c r="AJ37" s="174"/>
      <c r="AK37" s="174"/>
      <c r="AL37" s="174"/>
      <c r="AM37" s="175"/>
      <c r="AN37" s="404" t="str">
        <f t="shared" ref="AN37:AN65" si="1">IF(OR(AC37="", V37=""), "", AC37*V37)</f>
        <v/>
      </c>
      <c r="AO37" s="404"/>
      <c r="AP37" s="404"/>
      <c r="AQ37" s="404"/>
      <c r="AR37" s="404"/>
      <c r="AS37" s="405"/>
      <c r="AT37" s="24"/>
      <c r="BB37" s="9" t="str">
        <f>IF(Products!CB42="", "", Products!CB42)</f>
        <v/>
      </c>
      <c r="BD37" s="9" t="str">
        <f>IF($B37="", "", IF(IFERROR(INDEX(Materials!$D$9:$D$2508, MATCH($B37, Materials!$B$9:$B$2508, 0)), "")="", "Gift", IFERROR(INDEX(Materials!$D$9:$D$2508, MATCH($B37, Materials!$B$9:$B$2508, 0)), "")))</f>
        <v/>
      </c>
    </row>
    <row r="38" spans="1:56" x14ac:dyDescent="0.25">
      <c r="A38" s="24"/>
      <c r="B38" s="173" t="str">
        <f>IF($AF$2="", "", IF(IFERROR(INDEX(Products!$CJ$9:$CJ$108, MATCH($AF$2, Products!$E$9:$E$108, 0)), "")="", "", IFERROR(INDEX(Products!$CJ$9:$CJ$108, MATCH($AF$2, Products!$E$9:$E$108, 0)), "")))</f>
        <v/>
      </c>
      <c r="C38" s="174"/>
      <c r="D38" s="174"/>
      <c r="E38" s="174"/>
      <c r="F38" s="174"/>
      <c r="G38" s="174"/>
      <c r="H38" s="174"/>
      <c r="I38" s="173" t="str">
        <f>IF($B38="", "", IF(IFERROR(INDEX(Materials!$C$9:$C$2508, MATCH($B38, Materials!$B$9:$B$2508, 0)), "")="", "", IFERROR(INDEX(Materials!$C$9:$C$2508, MATCH($B38, Materials!$B$9:$B$2508, 0)), "")))</f>
        <v/>
      </c>
      <c r="J38" s="174"/>
      <c r="K38" s="174"/>
      <c r="L38" s="174"/>
      <c r="M38" s="174"/>
      <c r="N38" s="174"/>
      <c r="O38" s="174"/>
      <c r="P38" s="174"/>
      <c r="Q38" s="174"/>
      <c r="R38" s="174"/>
      <c r="S38" s="174"/>
      <c r="T38" s="174"/>
      <c r="U38" s="175"/>
      <c r="V38" s="174" t="str">
        <f>IF($AF$2="", "", IF(IFERROR(INDEX(Products!$DO$9:$DO$108, MATCH($AF$2, Products!$E$9:$E$108, 0)), "")="", "", IFERROR(INDEX(Products!$DO$9:$DO$108, MATCH($AF$2, Products!$E$9:$E$108, 0)), "")))</f>
        <v/>
      </c>
      <c r="W38" s="174"/>
      <c r="X38" s="174"/>
      <c r="Y38" s="173" t="str">
        <f>IF($B38="", "", IF(IFERROR(INDEX(Materials!$E$9:$E$2508, MATCH($B38, Materials!$B$9:$B$2508, 0)), "")="", "", IFERROR(INDEX(Materials!$E$9:$E$2508, MATCH($B38, Materials!$B$9:$B$2508, 0)), "")))</f>
        <v/>
      </c>
      <c r="Z38" s="174"/>
      <c r="AA38" s="174"/>
      <c r="AB38" s="175"/>
      <c r="AC38" s="346" t="str">
        <f>IF($B38="", "", IF(IFERROR(INDEX(Materials!$F$9:$F$2508, MATCH($B38, Materials!$B$9:$B$2508, 0)), "")="", "", IFERROR(INDEX(Materials!$F$9:$F$2508, MATCH($B38, Materials!$B$9:$B$2508, 0)), "")))</f>
        <v/>
      </c>
      <c r="AD38" s="346"/>
      <c r="AE38" s="346"/>
      <c r="AF38" s="346"/>
      <c r="AG38" s="346"/>
      <c r="AH38" s="346"/>
      <c r="AI38" s="173" t="str">
        <f t="shared" si="0"/>
        <v/>
      </c>
      <c r="AJ38" s="174"/>
      <c r="AK38" s="174"/>
      <c r="AL38" s="174"/>
      <c r="AM38" s="175"/>
      <c r="AN38" s="404" t="str">
        <f t="shared" si="1"/>
        <v/>
      </c>
      <c r="AO38" s="404"/>
      <c r="AP38" s="404"/>
      <c r="AQ38" s="404"/>
      <c r="AR38" s="404"/>
      <c r="AS38" s="405"/>
      <c r="AT38" s="24"/>
      <c r="BB38" s="9" t="str">
        <f>IF(Products!CB43="", "", Products!CB43)</f>
        <v/>
      </c>
      <c r="BD38" s="9" t="str">
        <f>IF($B38="", "", IF(IFERROR(INDEX(Materials!$D$9:$D$2508, MATCH($B38, Materials!$B$9:$B$2508, 0)), "")="", "Gift", IFERROR(INDEX(Materials!$D$9:$D$2508, MATCH($B38, Materials!$B$9:$B$2508, 0)), "")))</f>
        <v/>
      </c>
    </row>
    <row r="39" spans="1:56" x14ac:dyDescent="0.25">
      <c r="A39" s="24"/>
      <c r="B39" s="173" t="str">
        <f>IF($AF$2="", "", IF(IFERROR(INDEX(Products!$CK$9:$CK$108, MATCH($AF$2, Products!$E$9:$E$108, 0)), "")="", "", IFERROR(INDEX(Products!$CK$9:$CK$108, MATCH($AF$2, Products!$E$9:$E$108, 0)), "")))</f>
        <v/>
      </c>
      <c r="C39" s="174"/>
      <c r="D39" s="174"/>
      <c r="E39" s="174"/>
      <c r="F39" s="174"/>
      <c r="G39" s="174"/>
      <c r="H39" s="174"/>
      <c r="I39" s="173" t="str">
        <f>IF($B39="", "", IF(IFERROR(INDEX(Materials!$C$9:$C$2508, MATCH($B39, Materials!$B$9:$B$2508, 0)), "")="", "", IFERROR(INDEX(Materials!$C$9:$C$2508, MATCH($B39, Materials!$B$9:$B$2508, 0)), "")))</f>
        <v/>
      </c>
      <c r="J39" s="174"/>
      <c r="K39" s="174"/>
      <c r="L39" s="174"/>
      <c r="M39" s="174"/>
      <c r="N39" s="174"/>
      <c r="O39" s="174"/>
      <c r="P39" s="174"/>
      <c r="Q39" s="174"/>
      <c r="R39" s="174"/>
      <c r="S39" s="174"/>
      <c r="T39" s="174"/>
      <c r="U39" s="175"/>
      <c r="V39" s="174" t="str">
        <f>IF($AF$2="", "", IF(IFERROR(INDEX(Products!$DP$9:$DP$108, MATCH($AF$2, Products!$E$9:$E$108, 0)), "")="", "", IFERROR(INDEX(Products!$DP$9:$DP$108, MATCH($AF$2, Products!$E$9:$E$108, 0)), "")))</f>
        <v/>
      </c>
      <c r="W39" s="174"/>
      <c r="X39" s="174"/>
      <c r="Y39" s="173" t="str">
        <f>IF($B39="", "", IF(IFERROR(INDEX(Materials!$E$9:$E$2508, MATCH($B39, Materials!$B$9:$B$2508, 0)), "")="", "", IFERROR(INDEX(Materials!$E$9:$E$2508, MATCH($B39, Materials!$B$9:$B$2508, 0)), "")))</f>
        <v/>
      </c>
      <c r="Z39" s="174"/>
      <c r="AA39" s="174"/>
      <c r="AB39" s="175"/>
      <c r="AC39" s="346" t="str">
        <f>IF($B39="", "", IF(IFERROR(INDEX(Materials!$F$9:$F$2508, MATCH($B39, Materials!$B$9:$B$2508, 0)), "")="", "", IFERROR(INDEX(Materials!$F$9:$F$2508, MATCH($B39, Materials!$B$9:$B$2508, 0)), "")))</f>
        <v/>
      </c>
      <c r="AD39" s="346"/>
      <c r="AE39" s="346"/>
      <c r="AF39" s="346"/>
      <c r="AG39" s="346"/>
      <c r="AH39" s="346"/>
      <c r="AI39" s="173" t="str">
        <f t="shared" si="0"/>
        <v/>
      </c>
      <c r="AJ39" s="174"/>
      <c r="AK39" s="174"/>
      <c r="AL39" s="174"/>
      <c r="AM39" s="175"/>
      <c r="AN39" s="404" t="str">
        <f t="shared" si="1"/>
        <v/>
      </c>
      <c r="AO39" s="404"/>
      <c r="AP39" s="404"/>
      <c r="AQ39" s="404"/>
      <c r="AR39" s="404"/>
      <c r="AS39" s="405"/>
      <c r="AT39" s="24"/>
      <c r="BB39" s="9" t="str">
        <f>IF(Products!CB44="", "", Products!CB44)</f>
        <v/>
      </c>
      <c r="BD39" s="9" t="str">
        <f>IF($B39="", "", IF(IFERROR(INDEX(Materials!$D$9:$D$2508, MATCH($B39, Materials!$B$9:$B$2508, 0)), "")="", "Gift", IFERROR(INDEX(Materials!$D$9:$D$2508, MATCH($B39, Materials!$B$9:$B$2508, 0)), "")))</f>
        <v/>
      </c>
    </row>
    <row r="40" spans="1:56" x14ac:dyDescent="0.25">
      <c r="A40" s="24"/>
      <c r="B40" s="173" t="str">
        <f>IF($AF$2="", "", IF(IFERROR(INDEX(Products!$CL$9:$CL$108, MATCH($AF$2, Products!$E$9:$E$108, 0)), "")="", "", IFERROR(INDEX(Products!$CL$9:$CL$108, MATCH($AF$2, Products!$E$9:$E$108, 0)), "")))</f>
        <v/>
      </c>
      <c r="C40" s="174"/>
      <c r="D40" s="174"/>
      <c r="E40" s="174"/>
      <c r="F40" s="174"/>
      <c r="G40" s="174"/>
      <c r="H40" s="174"/>
      <c r="I40" s="173" t="str">
        <f>IF($B40="", "", IF(IFERROR(INDEX(Materials!$C$9:$C$2508, MATCH($B40, Materials!$B$9:$B$2508, 0)), "")="", "", IFERROR(INDEX(Materials!$C$9:$C$2508, MATCH($B40, Materials!$B$9:$B$2508, 0)), "")))</f>
        <v/>
      </c>
      <c r="J40" s="174"/>
      <c r="K40" s="174"/>
      <c r="L40" s="174"/>
      <c r="M40" s="174"/>
      <c r="N40" s="174"/>
      <c r="O40" s="174"/>
      <c r="P40" s="174"/>
      <c r="Q40" s="174"/>
      <c r="R40" s="174"/>
      <c r="S40" s="174"/>
      <c r="T40" s="174"/>
      <c r="U40" s="175"/>
      <c r="V40" s="174" t="str">
        <f>IF($AF$2="", "", IF(IFERROR(INDEX(Products!$DQ$9:$DQ$108, MATCH($AF$2, Products!$E$9:$E$108, 0)), "")="", "", IFERROR(INDEX(Products!$DQ$9:$DQ$108, MATCH($AF$2, Products!$E$9:$E$108, 0)), "")))</f>
        <v/>
      </c>
      <c r="W40" s="174"/>
      <c r="X40" s="174"/>
      <c r="Y40" s="173" t="str">
        <f>IF($B40="", "", IF(IFERROR(INDEX(Materials!$E$9:$E$2508, MATCH($B40, Materials!$B$9:$B$2508, 0)), "")="", "", IFERROR(INDEX(Materials!$E$9:$E$2508, MATCH($B40, Materials!$B$9:$B$2508, 0)), "")))</f>
        <v/>
      </c>
      <c r="Z40" s="174"/>
      <c r="AA40" s="174"/>
      <c r="AB40" s="175"/>
      <c r="AC40" s="346" t="str">
        <f>IF($B40="", "", IF(IFERROR(INDEX(Materials!$F$9:$F$2508, MATCH($B40, Materials!$B$9:$B$2508, 0)), "")="", "", IFERROR(INDEX(Materials!$F$9:$F$2508, MATCH($B40, Materials!$B$9:$B$2508, 0)), "")))</f>
        <v/>
      </c>
      <c r="AD40" s="346"/>
      <c r="AE40" s="346"/>
      <c r="AF40" s="346"/>
      <c r="AG40" s="346"/>
      <c r="AH40" s="346"/>
      <c r="AI40" s="173" t="str">
        <f t="shared" si="0"/>
        <v/>
      </c>
      <c r="AJ40" s="174"/>
      <c r="AK40" s="174"/>
      <c r="AL40" s="174"/>
      <c r="AM40" s="175"/>
      <c r="AN40" s="404" t="str">
        <f t="shared" si="1"/>
        <v/>
      </c>
      <c r="AO40" s="404"/>
      <c r="AP40" s="404"/>
      <c r="AQ40" s="404"/>
      <c r="AR40" s="404"/>
      <c r="AS40" s="405"/>
      <c r="AT40" s="24"/>
      <c r="BB40" s="9" t="str">
        <f>IF(Products!CB45="", "", Products!CB45)</f>
        <v/>
      </c>
      <c r="BD40" s="9" t="str">
        <f>IF($B40="", "", IF(IFERROR(INDEX(Materials!$D$9:$D$2508, MATCH($B40, Materials!$B$9:$B$2508, 0)), "")="", "Gift", IFERROR(INDEX(Materials!$D$9:$D$2508, MATCH($B40, Materials!$B$9:$B$2508, 0)), "")))</f>
        <v/>
      </c>
    </row>
    <row r="41" spans="1:56" x14ac:dyDescent="0.25">
      <c r="A41" s="24"/>
      <c r="B41" s="173" t="str">
        <f>IF($AF$2="", "", IF(IFERROR(INDEX(Products!$CM$9:$CM$108, MATCH($AF$2, Products!$E$9:$E$108, 0)), "")="", "", IFERROR(INDEX(Products!$CM$9:$CM$108, MATCH($AF$2, Products!$E$9:$E$108, 0)), "")))</f>
        <v/>
      </c>
      <c r="C41" s="174"/>
      <c r="D41" s="174"/>
      <c r="E41" s="174"/>
      <c r="F41" s="174"/>
      <c r="G41" s="174"/>
      <c r="H41" s="174"/>
      <c r="I41" s="173" t="str">
        <f>IF($B41="", "", IF(IFERROR(INDEX(Materials!$C$9:$C$2508, MATCH($B41, Materials!$B$9:$B$2508, 0)), "")="", "", IFERROR(INDEX(Materials!$C$9:$C$2508, MATCH($B41, Materials!$B$9:$B$2508, 0)), "")))</f>
        <v/>
      </c>
      <c r="J41" s="174"/>
      <c r="K41" s="174"/>
      <c r="L41" s="174"/>
      <c r="M41" s="174"/>
      <c r="N41" s="174"/>
      <c r="O41" s="174"/>
      <c r="P41" s="174"/>
      <c r="Q41" s="174"/>
      <c r="R41" s="174"/>
      <c r="S41" s="174"/>
      <c r="T41" s="174"/>
      <c r="U41" s="175"/>
      <c r="V41" s="174" t="str">
        <f>IF($AF$2="", "", IF(IFERROR(INDEX(Products!$DR$9:$DR$108, MATCH($AF$2, Products!$E$9:$E$108, 0)), "")="", "", IFERROR(INDEX(Products!$DR$9:$DR$108, MATCH($AF$2, Products!$E$9:$E$108, 0)), "")))</f>
        <v/>
      </c>
      <c r="W41" s="174"/>
      <c r="X41" s="174"/>
      <c r="Y41" s="173" t="str">
        <f>IF($B41="", "", IF(IFERROR(INDEX(Materials!$E$9:$E$2508, MATCH($B41, Materials!$B$9:$B$2508, 0)), "")="", "", IFERROR(INDEX(Materials!$E$9:$E$2508, MATCH($B41, Materials!$B$9:$B$2508, 0)), "")))</f>
        <v/>
      </c>
      <c r="Z41" s="174"/>
      <c r="AA41" s="174"/>
      <c r="AB41" s="175"/>
      <c r="AC41" s="346" t="str">
        <f>IF($B41="", "", IF(IFERROR(INDEX(Materials!$F$9:$F$2508, MATCH($B41, Materials!$B$9:$B$2508, 0)), "")="", "", IFERROR(INDEX(Materials!$F$9:$F$2508, MATCH($B41, Materials!$B$9:$B$2508, 0)), "")))</f>
        <v/>
      </c>
      <c r="AD41" s="346"/>
      <c r="AE41" s="346"/>
      <c r="AF41" s="346"/>
      <c r="AG41" s="346"/>
      <c r="AH41" s="346"/>
      <c r="AI41" s="173" t="str">
        <f t="shared" si="0"/>
        <v/>
      </c>
      <c r="AJ41" s="174"/>
      <c r="AK41" s="174"/>
      <c r="AL41" s="174"/>
      <c r="AM41" s="175"/>
      <c r="AN41" s="404" t="str">
        <f t="shared" si="1"/>
        <v/>
      </c>
      <c r="AO41" s="404"/>
      <c r="AP41" s="404"/>
      <c r="AQ41" s="404"/>
      <c r="AR41" s="404"/>
      <c r="AS41" s="405"/>
      <c r="AT41" s="24"/>
      <c r="BB41" s="9" t="str">
        <f>IF(Products!CB46="", "", Products!CB46)</f>
        <v/>
      </c>
      <c r="BD41" s="9" t="str">
        <f>IF($B41="", "", IF(IFERROR(INDEX(Materials!$D$9:$D$2508, MATCH($B41, Materials!$B$9:$B$2508, 0)), "")="", "Gift", IFERROR(INDEX(Materials!$D$9:$D$2508, MATCH($B41, Materials!$B$9:$B$2508, 0)), "")))</f>
        <v/>
      </c>
    </row>
    <row r="42" spans="1:56" x14ac:dyDescent="0.25">
      <c r="A42" s="24"/>
      <c r="B42" s="173" t="str">
        <f>IF($AF$2="", "", IF(IFERROR(INDEX(Products!$CN$9:$CN$108, MATCH($AF$2, Products!$E$9:$E$108, 0)), "")="", "", IFERROR(INDEX(Products!$CN$9:$CN$108, MATCH($AF$2, Products!$E$9:$E$108, 0)), "")))</f>
        <v/>
      </c>
      <c r="C42" s="174"/>
      <c r="D42" s="174"/>
      <c r="E42" s="174"/>
      <c r="F42" s="174"/>
      <c r="G42" s="174"/>
      <c r="H42" s="174"/>
      <c r="I42" s="173" t="str">
        <f>IF($B42="", "", IF(IFERROR(INDEX(Materials!$C$9:$C$2508, MATCH($B42, Materials!$B$9:$B$2508, 0)), "")="", "", IFERROR(INDEX(Materials!$C$9:$C$2508, MATCH($B42, Materials!$B$9:$B$2508, 0)), "")))</f>
        <v/>
      </c>
      <c r="J42" s="174"/>
      <c r="K42" s="174"/>
      <c r="L42" s="174"/>
      <c r="M42" s="174"/>
      <c r="N42" s="174"/>
      <c r="O42" s="174"/>
      <c r="P42" s="174"/>
      <c r="Q42" s="174"/>
      <c r="R42" s="174"/>
      <c r="S42" s="174"/>
      <c r="T42" s="174"/>
      <c r="U42" s="175"/>
      <c r="V42" s="174" t="str">
        <f>IF($AF$2="", "", IF(IFERROR(INDEX(Products!$DS$9:$DS$108, MATCH($AF$2, Products!$E$9:$E$108, 0)), "")="", "", IFERROR(INDEX(Products!$DS$9:$DS$108, MATCH($AF$2, Products!$E$9:$E$108, 0)), "")))</f>
        <v/>
      </c>
      <c r="W42" s="174"/>
      <c r="X42" s="174"/>
      <c r="Y42" s="173" t="str">
        <f>IF($B42="", "", IF(IFERROR(INDEX(Materials!$E$9:$E$2508, MATCH($B42, Materials!$B$9:$B$2508, 0)), "")="", "", IFERROR(INDEX(Materials!$E$9:$E$2508, MATCH($B42, Materials!$B$9:$B$2508, 0)), "")))</f>
        <v/>
      </c>
      <c r="Z42" s="174"/>
      <c r="AA42" s="174"/>
      <c r="AB42" s="175"/>
      <c r="AC42" s="346" t="str">
        <f>IF($B42="", "", IF(IFERROR(INDEX(Materials!$F$9:$F$2508, MATCH($B42, Materials!$B$9:$B$2508, 0)), "")="", "", IFERROR(INDEX(Materials!$F$9:$F$2508, MATCH($B42, Materials!$B$9:$B$2508, 0)), "")))</f>
        <v/>
      </c>
      <c r="AD42" s="346"/>
      <c r="AE42" s="346"/>
      <c r="AF42" s="346"/>
      <c r="AG42" s="346"/>
      <c r="AH42" s="346"/>
      <c r="AI42" s="173" t="str">
        <f t="shared" si="0"/>
        <v/>
      </c>
      <c r="AJ42" s="174"/>
      <c r="AK42" s="174"/>
      <c r="AL42" s="174"/>
      <c r="AM42" s="175"/>
      <c r="AN42" s="404" t="str">
        <f t="shared" si="1"/>
        <v/>
      </c>
      <c r="AO42" s="404"/>
      <c r="AP42" s="404"/>
      <c r="AQ42" s="404"/>
      <c r="AR42" s="404"/>
      <c r="AS42" s="405"/>
      <c r="AT42" s="24"/>
      <c r="BB42" s="9" t="str">
        <f>IF(Products!CB47="", "", Products!CB47)</f>
        <v/>
      </c>
      <c r="BD42" s="9" t="str">
        <f>IF($B42="", "", IF(IFERROR(INDEX(Materials!$D$9:$D$2508, MATCH($B42, Materials!$B$9:$B$2508, 0)), "")="", "Gift", IFERROR(INDEX(Materials!$D$9:$D$2508, MATCH($B42, Materials!$B$9:$B$2508, 0)), "")))</f>
        <v/>
      </c>
    </row>
    <row r="43" spans="1:56" x14ac:dyDescent="0.25">
      <c r="A43" s="24"/>
      <c r="B43" s="173" t="str">
        <f>IF($AF$2="", "", IF(IFERROR(INDEX(Products!$CO$9:$CO$108, MATCH($AF$2, Products!$E$9:$E$108, 0)), "")="", "", IFERROR(INDEX(Products!$CO$9:$CO$108, MATCH($AF$2, Products!$E$9:$E$108, 0)), "")))</f>
        <v/>
      </c>
      <c r="C43" s="174"/>
      <c r="D43" s="174"/>
      <c r="E43" s="174"/>
      <c r="F43" s="174"/>
      <c r="G43" s="174"/>
      <c r="H43" s="174"/>
      <c r="I43" s="173" t="str">
        <f>IF($B43="", "", IF(IFERROR(INDEX(Materials!$C$9:$C$2508, MATCH($B43, Materials!$B$9:$B$2508, 0)), "")="", "", IFERROR(INDEX(Materials!$C$9:$C$2508, MATCH($B43, Materials!$B$9:$B$2508, 0)), "")))</f>
        <v/>
      </c>
      <c r="J43" s="174"/>
      <c r="K43" s="174"/>
      <c r="L43" s="174"/>
      <c r="M43" s="174"/>
      <c r="N43" s="174"/>
      <c r="O43" s="174"/>
      <c r="P43" s="174"/>
      <c r="Q43" s="174"/>
      <c r="R43" s="174"/>
      <c r="S43" s="174"/>
      <c r="T43" s="174"/>
      <c r="U43" s="175"/>
      <c r="V43" s="174" t="str">
        <f>IF($AF$2="", "", IF(IFERROR(INDEX(Products!$DT$9:$DT$108, MATCH($AF$2, Products!$E$9:$E$108, 0)), "")="", "", IFERROR(INDEX(Products!$DT$9:$DT$108, MATCH($AF$2, Products!$E$9:$E$108, 0)), "")))</f>
        <v/>
      </c>
      <c r="W43" s="174"/>
      <c r="X43" s="174"/>
      <c r="Y43" s="173" t="str">
        <f>IF($B43="", "", IF(IFERROR(INDEX(Materials!$E$9:$E$2508, MATCH($B43, Materials!$B$9:$B$2508, 0)), "")="", "", IFERROR(INDEX(Materials!$E$9:$E$2508, MATCH($B43, Materials!$B$9:$B$2508, 0)), "")))</f>
        <v/>
      </c>
      <c r="Z43" s="174"/>
      <c r="AA43" s="174"/>
      <c r="AB43" s="175"/>
      <c r="AC43" s="346" t="str">
        <f>IF($B43="", "", IF(IFERROR(INDEX(Materials!$F$9:$F$2508, MATCH($B43, Materials!$B$9:$B$2508, 0)), "")="", "", IFERROR(INDEX(Materials!$F$9:$F$2508, MATCH($B43, Materials!$B$9:$B$2508, 0)), "")))</f>
        <v/>
      </c>
      <c r="AD43" s="346"/>
      <c r="AE43" s="346"/>
      <c r="AF43" s="346"/>
      <c r="AG43" s="346"/>
      <c r="AH43" s="346"/>
      <c r="AI43" s="173" t="str">
        <f t="shared" si="0"/>
        <v/>
      </c>
      <c r="AJ43" s="174"/>
      <c r="AK43" s="174"/>
      <c r="AL43" s="174"/>
      <c r="AM43" s="175"/>
      <c r="AN43" s="404" t="str">
        <f t="shared" si="1"/>
        <v/>
      </c>
      <c r="AO43" s="404"/>
      <c r="AP43" s="404"/>
      <c r="AQ43" s="404"/>
      <c r="AR43" s="404"/>
      <c r="AS43" s="405"/>
      <c r="AT43" s="24"/>
      <c r="BB43" s="9" t="str">
        <f>IF(Products!CB48="", "", Products!CB48)</f>
        <v/>
      </c>
      <c r="BD43" s="9" t="str">
        <f>IF($B43="", "", IF(IFERROR(INDEX(Materials!$D$9:$D$2508, MATCH($B43, Materials!$B$9:$B$2508, 0)), "")="", "Gift", IFERROR(INDEX(Materials!$D$9:$D$2508, MATCH($B43, Materials!$B$9:$B$2508, 0)), "")))</f>
        <v/>
      </c>
    </row>
    <row r="44" spans="1:56" x14ac:dyDescent="0.25">
      <c r="A44" s="24"/>
      <c r="B44" s="173" t="str">
        <f>IF($AF$2="", "", IF(IFERROR(INDEX(Products!$CP$9:$CP$108, MATCH($AF$2, Products!$E$9:$E$108, 0)), "")="", "", IFERROR(INDEX(Products!$CP$9:$CP$108, MATCH($AF$2, Products!$E$9:$E$108, 0)), "")))</f>
        <v/>
      </c>
      <c r="C44" s="174"/>
      <c r="D44" s="174"/>
      <c r="E44" s="174"/>
      <c r="F44" s="174"/>
      <c r="G44" s="174"/>
      <c r="H44" s="174"/>
      <c r="I44" s="173" t="str">
        <f>IF($B44="", "", IF(IFERROR(INDEX(Materials!$C$9:$C$2508, MATCH($B44, Materials!$B$9:$B$2508, 0)), "")="", "", IFERROR(INDEX(Materials!$C$9:$C$2508, MATCH($B44, Materials!$B$9:$B$2508, 0)), "")))</f>
        <v/>
      </c>
      <c r="J44" s="174"/>
      <c r="K44" s="174"/>
      <c r="L44" s="174"/>
      <c r="M44" s="174"/>
      <c r="N44" s="174"/>
      <c r="O44" s="174"/>
      <c r="P44" s="174"/>
      <c r="Q44" s="174"/>
      <c r="R44" s="174"/>
      <c r="S44" s="174"/>
      <c r="T44" s="174"/>
      <c r="U44" s="175"/>
      <c r="V44" s="174" t="str">
        <f>IF($AF$2="", "", IF(IFERROR(INDEX(Products!$DU$9:$DU$108, MATCH($AF$2, Products!$E$9:$E$108, 0)), "")="", "", IFERROR(INDEX(Products!$DU$9:$DU$108, MATCH($AF$2, Products!$E$9:$E$108, 0)), "")))</f>
        <v/>
      </c>
      <c r="W44" s="174"/>
      <c r="X44" s="174"/>
      <c r="Y44" s="173" t="str">
        <f>IF($B44="", "", IF(IFERROR(INDEX(Materials!$E$9:$E$2508, MATCH($B44, Materials!$B$9:$B$2508, 0)), "")="", "", IFERROR(INDEX(Materials!$E$9:$E$2508, MATCH($B44, Materials!$B$9:$B$2508, 0)), "")))</f>
        <v/>
      </c>
      <c r="Z44" s="174"/>
      <c r="AA44" s="174"/>
      <c r="AB44" s="175"/>
      <c r="AC44" s="346" t="str">
        <f>IF($B44="", "", IF(IFERROR(INDEX(Materials!$F$9:$F$2508, MATCH($B44, Materials!$B$9:$B$2508, 0)), "")="", "", IFERROR(INDEX(Materials!$F$9:$F$2508, MATCH($B44, Materials!$B$9:$B$2508, 0)), "")))</f>
        <v/>
      </c>
      <c r="AD44" s="346"/>
      <c r="AE44" s="346"/>
      <c r="AF44" s="346"/>
      <c r="AG44" s="346"/>
      <c r="AH44" s="346"/>
      <c r="AI44" s="173" t="str">
        <f t="shared" si="0"/>
        <v/>
      </c>
      <c r="AJ44" s="174"/>
      <c r="AK44" s="174"/>
      <c r="AL44" s="174"/>
      <c r="AM44" s="175"/>
      <c r="AN44" s="404" t="str">
        <f t="shared" si="1"/>
        <v/>
      </c>
      <c r="AO44" s="404"/>
      <c r="AP44" s="404"/>
      <c r="AQ44" s="404"/>
      <c r="AR44" s="404"/>
      <c r="AS44" s="405"/>
      <c r="AT44" s="24"/>
      <c r="BB44" s="9" t="str">
        <f>IF(Products!CB49="", "", Products!CB49)</f>
        <v/>
      </c>
      <c r="BD44" s="9" t="str">
        <f>IF($B44="", "", IF(IFERROR(INDEX(Materials!$D$9:$D$2508, MATCH($B44, Materials!$B$9:$B$2508, 0)), "")="", "Gift", IFERROR(INDEX(Materials!$D$9:$D$2508, MATCH($B44, Materials!$B$9:$B$2508, 0)), "")))</f>
        <v/>
      </c>
    </row>
    <row r="45" spans="1:56" x14ac:dyDescent="0.25">
      <c r="A45" s="24"/>
      <c r="B45" s="173" t="str">
        <f>IF($AF$2="", "", IF(IFERROR(INDEX(Products!$CQ$9:$CQ$108, MATCH($AF$2, Products!$E$9:$E$108, 0)), "")="", "", IFERROR(INDEX(Products!$CQ$9:$CQ$108, MATCH($AF$2, Products!$E$9:$E$108, 0)), "")))</f>
        <v/>
      </c>
      <c r="C45" s="174"/>
      <c r="D45" s="174"/>
      <c r="E45" s="174"/>
      <c r="F45" s="174"/>
      <c r="G45" s="174"/>
      <c r="H45" s="174"/>
      <c r="I45" s="173" t="str">
        <f>IF($B45="", "", IF(IFERROR(INDEX(Materials!$C$9:$C$2508, MATCH($B45, Materials!$B$9:$B$2508, 0)), "")="", "", IFERROR(INDEX(Materials!$C$9:$C$2508, MATCH($B45, Materials!$B$9:$B$2508, 0)), "")))</f>
        <v/>
      </c>
      <c r="J45" s="174"/>
      <c r="K45" s="174"/>
      <c r="L45" s="174"/>
      <c r="M45" s="174"/>
      <c r="N45" s="174"/>
      <c r="O45" s="174"/>
      <c r="P45" s="174"/>
      <c r="Q45" s="174"/>
      <c r="R45" s="174"/>
      <c r="S45" s="174"/>
      <c r="T45" s="174"/>
      <c r="U45" s="175"/>
      <c r="V45" s="174" t="str">
        <f>IF($AF$2="", "", IF(IFERROR(INDEX(Products!$DV$9:$DV$108, MATCH($AF$2, Products!$E$9:$E$108, 0)), "")="", "", IFERROR(INDEX(Products!$DV$9:$DV$108, MATCH($AF$2, Products!$E$9:$E$108, 0)), "")))</f>
        <v/>
      </c>
      <c r="W45" s="174"/>
      <c r="X45" s="174"/>
      <c r="Y45" s="173" t="str">
        <f>IF($B45="", "", IF(IFERROR(INDEX(Materials!$E$9:$E$2508, MATCH($B45, Materials!$B$9:$B$2508, 0)), "")="", "", IFERROR(INDEX(Materials!$E$9:$E$2508, MATCH($B45, Materials!$B$9:$B$2508, 0)), "")))</f>
        <v/>
      </c>
      <c r="Z45" s="174"/>
      <c r="AA45" s="174"/>
      <c r="AB45" s="175"/>
      <c r="AC45" s="346" t="str">
        <f>IF($B45="", "", IF(IFERROR(INDEX(Materials!$F$9:$F$2508, MATCH($B45, Materials!$B$9:$B$2508, 0)), "")="", "", IFERROR(INDEX(Materials!$F$9:$F$2508, MATCH($B45, Materials!$B$9:$B$2508, 0)), "")))</f>
        <v/>
      </c>
      <c r="AD45" s="346"/>
      <c r="AE45" s="346"/>
      <c r="AF45" s="346"/>
      <c r="AG45" s="346"/>
      <c r="AH45" s="346"/>
      <c r="AI45" s="173" t="str">
        <f t="shared" si="0"/>
        <v/>
      </c>
      <c r="AJ45" s="174"/>
      <c r="AK45" s="174"/>
      <c r="AL45" s="174"/>
      <c r="AM45" s="175"/>
      <c r="AN45" s="404" t="str">
        <f t="shared" si="1"/>
        <v/>
      </c>
      <c r="AO45" s="404"/>
      <c r="AP45" s="404"/>
      <c r="AQ45" s="404"/>
      <c r="AR45" s="404"/>
      <c r="AS45" s="405"/>
      <c r="AT45" s="24"/>
      <c r="BB45" s="9" t="str">
        <f>IF(Products!CB50="", "", Products!CB50)</f>
        <v/>
      </c>
      <c r="BD45" s="9" t="str">
        <f>IF($B45="", "", IF(IFERROR(INDEX(Materials!$D$9:$D$2508, MATCH($B45, Materials!$B$9:$B$2508, 0)), "")="", "Gift", IFERROR(INDEX(Materials!$D$9:$D$2508, MATCH($B45, Materials!$B$9:$B$2508, 0)), "")))</f>
        <v/>
      </c>
    </row>
    <row r="46" spans="1:56" x14ac:dyDescent="0.25">
      <c r="A46" s="24"/>
      <c r="B46" s="173" t="str">
        <f>IF($AF$2="", "", IF(IFERROR(INDEX(Products!$CR$9:$CR$108, MATCH($AF$2, Products!$E$9:$E$108, 0)), "")="", "", IFERROR(INDEX(Products!$CR$9:$CR$108, MATCH($AF$2, Products!$E$9:$E$108, 0)), "")))</f>
        <v/>
      </c>
      <c r="C46" s="174"/>
      <c r="D46" s="174"/>
      <c r="E46" s="174"/>
      <c r="F46" s="174"/>
      <c r="G46" s="174"/>
      <c r="H46" s="174"/>
      <c r="I46" s="173" t="str">
        <f>IF($B46="", "", IF(IFERROR(INDEX(Materials!$C$9:$C$2508, MATCH($B46, Materials!$B$9:$B$2508, 0)), "")="", "", IFERROR(INDEX(Materials!$C$9:$C$2508, MATCH($B46, Materials!$B$9:$B$2508, 0)), "")))</f>
        <v/>
      </c>
      <c r="J46" s="174"/>
      <c r="K46" s="174"/>
      <c r="L46" s="174"/>
      <c r="M46" s="174"/>
      <c r="N46" s="174"/>
      <c r="O46" s="174"/>
      <c r="P46" s="174"/>
      <c r="Q46" s="174"/>
      <c r="R46" s="174"/>
      <c r="S46" s="174"/>
      <c r="T46" s="174"/>
      <c r="U46" s="175"/>
      <c r="V46" s="174" t="str">
        <f>IF($AF$2="", "", IF(IFERROR(INDEX(Products!$DW$9:$DW$108, MATCH($AF$2, Products!$E$9:$E$108, 0)), "")="", "", IFERROR(INDEX(Products!$DW$9:$DW$108, MATCH($AF$2, Products!$E$9:$E$108, 0)), "")))</f>
        <v/>
      </c>
      <c r="W46" s="174"/>
      <c r="X46" s="174"/>
      <c r="Y46" s="173" t="str">
        <f>IF($B46="", "", IF(IFERROR(INDEX(Materials!$E$9:$E$2508, MATCH($B46, Materials!$B$9:$B$2508, 0)), "")="", "", IFERROR(INDEX(Materials!$E$9:$E$2508, MATCH($B46, Materials!$B$9:$B$2508, 0)), "")))</f>
        <v/>
      </c>
      <c r="Z46" s="174"/>
      <c r="AA46" s="174"/>
      <c r="AB46" s="175"/>
      <c r="AC46" s="346" t="str">
        <f>IF($B46="", "", IF(IFERROR(INDEX(Materials!$F$9:$F$2508, MATCH($B46, Materials!$B$9:$B$2508, 0)), "")="", "", IFERROR(INDEX(Materials!$F$9:$F$2508, MATCH($B46, Materials!$B$9:$B$2508, 0)), "")))</f>
        <v/>
      </c>
      <c r="AD46" s="346"/>
      <c r="AE46" s="346"/>
      <c r="AF46" s="346"/>
      <c r="AG46" s="346"/>
      <c r="AH46" s="346"/>
      <c r="AI46" s="173" t="str">
        <f t="shared" si="0"/>
        <v/>
      </c>
      <c r="AJ46" s="174"/>
      <c r="AK46" s="174"/>
      <c r="AL46" s="174"/>
      <c r="AM46" s="175"/>
      <c r="AN46" s="404" t="str">
        <f t="shared" si="1"/>
        <v/>
      </c>
      <c r="AO46" s="404"/>
      <c r="AP46" s="404"/>
      <c r="AQ46" s="404"/>
      <c r="AR46" s="404"/>
      <c r="AS46" s="405"/>
      <c r="AT46" s="24"/>
      <c r="BB46" s="9" t="str">
        <f>IF(Products!CB51="", "", Products!CB51)</f>
        <v/>
      </c>
      <c r="BD46" s="9" t="str">
        <f>IF($B46="", "", IF(IFERROR(INDEX(Materials!$D$9:$D$2508, MATCH($B46, Materials!$B$9:$B$2508, 0)), "")="", "Gift", IFERROR(INDEX(Materials!$D$9:$D$2508, MATCH($B46, Materials!$B$9:$B$2508, 0)), "")))</f>
        <v/>
      </c>
    </row>
    <row r="47" spans="1:56" x14ac:dyDescent="0.25">
      <c r="A47" s="24"/>
      <c r="B47" s="173" t="str">
        <f>IF($AF$2="", "", IF(IFERROR(INDEX(Products!$CS$9:$CS$108, MATCH($AF$2, Products!$E$9:$E$108, 0)), "")="", "", IFERROR(INDEX(Products!$CS$9:$CS$108, MATCH($AF$2, Products!$E$9:$E$108, 0)), "")))</f>
        <v/>
      </c>
      <c r="C47" s="174"/>
      <c r="D47" s="174"/>
      <c r="E47" s="174"/>
      <c r="F47" s="174"/>
      <c r="G47" s="174"/>
      <c r="H47" s="174"/>
      <c r="I47" s="173" t="str">
        <f>IF($B47="", "", IF(IFERROR(INDEX(Materials!$C$9:$C$2508, MATCH($B47, Materials!$B$9:$B$2508, 0)), "")="", "", IFERROR(INDEX(Materials!$C$9:$C$2508, MATCH($B47, Materials!$B$9:$B$2508, 0)), "")))</f>
        <v/>
      </c>
      <c r="J47" s="174"/>
      <c r="K47" s="174"/>
      <c r="L47" s="174"/>
      <c r="M47" s="174"/>
      <c r="N47" s="174"/>
      <c r="O47" s="174"/>
      <c r="P47" s="174"/>
      <c r="Q47" s="174"/>
      <c r="R47" s="174"/>
      <c r="S47" s="174"/>
      <c r="T47" s="174"/>
      <c r="U47" s="175"/>
      <c r="V47" s="174" t="str">
        <f>IF($AF$2="", "", IF(IFERROR(INDEX(Products!$DX$9:$DX$108, MATCH($AF$2, Products!$E$9:$E$108, 0)), "")="", "", IFERROR(INDEX(Products!$DX$9:$DX$108, MATCH($AF$2, Products!$E$9:$E$108, 0)), "")))</f>
        <v/>
      </c>
      <c r="W47" s="174"/>
      <c r="X47" s="174"/>
      <c r="Y47" s="173" t="str">
        <f>IF($B47="", "", IF(IFERROR(INDEX(Materials!$E$9:$E$2508, MATCH($B47, Materials!$B$9:$B$2508, 0)), "")="", "", IFERROR(INDEX(Materials!$E$9:$E$2508, MATCH($B47, Materials!$B$9:$B$2508, 0)), "")))</f>
        <v/>
      </c>
      <c r="Z47" s="174"/>
      <c r="AA47" s="174"/>
      <c r="AB47" s="175"/>
      <c r="AC47" s="346" t="str">
        <f>IF($B47="", "", IF(IFERROR(INDEX(Materials!$F$9:$F$2508, MATCH($B47, Materials!$B$9:$B$2508, 0)), "")="", "", IFERROR(INDEX(Materials!$F$9:$F$2508, MATCH($B47, Materials!$B$9:$B$2508, 0)), "")))</f>
        <v/>
      </c>
      <c r="AD47" s="346"/>
      <c r="AE47" s="346"/>
      <c r="AF47" s="346"/>
      <c r="AG47" s="346"/>
      <c r="AH47" s="346"/>
      <c r="AI47" s="173" t="str">
        <f t="shared" si="0"/>
        <v/>
      </c>
      <c r="AJ47" s="174"/>
      <c r="AK47" s="174"/>
      <c r="AL47" s="174"/>
      <c r="AM47" s="175"/>
      <c r="AN47" s="404" t="str">
        <f t="shared" si="1"/>
        <v/>
      </c>
      <c r="AO47" s="404"/>
      <c r="AP47" s="404"/>
      <c r="AQ47" s="404"/>
      <c r="AR47" s="404"/>
      <c r="AS47" s="405"/>
      <c r="AT47" s="24"/>
      <c r="BB47" s="9" t="str">
        <f>IF(Products!CB52="", "", Products!CB52)</f>
        <v/>
      </c>
      <c r="BD47" s="9" t="str">
        <f>IF($B47="", "", IF(IFERROR(INDEX(Materials!$D$9:$D$2508, MATCH($B47, Materials!$B$9:$B$2508, 0)), "")="", "Gift", IFERROR(INDEX(Materials!$D$9:$D$2508, MATCH($B47, Materials!$B$9:$B$2508, 0)), "")))</f>
        <v/>
      </c>
    </row>
    <row r="48" spans="1:56" x14ac:dyDescent="0.25">
      <c r="A48" s="24"/>
      <c r="B48" s="173" t="str">
        <f>IF($AF$2="", "", IF(IFERROR(INDEX(Products!$CT$9:$CT$108, MATCH($AF$2, Products!$E$9:$E$108, 0)), "")="", "", IFERROR(INDEX(Products!$CT$9:$CT$108, MATCH($AF$2, Products!$E$9:$E$108, 0)), "")))</f>
        <v/>
      </c>
      <c r="C48" s="174"/>
      <c r="D48" s="174"/>
      <c r="E48" s="174"/>
      <c r="F48" s="174"/>
      <c r="G48" s="174"/>
      <c r="H48" s="174"/>
      <c r="I48" s="173" t="str">
        <f>IF($B48="", "", IF(IFERROR(INDEX(Materials!$C$9:$C$2508, MATCH($B48, Materials!$B$9:$B$2508, 0)), "")="", "", IFERROR(INDEX(Materials!$C$9:$C$2508, MATCH($B48, Materials!$B$9:$B$2508, 0)), "")))</f>
        <v/>
      </c>
      <c r="J48" s="174"/>
      <c r="K48" s="174"/>
      <c r="L48" s="174"/>
      <c r="M48" s="174"/>
      <c r="N48" s="174"/>
      <c r="O48" s="174"/>
      <c r="P48" s="174"/>
      <c r="Q48" s="174"/>
      <c r="R48" s="174"/>
      <c r="S48" s="174"/>
      <c r="T48" s="174"/>
      <c r="U48" s="175"/>
      <c r="V48" s="174" t="str">
        <f>IF($AF$2="", "", IF(IFERROR(INDEX(Products!$DY$9:$DY$108, MATCH($AF$2, Products!$E$9:$E$108, 0)), "")="", "", IFERROR(INDEX(Products!$DY$9:$DY$108, MATCH($AF$2, Products!$E$9:$E$108, 0)), "")))</f>
        <v/>
      </c>
      <c r="W48" s="174"/>
      <c r="X48" s="174"/>
      <c r="Y48" s="173" t="str">
        <f>IF($B48="", "", IF(IFERROR(INDEX(Materials!$E$9:$E$2508, MATCH($B48, Materials!$B$9:$B$2508, 0)), "")="", "", IFERROR(INDEX(Materials!$E$9:$E$2508, MATCH($B48, Materials!$B$9:$B$2508, 0)), "")))</f>
        <v/>
      </c>
      <c r="Z48" s="174"/>
      <c r="AA48" s="174"/>
      <c r="AB48" s="175"/>
      <c r="AC48" s="346" t="str">
        <f>IF($B48="", "", IF(IFERROR(INDEX(Materials!$F$9:$F$2508, MATCH($B48, Materials!$B$9:$B$2508, 0)), "")="", "", IFERROR(INDEX(Materials!$F$9:$F$2508, MATCH($B48, Materials!$B$9:$B$2508, 0)), "")))</f>
        <v/>
      </c>
      <c r="AD48" s="346"/>
      <c r="AE48" s="346"/>
      <c r="AF48" s="346"/>
      <c r="AG48" s="346"/>
      <c r="AH48" s="346"/>
      <c r="AI48" s="173" t="str">
        <f t="shared" si="0"/>
        <v/>
      </c>
      <c r="AJ48" s="174"/>
      <c r="AK48" s="174"/>
      <c r="AL48" s="174"/>
      <c r="AM48" s="175"/>
      <c r="AN48" s="404" t="str">
        <f t="shared" si="1"/>
        <v/>
      </c>
      <c r="AO48" s="404"/>
      <c r="AP48" s="404"/>
      <c r="AQ48" s="404"/>
      <c r="AR48" s="404"/>
      <c r="AS48" s="405"/>
      <c r="AT48" s="24"/>
      <c r="BB48" s="9" t="str">
        <f>IF(Products!CB53="", "", Products!CB53)</f>
        <v/>
      </c>
      <c r="BD48" s="9" t="str">
        <f>IF($B48="", "", IF(IFERROR(INDEX(Materials!$D$9:$D$2508, MATCH($B48, Materials!$B$9:$B$2508, 0)), "")="", "Gift", IFERROR(INDEX(Materials!$D$9:$D$2508, MATCH($B48, Materials!$B$9:$B$2508, 0)), "")))</f>
        <v/>
      </c>
    </row>
    <row r="49" spans="1:56" x14ac:dyDescent="0.25">
      <c r="A49" s="24"/>
      <c r="B49" s="173" t="str">
        <f>IF($AF$2="", "", IF(IFERROR(INDEX(Products!$CU$9:$CU$108, MATCH($AF$2, Products!$E$9:$E$108, 0)), "")="", "", IFERROR(INDEX(Products!$CU$9:$CU$108, MATCH($AF$2, Products!$E$9:$E$108, 0)), "")))</f>
        <v/>
      </c>
      <c r="C49" s="174"/>
      <c r="D49" s="174"/>
      <c r="E49" s="174"/>
      <c r="F49" s="174"/>
      <c r="G49" s="174"/>
      <c r="H49" s="174"/>
      <c r="I49" s="173" t="str">
        <f>IF($B49="", "", IF(IFERROR(INDEX(Materials!$C$9:$C$2508, MATCH($B49, Materials!$B$9:$B$2508, 0)), "")="", "", IFERROR(INDEX(Materials!$C$9:$C$2508, MATCH($B49, Materials!$B$9:$B$2508, 0)), "")))</f>
        <v/>
      </c>
      <c r="J49" s="174"/>
      <c r="K49" s="174"/>
      <c r="L49" s="174"/>
      <c r="M49" s="174"/>
      <c r="N49" s="174"/>
      <c r="O49" s="174"/>
      <c r="P49" s="174"/>
      <c r="Q49" s="174"/>
      <c r="R49" s="174"/>
      <c r="S49" s="174"/>
      <c r="T49" s="174"/>
      <c r="U49" s="175"/>
      <c r="V49" s="174" t="str">
        <f>IF($AF$2="", "", IF(IFERROR(INDEX(Products!$DZ$9:$DZ$108, MATCH($AF$2, Products!$E$9:$E$108, 0)), "")="", "", IFERROR(INDEX(Products!$DZ$9:$DZ$108, MATCH($AF$2, Products!$E$9:$E$108, 0)), "")))</f>
        <v/>
      </c>
      <c r="W49" s="174"/>
      <c r="X49" s="174"/>
      <c r="Y49" s="173" t="str">
        <f>IF($B49="", "", IF(IFERROR(INDEX(Materials!$E$9:$E$2508, MATCH($B49, Materials!$B$9:$B$2508, 0)), "")="", "", IFERROR(INDEX(Materials!$E$9:$E$2508, MATCH($B49, Materials!$B$9:$B$2508, 0)), "")))</f>
        <v/>
      </c>
      <c r="Z49" s="174"/>
      <c r="AA49" s="174"/>
      <c r="AB49" s="175"/>
      <c r="AC49" s="346" t="str">
        <f>IF($B49="", "", IF(IFERROR(INDEX(Materials!$F$9:$F$2508, MATCH($B49, Materials!$B$9:$B$2508, 0)), "")="", "", IFERROR(INDEX(Materials!$F$9:$F$2508, MATCH($B49, Materials!$B$9:$B$2508, 0)), "")))</f>
        <v/>
      </c>
      <c r="AD49" s="346"/>
      <c r="AE49" s="346"/>
      <c r="AF49" s="346"/>
      <c r="AG49" s="346"/>
      <c r="AH49" s="346"/>
      <c r="AI49" s="173" t="str">
        <f t="shared" si="0"/>
        <v/>
      </c>
      <c r="AJ49" s="174"/>
      <c r="AK49" s="174"/>
      <c r="AL49" s="174"/>
      <c r="AM49" s="175"/>
      <c r="AN49" s="404" t="str">
        <f t="shared" si="1"/>
        <v/>
      </c>
      <c r="AO49" s="404"/>
      <c r="AP49" s="404"/>
      <c r="AQ49" s="404"/>
      <c r="AR49" s="404"/>
      <c r="AS49" s="405"/>
      <c r="AT49" s="24"/>
      <c r="BB49" s="9" t="str">
        <f>IF(Products!CB54="", "", Products!CB54)</f>
        <v/>
      </c>
      <c r="BD49" s="9" t="str">
        <f>IF($B49="", "", IF(IFERROR(INDEX(Materials!$D$9:$D$2508, MATCH($B49, Materials!$B$9:$B$2508, 0)), "")="", "Gift", IFERROR(INDEX(Materials!$D$9:$D$2508, MATCH($B49, Materials!$B$9:$B$2508, 0)), "")))</f>
        <v/>
      </c>
    </row>
    <row r="50" spans="1:56" x14ac:dyDescent="0.25">
      <c r="A50" s="24"/>
      <c r="B50" s="173" t="str">
        <f>IF($AF$2="", "", IF(IFERROR(INDEX(Products!$CV$9:$CV$108, MATCH($AF$2, Products!$E$9:$E$108, 0)), "")="", "", IFERROR(INDEX(Products!$CV$9:$CV$108, MATCH($AF$2, Products!$E$9:$E$108, 0)), "")))</f>
        <v/>
      </c>
      <c r="C50" s="174"/>
      <c r="D50" s="174"/>
      <c r="E50" s="174"/>
      <c r="F50" s="174"/>
      <c r="G50" s="174"/>
      <c r="H50" s="174"/>
      <c r="I50" s="173" t="str">
        <f>IF($B50="", "", IF(IFERROR(INDEX(Materials!$C$9:$C$2508, MATCH($B50, Materials!$B$9:$B$2508, 0)), "")="", "", IFERROR(INDEX(Materials!$C$9:$C$2508, MATCH($B50, Materials!$B$9:$B$2508, 0)), "")))</f>
        <v/>
      </c>
      <c r="J50" s="174"/>
      <c r="K50" s="174"/>
      <c r="L50" s="174"/>
      <c r="M50" s="174"/>
      <c r="N50" s="174"/>
      <c r="O50" s="174"/>
      <c r="P50" s="174"/>
      <c r="Q50" s="174"/>
      <c r="R50" s="174"/>
      <c r="S50" s="174"/>
      <c r="T50" s="174"/>
      <c r="U50" s="175"/>
      <c r="V50" s="174" t="str">
        <f>IF($AF$2="", "", IF(IFERROR(INDEX(Products!$EA$9:$EA$108, MATCH($AF$2, Products!$E$9:$E$108, 0)), "")="", "", IFERROR(INDEX(Products!$EA$9:$EA$108, MATCH($AF$2, Products!$E$9:$E$108, 0)), "")))</f>
        <v/>
      </c>
      <c r="W50" s="174"/>
      <c r="X50" s="174"/>
      <c r="Y50" s="173" t="str">
        <f>IF($B50="", "", IF(IFERROR(INDEX(Materials!$E$9:$E$2508, MATCH($B50, Materials!$B$9:$B$2508, 0)), "")="", "", IFERROR(INDEX(Materials!$E$9:$E$2508, MATCH($B50, Materials!$B$9:$B$2508, 0)), "")))</f>
        <v/>
      </c>
      <c r="Z50" s="174"/>
      <c r="AA50" s="174"/>
      <c r="AB50" s="175"/>
      <c r="AC50" s="346" t="str">
        <f>IF($B50="", "", IF(IFERROR(INDEX(Materials!$F$9:$F$2508, MATCH($B50, Materials!$B$9:$B$2508, 0)), "")="", "", IFERROR(INDEX(Materials!$F$9:$F$2508, MATCH($B50, Materials!$B$9:$B$2508, 0)), "")))</f>
        <v/>
      </c>
      <c r="AD50" s="346"/>
      <c r="AE50" s="346"/>
      <c r="AF50" s="346"/>
      <c r="AG50" s="346"/>
      <c r="AH50" s="346"/>
      <c r="AI50" s="173" t="str">
        <f t="shared" si="0"/>
        <v/>
      </c>
      <c r="AJ50" s="174"/>
      <c r="AK50" s="174"/>
      <c r="AL50" s="174"/>
      <c r="AM50" s="175"/>
      <c r="AN50" s="404" t="str">
        <f t="shared" si="1"/>
        <v/>
      </c>
      <c r="AO50" s="404"/>
      <c r="AP50" s="404"/>
      <c r="AQ50" s="404"/>
      <c r="AR50" s="404"/>
      <c r="AS50" s="405"/>
      <c r="AT50" s="24"/>
      <c r="BB50" s="9" t="str">
        <f>IF(Products!CB55="", "", Products!CB55)</f>
        <v/>
      </c>
      <c r="BD50" s="9" t="str">
        <f>IF($B50="", "", IF(IFERROR(INDEX(Materials!$D$9:$D$2508, MATCH($B50, Materials!$B$9:$B$2508, 0)), "")="", "Gift", IFERROR(INDEX(Materials!$D$9:$D$2508, MATCH($B50, Materials!$B$9:$B$2508, 0)), "")))</f>
        <v/>
      </c>
    </row>
    <row r="51" spans="1:56" x14ac:dyDescent="0.25">
      <c r="A51" s="24"/>
      <c r="B51" s="173" t="str">
        <f>IF($AF$2="", "", IF(IFERROR(INDEX(Products!$CW$9:$CW$108, MATCH($AF$2, Products!$E$9:$E$108, 0)), "")="", "", IFERROR(INDEX(Products!$CW$9:$CW$108, MATCH($AF$2, Products!$E$9:$E$108, 0)), "")))</f>
        <v/>
      </c>
      <c r="C51" s="174"/>
      <c r="D51" s="174"/>
      <c r="E51" s="174"/>
      <c r="F51" s="174"/>
      <c r="G51" s="174"/>
      <c r="H51" s="174"/>
      <c r="I51" s="173" t="str">
        <f>IF($B51="", "", IF(IFERROR(INDEX(Materials!$C$9:$C$2508, MATCH($B51, Materials!$B$9:$B$2508, 0)), "")="", "", IFERROR(INDEX(Materials!$C$9:$C$2508, MATCH($B51, Materials!$B$9:$B$2508, 0)), "")))</f>
        <v/>
      </c>
      <c r="J51" s="174"/>
      <c r="K51" s="174"/>
      <c r="L51" s="174"/>
      <c r="M51" s="174"/>
      <c r="N51" s="174"/>
      <c r="O51" s="174"/>
      <c r="P51" s="174"/>
      <c r="Q51" s="174"/>
      <c r="R51" s="174"/>
      <c r="S51" s="174"/>
      <c r="T51" s="174"/>
      <c r="U51" s="175"/>
      <c r="V51" s="174" t="str">
        <f>IF($AF$2="", "", IF(IFERROR(INDEX(Products!$EB$9:$EB$108, MATCH($AF$2, Products!$E$9:$E$108, 0)), "")="", "", IFERROR(INDEX(Products!$EB$9:$EB$108, MATCH($AF$2, Products!$E$9:$E$108, 0)), "")))</f>
        <v/>
      </c>
      <c r="W51" s="174"/>
      <c r="X51" s="174"/>
      <c r="Y51" s="173" t="str">
        <f>IF($B51="", "", IF(IFERROR(INDEX(Materials!$E$9:$E$2508, MATCH($B51, Materials!$B$9:$B$2508, 0)), "")="", "", IFERROR(INDEX(Materials!$E$9:$E$2508, MATCH($B51, Materials!$B$9:$B$2508, 0)), "")))</f>
        <v/>
      </c>
      <c r="Z51" s="174"/>
      <c r="AA51" s="174"/>
      <c r="AB51" s="175"/>
      <c r="AC51" s="346" t="str">
        <f>IF($B51="", "", IF(IFERROR(INDEX(Materials!$F$9:$F$2508, MATCH($B51, Materials!$B$9:$B$2508, 0)), "")="", "", IFERROR(INDEX(Materials!$F$9:$F$2508, MATCH($B51, Materials!$B$9:$B$2508, 0)), "")))</f>
        <v/>
      </c>
      <c r="AD51" s="346"/>
      <c r="AE51" s="346"/>
      <c r="AF51" s="346"/>
      <c r="AG51" s="346"/>
      <c r="AH51" s="346"/>
      <c r="AI51" s="173" t="str">
        <f t="shared" si="0"/>
        <v/>
      </c>
      <c r="AJ51" s="174"/>
      <c r="AK51" s="174"/>
      <c r="AL51" s="174"/>
      <c r="AM51" s="175"/>
      <c r="AN51" s="404" t="str">
        <f t="shared" si="1"/>
        <v/>
      </c>
      <c r="AO51" s="404"/>
      <c r="AP51" s="404"/>
      <c r="AQ51" s="404"/>
      <c r="AR51" s="404"/>
      <c r="AS51" s="405"/>
      <c r="AT51" s="24"/>
      <c r="BB51" s="9" t="str">
        <f>IF(Products!CB56="", "", Products!CB56)</f>
        <v/>
      </c>
      <c r="BD51" s="9" t="str">
        <f>IF($B51="", "", IF(IFERROR(INDEX(Materials!$D$9:$D$2508, MATCH($B51, Materials!$B$9:$B$2508, 0)), "")="", "Gift", IFERROR(INDEX(Materials!$D$9:$D$2508, MATCH($B51, Materials!$B$9:$B$2508, 0)), "")))</f>
        <v/>
      </c>
    </row>
    <row r="52" spans="1:56" x14ac:dyDescent="0.25">
      <c r="A52" s="24"/>
      <c r="B52" s="173" t="str">
        <f>IF($AF$2="", "", IF(IFERROR(INDEX(Products!$CX$9:$CX$108, MATCH($AF$2, Products!$E$9:$E$108, 0)), "")="", "", IFERROR(INDEX(Products!$CX$9:$CX$108, MATCH($AF$2, Products!$E$9:$E$108, 0)), "")))</f>
        <v/>
      </c>
      <c r="C52" s="174"/>
      <c r="D52" s="174"/>
      <c r="E52" s="174"/>
      <c r="F52" s="174"/>
      <c r="G52" s="174"/>
      <c r="H52" s="174"/>
      <c r="I52" s="173" t="str">
        <f>IF($B52="", "", IF(IFERROR(INDEX(Materials!$C$9:$C$2508, MATCH($B52, Materials!$B$9:$B$2508, 0)), "")="", "", IFERROR(INDEX(Materials!$C$9:$C$2508, MATCH($B52, Materials!$B$9:$B$2508, 0)), "")))</f>
        <v/>
      </c>
      <c r="J52" s="174"/>
      <c r="K52" s="174"/>
      <c r="L52" s="174"/>
      <c r="M52" s="174"/>
      <c r="N52" s="174"/>
      <c r="O52" s="174"/>
      <c r="P52" s="174"/>
      <c r="Q52" s="174"/>
      <c r="R52" s="174"/>
      <c r="S52" s="174"/>
      <c r="T52" s="174"/>
      <c r="U52" s="175"/>
      <c r="V52" s="174" t="str">
        <f>IF($AF$2="", "", IF(IFERROR(INDEX(Products!$EC$9:$EC$108, MATCH($AF$2, Products!$E$9:$E$108, 0)), "")="", "", IFERROR(INDEX(Products!$EC$9:$EC$108, MATCH($AF$2, Products!$E$9:$E$108, 0)), "")))</f>
        <v/>
      </c>
      <c r="W52" s="174"/>
      <c r="X52" s="174"/>
      <c r="Y52" s="173" t="str">
        <f>IF($B52="", "", IF(IFERROR(INDEX(Materials!$E$9:$E$2508, MATCH($B52, Materials!$B$9:$B$2508, 0)), "")="", "", IFERROR(INDEX(Materials!$E$9:$E$2508, MATCH($B52, Materials!$B$9:$B$2508, 0)), "")))</f>
        <v/>
      </c>
      <c r="Z52" s="174"/>
      <c r="AA52" s="174"/>
      <c r="AB52" s="175"/>
      <c r="AC52" s="346" t="str">
        <f>IF($B52="", "", IF(IFERROR(INDEX(Materials!$F$9:$F$2508, MATCH($B52, Materials!$B$9:$B$2508, 0)), "")="", "", IFERROR(INDEX(Materials!$F$9:$F$2508, MATCH($B52, Materials!$B$9:$B$2508, 0)), "")))</f>
        <v/>
      </c>
      <c r="AD52" s="346"/>
      <c r="AE52" s="346"/>
      <c r="AF52" s="346"/>
      <c r="AG52" s="346"/>
      <c r="AH52" s="346"/>
      <c r="AI52" s="173" t="str">
        <f t="shared" si="0"/>
        <v/>
      </c>
      <c r="AJ52" s="174"/>
      <c r="AK52" s="174"/>
      <c r="AL52" s="174"/>
      <c r="AM52" s="175"/>
      <c r="AN52" s="404" t="str">
        <f t="shared" si="1"/>
        <v/>
      </c>
      <c r="AO52" s="404"/>
      <c r="AP52" s="404"/>
      <c r="AQ52" s="404"/>
      <c r="AR52" s="404"/>
      <c r="AS52" s="405"/>
      <c r="AT52" s="24"/>
      <c r="BB52" s="9" t="str">
        <f>IF(Products!CB57="", "", Products!CB57)</f>
        <v/>
      </c>
      <c r="BD52" s="9" t="str">
        <f>IF($B52="", "", IF(IFERROR(INDEX(Materials!$D$9:$D$2508, MATCH($B52, Materials!$B$9:$B$2508, 0)), "")="", "Gift", IFERROR(INDEX(Materials!$D$9:$D$2508, MATCH($B52, Materials!$B$9:$B$2508, 0)), "")))</f>
        <v/>
      </c>
    </row>
    <row r="53" spans="1:56" x14ac:dyDescent="0.25">
      <c r="A53" s="24"/>
      <c r="B53" s="173" t="str">
        <f>IF($AF$2="", "", IF(IFERROR(INDEX(Products!$CY$9:$CY$108, MATCH($AF$2, Products!$E$9:$E$108, 0)), "")="", "", IFERROR(INDEX(Products!$CY$9:$CY$108, MATCH($AF$2, Products!$E$9:$E$108, 0)), "")))</f>
        <v/>
      </c>
      <c r="C53" s="174"/>
      <c r="D53" s="174"/>
      <c r="E53" s="174"/>
      <c r="F53" s="174"/>
      <c r="G53" s="174"/>
      <c r="H53" s="174"/>
      <c r="I53" s="173" t="str">
        <f>IF($B53="", "", IF(IFERROR(INDEX(Materials!$C$9:$C$2508, MATCH($B53, Materials!$B$9:$B$2508, 0)), "")="", "", IFERROR(INDEX(Materials!$C$9:$C$2508, MATCH($B53, Materials!$B$9:$B$2508, 0)), "")))</f>
        <v/>
      </c>
      <c r="J53" s="174"/>
      <c r="K53" s="174"/>
      <c r="L53" s="174"/>
      <c r="M53" s="174"/>
      <c r="N53" s="174"/>
      <c r="O53" s="174"/>
      <c r="P53" s="174"/>
      <c r="Q53" s="174"/>
      <c r="R53" s="174"/>
      <c r="S53" s="174"/>
      <c r="T53" s="174"/>
      <c r="U53" s="175"/>
      <c r="V53" s="174" t="str">
        <f>IF($AF$2="", "", IF(IFERROR(INDEX(Products!$ED$9:$ED$108, MATCH($AF$2, Products!$E$9:$E$108, 0)), "")="", "", IFERROR(INDEX(Products!$ED$9:$ED$108, MATCH($AF$2, Products!$E$9:$E$108, 0)), "")))</f>
        <v/>
      </c>
      <c r="W53" s="174"/>
      <c r="X53" s="174"/>
      <c r="Y53" s="173" t="str">
        <f>IF($B53="", "", IF(IFERROR(INDEX(Materials!$E$9:$E$2508, MATCH($B53, Materials!$B$9:$B$2508, 0)), "")="", "", IFERROR(INDEX(Materials!$E$9:$E$2508, MATCH($B53, Materials!$B$9:$B$2508, 0)), "")))</f>
        <v/>
      </c>
      <c r="Z53" s="174"/>
      <c r="AA53" s="174"/>
      <c r="AB53" s="175"/>
      <c r="AC53" s="346" t="str">
        <f>IF($B53="", "", IF(IFERROR(INDEX(Materials!$F$9:$F$2508, MATCH($B53, Materials!$B$9:$B$2508, 0)), "")="", "", IFERROR(INDEX(Materials!$F$9:$F$2508, MATCH($B53, Materials!$B$9:$B$2508, 0)), "")))</f>
        <v/>
      </c>
      <c r="AD53" s="346"/>
      <c r="AE53" s="346"/>
      <c r="AF53" s="346"/>
      <c r="AG53" s="346"/>
      <c r="AH53" s="346"/>
      <c r="AI53" s="173" t="str">
        <f t="shared" si="0"/>
        <v/>
      </c>
      <c r="AJ53" s="174"/>
      <c r="AK53" s="174"/>
      <c r="AL53" s="174"/>
      <c r="AM53" s="175"/>
      <c r="AN53" s="404" t="str">
        <f t="shared" si="1"/>
        <v/>
      </c>
      <c r="AO53" s="404"/>
      <c r="AP53" s="404"/>
      <c r="AQ53" s="404"/>
      <c r="AR53" s="404"/>
      <c r="AS53" s="405"/>
      <c r="AT53" s="24"/>
      <c r="BB53" s="9" t="str">
        <f>IF(Products!CB58="", "", Products!CB58)</f>
        <v/>
      </c>
      <c r="BD53" s="9" t="str">
        <f>IF($B53="", "", IF(IFERROR(INDEX(Materials!$D$9:$D$2508, MATCH($B53, Materials!$B$9:$B$2508, 0)), "")="", "Gift", IFERROR(INDEX(Materials!$D$9:$D$2508, MATCH($B53, Materials!$B$9:$B$2508, 0)), "")))</f>
        <v/>
      </c>
    </row>
    <row r="54" spans="1:56" x14ac:dyDescent="0.25">
      <c r="A54" s="24"/>
      <c r="B54" s="173" t="str">
        <f>IF($AF$2="", "", IF(IFERROR(INDEX(Products!$CZ$9:$CZ$108, MATCH($AF$2, Products!$E$9:$E$108, 0)), "")="", "", IFERROR(INDEX(Products!$CZ$9:$CZ$108, MATCH($AF$2, Products!$E$9:$E$108, 0)), "")))</f>
        <v/>
      </c>
      <c r="C54" s="174"/>
      <c r="D54" s="174"/>
      <c r="E54" s="174"/>
      <c r="F54" s="174"/>
      <c r="G54" s="174"/>
      <c r="H54" s="174"/>
      <c r="I54" s="173" t="str">
        <f>IF($B54="", "", IF(IFERROR(INDEX(Materials!$C$9:$C$2508, MATCH($B54, Materials!$B$9:$B$2508, 0)), "")="", "", IFERROR(INDEX(Materials!$C$9:$C$2508, MATCH($B54, Materials!$B$9:$B$2508, 0)), "")))</f>
        <v/>
      </c>
      <c r="J54" s="174"/>
      <c r="K54" s="174"/>
      <c r="L54" s="174"/>
      <c r="M54" s="174"/>
      <c r="N54" s="174"/>
      <c r="O54" s="174"/>
      <c r="P54" s="174"/>
      <c r="Q54" s="174"/>
      <c r="R54" s="174"/>
      <c r="S54" s="174"/>
      <c r="T54" s="174"/>
      <c r="U54" s="175"/>
      <c r="V54" s="174" t="str">
        <f>IF($AF$2="", "", IF(IFERROR(INDEX(Products!$EE$9:$EE$108, MATCH($AF$2, Products!$E$9:$E$108, 0)), "")="", "", IFERROR(INDEX(Products!$EE$9:$EE$108, MATCH($AF$2, Products!$E$9:$E$108, 0)), "")))</f>
        <v/>
      </c>
      <c r="W54" s="174"/>
      <c r="X54" s="174"/>
      <c r="Y54" s="173" t="str">
        <f>IF($B54="", "", IF(IFERROR(INDEX(Materials!$E$9:$E$2508, MATCH($B54, Materials!$B$9:$B$2508, 0)), "")="", "", IFERROR(INDEX(Materials!$E$9:$E$2508, MATCH($B54, Materials!$B$9:$B$2508, 0)), "")))</f>
        <v/>
      </c>
      <c r="Z54" s="174"/>
      <c r="AA54" s="174"/>
      <c r="AB54" s="175"/>
      <c r="AC54" s="346" t="str">
        <f>IF($B54="", "", IF(IFERROR(INDEX(Materials!$F$9:$F$2508, MATCH($B54, Materials!$B$9:$B$2508, 0)), "")="", "", IFERROR(INDEX(Materials!$F$9:$F$2508, MATCH($B54, Materials!$B$9:$B$2508, 0)), "")))</f>
        <v/>
      </c>
      <c r="AD54" s="346"/>
      <c r="AE54" s="346"/>
      <c r="AF54" s="346"/>
      <c r="AG54" s="346"/>
      <c r="AH54" s="346"/>
      <c r="AI54" s="173" t="str">
        <f t="shared" si="0"/>
        <v/>
      </c>
      <c r="AJ54" s="174"/>
      <c r="AK54" s="174"/>
      <c r="AL54" s="174"/>
      <c r="AM54" s="175"/>
      <c r="AN54" s="404" t="str">
        <f t="shared" si="1"/>
        <v/>
      </c>
      <c r="AO54" s="404"/>
      <c r="AP54" s="404"/>
      <c r="AQ54" s="404"/>
      <c r="AR54" s="404"/>
      <c r="AS54" s="405"/>
      <c r="AT54" s="24"/>
      <c r="BB54" s="9" t="str">
        <f>IF(Products!CB59="", "", Products!CB59)</f>
        <v/>
      </c>
      <c r="BD54" s="9" t="str">
        <f>IF($B54="", "", IF(IFERROR(INDEX(Materials!$D$9:$D$2508, MATCH($B54, Materials!$B$9:$B$2508, 0)), "")="", "Gift", IFERROR(INDEX(Materials!$D$9:$D$2508, MATCH($B54, Materials!$B$9:$B$2508, 0)), "")))</f>
        <v/>
      </c>
    </row>
    <row r="55" spans="1:56" x14ac:dyDescent="0.25">
      <c r="A55" s="24"/>
      <c r="B55" s="173" t="str">
        <f>IF($AF$2="", "", IF(IFERROR(INDEX(Products!$DA$9:$DA$108, MATCH($AF$2, Products!$E$9:$E$108, 0)), "")="", "", IFERROR(INDEX(Products!$DA$9:$DA$108, MATCH($AF$2, Products!$E$9:$E$108, 0)), "")))</f>
        <v/>
      </c>
      <c r="C55" s="174"/>
      <c r="D55" s="174"/>
      <c r="E55" s="174"/>
      <c r="F55" s="174"/>
      <c r="G55" s="174"/>
      <c r="H55" s="174"/>
      <c r="I55" s="173" t="str">
        <f>IF($B55="", "", IF(IFERROR(INDEX(Materials!$C$9:$C$2508, MATCH($B55, Materials!$B$9:$B$2508, 0)), "")="", "", IFERROR(INDEX(Materials!$C$9:$C$2508, MATCH($B55, Materials!$B$9:$B$2508, 0)), "")))</f>
        <v/>
      </c>
      <c r="J55" s="174"/>
      <c r="K55" s="174"/>
      <c r="L55" s="174"/>
      <c r="M55" s="174"/>
      <c r="N55" s="174"/>
      <c r="O55" s="174"/>
      <c r="P55" s="174"/>
      <c r="Q55" s="174"/>
      <c r="R55" s="174"/>
      <c r="S55" s="174"/>
      <c r="T55" s="174"/>
      <c r="U55" s="175"/>
      <c r="V55" s="174" t="str">
        <f>IF($AF$2="", "", IF(IFERROR(INDEX(Products!$EF$9:$EF$108, MATCH($AF$2, Products!$E$9:$E$108, 0)), "")="", "", IFERROR(INDEX(Products!$EF$9:$EF$108, MATCH($AF$2, Products!$E$9:$E$108, 0)), "")))</f>
        <v/>
      </c>
      <c r="W55" s="174"/>
      <c r="X55" s="174"/>
      <c r="Y55" s="173" t="str">
        <f>IF($B55="", "", IF(IFERROR(INDEX(Materials!$E$9:$E$2508, MATCH($B55, Materials!$B$9:$B$2508, 0)), "")="", "", IFERROR(INDEX(Materials!$E$9:$E$2508, MATCH($B55, Materials!$B$9:$B$2508, 0)), "")))</f>
        <v/>
      </c>
      <c r="Z55" s="174"/>
      <c r="AA55" s="174"/>
      <c r="AB55" s="175"/>
      <c r="AC55" s="346" t="str">
        <f>IF($B55="", "", IF(IFERROR(INDEX(Materials!$F$9:$F$2508, MATCH($B55, Materials!$B$9:$B$2508, 0)), "")="", "", IFERROR(INDEX(Materials!$F$9:$F$2508, MATCH($B55, Materials!$B$9:$B$2508, 0)), "")))</f>
        <v/>
      </c>
      <c r="AD55" s="346"/>
      <c r="AE55" s="346"/>
      <c r="AF55" s="346"/>
      <c r="AG55" s="346"/>
      <c r="AH55" s="346"/>
      <c r="AI55" s="173" t="str">
        <f t="shared" si="0"/>
        <v/>
      </c>
      <c r="AJ55" s="174"/>
      <c r="AK55" s="174"/>
      <c r="AL55" s="174"/>
      <c r="AM55" s="175"/>
      <c r="AN55" s="404" t="str">
        <f t="shared" si="1"/>
        <v/>
      </c>
      <c r="AO55" s="404"/>
      <c r="AP55" s="404"/>
      <c r="AQ55" s="404"/>
      <c r="AR55" s="404"/>
      <c r="AS55" s="405"/>
      <c r="AT55" s="24"/>
      <c r="BB55" s="9" t="str">
        <f>IF(Products!CB60="", "", Products!CB60)</f>
        <v/>
      </c>
      <c r="BD55" s="9" t="str">
        <f>IF($B55="", "", IF(IFERROR(INDEX(Materials!$D$9:$D$2508, MATCH($B55, Materials!$B$9:$B$2508, 0)), "")="", "Gift", IFERROR(INDEX(Materials!$D$9:$D$2508, MATCH($B55, Materials!$B$9:$B$2508, 0)), "")))</f>
        <v/>
      </c>
    </row>
    <row r="56" spans="1:56" x14ac:dyDescent="0.25">
      <c r="A56" s="24"/>
      <c r="B56" s="173" t="str">
        <f>IF($AF$2="", "", IF(IFERROR(INDEX(Products!$DB$9:$DB$108, MATCH($AF$2, Products!$E$9:$E$108, 0)), "")="", "", IFERROR(INDEX(Products!$DB$9:$DB$108, MATCH($AF$2, Products!$E$9:$E$108, 0)), "")))</f>
        <v/>
      </c>
      <c r="C56" s="174"/>
      <c r="D56" s="174"/>
      <c r="E56" s="174"/>
      <c r="F56" s="174"/>
      <c r="G56" s="174"/>
      <c r="H56" s="174"/>
      <c r="I56" s="173" t="str">
        <f>IF($B56="", "", IF(IFERROR(INDEX(Materials!$C$9:$C$2508, MATCH($B56, Materials!$B$9:$B$2508, 0)), "")="", "", IFERROR(INDEX(Materials!$C$9:$C$2508, MATCH($B56, Materials!$B$9:$B$2508, 0)), "")))</f>
        <v/>
      </c>
      <c r="J56" s="174"/>
      <c r="K56" s="174"/>
      <c r="L56" s="174"/>
      <c r="M56" s="174"/>
      <c r="N56" s="174"/>
      <c r="O56" s="174"/>
      <c r="P56" s="174"/>
      <c r="Q56" s="174"/>
      <c r="R56" s="174"/>
      <c r="S56" s="174"/>
      <c r="T56" s="174"/>
      <c r="U56" s="175"/>
      <c r="V56" s="174" t="str">
        <f>IF($AF$2="", "", IF(IFERROR(INDEX(Products!$EG$9:$EG$108, MATCH($AF$2, Products!$E$9:$E$108, 0)), "")="", "", IFERROR(INDEX(Products!$EG$9:$EG$108, MATCH($AF$2, Products!$E$9:$E$108, 0)), "")))</f>
        <v/>
      </c>
      <c r="W56" s="174"/>
      <c r="X56" s="174"/>
      <c r="Y56" s="173" t="str">
        <f>IF($B56="", "", IF(IFERROR(INDEX(Materials!$E$9:$E$2508, MATCH($B56, Materials!$B$9:$B$2508, 0)), "")="", "", IFERROR(INDEX(Materials!$E$9:$E$2508, MATCH($B56, Materials!$B$9:$B$2508, 0)), "")))</f>
        <v/>
      </c>
      <c r="Z56" s="174"/>
      <c r="AA56" s="174"/>
      <c r="AB56" s="175"/>
      <c r="AC56" s="346" t="str">
        <f>IF($B56="", "", IF(IFERROR(INDEX(Materials!$F$9:$F$2508, MATCH($B56, Materials!$B$9:$B$2508, 0)), "")="", "", IFERROR(INDEX(Materials!$F$9:$F$2508, MATCH($B56, Materials!$B$9:$B$2508, 0)), "")))</f>
        <v/>
      </c>
      <c r="AD56" s="346"/>
      <c r="AE56" s="346"/>
      <c r="AF56" s="346"/>
      <c r="AG56" s="346"/>
      <c r="AH56" s="346"/>
      <c r="AI56" s="173" t="str">
        <f t="shared" si="0"/>
        <v/>
      </c>
      <c r="AJ56" s="174"/>
      <c r="AK56" s="174"/>
      <c r="AL56" s="174"/>
      <c r="AM56" s="175"/>
      <c r="AN56" s="404" t="str">
        <f t="shared" si="1"/>
        <v/>
      </c>
      <c r="AO56" s="404"/>
      <c r="AP56" s="404"/>
      <c r="AQ56" s="404"/>
      <c r="AR56" s="404"/>
      <c r="AS56" s="405"/>
      <c r="AT56" s="24"/>
      <c r="BB56" s="9" t="str">
        <f>IF(Products!CB61="", "", Products!CB61)</f>
        <v/>
      </c>
      <c r="BD56" s="9" t="str">
        <f>IF($B56="", "", IF(IFERROR(INDEX(Materials!$D$9:$D$2508, MATCH($B56, Materials!$B$9:$B$2508, 0)), "")="", "Gift", IFERROR(INDEX(Materials!$D$9:$D$2508, MATCH($B56, Materials!$B$9:$B$2508, 0)), "")))</f>
        <v/>
      </c>
    </row>
    <row r="57" spans="1:56" x14ac:dyDescent="0.25">
      <c r="A57" s="24"/>
      <c r="B57" s="173" t="str">
        <f>IF($AF$2="", "", IF(IFERROR(INDEX(Products!$DC$9:$DC$108, MATCH($AF$2, Products!$E$9:$E$108, 0)), "")="", "", IFERROR(INDEX(Products!$DC$9:$DC$108, MATCH($AF$2, Products!$E$9:$E$108, 0)), "")))</f>
        <v/>
      </c>
      <c r="C57" s="174"/>
      <c r="D57" s="174"/>
      <c r="E57" s="174"/>
      <c r="F57" s="174"/>
      <c r="G57" s="174"/>
      <c r="H57" s="174"/>
      <c r="I57" s="173" t="str">
        <f>IF($B57="", "", IF(IFERROR(INDEX(Materials!$C$9:$C$2508, MATCH($B57, Materials!$B$9:$B$2508, 0)), "")="", "", IFERROR(INDEX(Materials!$C$9:$C$2508, MATCH($B57, Materials!$B$9:$B$2508, 0)), "")))</f>
        <v/>
      </c>
      <c r="J57" s="174"/>
      <c r="K57" s="174"/>
      <c r="L57" s="174"/>
      <c r="M57" s="174"/>
      <c r="N57" s="174"/>
      <c r="O57" s="174"/>
      <c r="P57" s="174"/>
      <c r="Q57" s="174"/>
      <c r="R57" s="174"/>
      <c r="S57" s="174"/>
      <c r="T57" s="174"/>
      <c r="U57" s="175"/>
      <c r="V57" s="174" t="str">
        <f>IF($AF$2="", "", IF(IFERROR(INDEX(Products!$EH$9:$EH$108, MATCH($AF$2, Products!$E$9:$E$108, 0)), "")="", "", IFERROR(INDEX(Products!$EH$9:$EH$108, MATCH($AF$2, Products!$E$9:$E$108, 0)), "")))</f>
        <v/>
      </c>
      <c r="W57" s="174"/>
      <c r="X57" s="174"/>
      <c r="Y57" s="173" t="str">
        <f>IF($B57="", "", IF(IFERROR(INDEX(Materials!$E$9:$E$2508, MATCH($B57, Materials!$B$9:$B$2508, 0)), "")="", "", IFERROR(INDEX(Materials!$E$9:$E$2508, MATCH($B57, Materials!$B$9:$B$2508, 0)), "")))</f>
        <v/>
      </c>
      <c r="Z57" s="174"/>
      <c r="AA57" s="174"/>
      <c r="AB57" s="175"/>
      <c r="AC57" s="346" t="str">
        <f>IF($B57="", "", IF(IFERROR(INDEX(Materials!$F$9:$F$2508, MATCH($B57, Materials!$B$9:$B$2508, 0)), "")="", "", IFERROR(INDEX(Materials!$F$9:$F$2508, MATCH($B57, Materials!$B$9:$B$2508, 0)), "")))</f>
        <v/>
      </c>
      <c r="AD57" s="346"/>
      <c r="AE57" s="346"/>
      <c r="AF57" s="346"/>
      <c r="AG57" s="346"/>
      <c r="AH57" s="346"/>
      <c r="AI57" s="173" t="str">
        <f t="shared" si="0"/>
        <v/>
      </c>
      <c r="AJ57" s="174"/>
      <c r="AK57" s="174"/>
      <c r="AL57" s="174"/>
      <c r="AM57" s="175"/>
      <c r="AN57" s="404" t="str">
        <f t="shared" si="1"/>
        <v/>
      </c>
      <c r="AO57" s="404"/>
      <c r="AP57" s="404"/>
      <c r="AQ57" s="404"/>
      <c r="AR57" s="404"/>
      <c r="AS57" s="405"/>
      <c r="AT57" s="24"/>
      <c r="BB57" s="9" t="str">
        <f>IF(Products!CB62="", "", Products!CB62)</f>
        <v/>
      </c>
      <c r="BD57" s="9" t="str">
        <f>IF($B57="", "", IF(IFERROR(INDEX(Materials!$D$9:$D$2508, MATCH($B57, Materials!$B$9:$B$2508, 0)), "")="", "Gift", IFERROR(INDEX(Materials!$D$9:$D$2508, MATCH($B57, Materials!$B$9:$B$2508, 0)), "")))</f>
        <v/>
      </c>
    </row>
    <row r="58" spans="1:56" x14ac:dyDescent="0.25">
      <c r="A58" s="24"/>
      <c r="B58" s="173" t="str">
        <f>IF($AF$2="", "", IF(IFERROR(INDEX(Products!$DD$9:$DD$108, MATCH($AF$2, Products!$E$9:$E$108, 0)), "")="", "", IFERROR(INDEX(Products!$DD$9:$DD$108, MATCH($AF$2, Products!$E$9:$E$108, 0)), "")))</f>
        <v/>
      </c>
      <c r="C58" s="174"/>
      <c r="D58" s="174"/>
      <c r="E58" s="174"/>
      <c r="F58" s="174"/>
      <c r="G58" s="174"/>
      <c r="H58" s="174"/>
      <c r="I58" s="173" t="str">
        <f>IF($B58="", "", IF(IFERROR(INDEX(Materials!$C$9:$C$2508, MATCH($B58, Materials!$B$9:$B$2508, 0)), "")="", "", IFERROR(INDEX(Materials!$C$9:$C$2508, MATCH($B58, Materials!$B$9:$B$2508, 0)), "")))</f>
        <v/>
      </c>
      <c r="J58" s="174"/>
      <c r="K58" s="174"/>
      <c r="L58" s="174"/>
      <c r="M58" s="174"/>
      <c r="N58" s="174"/>
      <c r="O58" s="174"/>
      <c r="P58" s="174"/>
      <c r="Q58" s="174"/>
      <c r="R58" s="174"/>
      <c r="S58" s="174"/>
      <c r="T58" s="174"/>
      <c r="U58" s="175"/>
      <c r="V58" s="174" t="str">
        <f>IF($AF$2="", "", IF(IFERROR(INDEX(Products!$EI$9:$EI$108, MATCH($AF$2, Products!$E$9:$E$108, 0)), "")="", "", IFERROR(INDEX(Products!$EI$9:$EI$108, MATCH($AF$2, Products!$E$9:$E$108, 0)), "")))</f>
        <v/>
      </c>
      <c r="W58" s="174"/>
      <c r="X58" s="174"/>
      <c r="Y58" s="173" t="str">
        <f>IF($B58="", "", IF(IFERROR(INDEX(Materials!$E$9:$E$2508, MATCH($B58, Materials!$B$9:$B$2508, 0)), "")="", "", IFERROR(INDEX(Materials!$E$9:$E$2508, MATCH($B58, Materials!$B$9:$B$2508, 0)), "")))</f>
        <v/>
      </c>
      <c r="Z58" s="174"/>
      <c r="AA58" s="174"/>
      <c r="AB58" s="175"/>
      <c r="AC58" s="346" t="str">
        <f>IF($B58="", "", IF(IFERROR(INDEX(Materials!$F$9:$F$2508, MATCH($B58, Materials!$B$9:$B$2508, 0)), "")="", "", IFERROR(INDEX(Materials!$F$9:$F$2508, MATCH($B58, Materials!$B$9:$B$2508, 0)), "")))</f>
        <v/>
      </c>
      <c r="AD58" s="346"/>
      <c r="AE58" s="346"/>
      <c r="AF58" s="346"/>
      <c r="AG58" s="346"/>
      <c r="AH58" s="346"/>
      <c r="AI58" s="173" t="str">
        <f t="shared" si="0"/>
        <v/>
      </c>
      <c r="AJ58" s="174"/>
      <c r="AK58" s="174"/>
      <c r="AL58" s="174"/>
      <c r="AM58" s="175"/>
      <c r="AN58" s="404" t="str">
        <f t="shared" si="1"/>
        <v/>
      </c>
      <c r="AO58" s="404"/>
      <c r="AP58" s="404"/>
      <c r="AQ58" s="404"/>
      <c r="AR58" s="404"/>
      <c r="AS58" s="405"/>
      <c r="AT58" s="24"/>
      <c r="BB58" s="9" t="str">
        <f>IF(Products!CB63="", "", Products!CB63)</f>
        <v/>
      </c>
      <c r="BD58" s="9" t="str">
        <f>IF($B58="", "", IF(IFERROR(INDEX(Materials!$D$9:$D$2508, MATCH($B58, Materials!$B$9:$B$2508, 0)), "")="", "Gift", IFERROR(INDEX(Materials!$D$9:$D$2508, MATCH($B58, Materials!$B$9:$B$2508, 0)), "")))</f>
        <v/>
      </c>
    </row>
    <row r="59" spans="1:56" x14ac:dyDescent="0.25">
      <c r="A59" s="24"/>
      <c r="B59" s="173" t="str">
        <f>IF($AF$2="", "", IF(IFERROR(INDEX(Products!$DE$9:$DE$108, MATCH($AF$2, Products!$E$9:$E$108, 0)), "")="", "", IFERROR(INDEX(Products!$DE$9:$DE$108, MATCH($AF$2, Products!$E$9:$E$108, 0)), "")))</f>
        <v/>
      </c>
      <c r="C59" s="174"/>
      <c r="D59" s="174"/>
      <c r="E59" s="174"/>
      <c r="F59" s="174"/>
      <c r="G59" s="174"/>
      <c r="H59" s="174"/>
      <c r="I59" s="173" t="str">
        <f>IF($B59="", "", IF(IFERROR(INDEX(Materials!$C$9:$C$2508, MATCH($B59, Materials!$B$9:$B$2508, 0)), "")="", "", IFERROR(INDEX(Materials!$C$9:$C$2508, MATCH($B59, Materials!$B$9:$B$2508, 0)), "")))</f>
        <v/>
      </c>
      <c r="J59" s="174"/>
      <c r="K59" s="174"/>
      <c r="L59" s="174"/>
      <c r="M59" s="174"/>
      <c r="N59" s="174"/>
      <c r="O59" s="174"/>
      <c r="P59" s="174"/>
      <c r="Q59" s="174"/>
      <c r="R59" s="174"/>
      <c r="S59" s="174"/>
      <c r="T59" s="174"/>
      <c r="U59" s="175"/>
      <c r="V59" s="174" t="str">
        <f>IF($AF$2="", "", IF(IFERROR(INDEX(Products!$EJ$9:$EJ$108, MATCH($AF$2, Products!$E$9:$E$108, 0)), "")="", "", IFERROR(INDEX(Products!$EJ$9:$EJ$108, MATCH($AF$2, Products!$E$9:$E$108, 0)), "")))</f>
        <v/>
      </c>
      <c r="W59" s="174"/>
      <c r="X59" s="174"/>
      <c r="Y59" s="173" t="str">
        <f>IF($B59="", "", IF(IFERROR(INDEX(Materials!$E$9:$E$2508, MATCH($B59, Materials!$B$9:$B$2508, 0)), "")="", "", IFERROR(INDEX(Materials!$E$9:$E$2508, MATCH($B59, Materials!$B$9:$B$2508, 0)), "")))</f>
        <v/>
      </c>
      <c r="Z59" s="174"/>
      <c r="AA59" s="174"/>
      <c r="AB59" s="175"/>
      <c r="AC59" s="346" t="str">
        <f>IF($B59="", "", IF(IFERROR(INDEX(Materials!$F$9:$F$2508, MATCH($B59, Materials!$B$9:$B$2508, 0)), "")="", "", IFERROR(INDEX(Materials!$F$9:$F$2508, MATCH($B59, Materials!$B$9:$B$2508, 0)), "")))</f>
        <v/>
      </c>
      <c r="AD59" s="346"/>
      <c r="AE59" s="346"/>
      <c r="AF59" s="346"/>
      <c r="AG59" s="346"/>
      <c r="AH59" s="346"/>
      <c r="AI59" s="173" t="str">
        <f t="shared" si="0"/>
        <v/>
      </c>
      <c r="AJ59" s="174"/>
      <c r="AK59" s="174"/>
      <c r="AL59" s="174"/>
      <c r="AM59" s="175"/>
      <c r="AN59" s="404" t="str">
        <f t="shared" si="1"/>
        <v/>
      </c>
      <c r="AO59" s="404"/>
      <c r="AP59" s="404"/>
      <c r="AQ59" s="404"/>
      <c r="AR59" s="404"/>
      <c r="AS59" s="405"/>
      <c r="AT59" s="24"/>
      <c r="BB59" s="9" t="str">
        <f>IF(Products!CB64="", "", Products!CB64)</f>
        <v/>
      </c>
      <c r="BD59" s="9" t="str">
        <f>IF($B59="", "", IF(IFERROR(INDEX(Materials!$D$9:$D$2508, MATCH($B59, Materials!$B$9:$B$2508, 0)), "")="", "Gift", IFERROR(INDEX(Materials!$D$9:$D$2508, MATCH($B59, Materials!$B$9:$B$2508, 0)), "")))</f>
        <v/>
      </c>
    </row>
    <row r="60" spans="1:56" x14ac:dyDescent="0.25">
      <c r="A60" s="24"/>
      <c r="B60" s="173" t="str">
        <f>IF($AF$2="", "", IF(IFERROR(INDEX(Products!$DF$9:$DF$108, MATCH($AF$2, Products!$E$9:$E$108, 0)), "")="", "", IFERROR(INDEX(Products!$DF$9:$DF$108, MATCH($AF$2, Products!$E$9:$E$108, 0)), "")))</f>
        <v/>
      </c>
      <c r="C60" s="174"/>
      <c r="D60" s="174"/>
      <c r="E60" s="174"/>
      <c r="F60" s="174"/>
      <c r="G60" s="174"/>
      <c r="H60" s="174"/>
      <c r="I60" s="173" t="str">
        <f>IF($B60="", "", IF(IFERROR(INDEX(Materials!$C$9:$C$2508, MATCH($B60, Materials!$B$9:$B$2508, 0)), "")="", "", IFERROR(INDEX(Materials!$C$9:$C$2508, MATCH($B60, Materials!$B$9:$B$2508, 0)), "")))</f>
        <v/>
      </c>
      <c r="J60" s="174"/>
      <c r="K60" s="174"/>
      <c r="L60" s="174"/>
      <c r="M60" s="174"/>
      <c r="N60" s="174"/>
      <c r="O60" s="174"/>
      <c r="P60" s="174"/>
      <c r="Q60" s="174"/>
      <c r="R60" s="174"/>
      <c r="S60" s="174"/>
      <c r="T60" s="174"/>
      <c r="U60" s="175"/>
      <c r="V60" s="174" t="str">
        <f>IF($AF$2="", "", IF(IFERROR(INDEX(Products!$EK$9:$EK$108, MATCH($AF$2, Products!$E$9:$E$108, 0)), "")="", "", IFERROR(INDEX(Products!$EK$9:$EK$108, MATCH($AF$2, Products!$E$9:$E$108, 0)), "")))</f>
        <v/>
      </c>
      <c r="W60" s="174"/>
      <c r="X60" s="174"/>
      <c r="Y60" s="173" t="str">
        <f>IF($B60="", "", IF(IFERROR(INDEX(Materials!$E$9:$E$2508, MATCH($B60, Materials!$B$9:$B$2508, 0)), "")="", "", IFERROR(INDEX(Materials!$E$9:$E$2508, MATCH($B60, Materials!$B$9:$B$2508, 0)), "")))</f>
        <v/>
      </c>
      <c r="Z60" s="174"/>
      <c r="AA60" s="174"/>
      <c r="AB60" s="175"/>
      <c r="AC60" s="346" t="str">
        <f>IF($B60="", "", IF(IFERROR(INDEX(Materials!$F$9:$F$2508, MATCH($B60, Materials!$B$9:$B$2508, 0)), "")="", "", IFERROR(INDEX(Materials!$F$9:$F$2508, MATCH($B60, Materials!$B$9:$B$2508, 0)), "")))</f>
        <v/>
      </c>
      <c r="AD60" s="346"/>
      <c r="AE60" s="346"/>
      <c r="AF60" s="346"/>
      <c r="AG60" s="346"/>
      <c r="AH60" s="346"/>
      <c r="AI60" s="173" t="str">
        <f t="shared" si="0"/>
        <v/>
      </c>
      <c r="AJ60" s="174"/>
      <c r="AK60" s="174"/>
      <c r="AL60" s="174"/>
      <c r="AM60" s="175"/>
      <c r="AN60" s="404" t="str">
        <f t="shared" si="1"/>
        <v/>
      </c>
      <c r="AO60" s="404"/>
      <c r="AP60" s="404"/>
      <c r="AQ60" s="404"/>
      <c r="AR60" s="404"/>
      <c r="AS60" s="405"/>
      <c r="AT60" s="24"/>
      <c r="BB60" s="9" t="str">
        <f>IF(Products!CB65="", "", Products!CB65)</f>
        <v/>
      </c>
      <c r="BD60" s="9" t="str">
        <f>IF($B60="", "", IF(IFERROR(INDEX(Materials!$D$9:$D$2508, MATCH($B60, Materials!$B$9:$B$2508, 0)), "")="", "Gift", IFERROR(INDEX(Materials!$D$9:$D$2508, MATCH($B60, Materials!$B$9:$B$2508, 0)), "")))</f>
        <v/>
      </c>
    </row>
    <row r="61" spans="1:56" x14ac:dyDescent="0.25">
      <c r="A61" s="24"/>
      <c r="B61" s="173" t="str">
        <f>IF($AF$2="", "", IF(IFERROR(INDEX(Products!$DG$9:$DG$108, MATCH($AF$2, Products!$E$9:$E$108, 0)), "")="", "", IFERROR(INDEX(Products!$DG$9:$DG$108, MATCH($AF$2, Products!$E$9:$E$108, 0)), "")))</f>
        <v/>
      </c>
      <c r="C61" s="174"/>
      <c r="D61" s="174"/>
      <c r="E61" s="174"/>
      <c r="F61" s="174"/>
      <c r="G61" s="174"/>
      <c r="H61" s="174"/>
      <c r="I61" s="173" t="str">
        <f>IF($B61="", "", IF(IFERROR(INDEX(Materials!$C$9:$C$2508, MATCH($B61, Materials!$B$9:$B$2508, 0)), "")="", "", IFERROR(INDEX(Materials!$C$9:$C$2508, MATCH($B61, Materials!$B$9:$B$2508, 0)), "")))</f>
        <v/>
      </c>
      <c r="J61" s="174"/>
      <c r="K61" s="174"/>
      <c r="L61" s="174"/>
      <c r="M61" s="174"/>
      <c r="N61" s="174"/>
      <c r="O61" s="174"/>
      <c r="P61" s="174"/>
      <c r="Q61" s="174"/>
      <c r="R61" s="174"/>
      <c r="S61" s="174"/>
      <c r="T61" s="174"/>
      <c r="U61" s="175"/>
      <c r="V61" s="174" t="str">
        <f>IF($AF$2="", "", IF(IFERROR(INDEX(Products!$EL$9:$EL$108, MATCH($AF$2, Products!$E$9:$E$108, 0)), "")="", "", IFERROR(INDEX(Products!$EL$9:$EL$108, MATCH($AF$2, Products!$E$9:$E$108, 0)), "")))</f>
        <v/>
      </c>
      <c r="W61" s="174"/>
      <c r="X61" s="174"/>
      <c r="Y61" s="173" t="str">
        <f>IF($B61="", "", IF(IFERROR(INDEX(Materials!$E$9:$E$2508, MATCH($B61, Materials!$B$9:$B$2508, 0)), "")="", "", IFERROR(INDEX(Materials!$E$9:$E$2508, MATCH($B61, Materials!$B$9:$B$2508, 0)), "")))</f>
        <v/>
      </c>
      <c r="Z61" s="174"/>
      <c r="AA61" s="174"/>
      <c r="AB61" s="175"/>
      <c r="AC61" s="346" t="str">
        <f>IF($B61="", "", IF(IFERROR(INDEX(Materials!$F$9:$F$2508, MATCH($B61, Materials!$B$9:$B$2508, 0)), "")="", "", IFERROR(INDEX(Materials!$F$9:$F$2508, MATCH($B61, Materials!$B$9:$B$2508, 0)), "")))</f>
        <v/>
      </c>
      <c r="AD61" s="346"/>
      <c r="AE61" s="346"/>
      <c r="AF61" s="346"/>
      <c r="AG61" s="346"/>
      <c r="AH61" s="346"/>
      <c r="AI61" s="173" t="str">
        <f t="shared" si="0"/>
        <v/>
      </c>
      <c r="AJ61" s="174"/>
      <c r="AK61" s="174"/>
      <c r="AL61" s="174"/>
      <c r="AM61" s="175"/>
      <c r="AN61" s="404" t="str">
        <f t="shared" si="1"/>
        <v/>
      </c>
      <c r="AO61" s="404"/>
      <c r="AP61" s="404"/>
      <c r="AQ61" s="404"/>
      <c r="AR61" s="404"/>
      <c r="AS61" s="405"/>
      <c r="AT61" s="24"/>
      <c r="BB61" s="9" t="str">
        <f>IF(Products!CB66="", "", Products!CB66)</f>
        <v/>
      </c>
      <c r="BD61" s="9" t="str">
        <f>IF($B61="", "", IF(IFERROR(INDEX(Materials!$D$9:$D$2508, MATCH($B61, Materials!$B$9:$B$2508, 0)), "")="", "Gift", IFERROR(INDEX(Materials!$D$9:$D$2508, MATCH($B61, Materials!$B$9:$B$2508, 0)), "")))</f>
        <v/>
      </c>
    </row>
    <row r="62" spans="1:56" x14ac:dyDescent="0.25">
      <c r="A62" s="24"/>
      <c r="B62" s="173" t="str">
        <f>IF($AF$2="", "", IF(IFERROR(INDEX(Products!$DH$9:$DH$108, MATCH($AF$2, Products!$E$9:$E$108, 0)), "")="", "", IFERROR(INDEX(Products!$DH$9:$DH$108, MATCH($AF$2, Products!$E$9:$E$108, 0)), "")))</f>
        <v/>
      </c>
      <c r="C62" s="174"/>
      <c r="D62" s="174"/>
      <c r="E62" s="174"/>
      <c r="F62" s="174"/>
      <c r="G62" s="174"/>
      <c r="H62" s="174"/>
      <c r="I62" s="173" t="str">
        <f>IF($B62="", "", IF(IFERROR(INDEX(Materials!$C$9:$C$2508, MATCH($B62, Materials!$B$9:$B$2508, 0)), "")="", "", IFERROR(INDEX(Materials!$C$9:$C$2508, MATCH($B62, Materials!$B$9:$B$2508, 0)), "")))</f>
        <v/>
      </c>
      <c r="J62" s="174"/>
      <c r="K62" s="174"/>
      <c r="L62" s="174"/>
      <c r="M62" s="174"/>
      <c r="N62" s="174"/>
      <c r="O62" s="174"/>
      <c r="P62" s="174"/>
      <c r="Q62" s="174"/>
      <c r="R62" s="174"/>
      <c r="S62" s="174"/>
      <c r="T62" s="174"/>
      <c r="U62" s="175"/>
      <c r="V62" s="174" t="str">
        <f>IF($AF$2="", "", IF(IFERROR(INDEX(Products!$EM$9:$EM$108, MATCH($AF$2, Products!$E$9:$E$108, 0)), "")="", "", IFERROR(INDEX(Products!$EM$9:$EM$108, MATCH($AF$2, Products!$E$9:$E$108, 0)), "")))</f>
        <v/>
      </c>
      <c r="W62" s="174"/>
      <c r="X62" s="174"/>
      <c r="Y62" s="173" t="str">
        <f>IF($B62="", "", IF(IFERROR(INDEX(Materials!$E$9:$E$2508, MATCH($B62, Materials!$B$9:$B$2508, 0)), "")="", "", IFERROR(INDEX(Materials!$E$9:$E$2508, MATCH($B62, Materials!$B$9:$B$2508, 0)), "")))</f>
        <v/>
      </c>
      <c r="Z62" s="174"/>
      <c r="AA62" s="174"/>
      <c r="AB62" s="175"/>
      <c r="AC62" s="346" t="str">
        <f>IF($B62="", "", IF(IFERROR(INDEX(Materials!$F$9:$F$2508, MATCH($B62, Materials!$B$9:$B$2508, 0)), "")="", "", IFERROR(INDEX(Materials!$F$9:$F$2508, MATCH($B62, Materials!$B$9:$B$2508, 0)), "")))</f>
        <v/>
      </c>
      <c r="AD62" s="346"/>
      <c r="AE62" s="346"/>
      <c r="AF62" s="346"/>
      <c r="AG62" s="346"/>
      <c r="AH62" s="346"/>
      <c r="AI62" s="173" t="str">
        <f t="shared" si="0"/>
        <v/>
      </c>
      <c r="AJ62" s="174"/>
      <c r="AK62" s="174"/>
      <c r="AL62" s="174"/>
      <c r="AM62" s="175"/>
      <c r="AN62" s="404" t="str">
        <f t="shared" si="1"/>
        <v/>
      </c>
      <c r="AO62" s="404"/>
      <c r="AP62" s="404"/>
      <c r="AQ62" s="404"/>
      <c r="AR62" s="404"/>
      <c r="AS62" s="405"/>
      <c r="AT62" s="24"/>
      <c r="BB62" s="9" t="str">
        <f>IF(Products!CB67="", "", Products!CB67)</f>
        <v/>
      </c>
      <c r="BD62" s="9" t="str">
        <f>IF($B62="", "", IF(IFERROR(INDEX(Materials!$D$9:$D$2508, MATCH($B62, Materials!$B$9:$B$2508, 0)), "")="", "Gift", IFERROR(INDEX(Materials!$D$9:$D$2508, MATCH($B62, Materials!$B$9:$B$2508, 0)), "")))</f>
        <v/>
      </c>
    </row>
    <row r="63" spans="1:56" x14ac:dyDescent="0.25">
      <c r="A63" s="24"/>
      <c r="B63" s="173" t="str">
        <f>IF($AF$2="", "", IF(IFERROR(INDEX(Products!$DI$9:$DI$108, MATCH($AF$2, Products!$E$9:$E$108, 0)), "")="", "", IFERROR(INDEX(Products!$DI$9:$DI$108, MATCH($AF$2, Products!$E$9:$E$108, 0)), "")))</f>
        <v/>
      </c>
      <c r="C63" s="174"/>
      <c r="D63" s="174"/>
      <c r="E63" s="174"/>
      <c r="F63" s="174"/>
      <c r="G63" s="174"/>
      <c r="H63" s="174"/>
      <c r="I63" s="173" t="str">
        <f>IF($B63="", "", IF(IFERROR(INDEX(Materials!$C$9:$C$2508, MATCH($B63, Materials!$B$9:$B$2508, 0)), "")="", "", IFERROR(INDEX(Materials!$C$9:$C$2508, MATCH($B63, Materials!$B$9:$B$2508, 0)), "")))</f>
        <v/>
      </c>
      <c r="J63" s="174"/>
      <c r="K63" s="174"/>
      <c r="L63" s="174"/>
      <c r="M63" s="174"/>
      <c r="N63" s="174"/>
      <c r="O63" s="174"/>
      <c r="P63" s="174"/>
      <c r="Q63" s="174"/>
      <c r="R63" s="174"/>
      <c r="S63" s="174"/>
      <c r="T63" s="174"/>
      <c r="U63" s="175"/>
      <c r="V63" s="174" t="str">
        <f>IF($AF$2="", "", IF(IFERROR(INDEX(Products!$EN$9:$EN$108, MATCH($AF$2, Products!$E$9:$E$108, 0)), "")="", "", IFERROR(INDEX(Products!$EN$9:$EN$108, MATCH($AF$2, Products!$E$9:$E$108, 0)), "")))</f>
        <v/>
      </c>
      <c r="W63" s="174"/>
      <c r="X63" s="174"/>
      <c r="Y63" s="173" t="str">
        <f>IF($B63="", "", IF(IFERROR(INDEX(Materials!$E$9:$E$2508, MATCH($B63, Materials!$B$9:$B$2508, 0)), "")="", "", IFERROR(INDEX(Materials!$E$9:$E$2508, MATCH($B63, Materials!$B$9:$B$2508, 0)), "")))</f>
        <v/>
      </c>
      <c r="Z63" s="174"/>
      <c r="AA63" s="174"/>
      <c r="AB63" s="175"/>
      <c r="AC63" s="346" t="str">
        <f>IF($B63="", "", IF(IFERROR(INDEX(Materials!$F$9:$F$2508, MATCH($B63, Materials!$B$9:$B$2508, 0)), "")="", "", IFERROR(INDEX(Materials!$F$9:$F$2508, MATCH($B63, Materials!$B$9:$B$2508, 0)), "")))</f>
        <v/>
      </c>
      <c r="AD63" s="346"/>
      <c r="AE63" s="346"/>
      <c r="AF63" s="346"/>
      <c r="AG63" s="346"/>
      <c r="AH63" s="346"/>
      <c r="AI63" s="173" t="str">
        <f t="shared" si="0"/>
        <v/>
      </c>
      <c r="AJ63" s="174"/>
      <c r="AK63" s="174"/>
      <c r="AL63" s="174"/>
      <c r="AM63" s="175"/>
      <c r="AN63" s="404" t="str">
        <f t="shared" si="1"/>
        <v/>
      </c>
      <c r="AO63" s="404"/>
      <c r="AP63" s="404"/>
      <c r="AQ63" s="404"/>
      <c r="AR63" s="404"/>
      <c r="AS63" s="405"/>
      <c r="AT63" s="24"/>
      <c r="BB63" s="9" t="str">
        <f>IF(Products!CB68="", "", Products!CB68)</f>
        <v/>
      </c>
      <c r="BD63" s="9" t="str">
        <f>IF($B63="", "", IF(IFERROR(INDEX(Materials!$D$9:$D$2508, MATCH($B63, Materials!$B$9:$B$2508, 0)), "")="", "Gift", IFERROR(INDEX(Materials!$D$9:$D$2508, MATCH($B63, Materials!$B$9:$B$2508, 0)), "")))</f>
        <v/>
      </c>
    </row>
    <row r="64" spans="1:56" x14ac:dyDescent="0.25">
      <c r="A64" s="24"/>
      <c r="B64" s="173" t="str">
        <f>IF($AF$2="", "", IF(IFERROR(INDEX(Products!$DJ$9:$DJ$108, MATCH($AF$2, Products!$E$9:$E$108, 0)), "")="", "", IFERROR(INDEX(Products!$DJ$9:$DJ$108, MATCH($AF$2, Products!$E$9:$E$108, 0)), "")))</f>
        <v/>
      </c>
      <c r="C64" s="174"/>
      <c r="D64" s="174"/>
      <c r="E64" s="174"/>
      <c r="F64" s="174"/>
      <c r="G64" s="174"/>
      <c r="H64" s="174"/>
      <c r="I64" s="173" t="str">
        <f>IF($B64="", "", IF(IFERROR(INDEX(Materials!$C$9:$C$2508, MATCH($B64, Materials!$B$9:$B$2508, 0)), "")="", "", IFERROR(INDEX(Materials!$C$9:$C$2508, MATCH($B64, Materials!$B$9:$B$2508, 0)), "")))</f>
        <v/>
      </c>
      <c r="J64" s="174"/>
      <c r="K64" s="174"/>
      <c r="L64" s="174"/>
      <c r="M64" s="174"/>
      <c r="N64" s="174"/>
      <c r="O64" s="174"/>
      <c r="P64" s="174"/>
      <c r="Q64" s="174"/>
      <c r="R64" s="174"/>
      <c r="S64" s="174"/>
      <c r="T64" s="174"/>
      <c r="U64" s="175"/>
      <c r="V64" s="174" t="str">
        <f>IF($AF$2="", "", IF(IFERROR(INDEX(Products!$EO$9:$EO$108, MATCH($AF$2, Products!$E$9:$E$108, 0)), "")="", "", IFERROR(INDEX(Products!$EO$9:$EO$108, MATCH($AF$2, Products!$E$9:$E$108, 0)), "")))</f>
        <v/>
      </c>
      <c r="W64" s="174"/>
      <c r="X64" s="174"/>
      <c r="Y64" s="173" t="str">
        <f>IF($B64="", "", IF(IFERROR(INDEX(Materials!$E$9:$E$2508, MATCH($B64, Materials!$B$9:$B$2508, 0)), "")="", "", IFERROR(INDEX(Materials!$E$9:$E$2508, MATCH($B64, Materials!$B$9:$B$2508, 0)), "")))</f>
        <v/>
      </c>
      <c r="Z64" s="174"/>
      <c r="AA64" s="174"/>
      <c r="AB64" s="175"/>
      <c r="AC64" s="346" t="str">
        <f>IF($B64="", "", IF(IFERROR(INDEX(Materials!$F$9:$F$2508, MATCH($B64, Materials!$B$9:$B$2508, 0)), "")="", "", IFERROR(INDEX(Materials!$F$9:$F$2508, MATCH($B64, Materials!$B$9:$B$2508, 0)), "")))</f>
        <v/>
      </c>
      <c r="AD64" s="346"/>
      <c r="AE64" s="346"/>
      <c r="AF64" s="346"/>
      <c r="AG64" s="346"/>
      <c r="AH64" s="346"/>
      <c r="AI64" s="173" t="str">
        <f t="shared" si="0"/>
        <v/>
      </c>
      <c r="AJ64" s="174"/>
      <c r="AK64" s="174"/>
      <c r="AL64" s="174"/>
      <c r="AM64" s="175"/>
      <c r="AN64" s="404" t="str">
        <f t="shared" si="1"/>
        <v/>
      </c>
      <c r="AO64" s="404"/>
      <c r="AP64" s="404"/>
      <c r="AQ64" s="404"/>
      <c r="AR64" s="404"/>
      <c r="AS64" s="405"/>
      <c r="AT64" s="24"/>
      <c r="BB64" s="9" t="str">
        <f>IF(Products!CB69="", "", Products!CB69)</f>
        <v/>
      </c>
      <c r="BD64" s="9" t="str">
        <f>IF($B64="", "", IF(IFERROR(INDEX(Materials!$D$9:$D$2508, MATCH($B64, Materials!$B$9:$B$2508, 0)), "")="", "Gift", IFERROR(INDEX(Materials!$D$9:$D$2508, MATCH($B64, Materials!$B$9:$B$2508, 0)), "")))</f>
        <v/>
      </c>
    </row>
    <row r="65" spans="1:56" x14ac:dyDescent="0.25">
      <c r="A65" s="24"/>
      <c r="B65" s="176" t="str">
        <f>IF($AF$2="", "", IF(IFERROR(INDEX(Products!$DK$9:$DK$108, MATCH($AF$2, Products!$E$9:$E$108, 0)), "")="", "", IFERROR(INDEX(Products!$DK$9:$DK$108, MATCH($AF$2, Products!$E$9:$E$108, 0)), "")))</f>
        <v/>
      </c>
      <c r="C65" s="177"/>
      <c r="D65" s="177"/>
      <c r="E65" s="177"/>
      <c r="F65" s="177"/>
      <c r="G65" s="177"/>
      <c r="H65" s="177"/>
      <c r="I65" s="176" t="str">
        <f>IF($B65="", "", IF(IFERROR(INDEX(Materials!$C$9:$C$2508, MATCH($B65, Materials!$B$9:$B$2508, 0)), "")="", "", IFERROR(INDEX(Materials!$C$9:$C$2508, MATCH($B65, Materials!$B$9:$B$2508, 0)), "")))</f>
        <v/>
      </c>
      <c r="J65" s="177"/>
      <c r="K65" s="177"/>
      <c r="L65" s="177"/>
      <c r="M65" s="177"/>
      <c r="N65" s="177"/>
      <c r="O65" s="177"/>
      <c r="P65" s="177"/>
      <c r="Q65" s="177"/>
      <c r="R65" s="177"/>
      <c r="S65" s="177"/>
      <c r="T65" s="177"/>
      <c r="U65" s="178"/>
      <c r="V65" s="177" t="str">
        <f>IF($AF$2="", "", IF(IFERROR(INDEX(Products!$EP$9:$EP$108, MATCH($AF$2, Products!$E$9:$E$108, 0)), "")="", "", IFERROR(INDEX(Products!$EP$9:$EP$108, MATCH($AF$2, Products!$E$9:$E$108, 0)), "")))</f>
        <v/>
      </c>
      <c r="W65" s="177"/>
      <c r="X65" s="177"/>
      <c r="Y65" s="176" t="str">
        <f>IF($B65="", "", IF(IFERROR(INDEX(Materials!$E$9:$E$2508, MATCH($B65, Materials!$B$9:$B$2508, 0)), "")="", "", IFERROR(INDEX(Materials!$E$9:$E$2508, MATCH($B65, Materials!$B$9:$B$2508, 0)), "")))</f>
        <v/>
      </c>
      <c r="Z65" s="177"/>
      <c r="AA65" s="177"/>
      <c r="AB65" s="178"/>
      <c r="AC65" s="355" t="str">
        <f>IF($B65="", "", IF(IFERROR(INDEX(Materials!$F$9:$F$2508, MATCH($B65, Materials!$B$9:$B$2508, 0)), "")="", "", IFERROR(INDEX(Materials!$F$9:$F$2508, MATCH($B65, Materials!$B$9:$B$2508, 0)), "")))</f>
        <v/>
      </c>
      <c r="AD65" s="355"/>
      <c r="AE65" s="355"/>
      <c r="AF65" s="355"/>
      <c r="AG65" s="355"/>
      <c r="AH65" s="355"/>
      <c r="AI65" s="176" t="str">
        <f t="shared" si="0"/>
        <v/>
      </c>
      <c r="AJ65" s="177"/>
      <c r="AK65" s="177"/>
      <c r="AL65" s="177"/>
      <c r="AM65" s="178"/>
      <c r="AN65" s="402" t="str">
        <f t="shared" si="1"/>
        <v/>
      </c>
      <c r="AO65" s="402"/>
      <c r="AP65" s="402"/>
      <c r="AQ65" s="402"/>
      <c r="AR65" s="402"/>
      <c r="AS65" s="403"/>
      <c r="AT65" s="24"/>
      <c r="BB65" s="9" t="str">
        <f>IF(Products!CB70="", "", Products!CB70)</f>
        <v/>
      </c>
      <c r="BD65" s="4" t="str">
        <f>IF($B65="", "", IF(IFERROR(INDEX(Materials!$D$9:$D$2508, MATCH($B65, Materials!$B$9:$B$2508, 0)), "")="", "Gift", IFERROR(INDEX(Materials!$D$9:$D$2508, MATCH($B65, Materials!$B$9:$B$2508, 0)), "")))</f>
        <v/>
      </c>
    </row>
    <row r="66" spans="1:56"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BB66" s="9" t="str">
        <f>IF(Products!CB71="", "", Products!CB71)</f>
        <v/>
      </c>
    </row>
    <row r="67" spans="1:56" hidden="1" x14ac:dyDescent="0.25">
      <c r="BB67" s="9" t="str">
        <f>IF(Products!CB72="", "", Products!CB72)</f>
        <v/>
      </c>
    </row>
    <row r="68" spans="1:56" hidden="1" x14ac:dyDescent="0.25">
      <c r="BB68" s="9" t="str">
        <f>IF(Products!CB73="", "", Products!CB73)</f>
        <v/>
      </c>
    </row>
    <row r="69" spans="1:56" hidden="1" x14ac:dyDescent="0.25">
      <c r="BB69" s="9" t="str">
        <f>IF(Products!CB74="", "", Products!CB74)</f>
        <v/>
      </c>
    </row>
    <row r="70" spans="1:56" hidden="1" x14ac:dyDescent="0.25">
      <c r="BB70" s="9" t="str">
        <f>IF(Products!CB75="", "", Products!CB75)</f>
        <v/>
      </c>
    </row>
    <row r="71" spans="1:56" hidden="1" x14ac:dyDescent="0.25">
      <c r="BB71" s="9" t="str">
        <f>IF(Products!CB76="", "", Products!CB76)</f>
        <v/>
      </c>
    </row>
    <row r="72" spans="1:56" hidden="1" x14ac:dyDescent="0.25">
      <c r="BB72" s="9" t="str">
        <f>IF(Products!CB77="", "", Products!CB77)</f>
        <v/>
      </c>
    </row>
    <row r="73" spans="1:56" hidden="1" x14ac:dyDescent="0.25">
      <c r="BB73" s="9" t="str">
        <f>IF(Products!CB78="", "", Products!CB78)</f>
        <v/>
      </c>
    </row>
    <row r="74" spans="1:56" hidden="1" x14ac:dyDescent="0.25">
      <c r="BB74" s="9" t="str">
        <f>IF(Products!CB79="", "", Products!CB79)</f>
        <v/>
      </c>
    </row>
    <row r="75" spans="1:56" hidden="1" x14ac:dyDescent="0.25">
      <c r="BB75" s="9" t="str">
        <f>IF(Products!CB80="", "", Products!CB80)</f>
        <v/>
      </c>
    </row>
    <row r="76" spans="1:56" hidden="1" x14ac:dyDescent="0.25">
      <c r="BB76" s="9" t="str">
        <f>IF(Products!CB81="", "", Products!CB81)</f>
        <v/>
      </c>
    </row>
    <row r="77" spans="1:56" hidden="1" x14ac:dyDescent="0.25">
      <c r="BB77" s="9" t="str">
        <f>IF(Products!CB82="", "", Products!CB82)</f>
        <v/>
      </c>
    </row>
    <row r="78" spans="1:56" hidden="1" x14ac:dyDescent="0.25">
      <c r="BB78" s="9" t="str">
        <f>IF(Products!CB83="", "", Products!CB83)</f>
        <v/>
      </c>
    </row>
    <row r="79" spans="1:56" hidden="1" x14ac:dyDescent="0.25">
      <c r="BB79" s="9" t="str">
        <f>IF(Products!CB84="", "", Products!CB84)</f>
        <v/>
      </c>
    </row>
    <row r="80" spans="1:56" hidden="1" x14ac:dyDescent="0.25">
      <c r="BB80" s="9" t="str">
        <f>IF(Products!CB85="", "", Products!CB85)</f>
        <v/>
      </c>
    </row>
    <row r="81" spans="54:54" hidden="1" x14ac:dyDescent="0.25">
      <c r="BB81" s="9" t="str">
        <f>IF(Products!CB86="", "", Products!CB86)</f>
        <v/>
      </c>
    </row>
    <row r="82" spans="54:54" hidden="1" x14ac:dyDescent="0.25">
      <c r="BB82" s="9" t="str">
        <f>IF(Products!CB87="", "", Products!CB87)</f>
        <v/>
      </c>
    </row>
    <row r="83" spans="54:54" hidden="1" x14ac:dyDescent="0.25">
      <c r="BB83" s="9" t="str">
        <f>IF(Products!CB88="", "", Products!CB88)</f>
        <v/>
      </c>
    </row>
    <row r="84" spans="54:54" hidden="1" x14ac:dyDescent="0.25">
      <c r="BB84" s="9" t="str">
        <f>IF(Products!CB89="", "", Products!CB89)</f>
        <v/>
      </c>
    </row>
    <row r="85" spans="54:54" hidden="1" x14ac:dyDescent="0.25">
      <c r="BB85" s="9" t="str">
        <f>IF(Products!CB90="", "", Products!CB90)</f>
        <v/>
      </c>
    </row>
    <row r="86" spans="54:54" hidden="1" x14ac:dyDescent="0.25">
      <c r="BB86" s="9" t="str">
        <f>IF(Products!CB91="", "", Products!CB91)</f>
        <v/>
      </c>
    </row>
    <row r="87" spans="54:54" hidden="1" x14ac:dyDescent="0.25">
      <c r="BB87" s="9" t="str">
        <f>IF(Products!CB92="", "", Products!CB92)</f>
        <v/>
      </c>
    </row>
    <row r="88" spans="54:54" hidden="1" x14ac:dyDescent="0.25">
      <c r="BB88" s="9" t="str">
        <f>IF(Products!CB93="", "", Products!CB93)</f>
        <v/>
      </c>
    </row>
    <row r="89" spans="54:54" hidden="1" x14ac:dyDescent="0.25">
      <c r="BB89" s="9" t="str">
        <f>IF(Products!CB94="", "", Products!CB94)</f>
        <v/>
      </c>
    </row>
    <row r="90" spans="54:54" hidden="1" x14ac:dyDescent="0.25">
      <c r="BB90" s="9" t="str">
        <f>IF(Products!CB95="", "", Products!CB95)</f>
        <v/>
      </c>
    </row>
    <row r="91" spans="54:54" hidden="1" x14ac:dyDescent="0.25">
      <c r="BB91" s="9" t="str">
        <f>IF(Products!CB96="", "", Products!CB96)</f>
        <v/>
      </c>
    </row>
    <row r="92" spans="54:54" hidden="1" x14ac:dyDescent="0.25">
      <c r="BB92" s="9" t="str">
        <f>IF(Products!CB97="", "", Products!CB97)</f>
        <v/>
      </c>
    </row>
    <row r="93" spans="54:54" hidden="1" x14ac:dyDescent="0.25">
      <c r="BB93" s="9" t="str">
        <f>IF(Products!CB98="", "", Products!CB98)</f>
        <v/>
      </c>
    </row>
    <row r="94" spans="54:54" hidden="1" x14ac:dyDescent="0.25">
      <c r="BB94" s="9" t="str">
        <f>IF(Products!CB99="", "", Products!CB99)</f>
        <v/>
      </c>
    </row>
    <row r="95" spans="54:54" hidden="1" x14ac:dyDescent="0.25">
      <c r="BB95" s="9" t="str">
        <f>IF(Products!CB100="", "", Products!CB100)</f>
        <v/>
      </c>
    </row>
    <row r="96" spans="54:54" hidden="1" x14ac:dyDescent="0.25">
      <c r="BB96" s="9" t="str">
        <f>IF(Products!CB101="", "", Products!CB101)</f>
        <v/>
      </c>
    </row>
    <row r="97" spans="54:54" hidden="1" x14ac:dyDescent="0.25">
      <c r="BB97" s="9" t="str">
        <f>IF(Products!CB102="", "", Products!CB102)</f>
        <v/>
      </c>
    </row>
    <row r="98" spans="54:54" hidden="1" x14ac:dyDescent="0.25">
      <c r="BB98" s="9" t="str">
        <f>IF(Products!CB103="", "", Products!CB103)</f>
        <v/>
      </c>
    </row>
    <row r="99" spans="54:54" hidden="1" x14ac:dyDescent="0.25">
      <c r="BB99" s="9" t="str">
        <f>IF(Products!CB104="", "", Products!CB104)</f>
        <v/>
      </c>
    </row>
    <row r="100" spans="54:54" hidden="1" x14ac:dyDescent="0.25">
      <c r="BB100" s="9" t="str">
        <f>IF(Products!CB105="", "", Products!CB105)</f>
        <v/>
      </c>
    </row>
    <row r="101" spans="54:54" hidden="1" x14ac:dyDescent="0.25">
      <c r="BB101" s="9" t="str">
        <f>IF(Products!CB106="", "", Products!CB106)</f>
        <v/>
      </c>
    </row>
    <row r="102" spans="54:54" hidden="1" x14ac:dyDescent="0.25">
      <c r="BB102" s="9" t="str">
        <f>IF(Products!CB107="", "", Products!CB107)</f>
        <v/>
      </c>
    </row>
    <row r="103" spans="54:54" hidden="1" x14ac:dyDescent="0.25">
      <c r="BB103" s="4" t="str">
        <f>IF(Products!CB108="", "", Products!CB108)</f>
        <v/>
      </c>
    </row>
  </sheetData>
  <sheetProtection algorithmName="SHA-512" hashValue="rDmgfLA7/0RsxpqvjD96/cPV9XR8BeMPtwHnXJMqJz1/1tmMNzykMf8mldz+KJcOMqhXR2uuRpCkajYeFu8b0Q==" saltValue="zSMcCyt2edUbWcaPzUmVIw==" spinCount="100000" sheet="1" objects="1" scenarios="1"/>
  <mergeCells count="237">
    <mergeCell ref="AN34:AS34"/>
    <mergeCell ref="AC34:AH34"/>
    <mergeCell ref="AN35:AS35"/>
    <mergeCell ref="B10:L10"/>
    <mergeCell ref="M12:V12"/>
    <mergeCell ref="Y9:AI9"/>
    <mergeCell ref="AJ9:AS9"/>
    <mergeCell ref="Y11:AI11"/>
    <mergeCell ref="AJ11:AS11"/>
    <mergeCell ref="B12:L12"/>
    <mergeCell ref="M10:V10"/>
    <mergeCell ref="B35:H35"/>
    <mergeCell ref="I35:U35"/>
    <mergeCell ref="V35:X35"/>
    <mergeCell ref="Y35:AB35"/>
    <mergeCell ref="AC35:AH35"/>
    <mergeCell ref="AI35:AM35"/>
    <mergeCell ref="J22:N25"/>
    <mergeCell ref="AN40:AS40"/>
    <mergeCell ref="B41:H41"/>
    <mergeCell ref="I41:U41"/>
    <mergeCell ref="V41:X41"/>
    <mergeCell ref="Y41:AB41"/>
    <mergeCell ref="AC41:AH41"/>
    <mergeCell ref="AI41:AM41"/>
    <mergeCell ref="AN41:AS41"/>
    <mergeCell ref="B40:H40"/>
    <mergeCell ref="I40:U40"/>
    <mergeCell ref="V40:X40"/>
    <mergeCell ref="Y40:AB40"/>
    <mergeCell ref="AC40:AH40"/>
    <mergeCell ref="AI40:AM40"/>
    <mergeCell ref="AN38:AS38"/>
    <mergeCell ref="B39:H39"/>
    <mergeCell ref="I39:U39"/>
    <mergeCell ref="V39:X39"/>
    <mergeCell ref="Y39:AB39"/>
    <mergeCell ref="AC39:AH39"/>
    <mergeCell ref="AI39:AM39"/>
    <mergeCell ref="AN39:AS39"/>
    <mergeCell ref="B38:H38"/>
    <mergeCell ref="I38:U38"/>
    <mergeCell ref="V38:X38"/>
    <mergeCell ref="Y38:AB38"/>
    <mergeCell ref="AC38:AH38"/>
    <mergeCell ref="AI38:AM38"/>
    <mergeCell ref="AN36:AS36"/>
    <mergeCell ref="B37:H37"/>
    <mergeCell ref="I37:U37"/>
    <mergeCell ref="V37:X37"/>
    <mergeCell ref="Y37:AB37"/>
    <mergeCell ref="AC37:AH37"/>
    <mergeCell ref="AI37:AM37"/>
    <mergeCell ref="AN37:AS37"/>
    <mergeCell ref="B36:H36"/>
    <mergeCell ref="I36:U36"/>
    <mergeCell ref="V36:X36"/>
    <mergeCell ref="Y36:AB36"/>
    <mergeCell ref="AC36:AH36"/>
    <mergeCell ref="AI36:AM36"/>
    <mergeCell ref="AN52:AS52"/>
    <mergeCell ref="B53:H53"/>
    <mergeCell ref="I53:U53"/>
    <mergeCell ref="V53:X53"/>
    <mergeCell ref="Y53:AB53"/>
    <mergeCell ref="AC53:AH53"/>
    <mergeCell ref="AI53:AM53"/>
    <mergeCell ref="AN53:AS53"/>
    <mergeCell ref="B52:H52"/>
    <mergeCell ref="I52:U52"/>
    <mergeCell ref="V52:X52"/>
    <mergeCell ref="Y52:AB52"/>
    <mergeCell ref="AC52:AH52"/>
    <mergeCell ref="AI52:AM52"/>
    <mergeCell ref="AN50:AS50"/>
    <mergeCell ref="B51:H51"/>
    <mergeCell ref="I51:U51"/>
    <mergeCell ref="V51:X51"/>
    <mergeCell ref="Y51:AB51"/>
    <mergeCell ref="AC51:AH51"/>
    <mergeCell ref="AI51:AM51"/>
    <mergeCell ref="AN51:AS51"/>
    <mergeCell ref="B50:H50"/>
    <mergeCell ref="I50:U50"/>
    <mergeCell ref="V50:X50"/>
    <mergeCell ref="Y50:AB50"/>
    <mergeCell ref="AC50:AH50"/>
    <mergeCell ref="AI50:AM50"/>
    <mergeCell ref="AN48:AS48"/>
    <mergeCell ref="B49:H49"/>
    <mergeCell ref="I49:U49"/>
    <mergeCell ref="V49:X49"/>
    <mergeCell ref="Y49:AB49"/>
    <mergeCell ref="AC49:AH49"/>
    <mergeCell ref="AI49:AM49"/>
    <mergeCell ref="AN49:AS49"/>
    <mergeCell ref="B48:H48"/>
    <mergeCell ref="I48:U48"/>
    <mergeCell ref="V48:X48"/>
    <mergeCell ref="Y48:AB48"/>
    <mergeCell ref="AC48:AH48"/>
    <mergeCell ref="AI48:AM48"/>
    <mergeCell ref="AN46:AS46"/>
    <mergeCell ref="B47:H47"/>
    <mergeCell ref="I47:U47"/>
    <mergeCell ref="V47:X47"/>
    <mergeCell ref="Y47:AB47"/>
    <mergeCell ref="AC47:AH47"/>
    <mergeCell ref="AI47:AM47"/>
    <mergeCell ref="AN47:AS47"/>
    <mergeCell ref="B46:H46"/>
    <mergeCell ref="I46:U46"/>
    <mergeCell ref="V46:X46"/>
    <mergeCell ref="Y46:AB46"/>
    <mergeCell ref="AC46:AH46"/>
    <mergeCell ref="AI46:AM46"/>
    <mergeCell ref="AN44:AS44"/>
    <mergeCell ref="B45:H45"/>
    <mergeCell ref="I45:U45"/>
    <mergeCell ref="V45:X45"/>
    <mergeCell ref="Y45:AB45"/>
    <mergeCell ref="AC45:AH45"/>
    <mergeCell ref="AI45:AM45"/>
    <mergeCell ref="AN45:AS45"/>
    <mergeCell ref="B44:H44"/>
    <mergeCell ref="I44:U44"/>
    <mergeCell ref="V44:X44"/>
    <mergeCell ref="Y44:AB44"/>
    <mergeCell ref="AC44:AH44"/>
    <mergeCell ref="AI44:AM44"/>
    <mergeCell ref="AN42:AS42"/>
    <mergeCell ref="B43:H43"/>
    <mergeCell ref="I43:U43"/>
    <mergeCell ref="V43:X43"/>
    <mergeCell ref="Y43:AB43"/>
    <mergeCell ref="AC43:AH43"/>
    <mergeCell ref="AI43:AM43"/>
    <mergeCell ref="AN43:AS43"/>
    <mergeCell ref="B42:H42"/>
    <mergeCell ref="I42:U42"/>
    <mergeCell ref="V42:X42"/>
    <mergeCell ref="Y42:AB42"/>
    <mergeCell ref="AC42:AH42"/>
    <mergeCell ref="AI42:AM42"/>
    <mergeCell ref="AN62:AS62"/>
    <mergeCell ref="B63:H63"/>
    <mergeCell ref="I63:U63"/>
    <mergeCell ref="V63:X63"/>
    <mergeCell ref="Y63:AB63"/>
    <mergeCell ref="AC63:AH63"/>
    <mergeCell ref="AI63:AM63"/>
    <mergeCell ref="AN63:AS63"/>
    <mergeCell ref="B62:H62"/>
    <mergeCell ref="I62:U62"/>
    <mergeCell ref="V62:X62"/>
    <mergeCell ref="Y62:AB62"/>
    <mergeCell ref="AC62:AH62"/>
    <mergeCell ref="AI62:AM62"/>
    <mergeCell ref="AN60:AS60"/>
    <mergeCell ref="B61:H61"/>
    <mergeCell ref="I61:U61"/>
    <mergeCell ref="V61:X61"/>
    <mergeCell ref="Y61:AB61"/>
    <mergeCell ref="AC61:AH61"/>
    <mergeCell ref="AI61:AM61"/>
    <mergeCell ref="AN61:AS61"/>
    <mergeCell ref="B60:H60"/>
    <mergeCell ref="I60:U60"/>
    <mergeCell ref="V60:X60"/>
    <mergeCell ref="Y60:AB60"/>
    <mergeCell ref="AC60:AH60"/>
    <mergeCell ref="AI60:AM60"/>
    <mergeCell ref="B57:H57"/>
    <mergeCell ref="I57:U57"/>
    <mergeCell ref="V57:X57"/>
    <mergeCell ref="Y57:AB57"/>
    <mergeCell ref="AC57:AH57"/>
    <mergeCell ref="AI57:AM57"/>
    <mergeCell ref="AN57:AS57"/>
    <mergeCell ref="AN58:AS58"/>
    <mergeCell ref="B59:H59"/>
    <mergeCell ref="I59:U59"/>
    <mergeCell ref="V59:X59"/>
    <mergeCell ref="Y59:AB59"/>
    <mergeCell ref="AC59:AH59"/>
    <mergeCell ref="AI59:AM59"/>
    <mergeCell ref="AN59:AS59"/>
    <mergeCell ref="B58:H58"/>
    <mergeCell ref="I58:U58"/>
    <mergeCell ref="V58:X58"/>
    <mergeCell ref="Y58:AB58"/>
    <mergeCell ref="AC58:AH58"/>
    <mergeCell ref="AI58:AM58"/>
    <mergeCell ref="Y55:AB55"/>
    <mergeCell ref="AC55:AH55"/>
    <mergeCell ref="AI55:AM55"/>
    <mergeCell ref="AN55:AS55"/>
    <mergeCell ref="B56:H56"/>
    <mergeCell ref="I56:U56"/>
    <mergeCell ref="V56:X56"/>
    <mergeCell ref="Y56:AB56"/>
    <mergeCell ref="AC56:AH56"/>
    <mergeCell ref="AI56:AM56"/>
    <mergeCell ref="AN56:AS56"/>
    <mergeCell ref="AN65:AS65"/>
    <mergeCell ref="B54:H54"/>
    <mergeCell ref="I54:U54"/>
    <mergeCell ref="V54:X54"/>
    <mergeCell ref="Y54:AB54"/>
    <mergeCell ref="AC54:AH54"/>
    <mergeCell ref="AI54:AM54"/>
    <mergeCell ref="AN54:AS54"/>
    <mergeCell ref="B55:H55"/>
    <mergeCell ref="I55:U55"/>
    <mergeCell ref="B65:H65"/>
    <mergeCell ref="I65:U65"/>
    <mergeCell ref="V65:X65"/>
    <mergeCell ref="Y65:AB65"/>
    <mergeCell ref="AC65:AH65"/>
    <mergeCell ref="AI65:AM65"/>
    <mergeCell ref="B64:H64"/>
    <mergeCell ref="I64:U64"/>
    <mergeCell ref="V64:X64"/>
    <mergeCell ref="Y64:AB64"/>
    <mergeCell ref="AC64:AH64"/>
    <mergeCell ref="AI64:AM64"/>
    <mergeCell ref="AN64:AS64"/>
    <mergeCell ref="V55:X55"/>
    <mergeCell ref="Y6:AS6"/>
    <mergeCell ref="B2:V3"/>
    <mergeCell ref="AF2:AS3"/>
    <mergeCell ref="Y2:AE3"/>
    <mergeCell ref="B14:V14"/>
    <mergeCell ref="Y14:AS14"/>
    <mergeCell ref="B6:V6"/>
    <mergeCell ref="B8:L8"/>
    <mergeCell ref="M8:V8"/>
  </mergeCells>
  <dataValidations count="1">
    <dataValidation type="list" allowBlank="1" showInputMessage="1" showErrorMessage="1" sqref="AF2:AS3" xr:uid="{00000000-0002-0000-0600-000000000000}">
      <formula1>$BB$3:$BB$103</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8622901-CE1A-4247-8597-A8A2A4693D02}">
            <xm:f>'Intro &amp; Setup'!$P$25='Intro &amp; Setup'!$BC$27</xm:f>
            <x14:dxf>
              <numFmt numFmtId="168" formatCode="[$€-2]\ #,##0.00;[Red]\-[$€-2]\ #,##0.00"/>
            </x14:dxf>
          </x14:cfRule>
          <x14:cfRule type="expression" priority="2" id="{BC4F10D1-1C17-4339-9FC8-10DA7A0116BF}">
            <xm:f>'Intro &amp; Setup'!$P$25='Intro &amp; Setup'!$BC$26</xm:f>
            <x14:dxf>
              <numFmt numFmtId="167" formatCode="[$R-1C09]#,##0.00;[Red]\-[$R-1C09]#,##0.00"/>
            </x14:dxf>
          </x14:cfRule>
          <x14:cfRule type="expression" priority="3" id="{27F7F954-25E2-4170-A017-5030281E5379}">
            <xm:f>'Intro &amp; Setup'!$P$25='Intro &amp; Setup'!$BC$25</xm:f>
            <x14:dxf>
              <numFmt numFmtId="166" formatCode="[$$-409]#,##0.00_ ;[Red]\-[$$-409]#,##0.00\ "/>
            </x14:dxf>
          </x14:cfRule>
          <xm:sqref>M8:V8 M10:V10 M12:V12 AC36:AH65 AN36:AS65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D9C168-3F14-4627-9126-DBD96D3FA535}">
  <ds:schemaRefs>
    <ds:schemaRef ds:uri="http://schemas.microsoft.com/office/infopath/2007/PartnerControls"/>
    <ds:schemaRef ds:uri="http://purl.org/dc/elements/1.1/"/>
    <ds:schemaRef ds:uri="http://schemas.microsoft.com/office/2006/metadata/properties"/>
    <ds:schemaRef ds:uri="0224aa69-f8be-496a-942a-f68b2082be9d"/>
    <ds:schemaRef ds:uri="http://purl.org/dc/terms/"/>
    <ds:schemaRef ds:uri="http://schemas.openxmlformats.org/package/2006/metadata/core-properties"/>
    <ds:schemaRef ds:uri="http://schemas.microsoft.com/office/2006/documentManagement/types"/>
    <ds:schemaRef ds:uri="http://purl.org/dc/dcmitype/"/>
    <ds:schemaRef ds:uri="5c22b865-9d05-42be-b306-86f259ab344c"/>
    <ds:schemaRef ds:uri="http://www.w3.org/XML/1998/namespace"/>
  </ds:schemaRefs>
</ds:datastoreItem>
</file>

<file path=customXml/itemProps2.xml><?xml version="1.0" encoding="utf-8"?>
<ds:datastoreItem xmlns:ds="http://schemas.openxmlformats.org/officeDocument/2006/customXml" ds:itemID="{23785E5A-7D17-4374-AEAD-A7E0028EC84E}">
  <ds:schemaRefs>
    <ds:schemaRef ds:uri="http://schemas.microsoft.com/sharepoint/v3/contenttype/forms"/>
  </ds:schemaRefs>
</ds:datastoreItem>
</file>

<file path=customXml/itemProps3.xml><?xml version="1.0" encoding="utf-8"?>
<ds:datastoreItem xmlns:ds="http://schemas.openxmlformats.org/officeDocument/2006/customXml" ds:itemID="{F5379D63-2804-4C48-B330-A329653D45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Intro &amp; Setup</vt:lpstr>
      <vt:lpstr>Materials</vt:lpstr>
      <vt:lpstr>Products</vt:lpstr>
      <vt:lpstr>Price List</vt:lpstr>
      <vt:lpstr>Order Sheet</vt:lpstr>
      <vt:lpstr>Required Materials</vt:lpstr>
      <vt:lpstr>Product Lookup</vt:lpstr>
      <vt:lpstr>'Intro &amp; Setup'!Print_Area</vt:lpstr>
      <vt:lpstr>Materials!Print_Area</vt:lpstr>
      <vt:lpstr>'Order Sheet'!Print_Area</vt:lpstr>
      <vt:lpstr>'Price List'!Print_Area</vt:lpstr>
      <vt:lpstr>Products!Print_Area</vt:lpstr>
      <vt:lpstr>'Required Materials'!Print_Area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2017-03-20T15:02:46Z</dcterms:created>
  <dcterms:modified xsi:type="dcterms:W3CDTF">2018-12-17T10:41:38Z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